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customXmlProperties+xml" PartName="/customXml/itemProps1.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externalLink+xml" PartName="/xl/externalLinks/externalLink3.xml"/>
  <Override ContentType="application/vnd.openxmlformats-officedocument.spreadsheetml.externalLink+xml" PartName="/xl/externalLinks/externalLink4.xml"/>
  <Override ContentType="application/vnd.openxmlformats-officedocument.spreadsheetml.externalLink+xml" PartName="/xl/externalLinks/externalLink5.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mc:Choice Requires="x15">
      <x15ac:absPath xmlns:x15ac="http://schemas.microsoft.com/office/spreadsheetml/2010/11/ac" url="\\s0177a\datashare\justice\branch1\Court Proceedings bulletin\201819\Publication docs\"/>
    </mc:Choice>
  </mc:AlternateContent>
  <bookViews>
    <workbookView xWindow="-15" yWindow="-15" windowWidth="12765" windowHeight="8220" tabRatio="709"/>
  </bookViews>
  <sheets>
    <sheet name="Introduction" sheetId="37" r:id="rId1"/>
    <sheet name="Contents" sheetId="36" r:id="rId2"/>
    <sheet name="Table 1" sheetId="1" r:id="rId3"/>
    <sheet name="Table 2" sheetId="66" r:id="rId4"/>
    <sheet name="Table 2a" sheetId="53" state="hidden" r:id="rId5"/>
    <sheet name="Table 2b" sheetId="2" state="hidden" r:id="rId6"/>
    <sheet name="Table 3" sheetId="3" r:id="rId7"/>
    <sheet name="Table 4a" sheetId="57" r:id="rId8"/>
    <sheet name="Table 4b" sheetId="19" r:id="rId9"/>
    <sheet name="Table 4c" sheetId="33" r:id="rId10"/>
    <sheet name="Table 5" sheetId="18" r:id="rId11"/>
    <sheet name="Table 5a" sheetId="61" state="hidden" r:id="rId12"/>
    <sheet name="Table 5b" sheetId="72" state="hidden" r:id="rId13"/>
    <sheet name="Table 5c" sheetId="62" state="hidden" r:id="rId14"/>
    <sheet name="Table 6" sheetId="71" r:id="rId15"/>
    <sheet name="Table 6a" sheetId="17" state="hidden" r:id="rId16"/>
    <sheet name="Table 6b" sheetId="34" state="hidden" r:id="rId17"/>
    <sheet name="Table 6c" sheetId="60" state="hidden" r:id="rId18"/>
    <sheet name="Table 7" sheetId="67" r:id="rId19"/>
    <sheet name="Table 7a" sheetId="68" state="hidden" r:id="rId20"/>
    <sheet name="Table 7b" sheetId="16" state="hidden" r:id="rId21"/>
    <sheet name="Table 8a" sheetId="15" r:id="rId22"/>
    <sheet name="Table 8b" sheetId="35" r:id="rId23"/>
    <sheet name="Table 8c" sheetId="39" r:id="rId24"/>
    <sheet name="Table 9" sheetId="14" r:id="rId25"/>
    <sheet name="Table 9a" sheetId="69" state="hidden" r:id="rId26"/>
    <sheet name="Table 9b" sheetId="70" state="hidden" r:id="rId27"/>
    <sheet name="Table 10a" sheetId="13" r:id="rId28"/>
    <sheet name="Table 10b" sheetId="41" r:id="rId29"/>
    <sheet name="Table 10c" sheetId="40" r:id="rId30"/>
    <sheet name="Table 10d" sheetId="54" r:id="rId31"/>
    <sheet name="Table 11" sheetId="11" r:id="rId32"/>
    <sheet name="Table 12" sheetId="8" r:id="rId33"/>
    <sheet name="Table 13" sheetId="7" r:id="rId34"/>
    <sheet name="Table 14" sheetId="6" r:id="rId35"/>
    <sheet name="Table 15" sheetId="38" r:id="rId36"/>
    <sheet name="Table 16" sheetId="58" r:id="rId37"/>
    <sheet name="Table 17" sheetId="52" r:id="rId38"/>
    <sheet name="Table 18" sheetId="76" r:id="rId39"/>
    <sheet name="Table 18a" sheetId="73" state="hidden" r:id="rId40"/>
    <sheet name="Table 18b" sheetId="74" state="hidden" r:id="rId41"/>
    <sheet name="Table 18c" sheetId="75" state="hidden" r:id="rId42"/>
    <sheet name="Table 19" sheetId="63" r:id="rId43"/>
    <sheet name="Table 20" sheetId="47" r:id="rId44"/>
    <sheet name="Table 21" sheetId="64" r:id="rId45"/>
    <sheet name="Table 21a" sheetId="48" state="hidden" r:id="rId46"/>
    <sheet name="Table 21b" sheetId="49" state="hidden" r:id="rId47"/>
    <sheet name="Table 21c" sheetId="65" state="hidden" r:id="rId48"/>
    <sheet name="Table 22" sheetId="56" r:id="rId49"/>
  </sheets>
  <externalReferences>
    <externalReference r:id="rId50"/>
    <externalReference r:id="rId51"/>
    <externalReference r:id="rId52"/>
    <externalReference r:id="rId53"/>
    <externalReference r:id="rId54"/>
  </externalReferences>
  <definedNames>
    <definedName name="cofft25">'[1]tab25 26 SAS'!$A$1:$O$46</definedName>
    <definedName name="cofft25c">'[1]tab25 26 SAS'!$A$1:$A$46</definedName>
    <definedName name="cofft25r">'[1]tab25 26 SAS'!$A$1:$O$1</definedName>
    <definedName name="fawt22">'[1]tab22 23 SAS'!$A$1:$O$46</definedName>
    <definedName name="fawt22c">'[1]tab22 23 SAS'!$A$1:$A$46</definedName>
    <definedName name="fawt22r">'[1]tab22 23 SAS'!$A$1:$O$1</definedName>
    <definedName name="_xlnm.Print_Area" localSheetId="2">'Table 1'!$A$3:$K$38</definedName>
    <definedName name="_xlnm.Print_Area" localSheetId="27">'Table 10a'!$A$3:$P$50</definedName>
    <definedName name="_xlnm.Print_Area" localSheetId="28">'Table 10b'!$A$4:$O$50</definedName>
    <definedName name="_xlnm.Print_Area" localSheetId="29">'Table 10c'!$A$4:$L$48</definedName>
    <definedName name="_xlnm.Print_Area" localSheetId="30">'Table 10d'!$A$4:$R$15</definedName>
    <definedName name="_xlnm.Print_Area" localSheetId="31">'Table 11'!$A$4:$M$61</definedName>
    <definedName name="_xlnm.Print_Area" localSheetId="32">'Table 12'!$A$4:$L$33</definedName>
    <definedName name="_xlnm.Print_Area" localSheetId="33">'Table 13'!$A$4:$H$50</definedName>
    <definedName name="_xlnm.Print_Area" localSheetId="34">'Table 14'!$A$4:$N$31</definedName>
    <definedName name="_xlnm.Print_Area" localSheetId="35">'Table 15'!$A$4:$L$27</definedName>
    <definedName name="_xlnm.Print_Area" localSheetId="36">'Table 16'!$A$4:$J$29</definedName>
    <definedName name="_xlnm.Print_Area" localSheetId="37">'Table 17'!$A$4:$L$12</definedName>
    <definedName name="_xlnm.Print_Area" localSheetId="38">'Table 18'!$B$7:$L$54</definedName>
    <definedName name="_xlnm.Print_Area" localSheetId="39">'Table 18a'!$A$1:$K$2</definedName>
    <definedName name="_xlnm.Print_Area" localSheetId="40">'Table 18b'!$A$1:$K$2</definedName>
    <definedName name="_xlnm.Print_Area" localSheetId="41">'Table 18c'!$A$1:$K$2</definedName>
    <definedName name="_xlnm.Print_Area" localSheetId="42">'Table 19'!$A$4:$L$28</definedName>
    <definedName name="_xlnm.Print_Area" localSheetId="3">'Table 2'!$B$7:$H$56</definedName>
    <definedName name="_xlnm.Print_Area" localSheetId="43">'Table 20'!$A$4:$L$11</definedName>
    <definedName name="_xlnm.Print_Area" localSheetId="44">'Table 21'!$B$7:$L$57</definedName>
    <definedName name="_xlnm.Print_Area" localSheetId="45">'Table 21a'!$A$1:$K$53</definedName>
    <definedName name="_xlnm.Print_Area" localSheetId="46">'Table 21b'!$A$1:$K$54</definedName>
    <definedName name="_xlnm.Print_Area" localSheetId="47">'Table 21c'!$A$1:$K$54</definedName>
    <definedName name="_xlnm.Print_Area" localSheetId="48">'Table 22'!$A$4:$K$25</definedName>
    <definedName name="_xlnm.Print_Area" localSheetId="6">'Table 3'!$A$3:$L$27</definedName>
    <definedName name="_xlnm.Print_Area" localSheetId="7">'Table 4a'!$A$4:$M$52</definedName>
    <definedName name="_xlnm.Print_Area" localSheetId="8">'Table 4b'!$A$4:$M$52</definedName>
    <definedName name="_xlnm.Print_Area" localSheetId="9">'Table 4c'!$A$4:$K$51</definedName>
    <definedName name="_xlnm.Print_Area" localSheetId="10">'Table 5'!$B$7:$N$39</definedName>
    <definedName name="_xlnm.Print_Area" localSheetId="14">'Table 6'!$B$7:$L$54</definedName>
    <definedName name="_xlnm.Print_Area" localSheetId="18">'Table 7'!$B$7:$M$34</definedName>
    <definedName name="_xlnm.Print_Area" localSheetId="21">'Table 8a'!$A$4:$R$47</definedName>
    <definedName name="_xlnm.Print_Area" localSheetId="22">'Table 8b'!$A$3:$K$47</definedName>
    <definedName name="_xlnm.Print_Area" localSheetId="23">'Table 8c'!$A$4:$K$49</definedName>
    <definedName name="_xlnm.Print_Area" localSheetId="24">'Table 9'!$B$7:$M$50</definedName>
    <definedName name="tab24ffpfemale">'[1]tab24 ffp SAS'!$A$1:$G$16</definedName>
    <definedName name="tab24ffpfemc">'[1]tab24 ffp SAS'!$A$1:$A$16</definedName>
    <definedName name="tab24ffpfemr">'[1]tab24 ffp SAS'!$A$1:$G$1</definedName>
    <definedName name="tab24ffpmale">'[1]tab24 ffp SAS'!$A$18:$L$33</definedName>
    <definedName name="tab24ffpmalec">'[1]tab24 ffp SAS'!$A$18:$A$33</definedName>
    <definedName name="tab24ffpmaler">'[1]tab24 ffp SAS'!$18:$18</definedName>
    <definedName name="tab2sas">'[2]tab2 SAS'!$A$1:$Q$55</definedName>
    <definedName name="tab2sasc">'[2]tab2 SAS'!$A$1:$A$51</definedName>
    <definedName name="tab2sasr">'[2]tab2 SAS'!$A$1:$Q$1</definedName>
    <definedName name="tab4sas">'[3]tab4a SAS'!$A$1:$N$60</definedName>
    <definedName name="tab4sasc">'[3]tab4a SAS'!$A$1:$A$60</definedName>
    <definedName name="tab4sasoff">'[3]tab4SAS offences'!$A$1:$I$100</definedName>
    <definedName name="tab4sasoffc">'[3]tab4SAS offences'!$A$1:$A$100</definedName>
    <definedName name="tab4sasoffr">'[3]tab4SAS offences'!$A$1:$I$1</definedName>
    <definedName name="tab4sasr">'[3]tab4a SAS'!$A$1:$N$1</definedName>
    <definedName name="tab8asas">[4]tab8SAS!$A$1:$U$49</definedName>
    <definedName name="tab8asasc">[4]tab8SAS!$A:$A</definedName>
    <definedName name="tab8asasr">[4]tab8SAS!$1:$1</definedName>
    <definedName name="tab8cfemale">[5]tab8cfemale!$A$1:$I$51</definedName>
    <definedName name="tab8cfemalec">[5]tab8cfemale!$A$1:$A$51</definedName>
    <definedName name="tab8cfemaler">[5]tab8cfemale!$A$1:$I$1</definedName>
    <definedName name="tab8cmale">'[5]tab8cmale SAS'!$A$1:$I$55</definedName>
    <definedName name="tab8cmalec">'[5]tab8cmale SAS'!$A$1:$A$55</definedName>
    <definedName name="tab8cmaler">'[5]tab8cmale SAS'!$A$1:$I$1</definedName>
    <definedName name="Table18female">'[1]tab 18 SAS'!$A$1:$K$18</definedName>
    <definedName name="Table18femc">'[1]tab 18 SAS'!$A$1:$A$18</definedName>
    <definedName name="Table18femr">'[1]tab 18 SAS'!$1:$1</definedName>
    <definedName name="Table18male">'[1]tab 18 SAS'!$A$21:$K$38</definedName>
    <definedName name="Table18malec">'[1]tab 18 SAS'!$A$21:$A$38</definedName>
    <definedName name="Table18maler">'[1]tab 18 SAS'!$21:$21</definedName>
  </definedNames>
  <calcPr calcId="162913"/>
</workbook>
</file>

<file path=xl/calcChain.xml><?xml version="1.0" encoding="utf-8"?>
<calcChain xmlns="http://schemas.openxmlformats.org/spreadsheetml/2006/main">
  <c r="K50" i="75" l="1"/>
  <c r="J50" i="75"/>
  <c r="I50" i="75"/>
  <c r="H50" i="75"/>
  <c r="G50" i="75"/>
  <c r="K49" i="75"/>
  <c r="J49" i="75"/>
  <c r="I49" i="75"/>
  <c r="H49" i="75"/>
  <c r="G49" i="75"/>
  <c r="K48" i="75"/>
  <c r="J48" i="75"/>
  <c r="I48" i="75"/>
  <c r="H48" i="75"/>
  <c r="G48" i="75"/>
  <c r="K47" i="75"/>
  <c r="J47" i="75"/>
  <c r="I47" i="75"/>
  <c r="H47" i="75"/>
  <c r="G47" i="75"/>
  <c r="K46" i="75"/>
  <c r="J46" i="75"/>
  <c r="I46" i="75"/>
  <c r="H46" i="75"/>
  <c r="G46" i="75"/>
  <c r="K45" i="75"/>
  <c r="J45" i="75"/>
  <c r="I45" i="75"/>
  <c r="H45" i="75"/>
  <c r="G45" i="75"/>
  <c r="K44" i="75"/>
  <c r="J44" i="75"/>
  <c r="I44" i="75"/>
  <c r="H44" i="75"/>
  <c r="G44" i="75"/>
  <c r="K43" i="75"/>
  <c r="J43" i="75"/>
  <c r="I43" i="75"/>
  <c r="H43" i="75"/>
  <c r="G43" i="75"/>
  <c r="K42" i="75"/>
  <c r="J42" i="75"/>
  <c r="I42" i="75"/>
  <c r="H42" i="75"/>
  <c r="G42" i="75"/>
  <c r="K41" i="75"/>
  <c r="J41" i="75"/>
  <c r="I41" i="75"/>
  <c r="H41" i="75"/>
  <c r="G41" i="75"/>
  <c r="K40" i="75"/>
  <c r="J40" i="75"/>
  <c r="I40" i="75"/>
  <c r="H40" i="75"/>
  <c r="G40" i="75"/>
  <c r="K39" i="75"/>
  <c r="J39" i="75"/>
  <c r="I39" i="75"/>
  <c r="H39" i="75"/>
  <c r="G39" i="75"/>
  <c r="K38" i="75"/>
  <c r="J38" i="75"/>
  <c r="I38" i="75"/>
  <c r="H38" i="75"/>
  <c r="G38" i="75"/>
  <c r="K37" i="75"/>
  <c r="J37" i="75"/>
  <c r="I37" i="75"/>
  <c r="H37" i="75"/>
  <c r="G37" i="75"/>
  <c r="K36" i="75"/>
  <c r="J36" i="75"/>
  <c r="I36" i="75"/>
  <c r="H36" i="75"/>
  <c r="G36" i="75"/>
  <c r="K35" i="75"/>
  <c r="J35" i="75"/>
  <c r="I35" i="75"/>
  <c r="H35" i="75"/>
  <c r="G35" i="75"/>
  <c r="K34" i="75"/>
  <c r="J34" i="75"/>
  <c r="I34" i="75"/>
  <c r="H34" i="75"/>
  <c r="G34" i="75"/>
  <c r="K33" i="75"/>
  <c r="J33" i="75"/>
  <c r="I33" i="75"/>
  <c r="H33" i="75"/>
  <c r="G33" i="75"/>
  <c r="K32" i="75"/>
  <c r="J32" i="75"/>
  <c r="I32" i="75"/>
  <c r="H32" i="75"/>
  <c r="G32" i="75"/>
  <c r="K31" i="75"/>
  <c r="J31" i="75"/>
  <c r="I31" i="75"/>
  <c r="H31" i="75"/>
  <c r="G31" i="75"/>
  <c r="K30" i="75"/>
  <c r="J30" i="75"/>
  <c r="I30" i="75"/>
  <c r="H30" i="75"/>
  <c r="G30" i="75"/>
  <c r="K29" i="75"/>
  <c r="J29" i="75"/>
  <c r="I29" i="75"/>
  <c r="H29" i="75"/>
  <c r="G29" i="75"/>
  <c r="K28" i="75"/>
  <c r="J28" i="75"/>
  <c r="I28" i="75"/>
  <c r="H28" i="75"/>
  <c r="G28" i="75"/>
  <c r="K27" i="75"/>
  <c r="J27" i="75"/>
  <c r="I27" i="75"/>
  <c r="H27" i="75"/>
  <c r="G27" i="75"/>
  <c r="K26" i="75"/>
  <c r="J26" i="75"/>
  <c r="I26" i="75"/>
  <c r="H26" i="75"/>
  <c r="G26" i="75"/>
  <c r="K25" i="75"/>
  <c r="J25" i="75"/>
  <c r="I25" i="75"/>
  <c r="H25" i="75"/>
  <c r="G25" i="75"/>
  <c r="K24" i="75"/>
  <c r="J24" i="75"/>
  <c r="I24" i="75"/>
  <c r="H24" i="75"/>
  <c r="G24" i="75"/>
  <c r="K23" i="75"/>
  <c r="J23" i="75"/>
  <c r="I23" i="75"/>
  <c r="H23" i="75"/>
  <c r="G23" i="75"/>
  <c r="K22" i="75"/>
  <c r="J22" i="75"/>
  <c r="I22" i="75"/>
  <c r="H22" i="75"/>
  <c r="G22" i="75"/>
  <c r="K21" i="75"/>
  <c r="J21" i="75"/>
  <c r="I21" i="75"/>
  <c r="H21" i="75"/>
  <c r="G21" i="75"/>
  <c r="K20" i="75"/>
  <c r="J20" i="75"/>
  <c r="I20" i="75"/>
  <c r="H20" i="75"/>
  <c r="G20" i="75"/>
  <c r="K19" i="75"/>
  <c r="J19" i="75"/>
  <c r="I19" i="75"/>
  <c r="H19" i="75"/>
  <c r="G19" i="75"/>
  <c r="K18" i="75"/>
  <c r="J18" i="75"/>
  <c r="I18" i="75"/>
  <c r="H18" i="75"/>
  <c r="G18" i="75"/>
  <c r="K17" i="75"/>
  <c r="J17" i="75"/>
  <c r="I17" i="75"/>
  <c r="H17" i="75"/>
  <c r="G17" i="75"/>
  <c r="K16" i="75"/>
  <c r="J16" i="75"/>
  <c r="I16" i="75"/>
  <c r="H16" i="75"/>
  <c r="G16" i="75"/>
  <c r="K15" i="75"/>
  <c r="J15" i="75"/>
  <c r="I15" i="75"/>
  <c r="H15" i="75"/>
  <c r="G15" i="75"/>
  <c r="K14" i="75"/>
  <c r="J14" i="75"/>
  <c r="I14" i="75"/>
  <c r="H14" i="75"/>
  <c r="G14" i="75"/>
  <c r="K13" i="75"/>
  <c r="J13" i="75"/>
  <c r="I13" i="75"/>
  <c r="H13" i="75"/>
  <c r="G13" i="75"/>
  <c r="K12" i="75"/>
  <c r="J12" i="75"/>
  <c r="I12" i="75"/>
  <c r="H12" i="75"/>
  <c r="G12" i="75"/>
  <c r="K11" i="75"/>
  <c r="J11" i="75"/>
  <c r="I11" i="75"/>
  <c r="H11" i="75"/>
  <c r="G11" i="75"/>
  <c r="K10" i="75"/>
  <c r="J10" i="75"/>
  <c r="I10" i="75"/>
  <c r="H10" i="75"/>
  <c r="G10" i="75"/>
  <c r="K9" i="75"/>
  <c r="J9" i="75"/>
  <c r="I9" i="75"/>
  <c r="H9" i="75"/>
  <c r="G9" i="75"/>
  <c r="K8" i="75"/>
  <c r="J8" i="75"/>
  <c r="I8" i="75"/>
  <c r="H8" i="75"/>
  <c r="G8" i="75"/>
  <c r="K7" i="75"/>
  <c r="J7" i="75"/>
  <c r="I7" i="75"/>
  <c r="H7" i="75"/>
  <c r="G7" i="75"/>
  <c r="K6" i="75"/>
  <c r="J6" i="75"/>
  <c r="I6" i="75"/>
  <c r="H6" i="75"/>
  <c r="G6" i="75"/>
  <c r="K50" i="74"/>
  <c r="J50" i="74"/>
  <c r="I50" i="74"/>
  <c r="H50" i="74"/>
  <c r="G50" i="74"/>
  <c r="K49" i="74"/>
  <c r="J49" i="74"/>
  <c r="I49" i="74"/>
  <c r="H49" i="74"/>
  <c r="G49" i="74"/>
  <c r="K48" i="74"/>
  <c r="J48" i="74"/>
  <c r="I48" i="74"/>
  <c r="H48" i="74"/>
  <c r="G48" i="74"/>
  <c r="K47" i="74"/>
  <c r="J47" i="74"/>
  <c r="I47" i="74"/>
  <c r="H47" i="74"/>
  <c r="G47" i="74"/>
  <c r="K46" i="74"/>
  <c r="J46" i="74"/>
  <c r="I46" i="74"/>
  <c r="H46" i="74"/>
  <c r="G46" i="74"/>
  <c r="K45" i="74"/>
  <c r="J45" i="74"/>
  <c r="I45" i="74"/>
  <c r="H45" i="74"/>
  <c r="G45" i="74"/>
  <c r="K44" i="74"/>
  <c r="J44" i="74"/>
  <c r="I44" i="74"/>
  <c r="H44" i="74"/>
  <c r="G44" i="74"/>
  <c r="K43" i="74"/>
  <c r="J43" i="74"/>
  <c r="I43" i="74"/>
  <c r="H43" i="74"/>
  <c r="G43" i="74"/>
  <c r="K42" i="74"/>
  <c r="J42" i="74"/>
  <c r="I42" i="74"/>
  <c r="H42" i="74"/>
  <c r="G42" i="74"/>
  <c r="K41" i="74"/>
  <c r="J41" i="74"/>
  <c r="I41" i="74"/>
  <c r="H41" i="74"/>
  <c r="G41" i="74"/>
  <c r="K40" i="74"/>
  <c r="J40" i="74"/>
  <c r="I40" i="74"/>
  <c r="H40" i="74"/>
  <c r="G40" i="74"/>
  <c r="K39" i="74"/>
  <c r="J39" i="74"/>
  <c r="I39" i="74"/>
  <c r="H39" i="74"/>
  <c r="G39" i="74"/>
  <c r="K38" i="74"/>
  <c r="J38" i="74"/>
  <c r="I38" i="74"/>
  <c r="H38" i="74"/>
  <c r="G38" i="74"/>
  <c r="K37" i="74"/>
  <c r="J37" i="74"/>
  <c r="I37" i="74"/>
  <c r="H37" i="74"/>
  <c r="G37" i="74"/>
  <c r="K36" i="74"/>
  <c r="J36" i="74"/>
  <c r="I36" i="74"/>
  <c r="H36" i="74"/>
  <c r="G36" i="74"/>
  <c r="K35" i="74"/>
  <c r="J35" i="74"/>
  <c r="I35" i="74"/>
  <c r="H35" i="74"/>
  <c r="G35" i="74"/>
  <c r="K34" i="74"/>
  <c r="J34" i="74"/>
  <c r="I34" i="74"/>
  <c r="H34" i="74"/>
  <c r="G34" i="74"/>
  <c r="K33" i="74"/>
  <c r="J33" i="74"/>
  <c r="I33" i="74"/>
  <c r="H33" i="74"/>
  <c r="G33" i="74"/>
  <c r="K32" i="74"/>
  <c r="J32" i="74"/>
  <c r="I32" i="74"/>
  <c r="H32" i="74"/>
  <c r="G32" i="74"/>
  <c r="K31" i="74"/>
  <c r="J31" i="74"/>
  <c r="I31" i="74"/>
  <c r="H31" i="74"/>
  <c r="G31" i="74"/>
  <c r="K30" i="74"/>
  <c r="J30" i="74"/>
  <c r="I30" i="74"/>
  <c r="H30" i="74"/>
  <c r="G30" i="74"/>
  <c r="K29" i="74"/>
  <c r="J29" i="74"/>
  <c r="I29" i="74"/>
  <c r="H29" i="74"/>
  <c r="G29" i="74"/>
  <c r="K28" i="74"/>
  <c r="J28" i="74"/>
  <c r="I28" i="74"/>
  <c r="H28" i="74"/>
  <c r="G28" i="74"/>
  <c r="K27" i="74"/>
  <c r="J27" i="74"/>
  <c r="I27" i="74"/>
  <c r="H27" i="74"/>
  <c r="G27" i="74"/>
  <c r="K26" i="74"/>
  <c r="J26" i="74"/>
  <c r="I26" i="74"/>
  <c r="H26" i="74"/>
  <c r="G26" i="74"/>
  <c r="K25" i="74"/>
  <c r="J25" i="74"/>
  <c r="I25" i="74"/>
  <c r="H25" i="74"/>
  <c r="G25" i="74"/>
  <c r="K24" i="74"/>
  <c r="J24" i="74"/>
  <c r="I24" i="74"/>
  <c r="H24" i="74"/>
  <c r="G24" i="74"/>
  <c r="K23" i="74"/>
  <c r="J23" i="74"/>
  <c r="I23" i="74"/>
  <c r="H23" i="74"/>
  <c r="G23" i="74"/>
  <c r="K22" i="74"/>
  <c r="J22" i="74"/>
  <c r="I22" i="74"/>
  <c r="H22" i="74"/>
  <c r="G22" i="74"/>
  <c r="K21" i="74"/>
  <c r="J21" i="74"/>
  <c r="I21" i="74"/>
  <c r="H21" i="74"/>
  <c r="G21" i="74"/>
  <c r="K20" i="74"/>
  <c r="J20" i="74"/>
  <c r="I20" i="74"/>
  <c r="H20" i="74"/>
  <c r="G20" i="74"/>
  <c r="K19" i="74"/>
  <c r="J19" i="74"/>
  <c r="I19" i="74"/>
  <c r="H19" i="74"/>
  <c r="G19" i="74"/>
  <c r="K18" i="74"/>
  <c r="J18" i="74"/>
  <c r="I18" i="74"/>
  <c r="H18" i="74"/>
  <c r="G18" i="74"/>
  <c r="K17" i="74"/>
  <c r="J17" i="74"/>
  <c r="I17" i="74"/>
  <c r="H17" i="74"/>
  <c r="G17" i="74"/>
  <c r="K16" i="74"/>
  <c r="J16" i="74"/>
  <c r="I16" i="74"/>
  <c r="H16" i="74"/>
  <c r="G16" i="74"/>
  <c r="K15" i="74"/>
  <c r="J15" i="74"/>
  <c r="I15" i="74"/>
  <c r="H15" i="74"/>
  <c r="G15" i="74"/>
  <c r="K14" i="74"/>
  <c r="J14" i="74"/>
  <c r="I14" i="74"/>
  <c r="H14" i="74"/>
  <c r="G14" i="74"/>
  <c r="K13" i="74"/>
  <c r="J13" i="74"/>
  <c r="I13" i="74"/>
  <c r="H13" i="74"/>
  <c r="G13" i="74"/>
  <c r="K12" i="74"/>
  <c r="J12" i="74"/>
  <c r="I12" i="74"/>
  <c r="H12" i="74"/>
  <c r="G12" i="74"/>
  <c r="K11" i="74"/>
  <c r="J11" i="74"/>
  <c r="I11" i="74"/>
  <c r="H11" i="74"/>
  <c r="G11" i="74"/>
  <c r="K10" i="74"/>
  <c r="J10" i="74"/>
  <c r="I10" i="74"/>
  <c r="H10" i="74"/>
  <c r="G10" i="74"/>
  <c r="K9" i="74"/>
  <c r="J9" i="74"/>
  <c r="I9" i="74"/>
  <c r="H9" i="74"/>
  <c r="G9" i="74"/>
  <c r="K8" i="74"/>
  <c r="J8" i="74"/>
  <c r="I8" i="74"/>
  <c r="H8" i="74"/>
  <c r="G8" i="74"/>
  <c r="K7" i="74"/>
  <c r="J7" i="74"/>
  <c r="I7" i="74"/>
  <c r="H7" i="74"/>
  <c r="G7" i="74"/>
  <c r="K6" i="74"/>
  <c r="J6" i="74"/>
  <c r="I6" i="74"/>
  <c r="H6" i="74"/>
  <c r="G6" i="74"/>
  <c r="K50" i="73"/>
  <c r="J50" i="73"/>
  <c r="I50" i="73"/>
  <c r="H50" i="73"/>
  <c r="G50" i="73"/>
  <c r="K49" i="73"/>
  <c r="J49" i="73"/>
  <c r="I49" i="73"/>
  <c r="H49" i="73"/>
  <c r="G49" i="73"/>
  <c r="K48" i="73"/>
  <c r="J48" i="73"/>
  <c r="I48" i="73"/>
  <c r="H48" i="73"/>
  <c r="G48" i="73"/>
  <c r="K47" i="73"/>
  <c r="J47" i="73"/>
  <c r="I47" i="73"/>
  <c r="H47" i="73"/>
  <c r="G47" i="73"/>
  <c r="K46" i="73"/>
  <c r="J46" i="73"/>
  <c r="I46" i="73"/>
  <c r="H46" i="73"/>
  <c r="G46" i="73"/>
  <c r="K45" i="73"/>
  <c r="J45" i="73"/>
  <c r="I45" i="73"/>
  <c r="H45" i="73"/>
  <c r="G45" i="73"/>
  <c r="K44" i="73"/>
  <c r="J44" i="73"/>
  <c r="I44" i="73"/>
  <c r="H44" i="73"/>
  <c r="G44" i="73"/>
  <c r="K43" i="73"/>
  <c r="J43" i="73"/>
  <c r="I43" i="73"/>
  <c r="H43" i="73"/>
  <c r="G43" i="73"/>
  <c r="K42" i="73"/>
  <c r="J42" i="73"/>
  <c r="I42" i="73"/>
  <c r="H42" i="73"/>
  <c r="G42" i="73"/>
  <c r="K41" i="73"/>
  <c r="J41" i="73"/>
  <c r="I41" i="73"/>
  <c r="H41" i="73"/>
  <c r="G41" i="73"/>
  <c r="K40" i="73"/>
  <c r="J40" i="73"/>
  <c r="I40" i="73"/>
  <c r="H40" i="73"/>
  <c r="G40" i="73"/>
  <c r="K39" i="73"/>
  <c r="J39" i="73"/>
  <c r="I39" i="73"/>
  <c r="H39" i="73"/>
  <c r="G39" i="73"/>
  <c r="K38" i="73"/>
  <c r="J38" i="73"/>
  <c r="I38" i="73"/>
  <c r="H38" i="73"/>
  <c r="G38" i="73"/>
  <c r="K37" i="73"/>
  <c r="J37" i="73"/>
  <c r="I37" i="73"/>
  <c r="H37" i="73"/>
  <c r="G37" i="73"/>
  <c r="K36" i="73"/>
  <c r="J36" i="73"/>
  <c r="I36" i="73"/>
  <c r="H36" i="73"/>
  <c r="G36" i="73"/>
  <c r="K35" i="73"/>
  <c r="J35" i="73"/>
  <c r="I35" i="73"/>
  <c r="H35" i="73"/>
  <c r="G35" i="73"/>
  <c r="K34" i="73"/>
  <c r="J34" i="73"/>
  <c r="I34" i="73"/>
  <c r="H34" i="73"/>
  <c r="G34" i="73"/>
  <c r="K33" i="73"/>
  <c r="J33" i="73"/>
  <c r="I33" i="73"/>
  <c r="H33" i="73"/>
  <c r="G33" i="73"/>
  <c r="K32" i="73"/>
  <c r="J32" i="73"/>
  <c r="I32" i="73"/>
  <c r="H32" i="73"/>
  <c r="G32" i="73"/>
  <c r="K31" i="73"/>
  <c r="J31" i="73"/>
  <c r="I31" i="73"/>
  <c r="H31" i="73"/>
  <c r="G31" i="73"/>
  <c r="K30" i="73"/>
  <c r="J30" i="73"/>
  <c r="I30" i="73"/>
  <c r="H30" i="73"/>
  <c r="G30" i="73"/>
  <c r="K29" i="73"/>
  <c r="J29" i="73"/>
  <c r="I29" i="73"/>
  <c r="H29" i="73"/>
  <c r="G29" i="73"/>
  <c r="K28" i="73"/>
  <c r="J28" i="73"/>
  <c r="I28" i="73"/>
  <c r="H28" i="73"/>
  <c r="G28" i="73"/>
  <c r="K27" i="73"/>
  <c r="J27" i="73"/>
  <c r="I27" i="73"/>
  <c r="H27" i="73"/>
  <c r="G27" i="73"/>
  <c r="K26" i="73"/>
  <c r="J26" i="73"/>
  <c r="I26" i="73"/>
  <c r="H26" i="73"/>
  <c r="G26" i="73"/>
  <c r="K25" i="73"/>
  <c r="J25" i="73"/>
  <c r="I25" i="73"/>
  <c r="H25" i="73"/>
  <c r="G25" i="73"/>
  <c r="K24" i="73"/>
  <c r="J24" i="73"/>
  <c r="I24" i="73"/>
  <c r="H24" i="73"/>
  <c r="G24" i="73"/>
  <c r="K23" i="73"/>
  <c r="J23" i="73"/>
  <c r="I23" i="73"/>
  <c r="H23" i="73"/>
  <c r="G23" i="73"/>
  <c r="K22" i="73"/>
  <c r="J22" i="73"/>
  <c r="I22" i="73"/>
  <c r="H22" i="73"/>
  <c r="G22" i="73"/>
  <c r="K21" i="73"/>
  <c r="J21" i="73"/>
  <c r="I21" i="73"/>
  <c r="H21" i="73"/>
  <c r="G21" i="73"/>
  <c r="K20" i="73"/>
  <c r="J20" i="73"/>
  <c r="I20" i="73"/>
  <c r="H20" i="73"/>
  <c r="G20" i="73"/>
  <c r="K19" i="73"/>
  <c r="J19" i="73"/>
  <c r="I19" i="73"/>
  <c r="H19" i="73"/>
  <c r="G19" i="73"/>
  <c r="K18" i="73"/>
  <c r="J18" i="73"/>
  <c r="I18" i="73"/>
  <c r="H18" i="73"/>
  <c r="G18" i="73"/>
  <c r="K17" i="73"/>
  <c r="J17" i="73"/>
  <c r="I17" i="73"/>
  <c r="H17" i="73"/>
  <c r="G17" i="73"/>
  <c r="K16" i="73"/>
  <c r="J16" i="73"/>
  <c r="I16" i="73"/>
  <c r="H16" i="73"/>
  <c r="G16" i="73"/>
  <c r="K15" i="73"/>
  <c r="J15" i="73"/>
  <c r="I15" i="73"/>
  <c r="H15" i="73"/>
  <c r="G15" i="73"/>
  <c r="K14" i="73"/>
  <c r="J14" i="73"/>
  <c r="I14" i="73"/>
  <c r="H14" i="73"/>
  <c r="G14" i="73"/>
  <c r="K13" i="73"/>
  <c r="J13" i="73"/>
  <c r="I13" i="73"/>
  <c r="H13" i="73"/>
  <c r="G13" i="73"/>
  <c r="K12" i="73"/>
  <c r="J12" i="73"/>
  <c r="I12" i="73"/>
  <c r="H12" i="73"/>
  <c r="G12" i="73"/>
  <c r="K11" i="73"/>
  <c r="J11" i="73"/>
  <c r="I11" i="73"/>
  <c r="H11" i="73"/>
  <c r="G11" i="73"/>
  <c r="K10" i="73"/>
  <c r="J10" i="73"/>
  <c r="I10" i="73"/>
  <c r="H10" i="73"/>
  <c r="G10" i="73"/>
  <c r="K9" i="73"/>
  <c r="J9" i="73"/>
  <c r="I9" i="73"/>
  <c r="H9" i="73"/>
  <c r="G9" i="73"/>
  <c r="K8" i="73"/>
  <c r="J8" i="73"/>
  <c r="I8" i="73"/>
  <c r="H8" i="73"/>
  <c r="G8" i="73"/>
  <c r="K7" i="73"/>
  <c r="J7" i="73"/>
  <c r="I7" i="73"/>
  <c r="H7" i="73"/>
  <c r="G7" i="73"/>
  <c r="K6" i="73"/>
  <c r="J6" i="73"/>
  <c r="I6" i="73"/>
  <c r="H6" i="73"/>
  <c r="G6" i="73"/>
  <c r="L53" i="76" l="1"/>
  <c r="K53" i="76"/>
  <c r="J53" i="76"/>
  <c r="I53" i="76"/>
  <c r="H53" i="76"/>
  <c r="G53" i="76"/>
  <c r="F53" i="76"/>
  <c r="E53" i="76"/>
  <c r="D53" i="76"/>
  <c r="C53" i="76"/>
  <c r="L52" i="76"/>
  <c r="K52" i="76"/>
  <c r="J52" i="76"/>
  <c r="I52" i="76"/>
  <c r="H52" i="76"/>
  <c r="G52" i="76"/>
  <c r="F52" i="76"/>
  <c r="E52" i="76"/>
  <c r="D52" i="76"/>
  <c r="C52" i="76"/>
  <c r="L51" i="76"/>
  <c r="K51" i="76"/>
  <c r="J51" i="76"/>
  <c r="I51" i="76"/>
  <c r="H51" i="76"/>
  <c r="G51" i="76"/>
  <c r="F51" i="76"/>
  <c r="E51" i="76"/>
  <c r="D51" i="76"/>
  <c r="C51" i="76"/>
  <c r="L50" i="76"/>
  <c r="K50" i="76"/>
  <c r="J50" i="76"/>
  <c r="I50" i="76"/>
  <c r="H50" i="76"/>
  <c r="G50" i="76"/>
  <c r="F50" i="76"/>
  <c r="E50" i="76"/>
  <c r="D50" i="76"/>
  <c r="C50" i="76"/>
  <c r="L49" i="76"/>
  <c r="K49" i="76"/>
  <c r="J49" i="76"/>
  <c r="I49" i="76"/>
  <c r="H49" i="76"/>
  <c r="G49" i="76"/>
  <c r="F49" i="76"/>
  <c r="E49" i="76"/>
  <c r="D49" i="76"/>
  <c r="C49" i="76"/>
  <c r="L48" i="76"/>
  <c r="K48" i="76"/>
  <c r="J48" i="76"/>
  <c r="I48" i="76"/>
  <c r="H48" i="76"/>
  <c r="G48" i="76"/>
  <c r="F48" i="76"/>
  <c r="E48" i="76"/>
  <c r="D48" i="76"/>
  <c r="C48" i="76"/>
  <c r="L47" i="76"/>
  <c r="K47" i="76"/>
  <c r="J47" i="76"/>
  <c r="I47" i="76"/>
  <c r="H47" i="76"/>
  <c r="G47" i="76"/>
  <c r="F47" i="76"/>
  <c r="E47" i="76"/>
  <c r="D47" i="76"/>
  <c r="C47" i="76"/>
  <c r="L46" i="76"/>
  <c r="K46" i="76"/>
  <c r="J46" i="76"/>
  <c r="I46" i="76"/>
  <c r="H46" i="76"/>
  <c r="G46" i="76"/>
  <c r="F46" i="76"/>
  <c r="E46" i="76"/>
  <c r="D46" i="76"/>
  <c r="C46" i="76"/>
  <c r="L45" i="76"/>
  <c r="K45" i="76"/>
  <c r="J45" i="76"/>
  <c r="I45" i="76"/>
  <c r="H45" i="76"/>
  <c r="G45" i="76"/>
  <c r="F45" i="76"/>
  <c r="E45" i="76"/>
  <c r="D45" i="76"/>
  <c r="C45" i="76"/>
  <c r="L44" i="76"/>
  <c r="K44" i="76"/>
  <c r="J44" i="76"/>
  <c r="I44" i="76"/>
  <c r="H44" i="76"/>
  <c r="G44" i="76"/>
  <c r="F44" i="76"/>
  <c r="E44" i="76"/>
  <c r="D44" i="76"/>
  <c r="C44" i="76"/>
  <c r="L43" i="76"/>
  <c r="K43" i="76"/>
  <c r="J43" i="76"/>
  <c r="I43" i="76"/>
  <c r="H43" i="76"/>
  <c r="G43" i="76"/>
  <c r="F43" i="76"/>
  <c r="E43" i="76"/>
  <c r="D43" i="76"/>
  <c r="C43" i="76"/>
  <c r="L42" i="76"/>
  <c r="K42" i="76"/>
  <c r="J42" i="76"/>
  <c r="I42" i="76"/>
  <c r="H42" i="76"/>
  <c r="G42" i="76"/>
  <c r="F42" i="76"/>
  <c r="E42" i="76"/>
  <c r="D42" i="76"/>
  <c r="C42" i="76"/>
  <c r="L41" i="76"/>
  <c r="K41" i="76"/>
  <c r="J41" i="76"/>
  <c r="I41" i="76"/>
  <c r="H41" i="76"/>
  <c r="G41" i="76"/>
  <c r="F41" i="76"/>
  <c r="E41" i="76"/>
  <c r="D41" i="76"/>
  <c r="C41" i="76"/>
  <c r="L40" i="76"/>
  <c r="K40" i="76"/>
  <c r="J40" i="76"/>
  <c r="I40" i="76"/>
  <c r="H40" i="76"/>
  <c r="G40" i="76"/>
  <c r="F40" i="76"/>
  <c r="E40" i="76"/>
  <c r="D40" i="76"/>
  <c r="C40" i="76"/>
  <c r="L39" i="76"/>
  <c r="K39" i="76"/>
  <c r="J39" i="76"/>
  <c r="I39" i="76"/>
  <c r="H39" i="76"/>
  <c r="G39" i="76"/>
  <c r="F39" i="76"/>
  <c r="E39" i="76"/>
  <c r="D39" i="76"/>
  <c r="C39" i="76"/>
  <c r="L38" i="76"/>
  <c r="K38" i="76"/>
  <c r="J38" i="76"/>
  <c r="I38" i="76"/>
  <c r="H38" i="76"/>
  <c r="G38" i="76"/>
  <c r="F38" i="76"/>
  <c r="E38" i="76"/>
  <c r="D38" i="76"/>
  <c r="C38" i="76"/>
  <c r="L37" i="76"/>
  <c r="K37" i="76"/>
  <c r="J37" i="76"/>
  <c r="I37" i="76"/>
  <c r="H37" i="76"/>
  <c r="G37" i="76"/>
  <c r="F37" i="76"/>
  <c r="E37" i="76"/>
  <c r="D37" i="76"/>
  <c r="C37" i="76"/>
  <c r="L36" i="76"/>
  <c r="K36" i="76"/>
  <c r="J36" i="76"/>
  <c r="I36" i="76"/>
  <c r="H36" i="76"/>
  <c r="G36" i="76"/>
  <c r="F36" i="76"/>
  <c r="E36" i="76"/>
  <c r="D36" i="76"/>
  <c r="C36" i="76"/>
  <c r="L35" i="76"/>
  <c r="K35" i="76"/>
  <c r="J35" i="76"/>
  <c r="I35" i="76"/>
  <c r="H35" i="76"/>
  <c r="G35" i="76"/>
  <c r="F35" i="76"/>
  <c r="E35" i="76"/>
  <c r="D35" i="76"/>
  <c r="C35" i="76"/>
  <c r="L34" i="76"/>
  <c r="K34" i="76"/>
  <c r="J34" i="76"/>
  <c r="I34" i="76"/>
  <c r="H34" i="76"/>
  <c r="G34" i="76"/>
  <c r="F34" i="76"/>
  <c r="E34" i="76"/>
  <c r="D34" i="76"/>
  <c r="C34" i="76"/>
  <c r="L33" i="76"/>
  <c r="K33" i="76"/>
  <c r="J33" i="76"/>
  <c r="I33" i="76"/>
  <c r="H33" i="76"/>
  <c r="G33" i="76"/>
  <c r="F33" i="76"/>
  <c r="E33" i="76"/>
  <c r="D33" i="76"/>
  <c r="C33" i="76"/>
  <c r="L32" i="76"/>
  <c r="K32" i="76"/>
  <c r="J32" i="76"/>
  <c r="I32" i="76"/>
  <c r="H32" i="76"/>
  <c r="G32" i="76"/>
  <c r="F32" i="76"/>
  <c r="E32" i="76"/>
  <c r="D32" i="76"/>
  <c r="C32" i="76"/>
  <c r="L31" i="76"/>
  <c r="K31" i="76"/>
  <c r="J31" i="76"/>
  <c r="I31" i="76"/>
  <c r="H31" i="76"/>
  <c r="G31" i="76"/>
  <c r="F31" i="76"/>
  <c r="E31" i="76"/>
  <c r="D31" i="76"/>
  <c r="C31" i="76"/>
  <c r="L30" i="76"/>
  <c r="K30" i="76"/>
  <c r="J30" i="76"/>
  <c r="I30" i="76"/>
  <c r="H30" i="76"/>
  <c r="G30" i="76"/>
  <c r="F30" i="76"/>
  <c r="E30" i="76"/>
  <c r="D30" i="76"/>
  <c r="C30" i="76"/>
  <c r="L29" i="76"/>
  <c r="K29" i="76"/>
  <c r="J29" i="76"/>
  <c r="I29" i="76"/>
  <c r="H29" i="76"/>
  <c r="G29" i="76"/>
  <c r="F29" i="76"/>
  <c r="E29" i="76"/>
  <c r="D29" i="76"/>
  <c r="C29" i="76"/>
  <c r="L28" i="76"/>
  <c r="K28" i="76"/>
  <c r="J28" i="76"/>
  <c r="I28" i="76"/>
  <c r="H28" i="76"/>
  <c r="G28" i="76"/>
  <c r="F28" i="76"/>
  <c r="E28" i="76"/>
  <c r="D28" i="76"/>
  <c r="C28" i="76"/>
  <c r="L27" i="76"/>
  <c r="K27" i="76"/>
  <c r="J27" i="76"/>
  <c r="I27" i="76"/>
  <c r="H27" i="76"/>
  <c r="G27" i="76"/>
  <c r="F27" i="76"/>
  <c r="E27" i="76"/>
  <c r="D27" i="76"/>
  <c r="C27" i="76"/>
  <c r="L26" i="76"/>
  <c r="K26" i="76"/>
  <c r="J26" i="76"/>
  <c r="I26" i="76"/>
  <c r="H26" i="76"/>
  <c r="G26" i="76"/>
  <c r="F26" i="76"/>
  <c r="E26" i="76"/>
  <c r="D26" i="76"/>
  <c r="C26" i="76"/>
  <c r="L25" i="76"/>
  <c r="K25" i="76"/>
  <c r="J25" i="76"/>
  <c r="I25" i="76"/>
  <c r="H25" i="76"/>
  <c r="G25" i="76"/>
  <c r="F25" i="76"/>
  <c r="E25" i="76"/>
  <c r="D25" i="76"/>
  <c r="C25" i="76"/>
  <c r="L24" i="76"/>
  <c r="K24" i="76"/>
  <c r="J24" i="76"/>
  <c r="I24" i="76"/>
  <c r="H24" i="76"/>
  <c r="G24" i="76"/>
  <c r="F24" i="76"/>
  <c r="E24" i="76"/>
  <c r="D24" i="76"/>
  <c r="C24" i="76"/>
  <c r="L23" i="76"/>
  <c r="K23" i="76"/>
  <c r="J23" i="76"/>
  <c r="I23" i="76"/>
  <c r="H23" i="76"/>
  <c r="G23" i="76"/>
  <c r="F23" i="76"/>
  <c r="E23" i="76"/>
  <c r="D23" i="76"/>
  <c r="C23" i="76"/>
  <c r="L22" i="76"/>
  <c r="K22" i="76"/>
  <c r="J22" i="76"/>
  <c r="I22" i="76"/>
  <c r="H22" i="76"/>
  <c r="G22" i="76"/>
  <c r="F22" i="76"/>
  <c r="E22" i="76"/>
  <c r="D22" i="76"/>
  <c r="C22" i="76"/>
  <c r="L21" i="76"/>
  <c r="K21" i="76"/>
  <c r="J21" i="76"/>
  <c r="I21" i="76"/>
  <c r="H21" i="76"/>
  <c r="G21" i="76"/>
  <c r="F21" i="76"/>
  <c r="E21" i="76"/>
  <c r="D21" i="76"/>
  <c r="C21" i="76"/>
  <c r="L20" i="76"/>
  <c r="K20" i="76"/>
  <c r="J20" i="76"/>
  <c r="I20" i="76"/>
  <c r="H20" i="76"/>
  <c r="G20" i="76"/>
  <c r="F20" i="76"/>
  <c r="E20" i="76"/>
  <c r="D20" i="76"/>
  <c r="C20" i="76"/>
  <c r="L19" i="76"/>
  <c r="K19" i="76"/>
  <c r="J19" i="76"/>
  <c r="I19" i="76"/>
  <c r="H19" i="76"/>
  <c r="G19" i="76"/>
  <c r="F19" i="76"/>
  <c r="E19" i="76"/>
  <c r="D19" i="76"/>
  <c r="C19" i="76"/>
  <c r="L18" i="76"/>
  <c r="K18" i="76"/>
  <c r="J18" i="76"/>
  <c r="I18" i="76"/>
  <c r="H18" i="76"/>
  <c r="G18" i="76"/>
  <c r="F18" i="76"/>
  <c r="E18" i="76"/>
  <c r="D18" i="76"/>
  <c r="C18" i="76"/>
  <c r="L17" i="76"/>
  <c r="K17" i="76"/>
  <c r="J17" i="76"/>
  <c r="I17" i="76"/>
  <c r="H17" i="76"/>
  <c r="G17" i="76"/>
  <c r="F17" i="76"/>
  <c r="E17" i="76"/>
  <c r="D17" i="76"/>
  <c r="C17" i="76"/>
  <c r="L16" i="76"/>
  <c r="K16" i="76"/>
  <c r="J16" i="76"/>
  <c r="I16" i="76"/>
  <c r="H16" i="76"/>
  <c r="G16" i="76"/>
  <c r="F16" i="76"/>
  <c r="E16" i="76"/>
  <c r="D16" i="76"/>
  <c r="C16" i="76"/>
  <c r="L15" i="76"/>
  <c r="K15" i="76"/>
  <c r="J15" i="76"/>
  <c r="I15" i="76"/>
  <c r="H15" i="76"/>
  <c r="G15" i="76"/>
  <c r="F15" i="76"/>
  <c r="E15" i="76"/>
  <c r="D15" i="76"/>
  <c r="C15" i="76"/>
  <c r="L14" i="76"/>
  <c r="K14" i="76"/>
  <c r="J14" i="76"/>
  <c r="I14" i="76"/>
  <c r="H14" i="76"/>
  <c r="G14" i="76"/>
  <c r="F14" i="76"/>
  <c r="E14" i="76"/>
  <c r="D14" i="76"/>
  <c r="C14" i="76"/>
  <c r="L13" i="76"/>
  <c r="K13" i="76"/>
  <c r="J13" i="76"/>
  <c r="I13" i="76"/>
  <c r="H13" i="76"/>
  <c r="G13" i="76"/>
  <c r="F13" i="76"/>
  <c r="E13" i="76"/>
  <c r="D13" i="76"/>
  <c r="C13" i="76"/>
  <c r="L12" i="76"/>
  <c r="K12" i="76"/>
  <c r="J12" i="76"/>
  <c r="I12" i="76"/>
  <c r="H12" i="76"/>
  <c r="G12" i="76"/>
  <c r="F12" i="76"/>
  <c r="E12" i="76"/>
  <c r="D12" i="76"/>
  <c r="C12" i="76"/>
  <c r="L11" i="76"/>
  <c r="K11" i="76"/>
  <c r="J11" i="76"/>
  <c r="I11" i="76"/>
  <c r="H11" i="76"/>
  <c r="G11" i="76"/>
  <c r="F11" i="76"/>
  <c r="E11" i="76"/>
  <c r="D11" i="76"/>
  <c r="C11" i="76"/>
  <c r="L10" i="76"/>
  <c r="K10" i="76"/>
  <c r="J10" i="76"/>
  <c r="I10" i="76"/>
  <c r="H10" i="76"/>
  <c r="G10" i="76"/>
  <c r="F10" i="76"/>
  <c r="E10" i="76"/>
  <c r="D10" i="76"/>
  <c r="C10" i="76"/>
  <c r="L9" i="76"/>
  <c r="K9" i="76"/>
  <c r="J9" i="76"/>
  <c r="I9" i="76"/>
  <c r="H9" i="76"/>
  <c r="G9" i="76"/>
  <c r="F9" i="76"/>
  <c r="E9" i="76"/>
  <c r="D9" i="76"/>
  <c r="C9" i="76"/>
  <c r="C9" i="71"/>
  <c r="F50" i="75"/>
  <c r="E50" i="75"/>
  <c r="D50" i="75"/>
  <c r="C50" i="75"/>
  <c r="B50" i="75"/>
  <c r="F49" i="75"/>
  <c r="E49" i="75"/>
  <c r="D49" i="75"/>
  <c r="C49" i="75"/>
  <c r="B49" i="75"/>
  <c r="F48" i="75"/>
  <c r="E48" i="75"/>
  <c r="D48" i="75"/>
  <c r="C48" i="75"/>
  <c r="B48" i="75"/>
  <c r="F47" i="75"/>
  <c r="E47" i="75"/>
  <c r="D47" i="75"/>
  <c r="C47" i="75"/>
  <c r="B47" i="75"/>
  <c r="F46" i="75"/>
  <c r="E46" i="75"/>
  <c r="D46" i="75"/>
  <c r="C46" i="75"/>
  <c r="B46" i="75"/>
  <c r="F45" i="75"/>
  <c r="E45" i="75"/>
  <c r="D45" i="75"/>
  <c r="C45" i="75"/>
  <c r="B45" i="75"/>
  <c r="F44" i="75"/>
  <c r="E44" i="75"/>
  <c r="D44" i="75"/>
  <c r="C44" i="75"/>
  <c r="B44" i="75"/>
  <c r="F43" i="75"/>
  <c r="E43" i="75"/>
  <c r="D43" i="75"/>
  <c r="C43" i="75"/>
  <c r="B43" i="75"/>
  <c r="F42" i="75"/>
  <c r="E42" i="75"/>
  <c r="D42" i="75"/>
  <c r="C42" i="75"/>
  <c r="B42" i="75"/>
  <c r="F41" i="75"/>
  <c r="E41" i="75"/>
  <c r="D41" i="75"/>
  <c r="C41" i="75"/>
  <c r="B41" i="75"/>
  <c r="F40" i="75"/>
  <c r="E40" i="75"/>
  <c r="D40" i="75"/>
  <c r="C40" i="75"/>
  <c r="B40" i="75"/>
  <c r="F39" i="75"/>
  <c r="E39" i="75"/>
  <c r="D39" i="75"/>
  <c r="C39" i="75"/>
  <c r="B39" i="75"/>
  <c r="F38" i="75"/>
  <c r="E38" i="75"/>
  <c r="D38" i="75"/>
  <c r="C38" i="75"/>
  <c r="B38" i="75"/>
  <c r="F37" i="75"/>
  <c r="E37" i="75"/>
  <c r="D37" i="75"/>
  <c r="C37" i="75"/>
  <c r="B37" i="75"/>
  <c r="F36" i="75"/>
  <c r="E36" i="75"/>
  <c r="D36" i="75"/>
  <c r="C36" i="75"/>
  <c r="B36" i="75"/>
  <c r="F35" i="75"/>
  <c r="E35" i="75"/>
  <c r="D35" i="75"/>
  <c r="C35" i="75"/>
  <c r="B35" i="75"/>
  <c r="F34" i="75"/>
  <c r="E34" i="75"/>
  <c r="D34" i="75"/>
  <c r="C34" i="75"/>
  <c r="B34" i="75"/>
  <c r="F33" i="75"/>
  <c r="E33" i="75"/>
  <c r="D33" i="75"/>
  <c r="C33" i="75"/>
  <c r="B33" i="75"/>
  <c r="F32" i="75"/>
  <c r="E32" i="75"/>
  <c r="D32" i="75"/>
  <c r="C32" i="75"/>
  <c r="B32" i="75"/>
  <c r="F31" i="75"/>
  <c r="E31" i="75"/>
  <c r="D31" i="75"/>
  <c r="C31" i="75"/>
  <c r="B31" i="75"/>
  <c r="F30" i="75"/>
  <c r="E30" i="75"/>
  <c r="D30" i="75"/>
  <c r="C30" i="75"/>
  <c r="B30" i="75"/>
  <c r="F29" i="75"/>
  <c r="E29" i="75"/>
  <c r="D29" i="75"/>
  <c r="C29" i="75"/>
  <c r="B29" i="75"/>
  <c r="F28" i="75"/>
  <c r="E28" i="75"/>
  <c r="D28" i="75"/>
  <c r="C28" i="75"/>
  <c r="B28" i="75"/>
  <c r="F27" i="75"/>
  <c r="E27" i="75"/>
  <c r="D27" i="75"/>
  <c r="C27" i="75"/>
  <c r="B27" i="75"/>
  <c r="F26" i="75"/>
  <c r="E26" i="75"/>
  <c r="D26" i="75"/>
  <c r="C26" i="75"/>
  <c r="B26" i="75"/>
  <c r="F25" i="75"/>
  <c r="E25" i="75"/>
  <c r="D25" i="75"/>
  <c r="C25" i="75"/>
  <c r="B25" i="75"/>
  <c r="F24" i="75"/>
  <c r="E24" i="75"/>
  <c r="D24" i="75"/>
  <c r="C24" i="75"/>
  <c r="B24" i="75"/>
  <c r="F23" i="75"/>
  <c r="E23" i="75"/>
  <c r="D23" i="75"/>
  <c r="C23" i="75"/>
  <c r="B23" i="75"/>
  <c r="F22" i="75"/>
  <c r="E22" i="75"/>
  <c r="D22" i="75"/>
  <c r="C22" i="75"/>
  <c r="B22" i="75"/>
  <c r="F21" i="75"/>
  <c r="E21" i="75"/>
  <c r="D21" i="75"/>
  <c r="C21" i="75"/>
  <c r="B21" i="75"/>
  <c r="F20" i="75"/>
  <c r="E20" i="75"/>
  <c r="D20" i="75"/>
  <c r="C20" i="75"/>
  <c r="B20" i="75"/>
  <c r="F19" i="75"/>
  <c r="E19" i="75"/>
  <c r="D19" i="75"/>
  <c r="C19" i="75"/>
  <c r="B19" i="75"/>
  <c r="F18" i="75"/>
  <c r="E18" i="75"/>
  <c r="D18" i="75"/>
  <c r="C18" i="75"/>
  <c r="B18" i="75"/>
  <c r="F17" i="75"/>
  <c r="E17" i="75"/>
  <c r="D17" i="75"/>
  <c r="C17" i="75"/>
  <c r="B17" i="75"/>
  <c r="F16" i="75"/>
  <c r="E16" i="75"/>
  <c r="D16" i="75"/>
  <c r="C16" i="75"/>
  <c r="B16" i="75"/>
  <c r="F15" i="75"/>
  <c r="E15" i="75"/>
  <c r="D15" i="75"/>
  <c r="C15" i="75"/>
  <c r="B15" i="75"/>
  <c r="F14" i="75"/>
  <c r="E14" i="75"/>
  <c r="D14" i="75"/>
  <c r="C14" i="75"/>
  <c r="B14" i="75"/>
  <c r="F13" i="75"/>
  <c r="E13" i="75"/>
  <c r="D13" i="75"/>
  <c r="C13" i="75"/>
  <c r="B13" i="75"/>
  <c r="F12" i="75"/>
  <c r="E12" i="75"/>
  <c r="D12" i="75"/>
  <c r="C12" i="75"/>
  <c r="B12" i="75"/>
  <c r="F11" i="75"/>
  <c r="E11" i="75"/>
  <c r="D11" i="75"/>
  <c r="C11" i="75"/>
  <c r="B11" i="75"/>
  <c r="F10" i="75"/>
  <c r="E10" i="75"/>
  <c r="D10" i="75"/>
  <c r="C10" i="75"/>
  <c r="B10" i="75"/>
  <c r="F9" i="75"/>
  <c r="E9" i="75"/>
  <c r="D9" i="75"/>
  <c r="C9" i="75"/>
  <c r="B9" i="75"/>
  <c r="F8" i="75"/>
  <c r="E8" i="75"/>
  <c r="D8" i="75"/>
  <c r="C8" i="75"/>
  <c r="B8" i="75"/>
  <c r="F7" i="75"/>
  <c r="E7" i="75"/>
  <c r="D7" i="75"/>
  <c r="C7" i="75"/>
  <c r="B7" i="75"/>
  <c r="F6" i="75"/>
  <c r="E6" i="75"/>
  <c r="D6" i="75"/>
  <c r="C6" i="75"/>
  <c r="F6" i="74"/>
  <c r="E6" i="74"/>
  <c r="D6" i="74"/>
  <c r="C6" i="74"/>
  <c r="B6" i="74"/>
  <c r="B6" i="75" l="1"/>
  <c r="K5" i="54" l="1"/>
  <c r="L5" i="54"/>
  <c r="M5" i="54"/>
  <c r="N5" i="54"/>
  <c r="O5" i="54"/>
  <c r="P5" i="54"/>
  <c r="Q5" i="54"/>
  <c r="R5" i="54"/>
  <c r="K6" i="54"/>
  <c r="L6" i="54"/>
  <c r="M6" i="54"/>
  <c r="N6" i="54"/>
  <c r="O6" i="54"/>
  <c r="P6" i="54"/>
  <c r="Q6" i="54"/>
  <c r="R6" i="54"/>
  <c r="K7" i="54"/>
  <c r="L7" i="54"/>
  <c r="M7" i="54"/>
  <c r="N7" i="54"/>
  <c r="O7" i="54"/>
  <c r="P7" i="54"/>
  <c r="Q7" i="54"/>
  <c r="R7" i="54"/>
  <c r="K8" i="54"/>
  <c r="L8" i="54"/>
  <c r="M8" i="54"/>
  <c r="N8" i="54"/>
  <c r="O8" i="54"/>
  <c r="P8" i="54"/>
  <c r="Q8" i="54"/>
  <c r="R8" i="54"/>
  <c r="K9" i="54"/>
  <c r="L9" i="54"/>
  <c r="M9" i="54"/>
  <c r="N9" i="54"/>
  <c r="O9" i="54"/>
  <c r="P9" i="54"/>
  <c r="Q9" i="54"/>
  <c r="R9" i="54"/>
  <c r="K10" i="54"/>
  <c r="L10" i="54"/>
  <c r="M10" i="54"/>
  <c r="N10" i="54"/>
  <c r="O10" i="54"/>
  <c r="P10" i="54"/>
  <c r="Q10" i="54"/>
  <c r="R10" i="54"/>
  <c r="K11" i="54"/>
  <c r="L11" i="54"/>
  <c r="M11" i="54"/>
  <c r="N11" i="54"/>
  <c r="O11" i="54"/>
  <c r="P11" i="54"/>
  <c r="Q11" i="54"/>
  <c r="R11" i="54"/>
  <c r="K12" i="54"/>
  <c r="L12" i="54"/>
  <c r="M12" i="54"/>
  <c r="N12" i="54"/>
  <c r="O12" i="54"/>
  <c r="P12" i="54"/>
  <c r="Q12" i="54"/>
  <c r="R12" i="54"/>
  <c r="K13" i="54"/>
  <c r="L13" i="54"/>
  <c r="M13" i="54"/>
  <c r="N13" i="54"/>
  <c r="O13" i="54"/>
  <c r="P13" i="54"/>
  <c r="Q13" i="54"/>
  <c r="R13" i="54"/>
  <c r="K14" i="54"/>
  <c r="L14" i="54"/>
  <c r="M14" i="54"/>
  <c r="N14" i="54"/>
  <c r="O14" i="54"/>
  <c r="P14" i="54"/>
  <c r="Q14" i="54"/>
  <c r="R14" i="54"/>
  <c r="N34" i="18" l="1"/>
  <c r="N33" i="18"/>
  <c r="N32" i="18"/>
  <c r="N31" i="18"/>
  <c r="N30" i="18"/>
  <c r="N29" i="18"/>
  <c r="N28" i="18"/>
  <c r="N27" i="18"/>
  <c r="N26" i="18"/>
  <c r="N25" i="18"/>
  <c r="N24" i="18"/>
  <c r="N23" i="18"/>
  <c r="N22" i="18"/>
  <c r="N21" i="18"/>
  <c r="N20" i="18"/>
  <c r="N19" i="18"/>
  <c r="N18" i="18"/>
  <c r="N17" i="18"/>
  <c r="N16" i="18"/>
  <c r="N15" i="18"/>
  <c r="N14" i="18"/>
  <c r="N13" i="18"/>
  <c r="N12" i="18"/>
  <c r="N11" i="18"/>
  <c r="N10" i="18"/>
  <c r="N9" i="18"/>
  <c r="N8" i="18"/>
  <c r="N7" i="18"/>
  <c r="M34" i="18"/>
  <c r="L34" i="18"/>
  <c r="K34" i="18"/>
  <c r="J34" i="18"/>
  <c r="I34" i="18"/>
  <c r="H34" i="18"/>
  <c r="G34" i="18"/>
  <c r="F34" i="18"/>
  <c r="E34" i="18"/>
  <c r="D34" i="18"/>
  <c r="M33" i="18"/>
  <c r="L33" i="18"/>
  <c r="K33" i="18"/>
  <c r="J33" i="18"/>
  <c r="I33" i="18"/>
  <c r="H33" i="18"/>
  <c r="G33" i="18"/>
  <c r="F33" i="18"/>
  <c r="E33" i="18"/>
  <c r="D33" i="18"/>
  <c r="M32" i="18"/>
  <c r="L32" i="18"/>
  <c r="K32" i="18"/>
  <c r="J32" i="18"/>
  <c r="I32" i="18"/>
  <c r="H32" i="18"/>
  <c r="G32" i="18"/>
  <c r="F32" i="18"/>
  <c r="E32" i="18"/>
  <c r="D32" i="18"/>
  <c r="M31" i="18"/>
  <c r="L31" i="18"/>
  <c r="K31" i="18"/>
  <c r="J31" i="18"/>
  <c r="I31" i="18"/>
  <c r="H31" i="18"/>
  <c r="G31" i="18"/>
  <c r="F31" i="18"/>
  <c r="E31" i="18"/>
  <c r="D31" i="18"/>
  <c r="M30" i="18"/>
  <c r="L30" i="18"/>
  <c r="K30" i="18"/>
  <c r="J30" i="18"/>
  <c r="I30" i="18"/>
  <c r="H30" i="18"/>
  <c r="G30" i="18"/>
  <c r="F30" i="18"/>
  <c r="E30" i="18"/>
  <c r="D30" i="18"/>
  <c r="M29" i="18"/>
  <c r="L29" i="18"/>
  <c r="K29" i="18"/>
  <c r="J29" i="18"/>
  <c r="I29" i="18"/>
  <c r="H29" i="18"/>
  <c r="G29" i="18"/>
  <c r="F29" i="18"/>
  <c r="E29" i="18"/>
  <c r="D29" i="18"/>
  <c r="M28" i="18"/>
  <c r="L28" i="18"/>
  <c r="K28" i="18"/>
  <c r="J28" i="18"/>
  <c r="I28" i="18"/>
  <c r="H28" i="18"/>
  <c r="G28" i="18"/>
  <c r="F28" i="18"/>
  <c r="E28" i="18"/>
  <c r="D28" i="18"/>
  <c r="M27" i="18"/>
  <c r="L27" i="18"/>
  <c r="K27" i="18"/>
  <c r="J27" i="18"/>
  <c r="I27" i="18"/>
  <c r="H27" i="18"/>
  <c r="G27" i="18"/>
  <c r="F27" i="18"/>
  <c r="E27" i="18"/>
  <c r="D27" i="18"/>
  <c r="M26" i="18"/>
  <c r="L26" i="18"/>
  <c r="K26" i="18"/>
  <c r="J26" i="18"/>
  <c r="I26" i="18"/>
  <c r="H26" i="18"/>
  <c r="G26" i="18"/>
  <c r="F26" i="18"/>
  <c r="E26" i="18"/>
  <c r="D26" i="18"/>
  <c r="M25" i="18"/>
  <c r="L25" i="18"/>
  <c r="K25" i="18"/>
  <c r="J25" i="18"/>
  <c r="I25" i="18"/>
  <c r="H25" i="18"/>
  <c r="G25" i="18"/>
  <c r="F25" i="18"/>
  <c r="E25" i="18"/>
  <c r="D25" i="18"/>
  <c r="M24" i="18"/>
  <c r="L24" i="18"/>
  <c r="K24" i="18"/>
  <c r="J24" i="18"/>
  <c r="I24" i="18"/>
  <c r="H24" i="18"/>
  <c r="G24" i="18"/>
  <c r="F24" i="18"/>
  <c r="E24" i="18"/>
  <c r="D24" i="18"/>
  <c r="M23" i="18"/>
  <c r="L23" i="18"/>
  <c r="K23" i="18"/>
  <c r="J23" i="18"/>
  <c r="I23" i="18"/>
  <c r="H23" i="18"/>
  <c r="G23" i="18"/>
  <c r="F23" i="18"/>
  <c r="E23" i="18"/>
  <c r="D23" i="18"/>
  <c r="M22" i="18"/>
  <c r="L22" i="18"/>
  <c r="K22" i="18"/>
  <c r="J22" i="18"/>
  <c r="I22" i="18"/>
  <c r="H22" i="18"/>
  <c r="G22" i="18"/>
  <c r="F22" i="18"/>
  <c r="E22" i="18"/>
  <c r="D22" i="18"/>
  <c r="M21" i="18"/>
  <c r="L21" i="18"/>
  <c r="K21" i="18"/>
  <c r="J21" i="18"/>
  <c r="I21" i="18"/>
  <c r="H21" i="18"/>
  <c r="G21" i="18"/>
  <c r="F21" i="18"/>
  <c r="E21" i="18"/>
  <c r="D21" i="18"/>
  <c r="M20" i="18"/>
  <c r="L20" i="18"/>
  <c r="K20" i="18"/>
  <c r="J20" i="18"/>
  <c r="I20" i="18"/>
  <c r="H20" i="18"/>
  <c r="G20" i="18"/>
  <c r="F20" i="18"/>
  <c r="E20" i="18"/>
  <c r="D20" i="18"/>
  <c r="M19" i="18"/>
  <c r="L19" i="18"/>
  <c r="K19" i="18"/>
  <c r="J19" i="18"/>
  <c r="I19" i="18"/>
  <c r="H19" i="18"/>
  <c r="G19" i="18"/>
  <c r="F19" i="18"/>
  <c r="E19" i="18"/>
  <c r="D19" i="18"/>
  <c r="M18" i="18"/>
  <c r="L18" i="18"/>
  <c r="K18" i="18"/>
  <c r="J18" i="18"/>
  <c r="I18" i="18"/>
  <c r="H18" i="18"/>
  <c r="G18" i="18"/>
  <c r="F18" i="18"/>
  <c r="E18" i="18"/>
  <c r="D18" i="18"/>
  <c r="M17" i="18"/>
  <c r="L17" i="18"/>
  <c r="K17" i="18"/>
  <c r="J17" i="18"/>
  <c r="I17" i="18"/>
  <c r="H17" i="18"/>
  <c r="G17" i="18"/>
  <c r="F17" i="18"/>
  <c r="E17" i="18"/>
  <c r="D17" i="18"/>
  <c r="M16" i="18"/>
  <c r="L16" i="18"/>
  <c r="K16" i="18"/>
  <c r="J16" i="18"/>
  <c r="I16" i="18"/>
  <c r="H16" i="18"/>
  <c r="G16" i="18"/>
  <c r="F16" i="18"/>
  <c r="E16" i="18"/>
  <c r="D16" i="18"/>
  <c r="M15" i="18"/>
  <c r="L15" i="18"/>
  <c r="K15" i="18"/>
  <c r="J15" i="18"/>
  <c r="I15" i="18"/>
  <c r="H15" i="18"/>
  <c r="G15" i="18"/>
  <c r="F15" i="18"/>
  <c r="E15" i="18"/>
  <c r="D15" i="18"/>
  <c r="M14" i="18"/>
  <c r="L14" i="18"/>
  <c r="K14" i="18"/>
  <c r="J14" i="18"/>
  <c r="I14" i="18"/>
  <c r="H14" i="18"/>
  <c r="G14" i="18"/>
  <c r="F14" i="18"/>
  <c r="E14" i="18"/>
  <c r="D14" i="18"/>
  <c r="M13" i="18"/>
  <c r="L13" i="18"/>
  <c r="K13" i="18"/>
  <c r="J13" i="18"/>
  <c r="I13" i="18"/>
  <c r="H13" i="18"/>
  <c r="G13" i="18"/>
  <c r="F13" i="18"/>
  <c r="E13" i="18"/>
  <c r="D13" i="18"/>
  <c r="M12" i="18"/>
  <c r="L12" i="18"/>
  <c r="K12" i="18"/>
  <c r="J12" i="18"/>
  <c r="I12" i="18"/>
  <c r="H12" i="18"/>
  <c r="G12" i="18"/>
  <c r="F12" i="18"/>
  <c r="E12" i="18"/>
  <c r="D12" i="18"/>
  <c r="M11" i="18"/>
  <c r="L11" i="18"/>
  <c r="K11" i="18"/>
  <c r="J11" i="18"/>
  <c r="I11" i="18"/>
  <c r="H11" i="18"/>
  <c r="G11" i="18"/>
  <c r="F11" i="18"/>
  <c r="E11" i="18"/>
  <c r="D11" i="18"/>
  <c r="M10" i="18"/>
  <c r="L10" i="18"/>
  <c r="K10" i="18"/>
  <c r="J10" i="18"/>
  <c r="I10" i="18"/>
  <c r="H10" i="18"/>
  <c r="G10" i="18"/>
  <c r="F10" i="18"/>
  <c r="E10" i="18"/>
  <c r="D10" i="18"/>
  <c r="M9" i="18"/>
  <c r="L9" i="18"/>
  <c r="K9" i="18"/>
  <c r="J9" i="18"/>
  <c r="I9" i="18"/>
  <c r="H9" i="18"/>
  <c r="G9" i="18"/>
  <c r="F9" i="18"/>
  <c r="E9" i="18"/>
  <c r="D9" i="18"/>
  <c r="M8" i="18"/>
  <c r="L8" i="18"/>
  <c r="K8" i="18"/>
  <c r="J8" i="18"/>
  <c r="I8" i="18"/>
  <c r="H8" i="18"/>
  <c r="G8" i="18"/>
  <c r="F8" i="18"/>
  <c r="E8" i="18"/>
  <c r="D8" i="18"/>
  <c r="M49" i="14" l="1"/>
  <c r="M48" i="14"/>
  <c r="M47" i="14"/>
  <c r="M46" i="14"/>
  <c r="M45" i="14"/>
  <c r="M44" i="14"/>
  <c r="M43" i="14"/>
  <c r="M42" i="14"/>
  <c r="M41" i="14"/>
  <c r="M40" i="14"/>
  <c r="M39" i="14"/>
  <c r="M38" i="14"/>
  <c r="M37" i="14"/>
  <c r="M36" i="14"/>
  <c r="M35" i="14"/>
  <c r="M34" i="14"/>
  <c r="M33" i="14"/>
  <c r="M32" i="14"/>
  <c r="M31" i="14"/>
  <c r="M30" i="14"/>
  <c r="M29" i="14"/>
  <c r="M28" i="14"/>
  <c r="M27" i="14"/>
  <c r="M26" i="14"/>
  <c r="M25" i="14"/>
  <c r="M24" i="14"/>
  <c r="M23" i="14"/>
  <c r="M22" i="14"/>
  <c r="M21" i="14"/>
  <c r="M20" i="14"/>
  <c r="M19" i="14"/>
  <c r="M18" i="14"/>
  <c r="M17" i="14"/>
  <c r="M16" i="14"/>
  <c r="M15" i="14"/>
  <c r="M14" i="14"/>
  <c r="M13" i="14"/>
  <c r="M12" i="14"/>
  <c r="M11" i="14"/>
  <c r="M10" i="14"/>
  <c r="M9" i="14"/>
  <c r="M7" i="14"/>
  <c r="M8" i="14"/>
  <c r="L46" i="69"/>
  <c r="L45" i="69"/>
  <c r="L44" i="69"/>
  <c r="L42" i="69"/>
  <c r="L41" i="69"/>
  <c r="L40" i="69"/>
  <c r="L39" i="69"/>
  <c r="L38" i="69"/>
  <c r="L37" i="69"/>
  <c r="L35" i="69"/>
  <c r="L34" i="69"/>
  <c r="L33" i="69"/>
  <c r="L32" i="69"/>
  <c r="L31" i="69"/>
  <c r="L30" i="69"/>
  <c r="L29" i="69"/>
  <c r="L28" i="69"/>
  <c r="L27" i="69"/>
  <c r="L26" i="69"/>
  <c r="L25" i="69"/>
  <c r="L24" i="69"/>
  <c r="L23" i="69"/>
  <c r="L22" i="69"/>
  <c r="L21" i="69"/>
  <c r="L20" i="69"/>
  <c r="L19" i="69"/>
  <c r="L18" i="69"/>
  <c r="L17" i="69"/>
  <c r="L16" i="69"/>
  <c r="L15" i="69"/>
  <c r="L14" i="69"/>
  <c r="L13" i="69"/>
  <c r="L12" i="69"/>
  <c r="L11" i="69"/>
  <c r="L10" i="69"/>
  <c r="L9" i="69"/>
  <c r="L8" i="69"/>
  <c r="L7" i="69"/>
  <c r="L6" i="69"/>
  <c r="L5" i="69"/>
  <c r="M7" i="67"/>
  <c r="M28" i="67"/>
  <c r="M27" i="67"/>
  <c r="M26" i="67"/>
  <c r="M25" i="67"/>
  <c r="M24" i="67"/>
  <c r="M23" i="67"/>
  <c r="M22" i="67"/>
  <c r="M21" i="67"/>
  <c r="M20" i="67"/>
  <c r="M19" i="67"/>
  <c r="M18" i="67"/>
  <c r="M17" i="67"/>
  <c r="M16" i="67"/>
  <c r="M15" i="67"/>
  <c r="M14" i="67"/>
  <c r="M13" i="67"/>
  <c r="M12" i="67"/>
  <c r="M11" i="67"/>
  <c r="M10" i="67"/>
  <c r="M9" i="67"/>
  <c r="M8" i="67"/>
  <c r="L53" i="71" l="1"/>
  <c r="K53" i="71"/>
  <c r="J53" i="71"/>
  <c r="I53" i="71"/>
  <c r="H53" i="71"/>
  <c r="G53" i="71"/>
  <c r="F53" i="71"/>
  <c r="E53" i="71"/>
  <c r="D53" i="71"/>
  <c r="C53" i="71"/>
  <c r="L52" i="71"/>
  <c r="K52" i="71"/>
  <c r="J52" i="71"/>
  <c r="I52" i="71"/>
  <c r="H52" i="71"/>
  <c r="G52" i="71"/>
  <c r="F52" i="71"/>
  <c r="E52" i="71"/>
  <c r="D52" i="71"/>
  <c r="C52" i="71"/>
  <c r="L51" i="71"/>
  <c r="K51" i="71"/>
  <c r="J51" i="71"/>
  <c r="I51" i="71"/>
  <c r="H51" i="71"/>
  <c r="G51" i="71"/>
  <c r="F51" i="71"/>
  <c r="E51" i="71"/>
  <c r="D51" i="71"/>
  <c r="C51" i="71"/>
  <c r="L50" i="71"/>
  <c r="K50" i="71"/>
  <c r="J50" i="71"/>
  <c r="I50" i="71"/>
  <c r="H50" i="71"/>
  <c r="G50" i="71"/>
  <c r="F50" i="71"/>
  <c r="E50" i="71"/>
  <c r="D50" i="71"/>
  <c r="C50" i="71"/>
  <c r="L49" i="71"/>
  <c r="K49" i="71"/>
  <c r="J49" i="71"/>
  <c r="I49" i="71"/>
  <c r="H49" i="71"/>
  <c r="G49" i="71"/>
  <c r="F49" i="71"/>
  <c r="E49" i="71"/>
  <c r="D49" i="71"/>
  <c r="C49" i="71"/>
  <c r="L48" i="71"/>
  <c r="K48" i="71"/>
  <c r="J48" i="71"/>
  <c r="I48" i="71"/>
  <c r="H48" i="71"/>
  <c r="G48" i="71"/>
  <c r="F48" i="71"/>
  <c r="E48" i="71"/>
  <c r="D48" i="71"/>
  <c r="C48" i="71"/>
  <c r="L47" i="71"/>
  <c r="K47" i="71"/>
  <c r="J47" i="71"/>
  <c r="I47" i="71"/>
  <c r="H47" i="71"/>
  <c r="G47" i="71"/>
  <c r="F47" i="71"/>
  <c r="E47" i="71"/>
  <c r="D47" i="71"/>
  <c r="C47" i="71"/>
  <c r="L46" i="71"/>
  <c r="K46" i="71"/>
  <c r="J46" i="71"/>
  <c r="I46" i="71"/>
  <c r="H46" i="71"/>
  <c r="G46" i="71"/>
  <c r="F46" i="71"/>
  <c r="E46" i="71"/>
  <c r="D46" i="71"/>
  <c r="C46" i="71"/>
  <c r="L45" i="71"/>
  <c r="K45" i="71"/>
  <c r="J45" i="71"/>
  <c r="I45" i="71"/>
  <c r="H45" i="71"/>
  <c r="G45" i="71"/>
  <c r="F45" i="71"/>
  <c r="E45" i="71"/>
  <c r="D45" i="71"/>
  <c r="C45" i="71"/>
  <c r="L44" i="71"/>
  <c r="K44" i="71"/>
  <c r="J44" i="71"/>
  <c r="I44" i="71"/>
  <c r="H44" i="71"/>
  <c r="G44" i="71"/>
  <c r="F44" i="71"/>
  <c r="E44" i="71"/>
  <c r="D44" i="71"/>
  <c r="C44" i="71"/>
  <c r="L43" i="71"/>
  <c r="K43" i="71"/>
  <c r="J43" i="71"/>
  <c r="I43" i="71"/>
  <c r="H43" i="71"/>
  <c r="G43" i="71"/>
  <c r="F43" i="71"/>
  <c r="E43" i="71"/>
  <c r="D43" i="71"/>
  <c r="C43" i="71"/>
  <c r="L42" i="71"/>
  <c r="K42" i="71"/>
  <c r="J42" i="71"/>
  <c r="I42" i="71"/>
  <c r="H42" i="71"/>
  <c r="G42" i="71"/>
  <c r="F42" i="71"/>
  <c r="E42" i="71"/>
  <c r="D42" i="71"/>
  <c r="C42" i="71"/>
  <c r="L41" i="71"/>
  <c r="K41" i="71"/>
  <c r="J41" i="71"/>
  <c r="I41" i="71"/>
  <c r="H41" i="71"/>
  <c r="G41" i="71"/>
  <c r="F41" i="71"/>
  <c r="E41" i="71"/>
  <c r="D41" i="71"/>
  <c r="C41" i="71"/>
  <c r="L40" i="71"/>
  <c r="K40" i="71"/>
  <c r="J40" i="71"/>
  <c r="I40" i="71"/>
  <c r="H40" i="71"/>
  <c r="G40" i="71"/>
  <c r="F40" i="71"/>
  <c r="E40" i="71"/>
  <c r="D40" i="71"/>
  <c r="C40" i="71"/>
  <c r="L39" i="71"/>
  <c r="K39" i="71"/>
  <c r="J39" i="71"/>
  <c r="I39" i="71"/>
  <c r="H39" i="71"/>
  <c r="G39" i="71"/>
  <c r="F39" i="71"/>
  <c r="E39" i="71"/>
  <c r="D39" i="71"/>
  <c r="C39" i="71"/>
  <c r="L38" i="71"/>
  <c r="K38" i="71"/>
  <c r="J38" i="71"/>
  <c r="I38" i="71"/>
  <c r="H38" i="71"/>
  <c r="G38" i="71"/>
  <c r="F38" i="71"/>
  <c r="E38" i="71"/>
  <c r="D38" i="71"/>
  <c r="C38" i="71"/>
  <c r="L37" i="71"/>
  <c r="K37" i="71"/>
  <c r="J37" i="71"/>
  <c r="I37" i="71"/>
  <c r="H37" i="71"/>
  <c r="G37" i="71"/>
  <c r="F37" i="71"/>
  <c r="E37" i="71"/>
  <c r="D37" i="71"/>
  <c r="C37" i="71"/>
  <c r="L36" i="71"/>
  <c r="K36" i="71"/>
  <c r="J36" i="71"/>
  <c r="I36" i="71"/>
  <c r="H36" i="71"/>
  <c r="G36" i="71"/>
  <c r="F36" i="71"/>
  <c r="E36" i="71"/>
  <c r="D36" i="71"/>
  <c r="C36" i="71"/>
  <c r="L35" i="71"/>
  <c r="K35" i="71"/>
  <c r="J35" i="71"/>
  <c r="I35" i="71"/>
  <c r="H35" i="71"/>
  <c r="G35" i="71"/>
  <c r="F35" i="71"/>
  <c r="E35" i="71"/>
  <c r="D35" i="71"/>
  <c r="C35" i="71"/>
  <c r="L34" i="71"/>
  <c r="K34" i="71"/>
  <c r="J34" i="71"/>
  <c r="I34" i="71"/>
  <c r="H34" i="71"/>
  <c r="G34" i="71"/>
  <c r="F34" i="71"/>
  <c r="E34" i="71"/>
  <c r="D34" i="71"/>
  <c r="C34" i="71"/>
  <c r="L33" i="71"/>
  <c r="K33" i="71"/>
  <c r="J33" i="71"/>
  <c r="I33" i="71"/>
  <c r="H33" i="71"/>
  <c r="G33" i="71"/>
  <c r="F33" i="71"/>
  <c r="E33" i="71"/>
  <c r="D33" i="71"/>
  <c r="C33" i="71"/>
  <c r="L32" i="71"/>
  <c r="K32" i="71"/>
  <c r="J32" i="71"/>
  <c r="I32" i="71"/>
  <c r="H32" i="71"/>
  <c r="G32" i="71"/>
  <c r="F32" i="71"/>
  <c r="E32" i="71"/>
  <c r="D32" i="71"/>
  <c r="C32" i="71"/>
  <c r="L31" i="71"/>
  <c r="K31" i="71"/>
  <c r="J31" i="71"/>
  <c r="I31" i="71"/>
  <c r="H31" i="71"/>
  <c r="G31" i="71"/>
  <c r="F31" i="71"/>
  <c r="E31" i="71"/>
  <c r="D31" i="71"/>
  <c r="C31" i="71"/>
  <c r="L30" i="71"/>
  <c r="K30" i="71"/>
  <c r="J30" i="71"/>
  <c r="I30" i="71"/>
  <c r="H30" i="71"/>
  <c r="G30" i="71"/>
  <c r="F30" i="71"/>
  <c r="E30" i="71"/>
  <c r="D30" i="71"/>
  <c r="C30" i="71"/>
  <c r="L29" i="71"/>
  <c r="K29" i="71"/>
  <c r="J29" i="71"/>
  <c r="I29" i="71"/>
  <c r="H29" i="71"/>
  <c r="G29" i="71"/>
  <c r="F29" i="71"/>
  <c r="E29" i="71"/>
  <c r="D29" i="71"/>
  <c r="C29" i="71"/>
  <c r="L28" i="71"/>
  <c r="K28" i="71"/>
  <c r="J28" i="71"/>
  <c r="I28" i="71"/>
  <c r="H28" i="71"/>
  <c r="G28" i="71"/>
  <c r="F28" i="71"/>
  <c r="E28" i="71"/>
  <c r="D28" i="71"/>
  <c r="C28" i="71"/>
  <c r="L27" i="71"/>
  <c r="K27" i="71"/>
  <c r="J27" i="71"/>
  <c r="I27" i="71"/>
  <c r="H27" i="71"/>
  <c r="G27" i="71"/>
  <c r="F27" i="71"/>
  <c r="E27" i="71"/>
  <c r="D27" i="71"/>
  <c r="C27" i="71"/>
  <c r="L26" i="71"/>
  <c r="K26" i="71"/>
  <c r="J26" i="71"/>
  <c r="I26" i="71"/>
  <c r="H26" i="71"/>
  <c r="G26" i="71"/>
  <c r="F26" i="71"/>
  <c r="E26" i="71"/>
  <c r="D26" i="71"/>
  <c r="C26" i="71"/>
  <c r="L25" i="71"/>
  <c r="K25" i="71"/>
  <c r="J25" i="71"/>
  <c r="I25" i="71"/>
  <c r="H25" i="71"/>
  <c r="G25" i="71"/>
  <c r="F25" i="71"/>
  <c r="E25" i="71"/>
  <c r="D25" i="71"/>
  <c r="C25" i="71"/>
  <c r="L24" i="71"/>
  <c r="K24" i="71"/>
  <c r="J24" i="71"/>
  <c r="I24" i="71"/>
  <c r="H24" i="71"/>
  <c r="G24" i="71"/>
  <c r="F24" i="71"/>
  <c r="E24" i="71"/>
  <c r="D24" i="71"/>
  <c r="C24" i="71"/>
  <c r="L23" i="71"/>
  <c r="K23" i="71"/>
  <c r="J23" i="71"/>
  <c r="I23" i="71"/>
  <c r="H23" i="71"/>
  <c r="G23" i="71"/>
  <c r="F23" i="71"/>
  <c r="E23" i="71"/>
  <c r="D23" i="71"/>
  <c r="C23" i="71"/>
  <c r="L22" i="71"/>
  <c r="K22" i="71"/>
  <c r="J22" i="71"/>
  <c r="I22" i="71"/>
  <c r="H22" i="71"/>
  <c r="G22" i="71"/>
  <c r="F22" i="71"/>
  <c r="E22" i="71"/>
  <c r="D22" i="71"/>
  <c r="C22" i="71"/>
  <c r="L21" i="71"/>
  <c r="K21" i="71"/>
  <c r="J21" i="71"/>
  <c r="I21" i="71"/>
  <c r="H21" i="71"/>
  <c r="G21" i="71"/>
  <c r="F21" i="71"/>
  <c r="E21" i="71"/>
  <c r="D21" i="71"/>
  <c r="C21" i="71"/>
  <c r="L20" i="71"/>
  <c r="K20" i="71"/>
  <c r="J20" i="71"/>
  <c r="I20" i="71"/>
  <c r="H20" i="71"/>
  <c r="G20" i="71"/>
  <c r="F20" i="71"/>
  <c r="E20" i="71"/>
  <c r="D20" i="71"/>
  <c r="C20" i="71"/>
  <c r="L19" i="71"/>
  <c r="K19" i="71"/>
  <c r="J19" i="71"/>
  <c r="I19" i="71"/>
  <c r="H19" i="71"/>
  <c r="G19" i="71"/>
  <c r="F19" i="71"/>
  <c r="E19" i="71"/>
  <c r="D19" i="71"/>
  <c r="C19" i="71"/>
  <c r="L18" i="71"/>
  <c r="K18" i="71"/>
  <c r="J18" i="71"/>
  <c r="I18" i="71"/>
  <c r="H18" i="71"/>
  <c r="G18" i="71"/>
  <c r="F18" i="71"/>
  <c r="E18" i="71"/>
  <c r="D18" i="71"/>
  <c r="C18" i="71"/>
  <c r="L17" i="71"/>
  <c r="K17" i="71"/>
  <c r="J17" i="71"/>
  <c r="I17" i="71"/>
  <c r="H17" i="71"/>
  <c r="G17" i="71"/>
  <c r="F17" i="71"/>
  <c r="E17" i="71"/>
  <c r="D17" i="71"/>
  <c r="C17" i="71"/>
  <c r="L16" i="71"/>
  <c r="K16" i="71"/>
  <c r="J16" i="71"/>
  <c r="I16" i="71"/>
  <c r="H16" i="71"/>
  <c r="G16" i="71"/>
  <c r="F16" i="71"/>
  <c r="E16" i="71"/>
  <c r="D16" i="71"/>
  <c r="C16" i="71"/>
  <c r="L15" i="71"/>
  <c r="K15" i="71"/>
  <c r="J15" i="71"/>
  <c r="I15" i="71"/>
  <c r="H15" i="71"/>
  <c r="G15" i="71"/>
  <c r="F15" i="71"/>
  <c r="E15" i="71"/>
  <c r="D15" i="71"/>
  <c r="C15" i="71"/>
  <c r="L14" i="71"/>
  <c r="K14" i="71"/>
  <c r="J14" i="71"/>
  <c r="I14" i="71"/>
  <c r="H14" i="71"/>
  <c r="G14" i="71"/>
  <c r="F14" i="71"/>
  <c r="E14" i="71"/>
  <c r="D14" i="71"/>
  <c r="C14" i="71"/>
  <c r="L13" i="71"/>
  <c r="K13" i="71"/>
  <c r="J13" i="71"/>
  <c r="I13" i="71"/>
  <c r="H13" i="71"/>
  <c r="G13" i="71"/>
  <c r="F13" i="71"/>
  <c r="E13" i="71"/>
  <c r="D13" i="71"/>
  <c r="C13" i="71"/>
  <c r="L12" i="71"/>
  <c r="K12" i="71"/>
  <c r="J12" i="71"/>
  <c r="I12" i="71"/>
  <c r="H12" i="71"/>
  <c r="G12" i="71"/>
  <c r="F12" i="71"/>
  <c r="E12" i="71"/>
  <c r="D12" i="71"/>
  <c r="C12" i="71"/>
  <c r="L11" i="71"/>
  <c r="K11" i="71"/>
  <c r="J11" i="71"/>
  <c r="I11" i="71"/>
  <c r="H11" i="71"/>
  <c r="G11" i="71"/>
  <c r="F11" i="71"/>
  <c r="E11" i="71"/>
  <c r="D11" i="71"/>
  <c r="C11" i="71"/>
  <c r="L10" i="71"/>
  <c r="K10" i="71"/>
  <c r="J10" i="71"/>
  <c r="I10" i="71"/>
  <c r="H10" i="71"/>
  <c r="G10" i="71"/>
  <c r="F10" i="71"/>
  <c r="E10" i="71"/>
  <c r="D10" i="71"/>
  <c r="C10" i="71"/>
  <c r="L9" i="71"/>
  <c r="K9" i="71"/>
  <c r="J9" i="71"/>
  <c r="I9" i="71"/>
  <c r="H9" i="71"/>
  <c r="G9" i="71"/>
  <c r="F9" i="71"/>
  <c r="E9" i="71"/>
  <c r="D9" i="71"/>
  <c r="L49" i="14" l="1"/>
  <c r="K49" i="14"/>
  <c r="J49" i="14"/>
  <c r="I49" i="14"/>
  <c r="H49" i="14"/>
  <c r="G49" i="14"/>
  <c r="F49" i="14"/>
  <c r="E49" i="14"/>
  <c r="D49" i="14"/>
  <c r="C49" i="14"/>
  <c r="L48" i="14"/>
  <c r="K48" i="14"/>
  <c r="J48" i="14"/>
  <c r="I48" i="14"/>
  <c r="H48" i="14"/>
  <c r="G48" i="14"/>
  <c r="F48" i="14"/>
  <c r="E48" i="14"/>
  <c r="D48" i="14"/>
  <c r="C48" i="14"/>
  <c r="L47" i="14"/>
  <c r="K47" i="14"/>
  <c r="J47" i="14"/>
  <c r="I47" i="14"/>
  <c r="H47" i="14"/>
  <c r="G47" i="14"/>
  <c r="F47" i="14"/>
  <c r="E47" i="14"/>
  <c r="D47" i="14"/>
  <c r="C47" i="14"/>
  <c r="L46" i="14"/>
  <c r="K46" i="14"/>
  <c r="J46" i="14"/>
  <c r="I46" i="14"/>
  <c r="H46" i="14"/>
  <c r="G46" i="14"/>
  <c r="F46" i="14"/>
  <c r="E46" i="14"/>
  <c r="D46" i="14"/>
  <c r="C46" i="14"/>
  <c r="L45" i="14"/>
  <c r="K45" i="14"/>
  <c r="J45" i="14"/>
  <c r="I45" i="14"/>
  <c r="H45" i="14"/>
  <c r="G45" i="14"/>
  <c r="F45" i="14"/>
  <c r="E45" i="14"/>
  <c r="D45" i="14"/>
  <c r="C45" i="14"/>
  <c r="L44" i="14"/>
  <c r="K44" i="14"/>
  <c r="J44" i="14"/>
  <c r="I44" i="14"/>
  <c r="H44" i="14"/>
  <c r="G44" i="14"/>
  <c r="F44" i="14"/>
  <c r="E44" i="14"/>
  <c r="D44" i="14"/>
  <c r="C44" i="14"/>
  <c r="L43" i="14"/>
  <c r="K43" i="14"/>
  <c r="J43" i="14"/>
  <c r="I43" i="14"/>
  <c r="H43" i="14"/>
  <c r="G43" i="14"/>
  <c r="F43" i="14"/>
  <c r="E43" i="14"/>
  <c r="D43" i="14"/>
  <c r="C43" i="14"/>
  <c r="L42" i="14"/>
  <c r="K42" i="14"/>
  <c r="J42" i="14"/>
  <c r="I42" i="14"/>
  <c r="H42" i="14"/>
  <c r="G42" i="14"/>
  <c r="F42" i="14"/>
  <c r="E42" i="14"/>
  <c r="D42" i="14"/>
  <c r="C42" i="14"/>
  <c r="L41" i="14"/>
  <c r="K41" i="14"/>
  <c r="J41" i="14"/>
  <c r="I41" i="14"/>
  <c r="H41" i="14"/>
  <c r="G41" i="14"/>
  <c r="F41" i="14"/>
  <c r="E41" i="14"/>
  <c r="D41" i="14"/>
  <c r="C41" i="14"/>
  <c r="L40" i="14"/>
  <c r="K40" i="14"/>
  <c r="J40" i="14"/>
  <c r="I40" i="14"/>
  <c r="H40" i="14"/>
  <c r="G40" i="14"/>
  <c r="F40" i="14"/>
  <c r="E40" i="14"/>
  <c r="D40" i="14"/>
  <c r="C40" i="14"/>
  <c r="L39" i="14"/>
  <c r="K39" i="14"/>
  <c r="J39" i="14"/>
  <c r="I39" i="14"/>
  <c r="H39" i="14"/>
  <c r="G39" i="14"/>
  <c r="F39" i="14"/>
  <c r="E39" i="14"/>
  <c r="D39" i="14"/>
  <c r="C39" i="14"/>
  <c r="L38" i="14"/>
  <c r="K38" i="14"/>
  <c r="J38" i="14"/>
  <c r="I38" i="14"/>
  <c r="H38" i="14"/>
  <c r="G38" i="14"/>
  <c r="F38" i="14"/>
  <c r="E38" i="14"/>
  <c r="D38" i="14"/>
  <c r="C38" i="14"/>
  <c r="L37" i="14"/>
  <c r="K37" i="14"/>
  <c r="J37" i="14"/>
  <c r="I37" i="14"/>
  <c r="H37" i="14"/>
  <c r="G37" i="14"/>
  <c r="F37" i="14"/>
  <c r="E37" i="14"/>
  <c r="D37" i="14"/>
  <c r="C37" i="14"/>
  <c r="L36" i="14"/>
  <c r="K36" i="14"/>
  <c r="J36" i="14"/>
  <c r="I36" i="14"/>
  <c r="H36" i="14"/>
  <c r="G36" i="14"/>
  <c r="F36" i="14"/>
  <c r="E36" i="14"/>
  <c r="D36" i="14"/>
  <c r="C36" i="14"/>
  <c r="L35" i="14"/>
  <c r="K35" i="14"/>
  <c r="J35" i="14"/>
  <c r="I35" i="14"/>
  <c r="H35" i="14"/>
  <c r="G35" i="14"/>
  <c r="F35" i="14"/>
  <c r="E35" i="14"/>
  <c r="D35" i="14"/>
  <c r="C35" i="14"/>
  <c r="L34" i="14"/>
  <c r="K34" i="14"/>
  <c r="J34" i="14"/>
  <c r="I34" i="14"/>
  <c r="H34" i="14"/>
  <c r="G34" i="14"/>
  <c r="F34" i="14"/>
  <c r="E34" i="14"/>
  <c r="D34" i="14"/>
  <c r="C34" i="14"/>
  <c r="L33" i="14"/>
  <c r="K33" i="14"/>
  <c r="J33" i="14"/>
  <c r="I33" i="14"/>
  <c r="H33" i="14"/>
  <c r="G33" i="14"/>
  <c r="F33" i="14"/>
  <c r="E33" i="14"/>
  <c r="D33" i="14"/>
  <c r="C33" i="14"/>
  <c r="L32" i="14"/>
  <c r="K32" i="14"/>
  <c r="J32" i="14"/>
  <c r="I32" i="14"/>
  <c r="H32" i="14"/>
  <c r="G32" i="14"/>
  <c r="F32" i="14"/>
  <c r="E32" i="14"/>
  <c r="D32" i="14"/>
  <c r="C32" i="14"/>
  <c r="L31" i="14"/>
  <c r="K31" i="14"/>
  <c r="J31" i="14"/>
  <c r="I31" i="14"/>
  <c r="H31" i="14"/>
  <c r="G31" i="14"/>
  <c r="F31" i="14"/>
  <c r="E31" i="14"/>
  <c r="D31" i="14"/>
  <c r="C31" i="14"/>
  <c r="L30" i="14"/>
  <c r="K30" i="14"/>
  <c r="J30" i="14"/>
  <c r="I30" i="14"/>
  <c r="H30" i="14"/>
  <c r="G30" i="14"/>
  <c r="F30" i="14"/>
  <c r="E30" i="14"/>
  <c r="D30" i="14"/>
  <c r="C30" i="14"/>
  <c r="L29" i="14"/>
  <c r="K29" i="14"/>
  <c r="J29" i="14"/>
  <c r="I29" i="14"/>
  <c r="H29" i="14"/>
  <c r="G29" i="14"/>
  <c r="F29" i="14"/>
  <c r="E29" i="14"/>
  <c r="D29" i="14"/>
  <c r="C29" i="14"/>
  <c r="L28" i="14"/>
  <c r="K28" i="14"/>
  <c r="J28" i="14"/>
  <c r="I28" i="14"/>
  <c r="H28" i="14"/>
  <c r="G28" i="14"/>
  <c r="F28" i="14"/>
  <c r="E28" i="14"/>
  <c r="D28" i="14"/>
  <c r="C28" i="14"/>
  <c r="L27" i="14"/>
  <c r="K27" i="14"/>
  <c r="J27" i="14"/>
  <c r="I27" i="14"/>
  <c r="H27" i="14"/>
  <c r="G27" i="14"/>
  <c r="F27" i="14"/>
  <c r="E27" i="14"/>
  <c r="D27" i="14"/>
  <c r="C27" i="14"/>
  <c r="L26" i="14"/>
  <c r="K26" i="14"/>
  <c r="J26" i="14"/>
  <c r="I26" i="14"/>
  <c r="H26" i="14"/>
  <c r="G26" i="14"/>
  <c r="F26" i="14"/>
  <c r="E26" i="14"/>
  <c r="D26" i="14"/>
  <c r="C26" i="14"/>
  <c r="L25" i="14"/>
  <c r="K25" i="14"/>
  <c r="J25" i="14"/>
  <c r="I25" i="14"/>
  <c r="H25" i="14"/>
  <c r="G25" i="14"/>
  <c r="F25" i="14"/>
  <c r="E25" i="14"/>
  <c r="D25" i="14"/>
  <c r="C25" i="14"/>
  <c r="L24" i="14"/>
  <c r="K24" i="14"/>
  <c r="J24" i="14"/>
  <c r="I24" i="14"/>
  <c r="H24" i="14"/>
  <c r="G24" i="14"/>
  <c r="F24" i="14"/>
  <c r="E24" i="14"/>
  <c r="D24" i="14"/>
  <c r="C24" i="14"/>
  <c r="L23" i="14"/>
  <c r="K23" i="14"/>
  <c r="J23" i="14"/>
  <c r="I23" i="14"/>
  <c r="H23" i="14"/>
  <c r="G23" i="14"/>
  <c r="F23" i="14"/>
  <c r="E23" i="14"/>
  <c r="D23" i="14"/>
  <c r="C23" i="14"/>
  <c r="L22" i="14"/>
  <c r="K22" i="14"/>
  <c r="J22" i="14"/>
  <c r="I22" i="14"/>
  <c r="H22" i="14"/>
  <c r="G22" i="14"/>
  <c r="F22" i="14"/>
  <c r="E22" i="14"/>
  <c r="D22" i="14"/>
  <c r="C22" i="14"/>
  <c r="L21" i="14"/>
  <c r="K21" i="14"/>
  <c r="J21" i="14"/>
  <c r="I21" i="14"/>
  <c r="H21" i="14"/>
  <c r="G21" i="14"/>
  <c r="F21" i="14"/>
  <c r="E21" i="14"/>
  <c r="D21" i="14"/>
  <c r="C21" i="14"/>
  <c r="L20" i="14"/>
  <c r="K20" i="14"/>
  <c r="J20" i="14"/>
  <c r="I20" i="14"/>
  <c r="H20" i="14"/>
  <c r="G20" i="14"/>
  <c r="F20" i="14"/>
  <c r="E20" i="14"/>
  <c r="D20" i="14"/>
  <c r="C20" i="14"/>
  <c r="L19" i="14"/>
  <c r="K19" i="14"/>
  <c r="J19" i="14"/>
  <c r="I19" i="14"/>
  <c r="H19" i="14"/>
  <c r="G19" i="14"/>
  <c r="F19" i="14"/>
  <c r="E19" i="14"/>
  <c r="D19" i="14"/>
  <c r="C19" i="14"/>
  <c r="L18" i="14"/>
  <c r="K18" i="14"/>
  <c r="J18" i="14"/>
  <c r="I18" i="14"/>
  <c r="H18" i="14"/>
  <c r="G18" i="14"/>
  <c r="F18" i="14"/>
  <c r="E18" i="14"/>
  <c r="D18" i="14"/>
  <c r="C18" i="14"/>
  <c r="L17" i="14"/>
  <c r="K17" i="14"/>
  <c r="J17" i="14"/>
  <c r="I17" i="14"/>
  <c r="H17" i="14"/>
  <c r="G17" i="14"/>
  <c r="F17" i="14"/>
  <c r="E17" i="14"/>
  <c r="D17" i="14"/>
  <c r="C17" i="14"/>
  <c r="L16" i="14"/>
  <c r="K16" i="14"/>
  <c r="J16" i="14"/>
  <c r="I16" i="14"/>
  <c r="H16" i="14"/>
  <c r="G16" i="14"/>
  <c r="F16" i="14"/>
  <c r="E16" i="14"/>
  <c r="D16" i="14"/>
  <c r="C16" i="14"/>
  <c r="L15" i="14"/>
  <c r="K15" i="14"/>
  <c r="J15" i="14"/>
  <c r="I15" i="14"/>
  <c r="H15" i="14"/>
  <c r="G15" i="14"/>
  <c r="F15" i="14"/>
  <c r="E15" i="14"/>
  <c r="D15" i="14"/>
  <c r="C15" i="14"/>
  <c r="L14" i="14"/>
  <c r="K14" i="14"/>
  <c r="J14" i="14"/>
  <c r="I14" i="14"/>
  <c r="H14" i="14"/>
  <c r="G14" i="14"/>
  <c r="F14" i="14"/>
  <c r="E14" i="14"/>
  <c r="D14" i="14"/>
  <c r="C14" i="14"/>
  <c r="L13" i="14"/>
  <c r="K13" i="14"/>
  <c r="J13" i="14"/>
  <c r="I13" i="14"/>
  <c r="H13" i="14"/>
  <c r="G13" i="14"/>
  <c r="F13" i="14"/>
  <c r="E13" i="14"/>
  <c r="D13" i="14"/>
  <c r="C13" i="14"/>
  <c r="L12" i="14"/>
  <c r="K12" i="14"/>
  <c r="J12" i="14"/>
  <c r="I12" i="14"/>
  <c r="H12" i="14"/>
  <c r="G12" i="14"/>
  <c r="F12" i="14"/>
  <c r="E12" i="14"/>
  <c r="D12" i="14"/>
  <c r="C12" i="14"/>
  <c r="L11" i="14"/>
  <c r="K11" i="14"/>
  <c r="J11" i="14"/>
  <c r="I11" i="14"/>
  <c r="H11" i="14"/>
  <c r="G11" i="14"/>
  <c r="F11" i="14"/>
  <c r="E11" i="14"/>
  <c r="D11" i="14"/>
  <c r="C11" i="14"/>
  <c r="L10" i="14"/>
  <c r="K10" i="14"/>
  <c r="J10" i="14"/>
  <c r="I10" i="14"/>
  <c r="H10" i="14"/>
  <c r="G10" i="14"/>
  <c r="F10" i="14"/>
  <c r="E10" i="14"/>
  <c r="D10" i="14"/>
  <c r="C10" i="14"/>
  <c r="L9" i="14"/>
  <c r="K9" i="14"/>
  <c r="J9" i="14"/>
  <c r="I9" i="14"/>
  <c r="H9" i="14"/>
  <c r="G9" i="14"/>
  <c r="F9" i="14"/>
  <c r="E9" i="14"/>
  <c r="D9" i="14"/>
  <c r="C9" i="14"/>
  <c r="L8" i="14"/>
  <c r="K8" i="14"/>
  <c r="J8" i="14"/>
  <c r="I8" i="14"/>
  <c r="H8" i="14"/>
  <c r="G8" i="14"/>
  <c r="F8" i="14"/>
  <c r="E8" i="14"/>
  <c r="D8" i="14"/>
  <c r="C8" i="14"/>
  <c r="L28" i="67" l="1"/>
  <c r="K28" i="67"/>
  <c r="J28" i="67"/>
  <c r="I28" i="67"/>
  <c r="H28" i="67"/>
  <c r="G28" i="67"/>
  <c r="F28" i="67"/>
  <c r="E28" i="67"/>
  <c r="D28" i="67"/>
  <c r="C28" i="67"/>
  <c r="L27" i="67"/>
  <c r="K27" i="67"/>
  <c r="J27" i="67"/>
  <c r="I27" i="67"/>
  <c r="H27" i="67"/>
  <c r="G27" i="67"/>
  <c r="F27" i="67"/>
  <c r="E27" i="67"/>
  <c r="D27" i="67"/>
  <c r="C27" i="67"/>
  <c r="L26" i="67"/>
  <c r="K26" i="67"/>
  <c r="J26" i="67"/>
  <c r="I26" i="67"/>
  <c r="H26" i="67"/>
  <c r="G26" i="67"/>
  <c r="F26" i="67"/>
  <c r="E26" i="67"/>
  <c r="D26" i="67"/>
  <c r="C26" i="67"/>
  <c r="L25" i="67"/>
  <c r="K25" i="67"/>
  <c r="J25" i="67"/>
  <c r="I25" i="67"/>
  <c r="H25" i="67"/>
  <c r="G25" i="67"/>
  <c r="F25" i="67"/>
  <c r="E25" i="67"/>
  <c r="D25" i="67"/>
  <c r="C25" i="67"/>
  <c r="L24" i="67"/>
  <c r="K24" i="67"/>
  <c r="J24" i="67"/>
  <c r="I24" i="67"/>
  <c r="H24" i="67"/>
  <c r="G24" i="67"/>
  <c r="F24" i="67"/>
  <c r="E24" i="67"/>
  <c r="D24" i="67"/>
  <c r="C24" i="67"/>
  <c r="L23" i="67"/>
  <c r="K23" i="67"/>
  <c r="J23" i="67"/>
  <c r="I23" i="67"/>
  <c r="H23" i="67"/>
  <c r="G23" i="67"/>
  <c r="F23" i="67"/>
  <c r="E23" i="67"/>
  <c r="D23" i="67"/>
  <c r="C23" i="67"/>
  <c r="L22" i="67"/>
  <c r="K22" i="67"/>
  <c r="J22" i="67"/>
  <c r="I22" i="67"/>
  <c r="H22" i="67"/>
  <c r="G22" i="67"/>
  <c r="F22" i="67"/>
  <c r="E22" i="67"/>
  <c r="D22" i="67"/>
  <c r="C22" i="67"/>
  <c r="L21" i="67"/>
  <c r="K21" i="67"/>
  <c r="J21" i="67"/>
  <c r="I21" i="67"/>
  <c r="H21" i="67"/>
  <c r="G21" i="67"/>
  <c r="F21" i="67"/>
  <c r="E21" i="67"/>
  <c r="D21" i="67"/>
  <c r="C21" i="67"/>
  <c r="L20" i="67"/>
  <c r="K20" i="67"/>
  <c r="J20" i="67"/>
  <c r="I20" i="67"/>
  <c r="H20" i="67"/>
  <c r="G20" i="67"/>
  <c r="F20" i="67"/>
  <c r="E20" i="67"/>
  <c r="D20" i="67"/>
  <c r="C20" i="67"/>
  <c r="L19" i="67"/>
  <c r="K19" i="67"/>
  <c r="J19" i="67"/>
  <c r="I19" i="67"/>
  <c r="H19" i="67"/>
  <c r="G19" i="67"/>
  <c r="F19" i="67"/>
  <c r="E19" i="67"/>
  <c r="D19" i="67"/>
  <c r="C19" i="67"/>
  <c r="L18" i="67"/>
  <c r="K18" i="67"/>
  <c r="J18" i="67"/>
  <c r="I18" i="67"/>
  <c r="H18" i="67"/>
  <c r="G18" i="67"/>
  <c r="F18" i="67"/>
  <c r="E18" i="67"/>
  <c r="D18" i="67"/>
  <c r="C18" i="67"/>
  <c r="L17" i="67"/>
  <c r="K17" i="67"/>
  <c r="J17" i="67"/>
  <c r="I17" i="67"/>
  <c r="H17" i="67"/>
  <c r="G17" i="67"/>
  <c r="F17" i="67"/>
  <c r="E17" i="67"/>
  <c r="D17" i="67"/>
  <c r="C17" i="67"/>
  <c r="L16" i="67"/>
  <c r="K16" i="67"/>
  <c r="J16" i="67"/>
  <c r="I16" i="67"/>
  <c r="H16" i="67"/>
  <c r="G16" i="67"/>
  <c r="F16" i="67"/>
  <c r="E16" i="67"/>
  <c r="D16" i="67"/>
  <c r="C16" i="67"/>
  <c r="L15" i="67"/>
  <c r="K15" i="67"/>
  <c r="J15" i="67"/>
  <c r="I15" i="67"/>
  <c r="H15" i="67"/>
  <c r="G15" i="67"/>
  <c r="F15" i="67"/>
  <c r="E15" i="67"/>
  <c r="D15" i="67"/>
  <c r="C15" i="67"/>
  <c r="L14" i="67"/>
  <c r="K14" i="67"/>
  <c r="J14" i="67"/>
  <c r="I14" i="67"/>
  <c r="H14" i="67"/>
  <c r="G14" i="67"/>
  <c r="F14" i="67"/>
  <c r="E14" i="67"/>
  <c r="D14" i="67"/>
  <c r="C14" i="67"/>
  <c r="L13" i="67"/>
  <c r="K13" i="67"/>
  <c r="J13" i="67"/>
  <c r="I13" i="67"/>
  <c r="H13" i="67"/>
  <c r="G13" i="67"/>
  <c r="F13" i="67"/>
  <c r="E13" i="67"/>
  <c r="D13" i="67"/>
  <c r="C13" i="67"/>
  <c r="L12" i="67"/>
  <c r="K12" i="67"/>
  <c r="J12" i="67"/>
  <c r="I12" i="67"/>
  <c r="H12" i="67"/>
  <c r="G12" i="67"/>
  <c r="F12" i="67"/>
  <c r="E12" i="67"/>
  <c r="D12" i="67"/>
  <c r="C12" i="67"/>
  <c r="L11" i="67"/>
  <c r="K11" i="67"/>
  <c r="J11" i="67"/>
  <c r="I11" i="67"/>
  <c r="H11" i="67"/>
  <c r="G11" i="67"/>
  <c r="F11" i="67"/>
  <c r="E11" i="67"/>
  <c r="D11" i="67"/>
  <c r="C11" i="67"/>
  <c r="L10" i="67"/>
  <c r="K10" i="67"/>
  <c r="J10" i="67"/>
  <c r="I10" i="67"/>
  <c r="H10" i="67"/>
  <c r="G10" i="67"/>
  <c r="F10" i="67"/>
  <c r="E10" i="67"/>
  <c r="D10" i="67"/>
  <c r="C10" i="67"/>
  <c r="L9" i="67"/>
  <c r="K9" i="67"/>
  <c r="J9" i="67"/>
  <c r="I9" i="67"/>
  <c r="H9" i="67"/>
  <c r="G9" i="67"/>
  <c r="F9" i="67"/>
  <c r="E9" i="67"/>
  <c r="D9" i="67"/>
  <c r="C9" i="67"/>
  <c r="L8" i="67"/>
  <c r="K8" i="67"/>
  <c r="J8" i="67"/>
  <c r="I8" i="67"/>
  <c r="H8" i="67"/>
  <c r="G8" i="67"/>
  <c r="F8" i="67"/>
  <c r="E8" i="67"/>
  <c r="D8" i="67"/>
  <c r="C8" i="67"/>
  <c r="L32" i="67" l="1"/>
  <c r="K32" i="67"/>
  <c r="J32" i="67"/>
  <c r="I32" i="67"/>
  <c r="H32" i="67"/>
  <c r="G32" i="67"/>
  <c r="F32" i="67"/>
  <c r="E32" i="67"/>
  <c r="D32" i="67"/>
  <c r="C32" i="67"/>
  <c r="L31" i="67"/>
  <c r="K31" i="67"/>
  <c r="J31" i="67"/>
  <c r="I31" i="67"/>
  <c r="H31" i="67"/>
  <c r="G31" i="67"/>
  <c r="F31" i="67"/>
  <c r="E31" i="67"/>
  <c r="D31" i="67"/>
  <c r="C31" i="67"/>
  <c r="L30" i="67"/>
  <c r="K30" i="67"/>
  <c r="J30" i="67"/>
  <c r="I30" i="67"/>
  <c r="H30" i="67"/>
  <c r="G30" i="67"/>
  <c r="F30" i="67"/>
  <c r="E30" i="67"/>
  <c r="D30" i="67"/>
  <c r="C30" i="67"/>
  <c r="H52" i="66" l="1"/>
  <c r="G52" i="66"/>
  <c r="F52" i="66"/>
  <c r="E52" i="66"/>
  <c r="D52" i="66"/>
  <c r="C52" i="66"/>
  <c r="H51" i="66"/>
  <c r="G51" i="66"/>
  <c r="F51" i="66"/>
  <c r="E51" i="66"/>
  <c r="D51" i="66"/>
  <c r="C51" i="66"/>
  <c r="H50" i="66"/>
  <c r="G50" i="66"/>
  <c r="F50" i="66"/>
  <c r="E50" i="66"/>
  <c r="D50" i="66"/>
  <c r="C50" i="66"/>
  <c r="H49" i="66"/>
  <c r="G49" i="66"/>
  <c r="F49" i="66"/>
  <c r="E49" i="66"/>
  <c r="D49" i="66"/>
  <c r="C49" i="66"/>
  <c r="H48" i="66"/>
  <c r="G48" i="66"/>
  <c r="F48" i="66"/>
  <c r="E48" i="66"/>
  <c r="D48" i="66"/>
  <c r="C48" i="66"/>
  <c r="H47" i="66"/>
  <c r="G47" i="66"/>
  <c r="F47" i="66"/>
  <c r="E47" i="66"/>
  <c r="D47" i="66"/>
  <c r="C47" i="66"/>
  <c r="H46" i="66"/>
  <c r="G46" i="66"/>
  <c r="F46" i="66"/>
  <c r="E46" i="66"/>
  <c r="D46" i="66"/>
  <c r="C46" i="66"/>
  <c r="H45" i="66"/>
  <c r="G45" i="66"/>
  <c r="F45" i="66"/>
  <c r="E45" i="66"/>
  <c r="D45" i="66"/>
  <c r="C45" i="66"/>
  <c r="H44" i="66"/>
  <c r="G44" i="66"/>
  <c r="F44" i="66"/>
  <c r="E44" i="66"/>
  <c r="D44" i="66"/>
  <c r="C44" i="66"/>
  <c r="H43" i="66"/>
  <c r="G43" i="66"/>
  <c r="F43" i="66"/>
  <c r="E43" i="66"/>
  <c r="D43" i="66"/>
  <c r="C43" i="66"/>
  <c r="H42" i="66"/>
  <c r="G42" i="66"/>
  <c r="F42" i="66"/>
  <c r="E42" i="66"/>
  <c r="D42" i="66"/>
  <c r="C42" i="66"/>
  <c r="H41" i="66"/>
  <c r="G41" i="66"/>
  <c r="F41" i="66"/>
  <c r="E41" i="66"/>
  <c r="D41" i="66"/>
  <c r="C41" i="66"/>
  <c r="H40" i="66"/>
  <c r="G40" i="66"/>
  <c r="F40" i="66"/>
  <c r="E40" i="66"/>
  <c r="D40" i="66"/>
  <c r="C40" i="66"/>
  <c r="H39" i="66"/>
  <c r="G39" i="66"/>
  <c r="F39" i="66"/>
  <c r="E39" i="66"/>
  <c r="D39" i="66"/>
  <c r="C39" i="66"/>
  <c r="H38" i="66"/>
  <c r="G38" i="66"/>
  <c r="F38" i="66"/>
  <c r="E38" i="66"/>
  <c r="D38" i="66"/>
  <c r="C38" i="66"/>
  <c r="H37" i="66"/>
  <c r="G37" i="66"/>
  <c r="F37" i="66"/>
  <c r="E37" i="66"/>
  <c r="D37" i="66"/>
  <c r="C37" i="66"/>
  <c r="H36" i="66"/>
  <c r="G36" i="66"/>
  <c r="F36" i="66"/>
  <c r="E36" i="66"/>
  <c r="D36" i="66"/>
  <c r="C36" i="66"/>
  <c r="H35" i="66"/>
  <c r="G35" i="66"/>
  <c r="F35" i="66"/>
  <c r="E35" i="66"/>
  <c r="D35" i="66"/>
  <c r="C35" i="66"/>
  <c r="H34" i="66"/>
  <c r="G34" i="66"/>
  <c r="F34" i="66"/>
  <c r="E34" i="66"/>
  <c r="D34" i="66"/>
  <c r="C34" i="66"/>
  <c r="H33" i="66"/>
  <c r="G33" i="66"/>
  <c r="F33" i="66"/>
  <c r="E33" i="66"/>
  <c r="D33" i="66"/>
  <c r="C33" i="66"/>
  <c r="H32" i="66"/>
  <c r="G32" i="66"/>
  <c r="F32" i="66"/>
  <c r="E32" i="66"/>
  <c r="D32" i="66"/>
  <c r="C32" i="66"/>
  <c r="H31" i="66"/>
  <c r="G31" i="66"/>
  <c r="F31" i="66"/>
  <c r="E31" i="66"/>
  <c r="D31" i="66"/>
  <c r="C31" i="66"/>
  <c r="H30" i="66"/>
  <c r="G30" i="66"/>
  <c r="F30" i="66"/>
  <c r="E30" i="66"/>
  <c r="D30" i="66"/>
  <c r="C30" i="66"/>
  <c r="H29" i="66"/>
  <c r="G29" i="66"/>
  <c r="F29" i="66"/>
  <c r="E29" i="66"/>
  <c r="D29" i="66"/>
  <c r="C29" i="66"/>
  <c r="H28" i="66"/>
  <c r="G28" i="66"/>
  <c r="F28" i="66"/>
  <c r="E28" i="66"/>
  <c r="D28" i="66"/>
  <c r="C28" i="66"/>
  <c r="H27" i="66"/>
  <c r="G27" i="66"/>
  <c r="F27" i="66"/>
  <c r="E27" i="66"/>
  <c r="D27" i="66"/>
  <c r="C27" i="66"/>
  <c r="H26" i="66"/>
  <c r="G26" i="66"/>
  <c r="F26" i="66"/>
  <c r="E26" i="66"/>
  <c r="D26" i="66"/>
  <c r="C26" i="66"/>
  <c r="H25" i="66"/>
  <c r="G25" i="66"/>
  <c r="F25" i="66"/>
  <c r="E25" i="66"/>
  <c r="D25" i="66"/>
  <c r="C25" i="66"/>
  <c r="H24" i="66"/>
  <c r="G24" i="66"/>
  <c r="F24" i="66"/>
  <c r="E24" i="66"/>
  <c r="D24" i="66"/>
  <c r="C24" i="66"/>
  <c r="H23" i="66"/>
  <c r="G23" i="66"/>
  <c r="F23" i="66"/>
  <c r="E23" i="66"/>
  <c r="D23" i="66"/>
  <c r="C23" i="66"/>
  <c r="H22" i="66"/>
  <c r="G22" i="66"/>
  <c r="F22" i="66"/>
  <c r="E22" i="66"/>
  <c r="D22" i="66"/>
  <c r="C22" i="66"/>
  <c r="H21" i="66"/>
  <c r="G21" i="66"/>
  <c r="F21" i="66"/>
  <c r="E21" i="66"/>
  <c r="D21" i="66"/>
  <c r="C21" i="66"/>
  <c r="H20" i="66"/>
  <c r="G20" i="66"/>
  <c r="F20" i="66"/>
  <c r="E20" i="66"/>
  <c r="D20" i="66"/>
  <c r="C20" i="66"/>
  <c r="H19" i="66"/>
  <c r="G19" i="66"/>
  <c r="F19" i="66"/>
  <c r="E19" i="66"/>
  <c r="D19" i="66"/>
  <c r="C19" i="66"/>
  <c r="H18" i="66"/>
  <c r="G18" i="66"/>
  <c r="F18" i="66"/>
  <c r="E18" i="66"/>
  <c r="D18" i="66"/>
  <c r="C18" i="66"/>
  <c r="H17" i="66"/>
  <c r="G17" i="66"/>
  <c r="F17" i="66"/>
  <c r="E17" i="66"/>
  <c r="D17" i="66"/>
  <c r="C17" i="66"/>
  <c r="H16" i="66"/>
  <c r="G16" i="66"/>
  <c r="F16" i="66"/>
  <c r="E16" i="66"/>
  <c r="D16" i="66"/>
  <c r="C16" i="66"/>
  <c r="H15" i="66"/>
  <c r="G15" i="66"/>
  <c r="F15" i="66"/>
  <c r="E15" i="66"/>
  <c r="D15" i="66"/>
  <c r="C15" i="66"/>
  <c r="H14" i="66"/>
  <c r="G14" i="66"/>
  <c r="F14" i="66"/>
  <c r="E14" i="66"/>
  <c r="D14" i="66"/>
  <c r="C14" i="66"/>
  <c r="H13" i="66"/>
  <c r="G13" i="66"/>
  <c r="F13" i="66"/>
  <c r="E13" i="66"/>
  <c r="D13" i="66"/>
  <c r="C13" i="66"/>
  <c r="H12" i="66"/>
  <c r="G12" i="66"/>
  <c r="F12" i="66"/>
  <c r="E12" i="66"/>
  <c r="D12" i="66"/>
  <c r="C12" i="66"/>
  <c r="H11" i="66"/>
  <c r="G11" i="66"/>
  <c r="F11" i="66"/>
  <c r="E11" i="66"/>
  <c r="D11" i="66"/>
  <c r="C11" i="66"/>
  <c r="H10" i="66"/>
  <c r="G10" i="66"/>
  <c r="F10" i="66"/>
  <c r="E10" i="66"/>
  <c r="D10" i="66"/>
  <c r="C10" i="66"/>
  <c r="H9" i="66"/>
  <c r="G9" i="66"/>
  <c r="F9" i="66"/>
  <c r="E9" i="66"/>
  <c r="D9" i="66"/>
  <c r="C9" i="66"/>
  <c r="H8" i="66"/>
  <c r="G8" i="66"/>
  <c r="F8" i="66"/>
  <c r="E8" i="66"/>
  <c r="D8" i="66"/>
  <c r="C8" i="66"/>
  <c r="L56" i="64" l="1"/>
  <c r="K56" i="64"/>
  <c r="J56" i="64"/>
  <c r="I56" i="64"/>
  <c r="H56" i="64"/>
  <c r="G56" i="64"/>
  <c r="F56" i="64"/>
  <c r="E56" i="64"/>
  <c r="D56" i="64"/>
  <c r="C56" i="64"/>
  <c r="L55" i="64"/>
  <c r="K55" i="64"/>
  <c r="J55" i="64"/>
  <c r="I55" i="64"/>
  <c r="H55" i="64"/>
  <c r="G55" i="64"/>
  <c r="F55" i="64"/>
  <c r="E55" i="64"/>
  <c r="D55" i="64"/>
  <c r="C55" i="64"/>
  <c r="L54" i="64"/>
  <c r="K54" i="64"/>
  <c r="J54" i="64"/>
  <c r="I54" i="64"/>
  <c r="H54" i="64"/>
  <c r="G54" i="64"/>
  <c r="F54" i="64"/>
  <c r="E54" i="64"/>
  <c r="D54" i="64"/>
  <c r="C54" i="64"/>
  <c r="L53" i="64"/>
  <c r="K53" i="64"/>
  <c r="J53" i="64"/>
  <c r="I53" i="64"/>
  <c r="H53" i="64"/>
  <c r="G53" i="64"/>
  <c r="F53" i="64"/>
  <c r="E53" i="64"/>
  <c r="D53" i="64"/>
  <c r="C53" i="64"/>
  <c r="L52" i="64"/>
  <c r="K52" i="64"/>
  <c r="J52" i="64"/>
  <c r="I52" i="64"/>
  <c r="H52" i="64"/>
  <c r="G52" i="64"/>
  <c r="F52" i="64"/>
  <c r="E52" i="64"/>
  <c r="D52" i="64"/>
  <c r="C52" i="64"/>
  <c r="L51" i="64"/>
  <c r="K51" i="64"/>
  <c r="J51" i="64"/>
  <c r="I51" i="64"/>
  <c r="H51" i="64"/>
  <c r="G51" i="64"/>
  <c r="F51" i="64"/>
  <c r="E51" i="64"/>
  <c r="D51" i="64"/>
  <c r="C51" i="64"/>
  <c r="L50" i="64"/>
  <c r="K50" i="64"/>
  <c r="J50" i="64"/>
  <c r="I50" i="64"/>
  <c r="H50" i="64"/>
  <c r="G50" i="64"/>
  <c r="F50" i="64"/>
  <c r="E50" i="64"/>
  <c r="D50" i="64"/>
  <c r="C50" i="64"/>
  <c r="L49" i="64"/>
  <c r="K49" i="64"/>
  <c r="J49" i="64"/>
  <c r="I49" i="64"/>
  <c r="H49" i="64"/>
  <c r="G49" i="64"/>
  <c r="F49" i="64"/>
  <c r="E49" i="64"/>
  <c r="D49" i="64"/>
  <c r="C49" i="64"/>
  <c r="L48" i="64"/>
  <c r="K48" i="64"/>
  <c r="J48" i="64"/>
  <c r="I48" i="64"/>
  <c r="H48" i="64"/>
  <c r="G48" i="64"/>
  <c r="F48" i="64"/>
  <c r="E48" i="64"/>
  <c r="D48" i="64"/>
  <c r="C48" i="64"/>
  <c r="L47" i="64"/>
  <c r="K47" i="64"/>
  <c r="J47" i="64"/>
  <c r="I47" i="64"/>
  <c r="H47" i="64"/>
  <c r="G47" i="64"/>
  <c r="F47" i="64"/>
  <c r="E47" i="64"/>
  <c r="D47" i="64"/>
  <c r="C47" i="64"/>
  <c r="L46" i="64"/>
  <c r="K46" i="64"/>
  <c r="J46" i="64"/>
  <c r="I46" i="64"/>
  <c r="H46" i="64"/>
  <c r="G46" i="64"/>
  <c r="F46" i="64"/>
  <c r="E46" i="64"/>
  <c r="D46" i="64"/>
  <c r="C46" i="64"/>
  <c r="L45" i="64"/>
  <c r="K45" i="64"/>
  <c r="J45" i="64"/>
  <c r="I45" i="64"/>
  <c r="H45" i="64"/>
  <c r="G45" i="64"/>
  <c r="F45" i="64"/>
  <c r="E45" i="64"/>
  <c r="D45" i="64"/>
  <c r="C45" i="64"/>
  <c r="L44" i="64"/>
  <c r="K44" i="64"/>
  <c r="J44" i="64"/>
  <c r="I44" i="64"/>
  <c r="H44" i="64"/>
  <c r="G44" i="64"/>
  <c r="F44" i="64"/>
  <c r="E44" i="64"/>
  <c r="D44" i="64"/>
  <c r="C44" i="64"/>
  <c r="L43" i="64"/>
  <c r="K43" i="64"/>
  <c r="J43" i="64"/>
  <c r="I43" i="64"/>
  <c r="H43" i="64"/>
  <c r="G43" i="64"/>
  <c r="F43" i="64"/>
  <c r="E43" i="64"/>
  <c r="D43" i="64"/>
  <c r="C43" i="64"/>
  <c r="L42" i="64"/>
  <c r="K42" i="64"/>
  <c r="J42" i="64"/>
  <c r="I42" i="64"/>
  <c r="H42" i="64"/>
  <c r="G42" i="64"/>
  <c r="F42" i="64"/>
  <c r="E42" i="64"/>
  <c r="D42" i="64"/>
  <c r="C42" i="64"/>
  <c r="L41" i="64"/>
  <c r="K41" i="64"/>
  <c r="J41" i="64"/>
  <c r="I41" i="64"/>
  <c r="H41" i="64"/>
  <c r="G41" i="64"/>
  <c r="F41" i="64"/>
  <c r="E41" i="64"/>
  <c r="D41" i="64"/>
  <c r="C41" i="64"/>
  <c r="L40" i="64"/>
  <c r="K40" i="64"/>
  <c r="J40" i="64"/>
  <c r="I40" i="64"/>
  <c r="H40" i="64"/>
  <c r="G40" i="64"/>
  <c r="F40" i="64"/>
  <c r="E40" i="64"/>
  <c r="D40" i="64"/>
  <c r="C40" i="64"/>
  <c r="L39" i="64"/>
  <c r="K39" i="64"/>
  <c r="J39" i="64"/>
  <c r="I39" i="64"/>
  <c r="H39" i="64"/>
  <c r="G39" i="64"/>
  <c r="F39" i="64"/>
  <c r="E39" i="64"/>
  <c r="D39" i="64"/>
  <c r="C39" i="64"/>
  <c r="L38" i="64"/>
  <c r="K38" i="64"/>
  <c r="J38" i="64"/>
  <c r="I38" i="64"/>
  <c r="H38" i="64"/>
  <c r="G38" i="64"/>
  <c r="F38" i="64"/>
  <c r="E38" i="64"/>
  <c r="D38" i="64"/>
  <c r="C38" i="64"/>
  <c r="L37" i="64"/>
  <c r="K37" i="64"/>
  <c r="J37" i="64"/>
  <c r="I37" i="64"/>
  <c r="H37" i="64"/>
  <c r="G37" i="64"/>
  <c r="F37" i="64"/>
  <c r="E37" i="64"/>
  <c r="D37" i="64"/>
  <c r="C37" i="64"/>
  <c r="L36" i="64"/>
  <c r="K36" i="64"/>
  <c r="J36" i="64"/>
  <c r="I36" i="64"/>
  <c r="H36" i="64"/>
  <c r="G36" i="64"/>
  <c r="F36" i="64"/>
  <c r="E36" i="64"/>
  <c r="D36" i="64"/>
  <c r="C36" i="64"/>
  <c r="L35" i="64"/>
  <c r="K35" i="64"/>
  <c r="J35" i="64"/>
  <c r="I35" i="64"/>
  <c r="H35" i="64"/>
  <c r="G35" i="64"/>
  <c r="F35" i="64"/>
  <c r="E35" i="64"/>
  <c r="D35" i="64"/>
  <c r="C35" i="64"/>
  <c r="L34" i="64"/>
  <c r="K34" i="64"/>
  <c r="J34" i="64"/>
  <c r="I34" i="64"/>
  <c r="H34" i="64"/>
  <c r="G34" i="64"/>
  <c r="F34" i="64"/>
  <c r="E34" i="64"/>
  <c r="D34" i="64"/>
  <c r="C34" i="64"/>
  <c r="L33" i="64"/>
  <c r="K33" i="64"/>
  <c r="J33" i="64"/>
  <c r="I33" i="64"/>
  <c r="H33" i="64"/>
  <c r="G33" i="64"/>
  <c r="F33" i="64"/>
  <c r="E33" i="64"/>
  <c r="D33" i="64"/>
  <c r="C33" i="64"/>
  <c r="L32" i="64"/>
  <c r="K32" i="64"/>
  <c r="J32" i="64"/>
  <c r="I32" i="64"/>
  <c r="H32" i="64"/>
  <c r="G32" i="64"/>
  <c r="F32" i="64"/>
  <c r="E32" i="64"/>
  <c r="D32" i="64"/>
  <c r="C32" i="64"/>
  <c r="L31" i="64"/>
  <c r="K31" i="64"/>
  <c r="J31" i="64"/>
  <c r="I31" i="64"/>
  <c r="H31" i="64"/>
  <c r="G31" i="64"/>
  <c r="F31" i="64"/>
  <c r="E31" i="64"/>
  <c r="D31" i="64"/>
  <c r="C31" i="64"/>
  <c r="L30" i="64"/>
  <c r="K30" i="64"/>
  <c r="J30" i="64"/>
  <c r="I30" i="64"/>
  <c r="H30" i="64"/>
  <c r="G30" i="64"/>
  <c r="F30" i="64"/>
  <c r="E30" i="64"/>
  <c r="D30" i="64"/>
  <c r="C30" i="64"/>
  <c r="L29" i="64"/>
  <c r="K29" i="64"/>
  <c r="J29" i="64"/>
  <c r="I29" i="64"/>
  <c r="H29" i="64"/>
  <c r="G29" i="64"/>
  <c r="F29" i="64"/>
  <c r="E29" i="64"/>
  <c r="D29" i="64"/>
  <c r="C29" i="64"/>
  <c r="L28" i="64"/>
  <c r="K28" i="64"/>
  <c r="J28" i="64"/>
  <c r="I28" i="64"/>
  <c r="H28" i="64"/>
  <c r="G28" i="64"/>
  <c r="F28" i="64"/>
  <c r="E28" i="64"/>
  <c r="D28" i="64"/>
  <c r="C28" i="64"/>
  <c r="L27" i="64"/>
  <c r="K27" i="64"/>
  <c r="J27" i="64"/>
  <c r="I27" i="64"/>
  <c r="H27" i="64"/>
  <c r="G27" i="64"/>
  <c r="F27" i="64"/>
  <c r="E27" i="64"/>
  <c r="D27" i="64"/>
  <c r="C27" i="64"/>
  <c r="L26" i="64"/>
  <c r="K26" i="64"/>
  <c r="J26" i="64"/>
  <c r="I26" i="64"/>
  <c r="H26" i="64"/>
  <c r="G26" i="64"/>
  <c r="F26" i="64"/>
  <c r="E26" i="64"/>
  <c r="D26" i="64"/>
  <c r="C26" i="64"/>
  <c r="L25" i="64"/>
  <c r="K25" i="64"/>
  <c r="J25" i="64"/>
  <c r="I25" i="64"/>
  <c r="H25" i="64"/>
  <c r="G25" i="64"/>
  <c r="F25" i="64"/>
  <c r="E25" i="64"/>
  <c r="D25" i="64"/>
  <c r="C25" i="64"/>
  <c r="L24" i="64"/>
  <c r="K24" i="64"/>
  <c r="J24" i="64"/>
  <c r="I24" i="64"/>
  <c r="H24" i="64"/>
  <c r="G24" i="64"/>
  <c r="F24" i="64"/>
  <c r="E24" i="64"/>
  <c r="D24" i="64"/>
  <c r="C24" i="64"/>
  <c r="L23" i="64"/>
  <c r="K23" i="64"/>
  <c r="J23" i="64"/>
  <c r="I23" i="64"/>
  <c r="H23" i="64"/>
  <c r="G23" i="64"/>
  <c r="F23" i="64"/>
  <c r="E23" i="64"/>
  <c r="D23" i="64"/>
  <c r="C23" i="64"/>
  <c r="L22" i="64"/>
  <c r="K22" i="64"/>
  <c r="J22" i="64"/>
  <c r="I22" i="64"/>
  <c r="H22" i="64"/>
  <c r="G22" i="64"/>
  <c r="F22" i="64"/>
  <c r="E22" i="64"/>
  <c r="D22" i="64"/>
  <c r="C22" i="64"/>
  <c r="L21" i="64"/>
  <c r="K21" i="64"/>
  <c r="J21" i="64"/>
  <c r="I21" i="64"/>
  <c r="H21" i="64"/>
  <c r="G21" i="64"/>
  <c r="F21" i="64"/>
  <c r="E21" i="64"/>
  <c r="D21" i="64"/>
  <c r="C21" i="64"/>
  <c r="L20" i="64"/>
  <c r="K20" i="64"/>
  <c r="J20" i="64"/>
  <c r="I20" i="64"/>
  <c r="H20" i="64"/>
  <c r="G20" i="64"/>
  <c r="F20" i="64"/>
  <c r="E20" i="64"/>
  <c r="D20" i="64"/>
  <c r="C20" i="64"/>
  <c r="L19" i="64"/>
  <c r="K19" i="64"/>
  <c r="J19" i="64"/>
  <c r="I19" i="64"/>
  <c r="H19" i="64"/>
  <c r="G19" i="64"/>
  <c r="F19" i="64"/>
  <c r="E19" i="64"/>
  <c r="D19" i="64"/>
  <c r="C19" i="64"/>
  <c r="L18" i="64"/>
  <c r="K18" i="64"/>
  <c r="J18" i="64"/>
  <c r="I18" i="64"/>
  <c r="H18" i="64"/>
  <c r="G18" i="64"/>
  <c r="F18" i="64"/>
  <c r="E18" i="64"/>
  <c r="D18" i="64"/>
  <c r="C18" i="64"/>
  <c r="L17" i="64"/>
  <c r="K17" i="64"/>
  <c r="J17" i="64"/>
  <c r="I17" i="64"/>
  <c r="H17" i="64"/>
  <c r="G17" i="64"/>
  <c r="F17" i="64"/>
  <c r="E17" i="64"/>
  <c r="D17" i="64"/>
  <c r="C17" i="64"/>
  <c r="L16" i="64"/>
  <c r="K16" i="64"/>
  <c r="J16" i="64"/>
  <c r="I16" i="64"/>
  <c r="H16" i="64"/>
  <c r="G16" i="64"/>
  <c r="F16" i="64"/>
  <c r="E16" i="64"/>
  <c r="D16" i="64"/>
  <c r="C16" i="64"/>
  <c r="L15" i="64"/>
  <c r="K15" i="64"/>
  <c r="J15" i="64"/>
  <c r="I15" i="64"/>
  <c r="H15" i="64"/>
  <c r="G15" i="64"/>
  <c r="F15" i="64"/>
  <c r="E15" i="64"/>
  <c r="D15" i="64"/>
  <c r="C15" i="64"/>
  <c r="L14" i="64"/>
  <c r="K14" i="64"/>
  <c r="J14" i="64"/>
  <c r="I14" i="64"/>
  <c r="H14" i="64"/>
  <c r="G14" i="64"/>
  <c r="F14" i="64"/>
  <c r="E14" i="64"/>
  <c r="D14" i="64"/>
  <c r="C14" i="64"/>
  <c r="L13" i="64"/>
  <c r="K13" i="64"/>
  <c r="J13" i="64"/>
  <c r="I13" i="64"/>
  <c r="H13" i="64"/>
  <c r="G13" i="64"/>
  <c r="F13" i="64"/>
  <c r="E13" i="64"/>
  <c r="D13" i="64"/>
  <c r="C13" i="64"/>
  <c r="L12" i="64"/>
  <c r="K12" i="64"/>
  <c r="J12" i="64"/>
  <c r="I12" i="64"/>
  <c r="H12" i="64"/>
  <c r="G12" i="64"/>
  <c r="F12" i="64"/>
  <c r="E12" i="64"/>
  <c r="D12" i="64"/>
  <c r="C12" i="64"/>
  <c r="L11" i="64"/>
  <c r="K11" i="64"/>
  <c r="J11" i="64"/>
  <c r="I11" i="64"/>
  <c r="H11" i="64"/>
  <c r="G11" i="64"/>
  <c r="F11" i="64"/>
  <c r="E11" i="64"/>
  <c r="D11" i="64"/>
  <c r="C11" i="64"/>
  <c r="L10" i="64"/>
  <c r="K10" i="64"/>
  <c r="J10" i="64"/>
  <c r="I10" i="64"/>
  <c r="H10" i="64"/>
  <c r="G10" i="64"/>
  <c r="F10" i="64"/>
  <c r="E10" i="64"/>
  <c r="D10" i="64"/>
  <c r="C10" i="64"/>
  <c r="L9" i="64"/>
  <c r="K9" i="64"/>
  <c r="J9" i="64"/>
  <c r="I9" i="64"/>
  <c r="H9" i="64"/>
  <c r="G9" i="64"/>
  <c r="F9" i="64"/>
  <c r="E9" i="64"/>
  <c r="D9" i="64"/>
  <c r="C9" i="64"/>
</calcChain>
</file>

<file path=xl/sharedStrings.xml><?xml version="1.0" encoding="utf-8"?>
<sst xmlns="http://schemas.openxmlformats.org/spreadsheetml/2006/main" count="2685" uniqueCount="512">
  <si>
    <t>Table 1</t>
  </si>
  <si>
    <t>Thousands</t>
  </si>
  <si>
    <t>Crimes and offences recorded by the police</t>
  </si>
  <si>
    <t xml:space="preserve">   Crimes</t>
  </si>
  <si>
    <t>Crimes and offences cleared up by the police</t>
  </si>
  <si>
    <t xml:space="preserve">Procurator Fiscal action </t>
  </si>
  <si>
    <t>Acquitted not guilty</t>
  </si>
  <si>
    <t>Acquitted not proven</t>
  </si>
  <si>
    <t>Charge proved</t>
  </si>
  <si>
    <t>Total</t>
  </si>
  <si>
    <t>Not proven as % of all acquitted</t>
  </si>
  <si>
    <t>All crimes</t>
  </si>
  <si>
    <t xml:space="preserve"> Non-sexual crimes of violence</t>
  </si>
  <si>
    <t xml:space="preserve"> Crimes of dishonesty</t>
  </si>
  <si>
    <t xml:space="preserve">  Shoplifting</t>
  </si>
  <si>
    <t xml:space="preserve">  Other theft</t>
  </si>
  <si>
    <t xml:space="preserve">  Fraud</t>
  </si>
  <si>
    <t xml:space="preserve"> Other crimes</t>
  </si>
  <si>
    <t>All offences</t>
  </si>
  <si>
    <t xml:space="preserve"> Miscellaneous offences</t>
  </si>
  <si>
    <t xml:space="preserve"> Motor vehicle offences</t>
  </si>
  <si>
    <r>
      <t>PNGA</t>
    </r>
    <r>
      <rPr>
        <b/>
        <vertAlign val="superscript"/>
        <sz val="8"/>
        <rFont val="Arial"/>
        <family val="2"/>
      </rPr>
      <t>2,3</t>
    </r>
    <r>
      <rPr>
        <b/>
        <sz val="8"/>
        <rFont val="Arial"/>
        <family val="2"/>
      </rPr>
      <t xml:space="preserve"> or deserted</t>
    </r>
    <r>
      <rPr>
        <b/>
        <vertAlign val="superscript"/>
        <sz val="8"/>
        <rFont val="Arial"/>
        <family val="2"/>
      </rPr>
      <t xml:space="preserve"> 4</t>
    </r>
  </si>
  <si>
    <t>Table 3</t>
  </si>
  <si>
    <t>Number</t>
  </si>
  <si>
    <t>Type of court</t>
  </si>
  <si>
    <t xml:space="preserve"> Sheriff solemn</t>
  </si>
  <si>
    <t>Per cent</t>
  </si>
  <si>
    <t>Table 5</t>
  </si>
  <si>
    <r>
      <t>Total</t>
    </r>
    <r>
      <rPr>
        <b/>
        <vertAlign val="superscript"/>
        <sz val="9"/>
        <rFont val="Arial"/>
        <family val="2"/>
      </rPr>
      <t>4</t>
    </r>
  </si>
  <si>
    <t>31-40</t>
  </si>
  <si>
    <t>Main crime or offence</t>
  </si>
  <si>
    <t>Under 21</t>
  </si>
  <si>
    <t>21-30</t>
  </si>
  <si>
    <r>
      <t>Total</t>
    </r>
    <r>
      <rPr>
        <b/>
        <vertAlign val="superscript"/>
        <sz val="9"/>
        <rFont val="Arial"/>
        <family val="2"/>
      </rPr>
      <t>1</t>
    </r>
  </si>
  <si>
    <t xml:space="preserve">Under 21 </t>
  </si>
  <si>
    <t>Main penalty</t>
  </si>
  <si>
    <t>Custody</t>
  </si>
  <si>
    <t>Prison</t>
  </si>
  <si>
    <t xml:space="preserve">Community sentence </t>
  </si>
  <si>
    <t>Community service order</t>
  </si>
  <si>
    <t>Restriction of liberty order</t>
  </si>
  <si>
    <t>Drug treatment &amp; testing order</t>
  </si>
  <si>
    <t>Financial penalty</t>
  </si>
  <si>
    <t>Fine</t>
  </si>
  <si>
    <t>Compensation order</t>
  </si>
  <si>
    <t>Insanity, hospital, guardianship order</t>
  </si>
  <si>
    <t>Remit to children's hearing</t>
  </si>
  <si>
    <t xml:space="preserve">         Percentage</t>
  </si>
  <si>
    <t>Community sentence</t>
  </si>
  <si>
    <t>Other sentence</t>
  </si>
  <si>
    <t>Absolute discharge</t>
  </si>
  <si>
    <t>Drug</t>
  </si>
  <si>
    <t>Other</t>
  </si>
  <si>
    <t>Row percentages</t>
  </si>
  <si>
    <t xml:space="preserve">              Column percentages</t>
  </si>
  <si>
    <t>Monetary</t>
  </si>
  <si>
    <t>Table 9</t>
  </si>
  <si>
    <t>(Percentages)</t>
  </si>
  <si>
    <t>Table 11</t>
  </si>
  <si>
    <t xml:space="preserve">Total </t>
  </si>
  <si>
    <t>Row per cent</t>
  </si>
  <si>
    <t>Table 12</t>
  </si>
  <si>
    <t>Table 13</t>
  </si>
  <si>
    <t>Table 14</t>
  </si>
  <si>
    <t>Community</t>
  </si>
  <si>
    <t>Table 15</t>
  </si>
  <si>
    <t>Male</t>
  </si>
  <si>
    <t>Female</t>
  </si>
  <si>
    <t>Table 16</t>
  </si>
  <si>
    <t>Non-sexual</t>
  </si>
  <si>
    <t>Fire-raising</t>
  </si>
  <si>
    <t>Handling an</t>
  </si>
  <si>
    <t>Motor</t>
  </si>
  <si>
    <t>crimes of</t>
  </si>
  <si>
    <t>Crimes of</t>
  </si>
  <si>
    <t>vandalism</t>
  </si>
  <si>
    <t>offensive</t>
  </si>
  <si>
    <t>Common</t>
  </si>
  <si>
    <t xml:space="preserve">Breach of </t>
  </si>
  <si>
    <t>Miscellaneous</t>
  </si>
  <si>
    <t>vehicle</t>
  </si>
  <si>
    <t>Year</t>
  </si>
  <si>
    <t>violence</t>
  </si>
  <si>
    <t>dishonesty</t>
  </si>
  <si>
    <t>etc.</t>
  </si>
  <si>
    <t>weapon</t>
  </si>
  <si>
    <t>offences</t>
  </si>
  <si>
    <t>the peace</t>
  </si>
  <si>
    <t>Table 19</t>
  </si>
  <si>
    <t>Return to index</t>
  </si>
  <si>
    <t>Contents</t>
  </si>
  <si>
    <t>Table 4a</t>
  </si>
  <si>
    <t>Table 4b</t>
  </si>
  <si>
    <t>Table 8a</t>
  </si>
  <si>
    <t>Table 8b</t>
  </si>
  <si>
    <t>High Court</t>
  </si>
  <si>
    <t>Sheriff Solemn</t>
  </si>
  <si>
    <t>Age:</t>
  </si>
  <si>
    <t>Main result of proceedings:</t>
  </si>
  <si>
    <t>Table 20</t>
  </si>
  <si>
    <t>(percentages)</t>
  </si>
  <si>
    <t>http://www.scotland.gov.uk/Topics/Statistics/Browse/Crime-Justice/PubCriminalProceedings</t>
  </si>
  <si>
    <t>This workbook provides an Excel version of the tables from the above publication.  A link to the full publication is available here:</t>
  </si>
  <si>
    <t>Table 8c</t>
  </si>
  <si>
    <t>Life</t>
  </si>
  <si>
    <t>(Numbers)</t>
  </si>
  <si>
    <t>Table 10a</t>
  </si>
  <si>
    <t>Table 10b</t>
  </si>
  <si>
    <t>Table 10c</t>
  </si>
  <si>
    <t>Further information about data sources, quality and notes to help interpretation of the statistics is available in Annexes to the full publication.</t>
  </si>
  <si>
    <t>2. Plea of not guilty accepted.</t>
  </si>
  <si>
    <t>2009-10</t>
  </si>
  <si>
    <t>Table 21</t>
  </si>
  <si>
    <t>Police disposals</t>
  </si>
  <si>
    <t xml:space="preserve">   Anti-social behaviour fixed penalty notices</t>
  </si>
  <si>
    <t xml:space="preserve">   Formal adult warnings</t>
  </si>
  <si>
    <t>crimes</t>
  </si>
  <si>
    <t>1. Excludes companies and gender not known.</t>
  </si>
  <si>
    <t>2010-11</t>
  </si>
  <si>
    <t>Over 3 months to 6 months</t>
  </si>
  <si>
    <t>4 years and over including life etc</t>
  </si>
  <si>
    <t>Over 2 years to less than 4 years</t>
  </si>
  <si>
    <t>4 years and over</t>
  </si>
  <si>
    <t>Community payback order</t>
  </si>
  <si>
    <t xml:space="preserve">  Theft of a motor vehicle</t>
  </si>
  <si>
    <t>Table 17</t>
  </si>
  <si>
    <t>1. Excludes people against whom proceedings are started but which are dropped before they reach court.</t>
  </si>
  <si>
    <r>
      <t>All People</t>
    </r>
    <r>
      <rPr>
        <b/>
        <vertAlign val="superscript"/>
        <sz val="9"/>
        <rFont val="Arial"/>
        <family val="2"/>
      </rPr>
      <t>2,3</t>
    </r>
  </si>
  <si>
    <t>2011-12</t>
  </si>
  <si>
    <t xml:space="preserve">  Theft from a motor vehicle</t>
  </si>
  <si>
    <t>`</t>
  </si>
  <si>
    <t xml:space="preserve">  Other dishonesty</t>
  </si>
  <si>
    <t xml:space="preserve">  Alcohol byelaw offences</t>
  </si>
  <si>
    <t xml:space="preserve">  Litter offences</t>
  </si>
  <si>
    <t xml:space="preserve">  Communications act offences</t>
  </si>
  <si>
    <t xml:space="preserve">   Total criminal reports received (COPFS cases)</t>
  </si>
  <si>
    <t>All COPFS disposals</t>
  </si>
  <si>
    <t>2012-13</t>
  </si>
  <si>
    <r>
      <t>PNGA</t>
    </r>
    <r>
      <rPr>
        <b/>
        <vertAlign val="superscript"/>
        <sz val="8"/>
        <rFont val="Arial"/>
        <family val="2"/>
      </rPr>
      <t>2,3</t>
    </r>
    <r>
      <rPr>
        <b/>
        <sz val="8"/>
        <rFont val="Arial"/>
        <family val="2"/>
      </rPr>
      <t xml:space="preserve"> or deserted </t>
    </r>
    <r>
      <rPr>
        <b/>
        <vertAlign val="superscript"/>
        <sz val="8"/>
        <rFont val="Arial"/>
        <family val="2"/>
      </rPr>
      <t>4</t>
    </r>
  </si>
  <si>
    <t>All crimes and offences</t>
  </si>
  <si>
    <t xml:space="preserve"> Sexual crimes</t>
  </si>
  <si>
    <t xml:space="preserve"> Fire-raising, vandalism, etc.</t>
  </si>
  <si>
    <t>Index: 2003-04=100</t>
  </si>
  <si>
    <t>(Number)</t>
  </si>
  <si>
    <t>(Per cent)</t>
  </si>
  <si>
    <t>Admonition</t>
  </si>
  <si>
    <t>Order for lifelong restriction</t>
  </si>
  <si>
    <t>Sexual</t>
  </si>
  <si>
    <t xml:space="preserve"> Fiscal fine</t>
  </si>
  <si>
    <t xml:space="preserve"> Fiscal fixed penalty</t>
  </si>
  <si>
    <t xml:space="preserve"> Fiscal combined fine + compensation</t>
  </si>
  <si>
    <t xml:space="preserve"> Fiscal compensation</t>
  </si>
  <si>
    <t xml:space="preserve"> Fiscal fixed penalties (Pre-SJR)</t>
  </si>
  <si>
    <r>
      <t>Other sentence</t>
    </r>
    <r>
      <rPr>
        <b/>
        <vertAlign val="superscript"/>
        <sz val="9"/>
        <rFont val="Arial"/>
        <family val="2"/>
      </rPr>
      <t>1</t>
    </r>
  </si>
  <si>
    <t>Order for life-long restriction</t>
  </si>
  <si>
    <t>assault</t>
  </si>
  <si>
    <t>Court:</t>
  </si>
  <si>
    <t>Gender:</t>
  </si>
  <si>
    <t>Bail-related offences as a percentage of bail orders made</t>
  </si>
  <si>
    <t>People proceeded against in court</t>
  </si>
  <si>
    <r>
      <t xml:space="preserve">      Combined fiscal fines/compensation orders (CHS people)</t>
    </r>
    <r>
      <rPr>
        <vertAlign val="superscript"/>
        <sz val="9"/>
        <rFont val="Arial"/>
        <family val="2"/>
      </rPr>
      <t>3,4</t>
    </r>
  </si>
  <si>
    <t>1.  Excludes a small number of records where age and / or gender are unknown.</t>
  </si>
  <si>
    <t>All bail-related offences:</t>
  </si>
  <si>
    <t>2013-14</t>
  </si>
  <si>
    <t xml:space="preserve">  Homicide etc </t>
  </si>
  <si>
    <t xml:space="preserve">  Robbery </t>
  </si>
  <si>
    <t xml:space="preserve">  Rape and attempted rape </t>
  </si>
  <si>
    <t xml:space="preserve">  Sexual assault </t>
  </si>
  <si>
    <t xml:space="preserve">  Other sexual crimes </t>
  </si>
  <si>
    <t xml:space="preserve">  Housebreaking </t>
  </si>
  <si>
    <t xml:space="preserve">  Fire-raising </t>
  </si>
  <si>
    <t xml:space="preserve">  Vandalism etc. </t>
  </si>
  <si>
    <t xml:space="preserve">  Crimes against public justice </t>
  </si>
  <si>
    <t xml:space="preserve">  Drugs </t>
  </si>
  <si>
    <t xml:space="preserve">  Other crime </t>
  </si>
  <si>
    <t xml:space="preserve">  Common assault </t>
  </si>
  <si>
    <t xml:space="preserve">  Other miscellaneous </t>
  </si>
  <si>
    <t xml:space="preserve">  Dangerous and careless driving </t>
  </si>
  <si>
    <t xml:space="preserve">  Driving under the influence </t>
  </si>
  <si>
    <t xml:space="preserve">  Speeding </t>
  </si>
  <si>
    <t xml:space="preserve">  Vehicle defect offences </t>
  </si>
  <si>
    <t xml:space="preserve">  Seat belt offences</t>
  </si>
  <si>
    <t xml:space="preserve">  Mobile phone offences</t>
  </si>
  <si>
    <t xml:space="preserve">  Other vehicle </t>
  </si>
  <si>
    <t xml:space="preserve">  Other miscellaneous, including urinating</t>
  </si>
  <si>
    <t xml:space="preserve">  -      Nil</t>
  </si>
  <si>
    <t xml:space="preserve">  *      Less than 0.5</t>
  </si>
  <si>
    <t xml:space="preserve">  n/a   Not available</t>
  </si>
  <si>
    <r>
      <rPr>
        <b/>
        <sz val="10"/>
        <rFont val="Arial"/>
        <family val="2"/>
      </rPr>
      <t xml:space="preserve">Key:  </t>
    </r>
    <r>
      <rPr>
        <sz val="10"/>
        <rFont val="Arial"/>
        <family val="2"/>
      </rPr>
      <t>The following symbols are used throughout the tables in this bulletin:</t>
    </r>
  </si>
  <si>
    <t>Up to 3 months</t>
  </si>
  <si>
    <t xml:space="preserve">  Crimes associated with prostitution </t>
  </si>
  <si>
    <t xml:space="preserve">  Handling offensive weapons </t>
  </si>
  <si>
    <t xml:space="preserve">  Drunkenness and other disorderly conduct</t>
  </si>
  <si>
    <t xml:space="preserve">  Urinating etc.</t>
  </si>
  <si>
    <t xml:space="preserve">  Unlawful use of motor vehicle </t>
  </si>
  <si>
    <t xml:space="preserve">  Other motor vehicle offences </t>
  </si>
  <si>
    <t xml:space="preserve">  Theft by opening lockfast places </t>
  </si>
  <si>
    <t xml:space="preserve">  Breach of the peace etc. </t>
  </si>
  <si>
    <t xml:space="preserve">  Attempted murder and serious assault </t>
  </si>
  <si>
    <t xml:space="preserve">  Other non-sexual crimes of violence</t>
  </si>
  <si>
    <r>
      <t xml:space="preserve">   Offences</t>
    </r>
    <r>
      <rPr>
        <vertAlign val="superscript"/>
        <sz val="9"/>
        <rFont val="Arial"/>
        <family val="2"/>
      </rPr>
      <t>1</t>
    </r>
  </si>
  <si>
    <r>
      <t xml:space="preserve">      Fiscal fines (CHS people)</t>
    </r>
    <r>
      <rPr>
        <vertAlign val="superscript"/>
        <sz val="9"/>
        <rFont val="Arial"/>
        <family val="2"/>
      </rPr>
      <t>3,4</t>
    </r>
  </si>
  <si>
    <r>
      <t xml:space="preserve">      Fiscal fines (COPFS cases)</t>
    </r>
    <r>
      <rPr>
        <vertAlign val="superscript"/>
        <sz val="9"/>
        <rFont val="Arial"/>
        <family val="2"/>
      </rPr>
      <t>4,5</t>
    </r>
  </si>
  <si>
    <r>
      <t xml:space="preserve">      Fiscal fixed penalties (CHS people)</t>
    </r>
    <r>
      <rPr>
        <vertAlign val="superscript"/>
        <sz val="9"/>
        <rFont val="Arial"/>
        <family val="2"/>
      </rPr>
      <t>3</t>
    </r>
  </si>
  <si>
    <r>
      <t xml:space="preserve">      Fiscal fixed penalties (COPFS cases)</t>
    </r>
    <r>
      <rPr>
        <vertAlign val="superscript"/>
        <sz val="9"/>
        <rFont val="Arial"/>
        <family val="2"/>
      </rPr>
      <t>5</t>
    </r>
  </si>
  <si>
    <r>
      <t xml:space="preserve">      Combined fiscal fines/compensation orders (COPFS cases)</t>
    </r>
    <r>
      <rPr>
        <vertAlign val="superscript"/>
        <sz val="9"/>
        <rFont val="Arial"/>
        <family val="2"/>
      </rPr>
      <t>4,5</t>
    </r>
  </si>
  <si>
    <t>Table 10d</t>
  </si>
  <si>
    <t>4. Deserted simpliciter i.e. trial is permanently abandoned by the Procurator Fiscal.</t>
  </si>
  <si>
    <t>2014-15</t>
  </si>
  <si>
    <t>Absolute discharge, no order made</t>
  </si>
  <si>
    <t>Disability</t>
  </si>
  <si>
    <t>Domestic</t>
  </si>
  <si>
    <t>Racial</t>
  </si>
  <si>
    <t>Religious</t>
  </si>
  <si>
    <t>Sexual orientation</t>
  </si>
  <si>
    <t>Trans-gender</t>
  </si>
  <si>
    <t xml:space="preserve"> Riotous behaviour while drunk in licensed premises</t>
  </si>
  <si>
    <t xml:space="preserve"> Refusing to leave licensed premises</t>
  </si>
  <si>
    <t xml:space="preserve"> Urinating etc.</t>
  </si>
  <si>
    <t xml:space="preserve"> Drunk &amp; incapable</t>
  </si>
  <si>
    <t xml:space="preserve"> Drunk in charge of child</t>
  </si>
  <si>
    <t xml:space="preserve"> Loud music etc.</t>
  </si>
  <si>
    <t xml:space="preserve"> Vandalism</t>
  </si>
  <si>
    <t xml:space="preserve"> Consuming alcohol in public place</t>
  </si>
  <si>
    <t xml:space="preserve"> Breach of the peace etc.</t>
  </si>
  <si>
    <t xml:space="preserve"> Malicious mischief</t>
  </si>
  <si>
    <t xml:space="preserve"> Speeding offences</t>
  </si>
  <si>
    <t xml:space="preserve"> Signal and direction offences</t>
  </si>
  <si>
    <t xml:space="preserve"> Lighting, construction &amp; use offences</t>
  </si>
  <si>
    <t xml:space="preserve"> Documentation offences</t>
  </si>
  <si>
    <t>1. Excludes a small number of records where age and / or gender are unknown.</t>
  </si>
  <si>
    <t>2. In some circumstances fiscal fixed penalties can be issued for contraventions of Section 3 of the Road Traffic Act 1988 (driving without due care and attention).</t>
  </si>
  <si>
    <t>3. Contains a number of other offences, however around a half of fixed penalties given for this group were for mobile phone offences and half were seatbelt offences.</t>
  </si>
  <si>
    <t>4. Contains bicycle offences and roadworks offences.</t>
  </si>
  <si>
    <t>Justice_Analysts@gov.scot</t>
  </si>
  <si>
    <r>
      <t xml:space="preserve"> Other motor vehicle offences</t>
    </r>
    <r>
      <rPr>
        <vertAlign val="superscript"/>
        <sz val="9"/>
        <rFont val="Arial"/>
        <family val="2"/>
      </rPr>
      <t>3</t>
    </r>
  </si>
  <si>
    <r>
      <t xml:space="preserve"> Non-motor vehicle offences</t>
    </r>
    <r>
      <rPr>
        <vertAlign val="superscript"/>
        <sz val="9"/>
        <rFont val="Arial"/>
        <family val="2"/>
      </rPr>
      <t>4</t>
    </r>
  </si>
  <si>
    <t xml:space="preserve">2. A referral may relate to more than one offence. Figures exclude cases jointly referred to the Children’s Reporter and the Procurator Fiscal. These types of cases are </t>
  </si>
  <si>
    <t>All court types</t>
  </si>
  <si>
    <r>
      <t xml:space="preserve"> High court </t>
    </r>
    <r>
      <rPr>
        <vertAlign val="superscript"/>
        <sz val="9"/>
        <rFont val="Arial"/>
        <family val="2"/>
      </rPr>
      <t>1,2</t>
    </r>
  </si>
  <si>
    <t>1. Includes cases remitted to the High court from the Sheriff court.</t>
  </si>
  <si>
    <t xml:space="preserve">2. Number of individual offences relating to people with a charge proved, whether or not the main crime/offence involved. </t>
  </si>
  <si>
    <t>Average amount of penalty</t>
  </si>
  <si>
    <r>
      <t>Average length of sentence (days)</t>
    </r>
    <r>
      <rPr>
        <b/>
        <vertAlign val="superscript"/>
        <sz val="8"/>
        <rFont val="Arial"/>
        <family val="2"/>
      </rPr>
      <t>2,3</t>
    </r>
  </si>
  <si>
    <t>3. Average sentence length figures for some categories may be underestimated slightly due to late recording of some high court disposals.</t>
  </si>
  <si>
    <r>
      <t xml:space="preserve"> Sheriff summary </t>
    </r>
    <r>
      <rPr>
        <vertAlign val="superscript"/>
        <sz val="9"/>
        <rFont val="Arial"/>
        <family val="2"/>
      </rPr>
      <t>3</t>
    </r>
  </si>
  <si>
    <r>
      <t xml:space="preserve"> Justice of the Peace court </t>
    </r>
    <r>
      <rPr>
        <vertAlign val="superscript"/>
        <sz val="9"/>
        <rFont val="Arial"/>
        <family val="2"/>
      </rPr>
      <t>4</t>
    </r>
  </si>
  <si>
    <t>4. Figures relate to cases which were closed as offer paid/accepted/deemed accepted.</t>
  </si>
  <si>
    <t>6. Includes cases diverted from prosecution by the COPFS, e.g. to the Children's Reporter, cases transferred within COPFS and cases rolled up with other ongoing cases.</t>
  </si>
  <si>
    <t>4. Includes District courts up to 2009-10.</t>
  </si>
  <si>
    <t>41-50</t>
  </si>
  <si>
    <t>1. A person who had a charge proved more than once within an individual year will be counted more than once .</t>
  </si>
  <si>
    <t>2. Figures in the table are calculated as ratios per 1,000 of the Scottish population.</t>
  </si>
  <si>
    <t>3. Includes sex not known; excludes companies.</t>
  </si>
  <si>
    <t>5. Uses mid-year population estimate for those aged 8-15.</t>
  </si>
  <si>
    <r>
      <t>Total</t>
    </r>
    <r>
      <rPr>
        <b/>
        <sz val="9"/>
        <rFont val="Arial"/>
        <family val="2"/>
      </rPr>
      <t xml:space="preserve"> </t>
    </r>
  </si>
  <si>
    <r>
      <t>Males</t>
    </r>
    <r>
      <rPr>
        <b/>
        <vertAlign val="superscript"/>
        <sz val="9"/>
        <rFont val="Arial"/>
        <family val="2"/>
      </rPr>
      <t xml:space="preserve"> 2</t>
    </r>
  </si>
  <si>
    <r>
      <t>Females</t>
    </r>
    <r>
      <rPr>
        <b/>
        <vertAlign val="superscript"/>
        <sz val="9"/>
        <rFont val="Arial"/>
        <family val="2"/>
      </rPr>
      <t>2</t>
    </r>
  </si>
  <si>
    <r>
      <t>Custody</t>
    </r>
    <r>
      <rPr>
        <b/>
        <vertAlign val="superscript"/>
        <sz val="9"/>
        <rFont val="Arial"/>
        <family val="2"/>
      </rPr>
      <t>1</t>
    </r>
  </si>
  <si>
    <r>
      <t>Males</t>
    </r>
    <r>
      <rPr>
        <b/>
        <vertAlign val="superscript"/>
        <sz val="9"/>
        <rFont val="Arial"/>
        <family val="2"/>
      </rPr>
      <t xml:space="preserve">2 </t>
    </r>
  </si>
  <si>
    <r>
      <t>Females</t>
    </r>
    <r>
      <rPr>
        <b/>
        <vertAlign val="superscript"/>
        <sz val="9"/>
        <rFont val="Arial"/>
        <family val="2"/>
      </rPr>
      <t>2</t>
    </r>
    <r>
      <rPr>
        <b/>
        <sz val="9"/>
        <rFont val="Arial"/>
        <family val="2"/>
      </rPr>
      <t xml:space="preserve">  </t>
    </r>
  </si>
  <si>
    <r>
      <t>Community sentence</t>
    </r>
    <r>
      <rPr>
        <b/>
        <vertAlign val="superscript"/>
        <sz val="9"/>
        <rFont val="Arial"/>
        <family val="2"/>
      </rPr>
      <t>1</t>
    </r>
  </si>
  <si>
    <r>
      <t>Males</t>
    </r>
    <r>
      <rPr>
        <b/>
        <vertAlign val="superscript"/>
        <sz val="9"/>
        <rFont val="Arial"/>
        <family val="2"/>
      </rPr>
      <t>2</t>
    </r>
    <r>
      <rPr>
        <b/>
        <sz val="9"/>
        <rFont val="Arial"/>
        <family val="2"/>
      </rPr>
      <t xml:space="preserve"> </t>
    </r>
  </si>
  <si>
    <t>1. Includes a small number of cases for companies and where age and gender are unknown.</t>
  </si>
  <si>
    <t>2. Gender totals exclude companies and where age and gender are unknown. The sum of gender totals may not equal disposal totals.</t>
  </si>
  <si>
    <t>Domestic Abuse</t>
  </si>
  <si>
    <t>1. Bail related offences include breach of bail conditions and failure to appear in court.</t>
  </si>
  <si>
    <r>
      <t xml:space="preserve">Total </t>
    </r>
    <r>
      <rPr>
        <b/>
        <vertAlign val="superscript"/>
        <sz val="8"/>
        <rFont val="Arial"/>
        <family val="2"/>
      </rPr>
      <t>1</t>
    </r>
  </si>
  <si>
    <t xml:space="preserve">  Other miscellaneous</t>
  </si>
  <si>
    <t>2015-16</t>
  </si>
  <si>
    <t>16-17</t>
  </si>
  <si>
    <t>18-20</t>
  </si>
  <si>
    <t>51-60</t>
  </si>
  <si>
    <t>Males</t>
  </si>
  <si>
    <t>Females</t>
  </si>
  <si>
    <t>over 40</t>
  </si>
  <si>
    <t>Supervised release order</t>
  </si>
  <si>
    <t>Extended sentence</t>
  </si>
  <si>
    <t>Drug treatment and  testing order</t>
  </si>
  <si>
    <t>Remit to Children's hearing</t>
  </si>
  <si>
    <t>Insanity, guardianship, hospital order</t>
  </si>
  <si>
    <t>Over 6 months to 1 year</t>
  </si>
  <si>
    <t>Over 1 year to 2 years</t>
  </si>
  <si>
    <t>Over 1 year to less than 2 years</t>
  </si>
  <si>
    <t>41-100</t>
  </si>
  <si>
    <t>Over 40</t>
  </si>
  <si>
    <t>Total 
Male</t>
  </si>
  <si>
    <t>Total 
Female</t>
  </si>
  <si>
    <t>Total number of ASBFPNs</t>
  </si>
  <si>
    <t>Total number of Fiscal fixed penalties</t>
  </si>
  <si>
    <r>
      <t xml:space="preserve"> Serious driving offences</t>
    </r>
    <r>
      <rPr>
        <vertAlign val="superscript"/>
        <sz val="9"/>
        <rFont val="Arial"/>
        <family val="2"/>
      </rPr>
      <t xml:space="preserve"> 2</t>
    </r>
  </si>
  <si>
    <t>Table 4c</t>
  </si>
  <si>
    <t>We welcome feedback on the tables and on data users would like to see in the future.  If you have any suggestions, please contact:</t>
  </si>
  <si>
    <t>Probation and other community sentences</t>
  </si>
  <si>
    <t>1. Average sentence lengths exclude life sentences and indeterminate detention.</t>
  </si>
  <si>
    <r>
      <t xml:space="preserve">  Offence referrals to Reporter to Children's Panel</t>
    </r>
    <r>
      <rPr>
        <vertAlign val="superscript"/>
        <sz val="9"/>
        <rFont val="Arial"/>
        <family val="2"/>
      </rPr>
      <t>2</t>
    </r>
  </si>
  <si>
    <t>Male and Female</t>
  </si>
  <si>
    <t>Transgender</t>
  </si>
  <si>
    <t>Gender</t>
  </si>
  <si>
    <t>Not known</t>
  </si>
  <si>
    <t>Age</t>
  </si>
  <si>
    <t>1. Conviction rate is calculated as the proportion of people with charge proved as a proportion of people proceeded against for a specific crime type.</t>
  </si>
  <si>
    <t xml:space="preserve">1. Gender and date of birth were added to the main collection of bail data from 2009-10. </t>
  </si>
  <si>
    <t>2. Excludes modifications to existing bail orders. People counted once only where more than one bail order on the same day.</t>
  </si>
  <si>
    <t>Anti-social behaviour fixed penalty notice (ASBFPN)</t>
  </si>
  <si>
    <t>Police formal adult warning</t>
  </si>
  <si>
    <t>Police Restorative Justice Warning (PRW)</t>
  </si>
  <si>
    <t>Early and Effective Intervention</t>
  </si>
  <si>
    <r>
      <t xml:space="preserve"> Serious driving offences </t>
    </r>
    <r>
      <rPr>
        <vertAlign val="superscript"/>
        <sz val="9"/>
        <rFont val="Arial"/>
        <family val="2"/>
      </rPr>
      <t>2</t>
    </r>
  </si>
  <si>
    <t xml:space="preserve">   Recorded Police Warnings</t>
  </si>
  <si>
    <t>Children's Panel referrals</t>
  </si>
  <si>
    <t xml:space="preserve">   Early &amp; Effective Interventions and Restorative Justice Warnings</t>
  </si>
  <si>
    <r>
      <t xml:space="preserve">      Compensation orders (CHS people)</t>
    </r>
    <r>
      <rPr>
        <vertAlign val="superscript"/>
        <sz val="9"/>
        <rFont val="Arial"/>
        <family val="2"/>
      </rPr>
      <t>3</t>
    </r>
  </si>
  <si>
    <r>
      <t xml:space="preserve">      Compensation orders (COPFS cases)</t>
    </r>
    <r>
      <rPr>
        <vertAlign val="superscript"/>
        <sz val="9"/>
        <rFont val="Arial"/>
        <family val="2"/>
      </rPr>
      <t>5</t>
    </r>
  </si>
  <si>
    <r>
      <t xml:space="preserve">      Fiscal warnings (COPFS cases)</t>
    </r>
    <r>
      <rPr>
        <vertAlign val="superscript"/>
        <sz val="9"/>
        <rFont val="Arial"/>
        <family val="2"/>
      </rPr>
      <t>4,5</t>
    </r>
  </si>
  <si>
    <r>
      <t xml:space="preserve">      No action (COPFS cases)</t>
    </r>
    <r>
      <rPr>
        <vertAlign val="superscript"/>
        <sz val="9"/>
        <rFont val="Arial"/>
        <family val="2"/>
      </rPr>
      <t>4,5</t>
    </r>
  </si>
  <si>
    <r>
      <t xml:space="preserve">      Other non-court disposals</t>
    </r>
    <r>
      <rPr>
        <vertAlign val="superscript"/>
        <sz val="9"/>
        <rFont val="Arial"/>
        <family val="2"/>
      </rPr>
      <t xml:space="preserve">6 </t>
    </r>
    <r>
      <rPr>
        <sz val="9"/>
        <rFont val="Arial"/>
        <family val="2"/>
      </rPr>
      <t>(COPFS cases)</t>
    </r>
  </si>
  <si>
    <t xml:space="preserve">included in the Crown Office &amp; Procurator Fiscal (COPFS) action totals. </t>
  </si>
  <si>
    <t>5. Number of cases of highest disposal as recorded on the COPFS information system.</t>
  </si>
  <si>
    <t xml:space="preserve">2. Number of individual offences relating to people proceeded against, whether or not the main crime/offence involved. </t>
  </si>
  <si>
    <t>Over 60</t>
  </si>
  <si>
    <t>4. Includes age not known; uses mid-year population estimate for those aged 8 upwards.</t>
  </si>
  <si>
    <t xml:space="preserve">Young offenders institution </t>
  </si>
  <si>
    <r>
      <t xml:space="preserve">  Other motor vehicle offences</t>
    </r>
    <r>
      <rPr>
        <vertAlign val="superscript"/>
        <sz val="8"/>
        <color indexed="8"/>
        <rFont val="Arial"/>
        <family val="2"/>
      </rPr>
      <t>1</t>
    </r>
    <r>
      <rPr>
        <sz val="8"/>
        <color indexed="8"/>
        <rFont val="Arial"/>
        <family val="2"/>
      </rPr>
      <t xml:space="preserve"> </t>
    </r>
  </si>
  <si>
    <t>1. Includes seat belt and mobile phone offences.</t>
  </si>
  <si>
    <r>
      <t xml:space="preserve">  Other motor vehicle offences</t>
    </r>
    <r>
      <rPr>
        <vertAlign val="superscript"/>
        <sz val="9"/>
        <rFont val="Arial"/>
        <family val="2"/>
      </rPr>
      <t>1</t>
    </r>
    <r>
      <rPr>
        <sz val="9"/>
        <rFont val="Arial"/>
        <family val="2"/>
      </rPr>
      <t xml:space="preserve"> </t>
    </r>
  </si>
  <si>
    <r>
      <t xml:space="preserve">  Other motor vehicle offences</t>
    </r>
    <r>
      <rPr>
        <vertAlign val="superscript"/>
        <sz val="8"/>
        <rFont val="Arial"/>
        <family val="2"/>
      </rPr>
      <t>1</t>
    </r>
    <r>
      <rPr>
        <sz val="8"/>
        <rFont val="Arial"/>
        <family val="2"/>
      </rPr>
      <t xml:space="preserve"> </t>
    </r>
  </si>
  <si>
    <r>
      <t xml:space="preserve">  Other motor vehicle offences</t>
    </r>
    <r>
      <rPr>
        <vertAlign val="superscript"/>
        <sz val="8"/>
        <rFont val="Arial"/>
        <family val="2"/>
      </rPr>
      <t>4</t>
    </r>
    <r>
      <rPr>
        <sz val="8"/>
        <rFont val="Arial"/>
        <family val="2"/>
      </rPr>
      <t xml:space="preserve"> </t>
    </r>
  </si>
  <si>
    <t>2. Excludes life sentences.</t>
  </si>
  <si>
    <t>4. Includes seat belt and mobile phone offences.</t>
  </si>
  <si>
    <t xml:space="preserve">2. Includes seat belt and mobile phone offences. </t>
  </si>
  <si>
    <r>
      <t xml:space="preserve">  Other motor vehicle offences</t>
    </r>
    <r>
      <rPr>
        <vertAlign val="superscript"/>
        <sz val="8"/>
        <rFont val="Arial"/>
        <family val="2"/>
      </rPr>
      <t>2</t>
    </r>
    <r>
      <rPr>
        <sz val="8"/>
        <rFont val="Arial"/>
        <family val="2"/>
      </rPr>
      <t xml:space="preserve"> </t>
    </r>
  </si>
  <si>
    <t>1. Excludes modifications to existing bail orders, persons counted once only where more than one bail order on same day.</t>
  </si>
  <si>
    <t xml:space="preserve">3. Number of people with main penalty as recorded on the Police Scotland's Criminal History System (CHS). </t>
  </si>
  <si>
    <t>1. Figures for some categories dealt with by the high court - including homicide, rape and major drug cases - may be underestimated  due to late recording of disposals - see annex notes B16 to B19.</t>
  </si>
  <si>
    <t xml:space="preserve">1. Includes supervised attendance orders, community reparation orders and anti-social behaviour orders.   2. Includes a small number of court cautions and dog-related disposals. </t>
  </si>
  <si>
    <r>
      <t>Probation and other community sentences</t>
    </r>
    <r>
      <rPr>
        <vertAlign val="superscript"/>
        <sz val="9"/>
        <rFont val="Arial"/>
        <family val="2"/>
      </rPr>
      <t>1</t>
    </r>
  </si>
  <si>
    <r>
      <t xml:space="preserve">  Other motor vehicle offences</t>
    </r>
    <r>
      <rPr>
        <vertAlign val="superscript"/>
        <sz val="9"/>
        <rFont val="Arial"/>
        <family val="2"/>
      </rPr>
      <t xml:space="preserve"> 1</t>
    </r>
  </si>
  <si>
    <t xml:space="preserve">1. Excludes a small number of cases which resulted in detention of a child aged under 16, recall sentences and a small number of records we do not have sentence information for. </t>
  </si>
  <si>
    <r>
      <t>Financial Penalty</t>
    </r>
    <r>
      <rPr>
        <b/>
        <vertAlign val="superscript"/>
        <sz val="9"/>
        <rFont val="Arial"/>
        <family val="2"/>
      </rPr>
      <t>1</t>
    </r>
  </si>
  <si>
    <r>
      <t>Admonition</t>
    </r>
    <r>
      <rPr>
        <vertAlign val="superscript"/>
        <sz val="9"/>
        <rFont val="Arial"/>
        <family val="2"/>
      </rPr>
      <t>2</t>
    </r>
  </si>
  <si>
    <r>
      <t>under 16</t>
    </r>
    <r>
      <rPr>
        <vertAlign val="superscript"/>
        <sz val="9"/>
        <rFont val="Arial"/>
        <family val="2"/>
      </rPr>
      <t>5</t>
    </r>
  </si>
  <si>
    <t>2016-17</t>
  </si>
  <si>
    <r>
      <t>All police disposals</t>
    </r>
    <r>
      <rPr>
        <b/>
        <vertAlign val="superscript"/>
        <sz val="9"/>
        <rFont val="Arial"/>
        <family val="2"/>
      </rPr>
      <t>1</t>
    </r>
  </si>
  <si>
    <r>
      <t>Recorded Police Warning</t>
    </r>
    <r>
      <rPr>
        <vertAlign val="superscript"/>
        <sz val="9"/>
        <rFont val="Arial"/>
        <family val="2"/>
      </rPr>
      <t>2</t>
    </r>
  </si>
  <si>
    <t>1. Includes counts of no further action.</t>
  </si>
  <si>
    <t xml:space="preserve">3. Includes any remaining cases seen in the stipendiary magistrates court in Glasgow. </t>
  </si>
  <si>
    <t>2. The figures for the most recent year, and to an extent earlier years, may be underestimated due to late recording of disposals. See annex notes B16 to B18.</t>
  </si>
  <si>
    <t>2. Figures for some categories dealt with by the High Court - including homicide, rape and major drug cases - may be underestimated slightly due to late recording of disposals - see annex B16 to B18.</t>
  </si>
  <si>
    <t>2017-18</t>
  </si>
  <si>
    <r>
      <t>Custody (days)</t>
    </r>
    <r>
      <rPr>
        <vertAlign val="superscript"/>
        <sz val="9"/>
        <rFont val="Arial"/>
        <family val="2"/>
      </rPr>
      <t>3</t>
    </r>
  </si>
  <si>
    <r>
      <t>Fine (£)</t>
    </r>
    <r>
      <rPr>
        <vertAlign val="superscript"/>
        <sz val="9"/>
        <rFont val="Arial"/>
        <family val="2"/>
      </rPr>
      <t>4,5</t>
    </r>
  </si>
  <si>
    <r>
      <t>Compensation order</t>
    </r>
    <r>
      <rPr>
        <vertAlign val="superscript"/>
        <sz val="9"/>
        <rFont val="Arial"/>
        <family val="2"/>
      </rPr>
      <t xml:space="preserve"> </t>
    </r>
    <r>
      <rPr>
        <sz val="9"/>
        <rFont val="Arial"/>
        <family val="2"/>
      </rPr>
      <t>(£)</t>
    </r>
    <r>
      <rPr>
        <vertAlign val="superscript"/>
        <sz val="9"/>
        <rFont val="Arial"/>
        <family val="2"/>
      </rPr>
      <t>5,6</t>
    </r>
  </si>
  <si>
    <t>3. Excludes life long restriction orders. 4. Excludes company fines. 5. Calculated as the median. 6. As main or secondary penalty.</t>
  </si>
  <si>
    <t>2. Recorded Police Warnings were introduced as a new direct measure on 11th January 2016, at the same time as police formal adult warnings were discontinued.</t>
  </si>
  <si>
    <t xml:space="preserve"> Fiscal warning</t>
  </si>
  <si>
    <t xml:space="preserve">1. Since 2013-14, not all offence categories in recorded crime statistics are comparable with previous years' data. Please see Annex 2 of the Recorded Crime in Scotland publication for further information. </t>
  </si>
  <si>
    <r>
      <t>Sheriff Summary</t>
    </r>
    <r>
      <rPr>
        <vertAlign val="superscript"/>
        <sz val="9"/>
        <rFont val="Arial"/>
        <family val="2"/>
      </rPr>
      <t>2</t>
    </r>
  </si>
  <si>
    <t xml:space="preserve">2. Includes any remaining cases seen in the stipendiary magistrates court in Glasgow. </t>
  </si>
  <si>
    <t>3. Includes District courts up to 2009-10.</t>
  </si>
  <si>
    <r>
      <t>Justice of the Peace</t>
    </r>
    <r>
      <rPr>
        <vertAlign val="superscript"/>
        <sz val="9"/>
        <rFont val="Arial"/>
        <family val="2"/>
      </rPr>
      <t>3</t>
    </r>
  </si>
  <si>
    <t>1. Includes a small number of records where age and / or gender are unknown.</t>
  </si>
  <si>
    <t>1.  Includes a small number of records where age and / or gender are unknown.</t>
  </si>
  <si>
    <t>3. Includes cases where proceedings are dropped after a person has been called to court, e.g. if witnesses fail to attend.</t>
  </si>
  <si>
    <t>DA - Statutory</t>
  </si>
  <si>
    <t>Males only</t>
  </si>
  <si>
    <t>Females only</t>
  </si>
  <si>
    <t>Males and females</t>
  </si>
  <si>
    <t>Select data of interest:</t>
  </si>
  <si>
    <t>Number per 1,000 population</t>
  </si>
  <si>
    <r>
      <t>Type of accused</t>
    </r>
    <r>
      <rPr>
        <b/>
        <vertAlign val="superscript"/>
        <sz val="9"/>
        <rFont val="Arial"/>
        <family val="2"/>
      </rPr>
      <t>1</t>
    </r>
  </si>
  <si>
    <t>2018-19</t>
  </si>
  <si>
    <t>1. Figures for some categories dealt with by the high court - including homicide, rape and major drug cases - may be underestimated due to late recording of disposals - see annex notes B16 to B19.</t>
  </si>
  <si>
    <r>
      <t>2018-19</t>
    </r>
    <r>
      <rPr>
        <b/>
        <vertAlign val="superscript"/>
        <sz val="9"/>
        <rFont val="Arial"/>
        <family val="2"/>
      </rPr>
      <t>1</t>
    </r>
  </si>
  <si>
    <t>% change 2017-18 to 2018-19</t>
  </si>
  <si>
    <r>
      <t xml:space="preserve">All offences proceeded, 2018-19 </t>
    </r>
    <r>
      <rPr>
        <b/>
        <vertAlign val="superscript"/>
        <sz val="8"/>
        <rFont val="Arial"/>
        <family val="2"/>
      </rPr>
      <t>2</t>
    </r>
  </si>
  <si>
    <t>Table 8(a)  People convicted by main crime/offence and main penalty, 2018-19</t>
  </si>
  <si>
    <t>Table 8(c)  People convicted by gender, main crime/offence and main penalty, 2018-19</t>
  </si>
  <si>
    <r>
      <t>Table 10(a)  People receiving a custodial sentence by main crime/offence and length of sentence, 2018-19</t>
    </r>
    <r>
      <rPr>
        <b/>
        <vertAlign val="superscript"/>
        <sz val="11"/>
        <rFont val="Arial"/>
        <family val="2"/>
      </rPr>
      <t>1</t>
    </r>
  </si>
  <si>
    <r>
      <t>Table 10(b)  People receiving a custodial sentence by gender, main crime/offence and length of sentence, 2018-19</t>
    </r>
    <r>
      <rPr>
        <b/>
        <vertAlign val="superscript"/>
        <sz val="11"/>
        <rFont val="Arial"/>
        <family val="2"/>
      </rPr>
      <t>1</t>
    </r>
  </si>
  <si>
    <t>% change 17-18 to 18-19</t>
  </si>
  <si>
    <t>Criminal Proceedings in Scotland Statistical Bulletin tables 2018-19</t>
  </si>
  <si>
    <t>Number proceeded against</t>
  </si>
  <si>
    <t>Percentage of total</t>
  </si>
  <si>
    <t>Number convicted</t>
  </si>
  <si>
    <t>Table 1  Summary of known action in the Scottish Criminal Justice System, 2009-10 to 2018-19</t>
  </si>
  <si>
    <r>
      <t>Table 2(a)  People proceeded against in court by main crime/offence and outcome of court proceedings, 2018-19</t>
    </r>
    <r>
      <rPr>
        <b/>
        <vertAlign val="superscript"/>
        <sz val="11"/>
        <rFont val="Arial"/>
        <family val="2"/>
      </rPr>
      <t>1</t>
    </r>
  </si>
  <si>
    <r>
      <t>Table 2(b)  Percentage outcome of court proceedings, 2018-19</t>
    </r>
    <r>
      <rPr>
        <b/>
        <vertAlign val="superscript"/>
        <sz val="11"/>
        <rFont val="Arial"/>
        <family val="2"/>
      </rPr>
      <t>1</t>
    </r>
  </si>
  <si>
    <t>Table 3 People convicted by type of court, 2009-10 to 2018-19</t>
  </si>
  <si>
    <t>Index: 2009-10=100</t>
  </si>
  <si>
    <t>Table 4(a) People proceeded against by main crime or offence, 2009-10 to 2018-19</t>
  </si>
  <si>
    <t>Table 4(b)  People convicted by main crime/offence, 2009-10 to 2018-19</t>
  </si>
  <si>
    <r>
      <t>Table 4(c) Conviction rate</t>
    </r>
    <r>
      <rPr>
        <b/>
        <vertAlign val="superscript"/>
        <sz val="11"/>
        <rFont val="Arial"/>
        <family val="2"/>
      </rPr>
      <t>1</t>
    </r>
    <r>
      <rPr>
        <b/>
        <sz val="11"/>
        <rFont val="Arial"/>
        <family val="2"/>
      </rPr>
      <t xml:space="preserve"> by main crime or offence, 2009-10 to 2018-19</t>
    </r>
  </si>
  <si>
    <r>
      <t>Table 6(a)  Males</t>
    </r>
    <r>
      <rPr>
        <b/>
        <vertAlign val="superscript"/>
        <sz val="11"/>
        <rFont val="Arial"/>
        <family val="2"/>
      </rPr>
      <t>1</t>
    </r>
    <r>
      <rPr>
        <b/>
        <sz val="11"/>
        <rFont val="Arial"/>
        <family val="2"/>
      </rPr>
      <t xml:space="preserve"> convicted by main crime/offence and age, 2018-19 </t>
    </r>
  </si>
  <si>
    <r>
      <t>Table 6(b)  Females</t>
    </r>
    <r>
      <rPr>
        <b/>
        <vertAlign val="superscript"/>
        <sz val="11"/>
        <rFont val="Arial"/>
        <family val="2"/>
      </rPr>
      <t>1</t>
    </r>
    <r>
      <rPr>
        <b/>
        <sz val="11"/>
        <rFont val="Arial"/>
        <family val="2"/>
      </rPr>
      <t xml:space="preserve"> convicted by main crime/offence and age, 2018-19</t>
    </r>
  </si>
  <si>
    <r>
      <t>Table 6  People</t>
    </r>
    <r>
      <rPr>
        <b/>
        <vertAlign val="superscript"/>
        <sz val="11"/>
        <rFont val="Arial"/>
        <family val="2"/>
      </rPr>
      <t>1</t>
    </r>
    <r>
      <rPr>
        <b/>
        <sz val="11"/>
        <rFont val="Arial"/>
        <family val="2"/>
      </rPr>
      <t xml:space="preserve"> convicted by main crime/offence and age, 2018-19 </t>
    </r>
  </si>
  <si>
    <t>Table 7(a)  People convicted by main penalty, 2009-10 to 2018-19</t>
  </si>
  <si>
    <t>Table 7(b)  Percentage of people convicted by main penalty, 2009-10 to 2018-19</t>
  </si>
  <si>
    <r>
      <t>Table 10(c)  Average length of custodial sentence in days, by main crime/offence, 2009-10 to 2018-19</t>
    </r>
    <r>
      <rPr>
        <b/>
        <vertAlign val="superscript"/>
        <sz val="11"/>
        <rFont val="Arial"/>
        <family val="2"/>
      </rPr>
      <t>1,2</t>
    </r>
  </si>
  <si>
    <t>Table 10(d)  People receiving a custodial sentence by length of sentence, 2009-10 to 2018-19</t>
  </si>
  <si>
    <t>Table 11  People convicted by main penalty, gender and age, 2009-10 to 2018-19</t>
  </si>
  <si>
    <r>
      <t>Table 14  Bail orders made by main charge, 2009-10 to 2018-19</t>
    </r>
    <r>
      <rPr>
        <b/>
        <vertAlign val="superscript"/>
        <sz val="11"/>
        <rFont val="Arial"/>
        <family val="2"/>
      </rPr>
      <t>1</t>
    </r>
  </si>
  <si>
    <t>Unknown</t>
  </si>
  <si>
    <r>
      <t>Total</t>
    </r>
    <r>
      <rPr>
        <b/>
        <vertAlign val="superscript"/>
        <sz val="9"/>
        <rFont val="Arial"/>
        <family val="2"/>
      </rPr>
      <t>2</t>
    </r>
  </si>
  <si>
    <r>
      <t>Percentage of total</t>
    </r>
    <r>
      <rPr>
        <vertAlign val="superscript"/>
        <sz val="8"/>
        <rFont val="Arial"/>
        <family val="2"/>
      </rPr>
      <t>3</t>
    </r>
  </si>
  <si>
    <t>2. Row totals do not equal the sum of the main charges for some years as bail can be granted following the lodging of an appeal.</t>
  </si>
  <si>
    <t>3. Percentage of bail orders made where crime/offence type is known.</t>
  </si>
  <si>
    <r>
      <t>Table 15  Bail-related Offences</t>
    </r>
    <r>
      <rPr>
        <b/>
        <vertAlign val="superscript"/>
        <sz val="11"/>
        <rFont val="Arial"/>
        <family val="2"/>
      </rPr>
      <t>1</t>
    </r>
    <r>
      <rPr>
        <b/>
        <sz val="11"/>
        <rFont val="Arial"/>
        <family val="2"/>
      </rPr>
      <t xml:space="preserve"> with a conviction, 2009-10 to 2018-19</t>
    </r>
  </si>
  <si>
    <t>Summary of known action in the Scottish Criminal Justice System, 2009-10 to 2018-19</t>
  </si>
  <si>
    <t>People convicted by type of court, 2009-10 to 2018-19</t>
  </si>
  <si>
    <t>People proceeded against by main crime or offence, 2009-10 to 2018-19</t>
  </si>
  <si>
    <t>People convicted by main crime/offence, 2009-10 to 2018-19</t>
  </si>
  <si>
    <t>Conviction rate by main crime or offence, 2009-10 to 2018-19</t>
  </si>
  <si>
    <t>People convicted by main crime/offence and main penalty, 2018-19</t>
  </si>
  <si>
    <t>People convicted by gender, main crime/offence and main penalty, 2018-19</t>
  </si>
  <si>
    <t>1. Excludes a small number of cases which resulted in detention of a child aged under 16, recall sentences and a small number of records we do not have sentence information for.</t>
  </si>
  <si>
    <t>People receiving a custodial sentence by main crime/offence and length of sentence, 2018-19</t>
  </si>
  <si>
    <t xml:space="preserve">People receiving a custodial sentence by gender, main crime/offence and length of sentence, 2018-19 </t>
  </si>
  <si>
    <t>Average length of custodial sentence in days, by main crime/offence, 2009-10 to 2018-19</t>
  </si>
  <si>
    <t>People receiving a custodial sentence by length of sentence, 2009-10 to 2018-19</t>
  </si>
  <si>
    <t>People convicted by main penalty, gender and age, 2009-10 to 2018-19</t>
  </si>
  <si>
    <t>Bail orders made by main charge, 2009-10 to 2018-19</t>
  </si>
  <si>
    <t>Bail-related Offences with a conviction, 2009-10 to 2018-19</t>
  </si>
  <si>
    <r>
      <t>Table 16  Undertakings to appear in court, by gender and age, 2009-10 to 2018-19</t>
    </r>
    <r>
      <rPr>
        <b/>
        <vertAlign val="superscript"/>
        <sz val="11"/>
        <rFont val="Arial"/>
        <family val="2"/>
      </rPr>
      <t>1,2</t>
    </r>
  </si>
  <si>
    <t>Undertakings to appear in court, by gender and age, 2009-10 to 2018-19</t>
  </si>
  <si>
    <t>Table 17 People given police disposals by disposal type, 2009-10 to 2018-19</t>
  </si>
  <si>
    <t>People given police disposals by disposal type, 2009-10 to 2018-19</t>
  </si>
  <si>
    <t>People given COPFS disposals by disposal type, 2009-10 to 2018-19</t>
  </si>
  <si>
    <t>Fiscal fixed penalties by main crime/offence and age and gender, 2018-19</t>
  </si>
  <si>
    <t>Table 2</t>
  </si>
  <si>
    <t>Table 6</t>
  </si>
  <si>
    <t>Table 7</t>
  </si>
  <si>
    <t>Table 7 People convicted by main penalty, 2009-10 to 2018-19</t>
  </si>
  <si>
    <t>People given Antisocial Behaviour Fixed Penalty Notices (ASBFPNs)s, by main crime/offence, age and gender, 2018-19</t>
  </si>
  <si>
    <t>People given Recorded Police Warnings (RPWs), by main crime/offence, age and gender, 2018-19</t>
  </si>
  <si>
    <r>
      <t>Table 6(c)  People</t>
    </r>
    <r>
      <rPr>
        <b/>
        <vertAlign val="superscript"/>
        <sz val="11"/>
        <rFont val="Arial"/>
        <family val="2"/>
      </rPr>
      <t>1</t>
    </r>
    <r>
      <rPr>
        <b/>
        <sz val="11"/>
        <rFont val="Arial"/>
        <family val="2"/>
      </rPr>
      <t xml:space="preserve"> convicted by main crime/offence and age, 2018-19</t>
    </r>
  </si>
  <si>
    <r>
      <t>Table 12  People convicted with an aggravation recorded against the main charge by gender, 2009-10 to 2018-19</t>
    </r>
    <r>
      <rPr>
        <b/>
        <vertAlign val="superscript"/>
        <sz val="11"/>
        <rFont val="Arial"/>
        <family val="2"/>
      </rPr>
      <t>1,2</t>
    </r>
  </si>
  <si>
    <t>All aggravations</t>
  </si>
  <si>
    <r>
      <t>Table 13 People convicted with an aggravation recorded against the main charge by crime type, 2018-19</t>
    </r>
    <r>
      <rPr>
        <b/>
        <vertAlign val="superscript"/>
        <sz val="11"/>
        <rFont val="Arial"/>
        <family val="2"/>
      </rPr>
      <t>1</t>
    </r>
  </si>
  <si>
    <t>Percentage of people convicted</t>
  </si>
  <si>
    <t>Table 9  People convicted receiving custodial sentences by main crime/offence, 2009-10 to 2018-19</t>
  </si>
  <si>
    <t>People convicted with an aggravation recorded against the main charge by gender, 2009-10 to 2018-19</t>
  </si>
  <si>
    <t>People convicted with an aggravation recorded against the main charge by crime type, 2018-19</t>
  </si>
  <si>
    <t>1. Each proceeding may have one or more aggravation codes associated with it. A proceeding will be counted under each aggravation code associated with it. e.g. A homicide with a ‘racial’ and ‘religious’ aggravation will appear once in the racial aggravation column and once under the religious aggravation column.</t>
  </si>
  <si>
    <t>2. Caution is required when comparing changes over the longer term or shortly after an aggravation code is introduced.</t>
  </si>
  <si>
    <t>1. Each crime/offence may have one or more aggravation codes associated with it. A crime/offence will be counted under each aggravation code associated with it. e.g. A homicide with a ‘racial’ and ‘religious’ aggravation will appear once in the racial aggravation column and once under the religious aggravation column.</t>
  </si>
  <si>
    <t xml:space="preserve">     of which also statutory:</t>
  </si>
  <si>
    <r>
      <t>Table 18 People given Recorded Police Warnings (RPWs), by main crime/offence, age and gender, 2018-19</t>
    </r>
    <r>
      <rPr>
        <b/>
        <vertAlign val="superscript"/>
        <sz val="11"/>
        <rFont val="Arial"/>
        <family val="2"/>
      </rPr>
      <t>1</t>
    </r>
  </si>
  <si>
    <r>
      <t>Table 19 People given Antisocial Behaviour Fixed Penalty Notices (ASBFPNs), by main crime/offence, age and gender, 2018-19</t>
    </r>
    <r>
      <rPr>
        <b/>
        <vertAlign val="superscript"/>
        <sz val="11"/>
        <rFont val="Arial"/>
        <family val="2"/>
      </rPr>
      <t>1</t>
    </r>
  </si>
  <si>
    <r>
      <t>Table 22 Fiscal fixed penalties by main crime/offence and age and gender, 2018-19</t>
    </r>
    <r>
      <rPr>
        <b/>
        <vertAlign val="superscript"/>
        <sz val="11"/>
        <rFont val="Arial"/>
        <family val="2"/>
      </rPr>
      <t>1</t>
    </r>
  </si>
  <si>
    <t>Table 21 People given fiscal fines, by main crime/offence and age, 2018-19</t>
  </si>
  <si>
    <t>Table 20 People given COPFS disposals by disposal type, 2009-10 to 2018-19</t>
  </si>
  <si>
    <t>Statistical information in the Scottish Government Criminal Proceedings database is derived from data held on the Criminal History System (CHS). The CHS is maintained by Police Scotland who own the majority of the data on the system. The statistics included in this publication reflect the details as recorded on the Criminal History System, and as known to the Scottish Government, up to end August 2019. Any subsequent updates will be incorporated into future datasets and therefore some figures for 2018-19 may be subject to minor revisions.</t>
  </si>
  <si>
    <t>Table 22</t>
  </si>
  <si>
    <t>Table 18</t>
  </si>
  <si>
    <t>Overall total</t>
  </si>
  <si>
    <t>Table 5(a) Numbers of people convicted by sex and age, 2009-10 to 2018-19</t>
  </si>
  <si>
    <t>Table 9(a)  Number of people convicted receiving custodial sentences by main crime/offence, 2009-10 to 2018-19</t>
  </si>
  <si>
    <t>Table 9(b)  Percentage of people convicted receiving custodial sentences by main crime/offence, 2009-10 to 2018-19</t>
  </si>
  <si>
    <t xml:space="preserve">  Other sexual crimes</t>
  </si>
  <si>
    <t xml:space="preserve">  Homicide etc</t>
  </si>
  <si>
    <t xml:space="preserve">  Attempted murder and serious assault</t>
  </si>
  <si>
    <t xml:space="preserve">  Robbery</t>
  </si>
  <si>
    <t xml:space="preserve">  Rape and attempted rape</t>
  </si>
  <si>
    <r>
      <t xml:space="preserve">  Sexual assault</t>
    </r>
    <r>
      <rPr>
        <vertAlign val="superscript"/>
        <sz val="8"/>
        <rFont val="Arial"/>
        <family val="2"/>
      </rPr>
      <t>3</t>
    </r>
  </si>
  <si>
    <t xml:space="preserve">  Crimes associated with prostitution</t>
  </si>
  <si>
    <t xml:space="preserve">  Housebreaking</t>
  </si>
  <si>
    <t xml:space="preserve">  Theft by opening lockfast places</t>
  </si>
  <si>
    <t xml:space="preserve">  Fire-raising</t>
  </si>
  <si>
    <t xml:space="preserve">  Vandalism etc.</t>
  </si>
  <si>
    <t xml:space="preserve">  Crimes against public justice</t>
  </si>
  <si>
    <t xml:space="preserve">  Handling offensive weapons</t>
  </si>
  <si>
    <t xml:space="preserve">  Drugs</t>
  </si>
  <si>
    <t xml:space="preserve">  Other crime</t>
  </si>
  <si>
    <t xml:space="preserve">  Common assault</t>
  </si>
  <si>
    <t xml:space="preserve">  Breach of the peace etc.</t>
  </si>
  <si>
    <t xml:space="preserve">  Dangerous and careless driving</t>
  </si>
  <si>
    <t xml:space="preserve">  Driving under the influence</t>
  </si>
  <si>
    <t xml:space="preserve">  Speeding</t>
  </si>
  <si>
    <t xml:space="preserve">  Unlawful use of motor vehicle</t>
  </si>
  <si>
    <t xml:space="preserve">  Vehicle defect offences</t>
  </si>
  <si>
    <t xml:space="preserve">  Other motor vehicle offences</t>
  </si>
  <si>
    <t xml:space="preserve">  Urinating etc</t>
  </si>
  <si>
    <t>3. Before the introductions of the Sexual Offences (Scotland) Act 2010, a number of sexual assaults may have been classified as common assault with a sexual aggravation.</t>
  </si>
  <si>
    <t>2. Before the introductions of the Sexual Offences (Scotland) Act 2010, a number of sexual assaults may have been classified as common assault with a sexual aggravation.</t>
  </si>
  <si>
    <r>
      <t xml:space="preserve">  Sexual assault</t>
    </r>
    <r>
      <rPr>
        <vertAlign val="superscript"/>
        <sz val="9"/>
        <rFont val="Arial"/>
        <family val="2"/>
      </rPr>
      <t>2</t>
    </r>
  </si>
  <si>
    <t>Up to 1 year (total)</t>
  </si>
  <si>
    <t>Table 5(b) Proportions of people convicted by sex and age, 2009-10 to 2018-19</t>
  </si>
  <si>
    <t>Proportion convicted</t>
  </si>
  <si>
    <t>Table 5(c) Numbers of people convicted per 1,000 population by sex and age, 2009-10 to 2018-19</t>
  </si>
  <si>
    <t>Table 8(b)  People convicted by main crime/offence and main penalty type, 2018-19</t>
  </si>
  <si>
    <t>Table 21c People given fiscal fines, by main crime/offence and age, 2018-19</t>
  </si>
  <si>
    <t>Table 21b Females given fiscal fines, by main crime/offence and age, 2018-19</t>
  </si>
  <si>
    <t>Table 21a Males given fiscal fines, by main crime/offence and age, 2018-19</t>
  </si>
  <si>
    <t>-</t>
  </si>
  <si>
    <t>*</t>
  </si>
  <si>
    <t xml:space="preserve">*   </t>
  </si>
  <si>
    <t xml:space="preserve">People convicted by main crime/offence and age, with gender split, 2018-19 </t>
  </si>
  <si>
    <t>People convicted by main crime/offence and main penalty type, 2018-19</t>
  </si>
  <si>
    <t>Number and percentage of people proceeded against in court by main crime/offence and outcome of court proceedings, 2018-19</t>
  </si>
  <si>
    <t xml:space="preserve">Number and percentage of people convicted, and numbers convicted per 1,000 population by gender and age, 2009-10 to 2018-19 </t>
  </si>
  <si>
    <t>Number and percentage of people convicted by main penalty, 2009-10 to 2018-19</t>
  </si>
  <si>
    <t>Number and percentage of people convicted receiving custodial sentences by main crime/offence, 2009-10 to 2018-19</t>
  </si>
  <si>
    <t>People given fiscal fines, by main crime/offence and age, with gender split 2018-19</t>
  </si>
  <si>
    <r>
      <t>Table 18 Males given Recorded Police Warnings (RPWs), by main crime/offence, age and gender, 2018-19</t>
    </r>
    <r>
      <rPr>
        <b/>
        <vertAlign val="superscript"/>
        <sz val="11"/>
        <rFont val="Arial"/>
        <family val="2"/>
      </rPr>
      <t>1</t>
    </r>
  </si>
  <si>
    <r>
      <t>Table 18 Females given Recorded Police Warnings (RPWs), by main crime/offence, age and gender, 2018-19</t>
    </r>
    <r>
      <rPr>
        <b/>
        <vertAlign val="superscript"/>
        <sz val="11"/>
        <rFont val="Arial"/>
        <family val="2"/>
      </rPr>
      <t>1</t>
    </r>
  </si>
  <si>
    <t>percent</t>
  </si>
  <si>
    <t>(percent)</t>
  </si>
  <si>
    <t>percent by offence type</t>
  </si>
  <si>
    <t>percent by Fiscal fixed penalty type</t>
  </si>
  <si>
    <t>Table 2  Number and proportion of people proceeded against in court by main crime/offence and outcome of court proceedings, 2018-191</t>
  </si>
  <si>
    <t xml:space="preserve">Table 5 Number and proportion of people convicted, and number convicted per 1,000 population by gender and age, 2009-10 to 2018-19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</si>
</sst>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3" formatCode="_-* #,##0.00_-;\-* #,##0.00_-;_-* &quot;-&quot;??_-;_-@_-"/>
    <numFmt numFmtId="164" formatCode="[=0]&quot;-  &quot;;[&lt;0.5]&quot;*  &quot;;0&quot;  &quot;"/>
    <numFmt numFmtId="165" formatCode="[=0]&quot;-     &quot;;[&lt;0.5]&quot;*     &quot;;0&quot;     &quot;"/>
    <numFmt numFmtId="166" formatCode="#,##0_);\(#,##0\)"/>
    <numFmt numFmtId="167" formatCode="[=0]&quot;-    &quot;;[&lt;0.5]&quot;*    &quot;;0&quot;    &quot;"/>
    <numFmt numFmtId="168" formatCode="0&quot;   &quot;"/>
    <numFmt numFmtId="169" formatCode="[=0]&quot;-   &quot;;[&lt;0.5]&quot;*   &quot;;0&quot;   &quot;;"/>
    <numFmt numFmtId="170" formatCode="[=0]&quot;-   &quot;;[&lt;0.5]&quot;*   &quot;;0&quot;   &quot;"/>
    <numFmt numFmtId="171" formatCode="_-* #,##0_-;\-* #,##0_-;_-* &quot;-&quot;??_-;_-@_-"/>
    <numFmt numFmtId="172" formatCode="[=0]&quot;- &quot;;[&lt;0.5]&quot;* &quot;;0"/>
    <numFmt numFmtId="173" formatCode="[=0]&quot;-   &quot;;0&quot;   &quot;"/>
    <numFmt numFmtId="174" formatCode="#,##0&quot;   &quot;"/>
    <numFmt numFmtId="175" formatCode="[=0]&quot;-&quot;;[&lt;0.5]&quot;*&quot;;#,##0"/>
    <numFmt numFmtId="176" formatCode="[=0]&quot;- &quot;;[&lt;0.5]&quot;*  &quot;;0&quot; &quot;"/>
    <numFmt numFmtId="177" formatCode="[=0]&quot;- &quot;;[&lt;0.5]&quot;*  &quot;;#,##0&quot; &quot;"/>
    <numFmt numFmtId="178" formatCode="[=0]&quot;-    &quot;;[&lt;0.5]&quot;*     &quot;;#,##0&quot;    &quot;"/>
    <numFmt numFmtId="179" formatCode="0_)"/>
    <numFmt numFmtId="180" formatCode="[=0]&quot;-   &quot;;[&lt;0.5]&quot;*   &quot;;#,##0&quot;   &quot;"/>
    <numFmt numFmtId="181" formatCode="0&quot;    &quot;"/>
    <numFmt numFmtId="182" formatCode="0.000"/>
    <numFmt numFmtId="183" formatCode="[=0]&quot;-  &quot;;[&lt;0.5]&quot;*  &quot;;#,##0&quot;  &quot;"/>
    <numFmt numFmtId="184" formatCode="#,##0&quot; &quot;"/>
    <numFmt numFmtId="185" formatCode="0&quot; &quot;"/>
    <numFmt numFmtId="186" formatCode="#,##0&quot;    &quot;"/>
    <numFmt numFmtId="187" formatCode="0.0000"/>
  </numFmts>
  <fonts count="50" x14ac:knownFonts="1">
    <font>
      <sz val="10"/>
      <name val="Arial"/>
    </font>
    <font>
      <sz val="10"/>
      <name val="Arial"/>
      <family val="2"/>
    </font>
    <font>
      <b/>
      <sz val="11"/>
      <name val="Arial"/>
      <family val="2"/>
    </font>
    <font>
      <sz val="10"/>
      <name val="Arial"/>
      <family val="2"/>
    </font>
    <font>
      <sz val="11"/>
      <name val="Arial"/>
      <family val="2"/>
    </font>
    <font>
      <b/>
      <sz val="12"/>
      <name val="Arial"/>
      <family val="2"/>
    </font>
    <font>
      <sz val="9"/>
      <name val="Arial"/>
      <family val="2"/>
    </font>
    <font>
      <b/>
      <sz val="9"/>
      <name val="Arial"/>
      <family val="2"/>
    </font>
    <font>
      <vertAlign val="superscript"/>
      <sz val="9"/>
      <name val="Arial"/>
      <family val="2"/>
    </font>
    <font>
      <sz val="9"/>
      <name val="Arial"/>
      <family val="2"/>
    </font>
    <font>
      <sz val="8"/>
      <name val="Arial"/>
      <family val="2"/>
    </font>
    <font>
      <b/>
      <sz val="10"/>
      <name val="Arial"/>
      <family val="2"/>
    </font>
    <font>
      <b/>
      <sz val="8"/>
      <name val="Arial"/>
      <family val="2"/>
    </font>
    <font>
      <b/>
      <vertAlign val="superscript"/>
      <sz val="8"/>
      <name val="Arial"/>
      <family val="2"/>
    </font>
    <font>
      <b/>
      <vertAlign val="superscript"/>
      <sz val="9"/>
      <name val="Arial"/>
      <family val="2"/>
    </font>
    <font>
      <sz val="8"/>
      <name val="Arial"/>
      <family val="2"/>
    </font>
    <font>
      <b/>
      <sz val="8"/>
      <color indexed="8"/>
      <name val="Arial"/>
      <family val="2"/>
    </font>
    <font>
      <sz val="8"/>
      <color indexed="8"/>
      <name val="Arial"/>
      <family val="2"/>
    </font>
    <font>
      <sz val="11"/>
      <name val="Times New Roman"/>
      <family val="1"/>
    </font>
    <font>
      <b/>
      <sz val="11"/>
      <name val="Times New Roman"/>
      <family val="1"/>
    </font>
    <font>
      <b/>
      <sz val="10"/>
      <name val="Times New Roman"/>
      <family val="1"/>
    </font>
    <font>
      <sz val="9"/>
      <name val="Times New Roman"/>
      <family val="1"/>
    </font>
    <font>
      <b/>
      <sz val="9"/>
      <color indexed="8"/>
      <name val="Arial"/>
      <family val="2"/>
    </font>
    <font>
      <sz val="9"/>
      <color indexed="8"/>
      <name val="Arial"/>
      <family val="2"/>
    </font>
    <font>
      <b/>
      <u/>
      <sz val="7"/>
      <name val="Arial"/>
      <family val="2"/>
    </font>
    <font>
      <sz val="7"/>
      <name val="Arial"/>
      <family val="2"/>
    </font>
    <font>
      <b/>
      <sz val="7"/>
      <name val="Arial"/>
      <family val="2"/>
    </font>
    <font>
      <sz val="12"/>
      <name val="Tms Rmn"/>
    </font>
    <font>
      <sz val="10"/>
      <name val="Times New Roman"/>
      <family val="1"/>
    </font>
    <font>
      <u/>
      <sz val="10"/>
      <color indexed="12"/>
      <name val="Arial"/>
      <family val="2"/>
    </font>
    <font>
      <u/>
      <sz val="12"/>
      <color indexed="12"/>
      <name val="Times New Roman"/>
      <family val="1"/>
    </font>
    <font>
      <u/>
      <sz val="10"/>
      <color indexed="12"/>
      <name val="Arial"/>
      <family val="2"/>
    </font>
    <font>
      <b/>
      <sz val="14"/>
      <name val="Arial"/>
      <family val="2"/>
    </font>
    <font>
      <sz val="14"/>
      <name val="Arial"/>
      <family val="2"/>
    </font>
    <font>
      <sz val="8"/>
      <color indexed="12"/>
      <name val="Arial"/>
      <family val="2"/>
    </font>
    <font>
      <sz val="10"/>
      <name val="Arial"/>
      <family val="2"/>
    </font>
    <font>
      <b/>
      <vertAlign val="superscript"/>
      <sz val="11"/>
      <name val="Arial"/>
      <family val="2"/>
    </font>
    <font>
      <b/>
      <sz val="8"/>
      <color rgb="FF000000"/>
      <name val="Arial"/>
      <family val="2"/>
    </font>
    <font>
      <sz val="8"/>
      <color rgb="FF000000"/>
      <name val="Arial"/>
      <family val="2"/>
    </font>
    <font>
      <b/>
      <sz val="9"/>
      <color rgb="FF000000"/>
      <name val="Arial"/>
      <family val="2"/>
    </font>
    <font>
      <sz val="9"/>
      <color rgb="FF000000"/>
      <name val="Arial"/>
      <family val="2"/>
    </font>
    <font>
      <b/>
      <sz val="11"/>
      <color rgb="FFFF0000"/>
      <name val="Arial"/>
      <family val="2"/>
    </font>
    <font>
      <vertAlign val="superscript"/>
      <sz val="8"/>
      <color indexed="8"/>
      <name val="Arial"/>
      <family val="2"/>
    </font>
    <font>
      <vertAlign val="superscript"/>
      <sz val="8"/>
      <name val="Arial"/>
      <family val="2"/>
    </font>
    <font>
      <sz val="9"/>
      <color rgb="FFFF0000"/>
      <name val="Arial"/>
      <family val="2"/>
    </font>
    <font>
      <i/>
      <sz val="9"/>
      <name val="Arial"/>
      <family val="2"/>
    </font>
    <font>
      <i/>
      <sz val="10"/>
      <name val="Arial"/>
      <family val="2"/>
    </font>
    <font>
      <b/>
      <i/>
      <sz val="9"/>
      <name val="Arial"/>
      <family val="2"/>
    </font>
    <font>
      <b/>
      <i/>
      <sz val="8"/>
      <color indexed="8"/>
      <name val="Arial"/>
      <family val="2"/>
    </font>
    <font>
      <i/>
      <sz val="8"/>
      <color indexed="8"/>
      <name val="Arial"/>
      <family val="2"/>
    </font>
  </fonts>
  <fills count="12">
    <fill>
      <patternFill patternType="none"/>
    </fill>
    <fill>
      <patternFill patternType="gray125"/>
    </fill>
    <fill>
      <patternFill patternType="solid">
        <fgColor indexed="24"/>
        <bgColor indexed="64"/>
      </patternFill>
    </fill>
    <fill>
      <patternFill patternType="solid">
        <fgColor theme="0"/>
        <bgColor indexed="64"/>
      </patternFill>
    </fill>
    <fill>
      <patternFill patternType="solid">
        <fgColor rgb="FFFFFFFF"/>
        <bgColor rgb="FF000000"/>
      </patternFill>
    </fill>
    <fill>
      <patternFill patternType="solid">
        <fgColor theme="4" tint="0.79998168889431442"/>
        <bgColor indexed="64"/>
      </patternFill>
    </fill>
    <fill>
      <patternFill patternType="solid">
        <fgColor rgb="FFE2E1FF"/>
        <bgColor indexed="64"/>
      </patternFill>
    </fill>
    <fill>
      <patternFill patternType="solid">
        <fgColor rgb="FFE2E1FF"/>
        <bgColor rgb="FF000000"/>
      </patternFill>
    </fill>
    <fill>
      <patternFill patternType="solid">
        <fgColor theme="0" tint="-0.14999847407452621"/>
        <bgColor indexed="64"/>
      </patternFill>
    </fill>
    <fill>
      <patternFill patternType="solid">
        <fgColor rgb="FFFFC000"/>
        <bgColor indexed="64"/>
      </patternFill>
    </fill>
    <fill>
      <patternFill patternType="solid">
        <fgColor theme="0" tint="-4.9989318521683403E-2"/>
        <bgColor indexed="64"/>
      </patternFill>
    </fill>
    <fill>
      <patternFill patternType="solid">
        <fgColor rgb="FFC9C9FF"/>
        <bgColor indexed="64"/>
      </patternFill>
    </fill>
  </fills>
  <borders count="28">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8"/>
      </left>
      <right style="thin">
        <color indexed="8"/>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bottom/>
      <diagonal/>
    </border>
    <border>
      <left style="thin">
        <color indexed="64"/>
      </left>
      <right style="thin">
        <color indexed="64"/>
      </right>
      <top style="thin">
        <color indexed="64"/>
      </top>
      <bottom/>
      <diagonal/>
    </border>
    <border>
      <left style="thin">
        <color indexed="8"/>
      </left>
      <right/>
      <top/>
      <bottom/>
      <diagonal/>
    </border>
    <border>
      <left style="thin">
        <color indexed="8"/>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style="thin">
        <color indexed="64"/>
      </bottom>
      <diagonal/>
    </border>
    <border>
      <left style="thin">
        <color indexed="8"/>
      </left>
      <right/>
      <top style="thin">
        <color indexed="64"/>
      </top>
      <bottom/>
      <diagonal/>
    </border>
    <border>
      <left style="thin">
        <color indexed="64"/>
      </left>
      <right style="thin">
        <color indexed="8"/>
      </right>
      <top style="thin">
        <color indexed="64"/>
      </top>
      <bottom/>
      <diagonal/>
    </border>
    <border>
      <left style="thin">
        <color indexed="64"/>
      </left>
      <right style="thin">
        <color indexed="8"/>
      </right>
      <top/>
      <bottom style="thin">
        <color indexed="64"/>
      </bottom>
      <diagonal/>
    </border>
    <border>
      <left style="thin">
        <color indexed="64"/>
      </left>
      <right style="thin">
        <color indexed="64"/>
      </right>
      <top style="thin">
        <color indexed="8"/>
      </top>
      <bottom style="thin">
        <color indexed="8"/>
      </bottom>
      <diagonal/>
    </border>
  </borders>
  <cellStyleXfs count="14">
    <xf numFmtId="0" fontId="0" fillId="0" borderId="0"/>
    <xf numFmtId="43" fontId="1" fillId="0" borderId="0" applyFont="0" applyFill="0" applyBorder="0" applyAlignment="0" applyProtection="0"/>
    <xf numFmtId="43" fontId="1" fillId="0" borderId="0" applyFont="0" applyFill="0" applyBorder="0" applyAlignment="0" applyProtection="0"/>
    <xf numFmtId="0" fontId="29" fillId="0" borderId="0" applyNumberFormat="0" applyFill="0" applyBorder="0" applyAlignment="0" applyProtection="0">
      <alignment vertical="top"/>
      <protection locked="0"/>
    </xf>
    <xf numFmtId="0" fontId="1" fillId="0" borderId="0"/>
    <xf numFmtId="182" fontId="27" fillId="0" borderId="0"/>
    <xf numFmtId="0" fontId="28"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28" fillId="0" borderId="0"/>
    <xf numFmtId="43" fontId="1" fillId="0" borderId="0" applyFont="0" applyFill="0" applyBorder="0" applyAlignment="0" applyProtection="0"/>
  </cellStyleXfs>
  <cellXfs count="1093">
    <xf numFmtId="0" fontId="0" fillId="0" borderId="0" xfId="0"/>
    <xf numFmtId="0" fontId="2" fillId="0" borderId="0" xfId="4" applyFont="1" applyAlignment="1">
      <alignment horizontal="left" vertical="center"/>
    </xf>
    <xf numFmtId="0" fontId="3" fillId="0" borderId="0" xfId="4" applyFont="1"/>
    <xf numFmtId="0" fontId="6" fillId="0" borderId="0" xfId="4" applyFont="1" applyAlignment="1">
      <alignment vertical="center"/>
    </xf>
    <xf numFmtId="0" fontId="3" fillId="0" borderId="0" xfId="4" applyFont="1" applyBorder="1"/>
    <xf numFmtId="0" fontId="6" fillId="0" borderId="1" xfId="4" applyFont="1" applyBorder="1" applyAlignment="1">
      <alignment horizontal="right" vertical="center"/>
    </xf>
    <xf numFmtId="165" fontId="0" fillId="0" borderId="0" xfId="0" applyNumberFormat="1"/>
    <xf numFmtId="0" fontId="2" fillId="0" borderId="0" xfId="0" applyFont="1"/>
    <xf numFmtId="0" fontId="9" fillId="0" borderId="0" xfId="0" applyFont="1"/>
    <xf numFmtId="9" fontId="0" fillId="0" borderId="0" xfId="0" applyNumberFormat="1"/>
    <xf numFmtId="0" fontId="10" fillId="0" borderId="0" xfId="0" applyFont="1"/>
    <xf numFmtId="168" fontId="0" fillId="0" borderId="0" xfId="0" applyNumberFormat="1"/>
    <xf numFmtId="168" fontId="2" fillId="0" borderId="0" xfId="0" applyNumberFormat="1" applyFont="1" applyAlignment="1">
      <alignment horizontal="right"/>
    </xf>
    <xf numFmtId="0" fontId="7" fillId="0" borderId="0" xfId="0" applyFont="1" applyAlignment="1">
      <alignment horizontal="right"/>
    </xf>
    <xf numFmtId="0" fontId="7" fillId="0" borderId="4" xfId="0" applyFont="1" applyBorder="1" applyAlignment="1"/>
    <xf numFmtId="9" fontId="2" fillId="0" borderId="0" xfId="0" applyNumberFormat="1" applyFont="1" applyAlignment="1">
      <alignment horizontal="right"/>
    </xf>
    <xf numFmtId="0" fontId="15" fillId="0" borderId="2" xfId="0" applyFont="1" applyBorder="1"/>
    <xf numFmtId="0" fontId="15" fillId="0" borderId="2" xfId="4" applyFont="1" applyFill="1" applyBorder="1" applyAlignment="1" applyProtection="1">
      <alignment horizontal="left" vertical="center"/>
      <protection locked="0"/>
    </xf>
    <xf numFmtId="0" fontId="15" fillId="0" borderId="2" xfId="4" applyFont="1" applyBorder="1" applyAlignment="1">
      <alignment horizontal="left" vertical="center"/>
    </xf>
    <xf numFmtId="0" fontId="15" fillId="0" borderId="3" xfId="4" applyFont="1" applyBorder="1" applyAlignment="1">
      <alignment horizontal="left" vertical="top"/>
    </xf>
    <xf numFmtId="0" fontId="2" fillId="0" borderId="0" xfId="4" applyFont="1" applyBorder="1" applyAlignment="1">
      <alignment horizontal="left" vertical="center"/>
    </xf>
    <xf numFmtId="0" fontId="2" fillId="0" borderId="0" xfId="4" applyFont="1" applyBorder="1" applyAlignment="1">
      <alignment horizontal="left"/>
    </xf>
    <xf numFmtId="0" fontId="6" fillId="0" borderId="0" xfId="4" applyFont="1" applyBorder="1"/>
    <xf numFmtId="0" fontId="2" fillId="0" borderId="5" xfId="4" applyFont="1" applyBorder="1" applyAlignment="1">
      <alignment horizontal="right"/>
    </xf>
    <xf numFmtId="0" fontId="15" fillId="0" borderId="0" xfId="4" applyFont="1" applyBorder="1"/>
    <xf numFmtId="0" fontId="18" fillId="0" borderId="0" xfId="4" applyFont="1"/>
    <xf numFmtId="0" fontId="19" fillId="0" borderId="0" xfId="4" applyFont="1" applyAlignment="1">
      <alignment horizontal="right"/>
    </xf>
    <xf numFmtId="0" fontId="1" fillId="0" borderId="0" xfId="4"/>
    <xf numFmtId="0" fontId="20" fillId="0" borderId="0" xfId="4" applyFont="1" applyAlignment="1">
      <alignment horizontal="left"/>
    </xf>
    <xf numFmtId="0" fontId="11" fillId="0" borderId="0" xfId="4" applyFont="1" applyAlignment="1">
      <alignment horizontal="right"/>
    </xf>
    <xf numFmtId="0" fontId="7" fillId="0" borderId="6" xfId="4" applyNumberFormat="1" applyFont="1" applyBorder="1" applyAlignment="1">
      <alignment horizontal="right"/>
    </xf>
    <xf numFmtId="0" fontId="6" fillId="0" borderId="7" xfId="4" applyFont="1" applyBorder="1"/>
    <xf numFmtId="0" fontId="21" fillId="0" borderId="0" xfId="4" applyFont="1"/>
    <xf numFmtId="164" fontId="2" fillId="0" borderId="0" xfId="4" applyNumberFormat="1" applyFont="1" applyAlignment="1" applyProtection="1">
      <alignment horizontal="left" vertical="center"/>
      <protection locked="0"/>
    </xf>
    <xf numFmtId="0" fontId="18" fillId="0" borderId="0" xfId="4" applyFont="1" applyAlignment="1">
      <alignment vertical="center"/>
    </xf>
    <xf numFmtId="0" fontId="2" fillId="0" borderId="0" xfId="4" applyFont="1" applyAlignment="1">
      <alignment horizontal="right" vertical="center"/>
    </xf>
    <xf numFmtId="0" fontId="6" fillId="0" borderId="2" xfId="4" applyFont="1" applyFill="1" applyBorder="1" applyAlignment="1" applyProtection="1">
      <alignment horizontal="left" vertical="center"/>
      <protection locked="0"/>
    </xf>
    <xf numFmtId="164" fontId="4" fillId="0" borderId="0" xfId="4" applyNumberFormat="1" applyFont="1" applyAlignment="1">
      <alignment vertical="center"/>
    </xf>
    <xf numFmtId="164" fontId="2" fillId="0" borderId="0" xfId="4" applyNumberFormat="1" applyFont="1" applyAlignment="1">
      <alignment horizontal="right" vertical="center"/>
    </xf>
    <xf numFmtId="164" fontId="7" fillId="0" borderId="5" xfId="4" applyNumberFormat="1" applyFont="1" applyBorder="1" applyAlignment="1" applyProtection="1">
      <alignment horizontal="center" vertical="center"/>
      <protection locked="0"/>
    </xf>
    <xf numFmtId="164" fontId="7" fillId="0" borderId="5" xfId="4" applyNumberFormat="1" applyFont="1" applyBorder="1" applyAlignment="1">
      <alignment horizontal="center" vertical="center"/>
    </xf>
    <xf numFmtId="164" fontId="7" fillId="0" borderId="8" xfId="4" quotePrefix="1" applyNumberFormat="1" applyFont="1" applyBorder="1" applyAlignment="1" applyProtection="1">
      <alignment horizontal="center" vertical="center"/>
      <protection locked="0"/>
    </xf>
    <xf numFmtId="164" fontId="7" fillId="0" borderId="9" xfId="4" applyNumberFormat="1" applyFont="1" applyBorder="1" applyAlignment="1" applyProtection="1">
      <alignment horizontal="center" vertical="center"/>
      <protection locked="0"/>
    </xf>
    <xf numFmtId="164" fontId="7" fillId="0" borderId="2" xfId="4" applyNumberFormat="1" applyFont="1" applyBorder="1" applyAlignment="1" applyProtection="1">
      <alignment horizontal="left" vertical="center"/>
      <protection locked="0"/>
    </xf>
    <xf numFmtId="164" fontId="6" fillId="0" borderId="2" xfId="4" applyNumberFormat="1" applyFont="1" applyBorder="1" applyAlignment="1">
      <alignment horizontal="left" vertical="center"/>
    </xf>
    <xf numFmtId="164" fontId="6" fillId="0" borderId="2" xfId="4" applyNumberFormat="1" applyFont="1" applyBorder="1" applyAlignment="1">
      <alignment horizontal="left" vertical="top"/>
    </xf>
    <xf numFmtId="164" fontId="6" fillId="0" borderId="3" xfId="4" applyNumberFormat="1" applyFont="1" applyBorder="1" applyAlignment="1">
      <alignment horizontal="left" vertical="top"/>
    </xf>
    <xf numFmtId="164" fontId="6" fillId="0" borderId="0" xfId="4" applyNumberFormat="1" applyFont="1" applyAlignment="1">
      <alignment vertical="center"/>
    </xf>
    <xf numFmtId="172" fontId="2" fillId="0" borderId="0" xfId="4" applyNumberFormat="1" applyFont="1" applyAlignment="1">
      <alignment horizontal="left"/>
    </xf>
    <xf numFmtId="172" fontId="4" fillId="0" borderId="0" xfId="4" applyNumberFormat="1" applyFont="1"/>
    <xf numFmtId="1" fontId="2" fillId="0" borderId="0" xfId="4" applyNumberFormat="1" applyFont="1" applyAlignment="1" applyProtection="1">
      <alignment horizontal="left" vertical="center"/>
      <protection locked="0"/>
    </xf>
    <xf numFmtId="1" fontId="15" fillId="0" borderId="0" xfId="4" applyNumberFormat="1" applyFont="1" applyAlignment="1" applyProtection="1">
      <alignment vertical="center"/>
      <protection locked="0"/>
    </xf>
    <xf numFmtId="0" fontId="15" fillId="0" borderId="0" xfId="4" applyFont="1"/>
    <xf numFmtId="1" fontId="2" fillId="0" borderId="0" xfId="4" applyNumberFormat="1" applyFont="1" applyAlignment="1" applyProtection="1">
      <alignment horizontal="right" vertical="center"/>
      <protection locked="0"/>
    </xf>
    <xf numFmtId="1" fontId="17" fillId="0" borderId="10" xfId="4" applyNumberFormat="1" applyFont="1" applyBorder="1" applyAlignment="1" applyProtection="1">
      <alignment horizontal="left" vertical="center"/>
      <protection locked="0"/>
    </xf>
    <xf numFmtId="1" fontId="17" fillId="0" borderId="10" xfId="4" applyNumberFormat="1" applyFont="1" applyBorder="1" applyAlignment="1" applyProtection="1">
      <alignment horizontal="left" vertical="top"/>
      <protection locked="0"/>
    </xf>
    <xf numFmtId="1" fontId="17" fillId="0" borderId="3" xfId="4" applyNumberFormat="1" applyFont="1" applyBorder="1" applyAlignment="1" applyProtection="1">
      <alignment horizontal="left" vertical="top"/>
      <protection locked="0"/>
    </xf>
    <xf numFmtId="1" fontId="6" fillId="0" borderId="0" xfId="4" applyNumberFormat="1" applyFont="1" applyAlignment="1">
      <alignment vertical="center"/>
    </xf>
    <xf numFmtId="175" fontId="7" fillId="0" borderId="0" xfId="4" applyNumberFormat="1" applyFont="1" applyAlignment="1" applyProtection="1">
      <alignment vertical="center"/>
      <protection locked="0"/>
    </xf>
    <xf numFmtId="175" fontId="2" fillId="0" borderId="0" xfId="4" applyNumberFormat="1" applyFont="1" applyAlignment="1" applyProtection="1">
      <alignment horizontal="right" vertical="center"/>
      <protection locked="0"/>
    </xf>
    <xf numFmtId="1" fontId="6" fillId="0" borderId="0" xfId="4" applyNumberFormat="1" applyFont="1" applyAlignment="1" applyProtection="1">
      <alignment vertical="center"/>
    </xf>
    <xf numFmtId="1" fontId="2" fillId="0" borderId="0" xfId="4" applyNumberFormat="1" applyFont="1" applyAlignment="1">
      <alignment vertical="center"/>
    </xf>
    <xf numFmtId="175" fontId="7" fillId="0" borderId="0" xfId="4" applyNumberFormat="1" applyFont="1" applyBorder="1" applyAlignment="1" applyProtection="1">
      <alignment vertical="center"/>
      <protection locked="0"/>
    </xf>
    <xf numFmtId="175" fontId="7" fillId="0" borderId="0" xfId="4" applyNumberFormat="1" applyFont="1" applyBorder="1" applyAlignment="1" applyProtection="1">
      <alignment horizontal="right" vertical="center"/>
      <protection locked="0"/>
    </xf>
    <xf numFmtId="1" fontId="6" fillId="0" borderId="10" xfId="4" applyNumberFormat="1" applyFont="1" applyBorder="1" applyAlignment="1">
      <alignment horizontal="left" vertical="center"/>
    </xf>
    <xf numFmtId="1" fontId="6" fillId="0" borderId="10" xfId="4" applyNumberFormat="1" applyFont="1" applyBorder="1" applyAlignment="1">
      <alignment horizontal="left" vertical="top"/>
    </xf>
    <xf numFmtId="1" fontId="6" fillId="0" borderId="3" xfId="4" applyNumberFormat="1" applyFont="1" applyBorder="1" applyAlignment="1">
      <alignment horizontal="left" vertical="top"/>
    </xf>
    <xf numFmtId="172" fontId="2" fillId="0" borderId="0" xfId="4" applyNumberFormat="1" applyFont="1" applyAlignment="1">
      <alignment horizontal="right"/>
    </xf>
    <xf numFmtId="0" fontId="7" fillId="0" borderId="12" xfId="4" applyNumberFormat="1" applyFont="1" applyBorder="1" applyAlignment="1">
      <alignment horizontal="right"/>
    </xf>
    <xf numFmtId="0" fontId="15" fillId="0" borderId="0" xfId="4" applyFont="1" applyAlignment="1">
      <alignment vertical="center"/>
    </xf>
    <xf numFmtId="0" fontId="15" fillId="0" borderId="0" xfId="4" applyFont="1" applyBorder="1" applyAlignment="1">
      <alignment horizontal="right" vertical="center"/>
    </xf>
    <xf numFmtId="0" fontId="15" fillId="0" borderId="0" xfId="4" applyFont="1" applyBorder="1" applyAlignment="1">
      <alignment vertical="center"/>
    </xf>
    <xf numFmtId="176" fontId="12" fillId="0" borderId="0" xfId="4" applyNumberFormat="1" applyFont="1" applyBorder="1" applyAlignment="1">
      <alignment horizontal="right" vertical="center"/>
    </xf>
    <xf numFmtId="0" fontId="15" fillId="0" borderId="13" xfId="4" applyFont="1" applyBorder="1" applyAlignment="1">
      <alignment horizontal="left" vertical="center"/>
    </xf>
    <xf numFmtId="178" fontId="17" fillId="0" borderId="0" xfId="4" applyNumberFormat="1" applyFont="1" applyFill="1" applyBorder="1" applyAlignment="1">
      <alignment horizontal="right"/>
    </xf>
    <xf numFmtId="0" fontId="15" fillId="0" borderId="3" xfId="4" applyFont="1" applyBorder="1" applyAlignment="1">
      <alignment horizontal="left" vertical="center"/>
    </xf>
    <xf numFmtId="164" fontId="2" fillId="0" borderId="0" xfId="4" applyNumberFormat="1" applyFont="1" applyFill="1" applyBorder="1" applyAlignment="1">
      <alignment vertical="center"/>
    </xf>
    <xf numFmtId="0" fontId="7" fillId="0" borderId="15" xfId="4" applyFont="1" applyBorder="1" applyAlignment="1">
      <alignment horizontal="left" vertical="center"/>
    </xf>
    <xf numFmtId="0" fontId="7" fillId="0" borderId="1" xfId="4" applyFont="1" applyBorder="1" applyAlignment="1">
      <alignment horizontal="right" vertical="center"/>
    </xf>
    <xf numFmtId="0" fontId="7" fillId="0" borderId="15" xfId="4" applyFont="1" applyBorder="1" applyAlignment="1">
      <alignment vertical="center"/>
    </xf>
    <xf numFmtId="0" fontId="6" fillId="0" borderId="15" xfId="4" applyFont="1" applyBorder="1" applyAlignment="1">
      <alignment vertical="center"/>
    </xf>
    <xf numFmtId="1" fontId="15" fillId="0" borderId="0" xfId="4" applyNumberFormat="1" applyFont="1" applyBorder="1" applyAlignment="1">
      <alignment vertical="center"/>
    </xf>
    <xf numFmtId="0" fontId="15" fillId="0" borderId="0" xfId="4" applyFont="1" applyBorder="1" applyAlignment="1"/>
    <xf numFmtId="0" fontId="15" fillId="0" borderId="0" xfId="4" applyFont="1" applyAlignment="1">
      <alignment horizontal="left" vertical="center"/>
    </xf>
    <xf numFmtId="0" fontId="12" fillId="0" borderId="0" xfId="4" applyFont="1" applyAlignment="1">
      <alignment vertical="center"/>
    </xf>
    <xf numFmtId="0" fontId="25" fillId="0" borderId="0" xfId="4" applyFont="1" applyAlignment="1">
      <alignment horizontal="left" vertical="center"/>
    </xf>
    <xf numFmtId="3" fontId="25" fillId="0" borderId="0" xfId="4" applyNumberFormat="1" applyFont="1" applyAlignment="1">
      <alignment vertical="center"/>
    </xf>
    <xf numFmtId="0" fontId="26" fillId="0" borderId="0" xfId="4" applyFont="1" applyAlignment="1">
      <alignment vertical="center"/>
    </xf>
    <xf numFmtId="0" fontId="26" fillId="0" borderId="0" xfId="4" applyFont="1" applyAlignment="1">
      <alignment horizontal="left" vertical="center"/>
    </xf>
    <xf numFmtId="0" fontId="26" fillId="0" borderId="0" xfId="4" applyFont="1" applyBorder="1" applyAlignment="1">
      <alignment vertical="center"/>
    </xf>
    <xf numFmtId="0" fontId="6" fillId="0" borderId="16" xfId="4" applyFont="1" applyBorder="1" applyAlignment="1">
      <alignment vertical="center"/>
    </xf>
    <xf numFmtId="184" fontId="7" fillId="0" borderId="0" xfId="7" applyNumberFormat="1" applyFont="1" applyBorder="1"/>
    <xf numFmtId="0" fontId="6" fillId="0" borderId="0" xfId="7" applyFont="1"/>
    <xf numFmtId="0" fontId="6" fillId="0" borderId="2" xfId="7" applyFont="1" applyBorder="1"/>
    <xf numFmtId="0" fontId="11" fillId="0" borderId="0" xfId="0" applyFont="1"/>
    <xf numFmtId="0" fontId="6" fillId="0" borderId="14" xfId="7" applyFont="1" applyBorder="1"/>
    <xf numFmtId="0" fontId="7" fillId="0" borderId="3" xfId="7" applyFont="1" applyBorder="1" applyAlignment="1">
      <alignment horizontal="center"/>
    </xf>
    <xf numFmtId="0" fontId="11" fillId="0" borderId="0" xfId="7" applyFont="1" applyAlignment="1">
      <alignment horizontal="right"/>
    </xf>
    <xf numFmtId="0" fontId="6" fillId="0" borderId="0" xfId="0" applyFont="1"/>
    <xf numFmtId="0" fontId="3" fillId="0" borderId="0" xfId="0" applyFont="1"/>
    <xf numFmtId="0" fontId="29" fillId="0" borderId="0" xfId="3" applyAlignment="1" applyProtection="1"/>
    <xf numFmtId="1" fontId="6" fillId="0" borderId="15" xfId="4" applyNumberFormat="1" applyFont="1" applyBorder="1" applyAlignment="1">
      <alignment horizontal="left" vertical="center"/>
    </xf>
    <xf numFmtId="0" fontId="6" fillId="0" borderId="7" xfId="4" applyFont="1" applyFill="1" applyBorder="1" applyAlignment="1" applyProtection="1">
      <alignment horizontal="left" vertical="center"/>
      <protection locked="0"/>
    </xf>
    <xf numFmtId="1" fontId="6" fillId="0" borderId="15" xfId="4" applyNumberFormat="1" applyFont="1" applyBorder="1" applyAlignment="1">
      <alignment horizontal="left" vertical="top"/>
    </xf>
    <xf numFmtId="1" fontId="6" fillId="0" borderId="8" xfId="4" applyNumberFormat="1" applyFont="1" applyBorder="1" applyAlignment="1">
      <alignment horizontal="left" vertical="top"/>
    </xf>
    <xf numFmtId="0" fontId="12" fillId="0" borderId="14" xfId="4" applyFont="1" applyBorder="1" applyAlignment="1">
      <alignment horizontal="left" vertical="center"/>
    </xf>
    <xf numFmtId="9" fontId="2" fillId="0" borderId="0" xfId="10" applyFont="1" applyAlignment="1">
      <alignment horizontal="right" vertical="center"/>
    </xf>
    <xf numFmtId="0" fontId="12" fillId="0" borderId="0" xfId="4" applyFont="1" applyBorder="1" applyAlignment="1">
      <alignment horizontal="right"/>
    </xf>
    <xf numFmtId="0" fontId="0" fillId="0" borderId="0" xfId="0" applyAlignment="1">
      <alignment horizontal="right"/>
    </xf>
    <xf numFmtId="0" fontId="15" fillId="0" borderId="0" xfId="4" applyFont="1" applyAlignment="1">
      <alignment horizontal="right" vertical="center"/>
    </xf>
    <xf numFmtId="0" fontId="0" fillId="0" borderId="0" xfId="0" applyBorder="1"/>
    <xf numFmtId="0" fontId="6" fillId="0" borderId="9" xfId="4" applyFont="1" applyBorder="1" applyAlignment="1">
      <alignment horizontal="right" vertical="center"/>
    </xf>
    <xf numFmtId="164" fontId="7" fillId="0" borderId="6" xfId="4" applyNumberFormat="1" applyFont="1" applyFill="1" applyBorder="1" applyAlignment="1">
      <alignment vertical="center"/>
    </xf>
    <xf numFmtId="0" fontId="29" fillId="0" borderId="0" xfId="3" applyFont="1" applyAlignment="1" applyProtection="1"/>
    <xf numFmtId="178" fontId="17" fillId="0" borderId="5" xfId="4" applyNumberFormat="1" applyFont="1" applyFill="1" applyBorder="1" applyAlignment="1">
      <alignment horizontal="right"/>
    </xf>
    <xf numFmtId="0" fontId="12" fillId="0" borderId="0" xfId="4" applyFont="1" applyBorder="1" applyAlignment="1">
      <alignment horizontal="center" vertical="center"/>
    </xf>
    <xf numFmtId="164" fontId="6" fillId="0" borderId="2" xfId="4" applyNumberFormat="1" applyFont="1" applyBorder="1" applyAlignment="1" applyProtection="1">
      <alignment horizontal="left" vertical="center"/>
      <protection locked="0"/>
    </xf>
    <xf numFmtId="164" fontId="6" fillId="0" borderId="3" xfId="4" applyNumberFormat="1" applyFont="1" applyBorder="1" applyAlignment="1">
      <alignment horizontal="left" vertical="center"/>
    </xf>
    <xf numFmtId="0" fontId="29" fillId="0" borderId="0" xfId="3" applyFill="1" applyAlignment="1" applyProtection="1"/>
    <xf numFmtId="180" fontId="0" fillId="0" borderId="0" xfId="0" applyNumberFormat="1"/>
    <xf numFmtId="0" fontId="15" fillId="0" borderId="0" xfId="0" applyFont="1"/>
    <xf numFmtId="0" fontId="12" fillId="0" borderId="0" xfId="4" applyFont="1" applyBorder="1" applyAlignment="1">
      <alignment vertical="center"/>
    </xf>
    <xf numFmtId="0" fontId="12" fillId="0" borderId="0" xfId="4" applyFont="1" applyBorder="1" applyAlignment="1">
      <alignment horizontal="right" vertical="center"/>
    </xf>
    <xf numFmtId="0" fontId="7" fillId="0" borderId="2" xfId="7" applyFont="1" applyBorder="1" applyAlignment="1">
      <alignment horizontal="center"/>
    </xf>
    <xf numFmtId="164" fontId="15" fillId="0" borderId="0" xfId="4" applyNumberFormat="1" applyFont="1" applyFill="1" applyBorder="1" applyAlignment="1">
      <alignment horizontal="left" vertical="center"/>
    </xf>
    <xf numFmtId="164" fontId="7" fillId="0" borderId="5" xfId="4" applyNumberFormat="1" applyFont="1" applyBorder="1" applyAlignment="1">
      <alignment vertical="center"/>
    </xf>
    <xf numFmtId="164" fontId="6" fillId="0" borderId="5" xfId="4" applyNumberFormat="1" applyFont="1" applyBorder="1" applyAlignment="1">
      <alignment vertical="center"/>
    </xf>
    <xf numFmtId="164" fontId="7" fillId="0" borderId="0" xfId="4" applyNumberFormat="1" applyFont="1" applyBorder="1" applyAlignment="1">
      <alignment vertical="center"/>
    </xf>
    <xf numFmtId="164" fontId="7" fillId="0" borderId="4" xfId="4" applyNumberFormat="1" applyFont="1" applyBorder="1" applyAlignment="1">
      <alignment horizontal="left" vertical="center"/>
    </xf>
    <xf numFmtId="164" fontId="7" fillId="0" borderId="5" xfId="4" applyNumberFormat="1" applyFont="1" applyBorder="1" applyAlignment="1">
      <alignment horizontal="right" vertical="center"/>
    </xf>
    <xf numFmtId="0" fontId="7" fillId="0" borderId="6" xfId="4" applyNumberFormat="1" applyFont="1" applyBorder="1" applyAlignment="1" applyProtection="1">
      <alignment horizontal="right"/>
    </xf>
    <xf numFmtId="164" fontId="9" fillId="0" borderId="0" xfId="0" applyNumberFormat="1" applyFont="1" applyFill="1" applyBorder="1"/>
    <xf numFmtId="0" fontId="2" fillId="0" borderId="0" xfId="8" applyFont="1"/>
    <xf numFmtId="0" fontId="12" fillId="0" borderId="11" xfId="0" applyFont="1" applyBorder="1" applyAlignment="1">
      <alignment horizontal="left" vertical="center" wrapText="1"/>
    </xf>
    <xf numFmtId="0" fontId="12" fillId="0" borderId="11" xfId="0" applyFont="1" applyBorder="1" applyAlignment="1">
      <alignment horizontal="center" vertical="center" wrapText="1"/>
    </xf>
    <xf numFmtId="0" fontId="12" fillId="0" borderId="6" xfId="0" applyFont="1" applyBorder="1" applyAlignment="1">
      <alignment horizontal="center" vertical="center" wrapText="1"/>
    </xf>
    <xf numFmtId="165" fontId="12" fillId="0" borderId="6" xfId="0" applyNumberFormat="1" applyFont="1" applyBorder="1" applyAlignment="1">
      <alignment horizontal="center" vertical="center" wrapText="1"/>
    </xf>
    <xf numFmtId="0" fontId="31" fillId="0" borderId="0" xfId="3" applyFont="1" applyAlignment="1" applyProtection="1"/>
    <xf numFmtId="0" fontId="12" fillId="0" borderId="0" xfId="4" applyFont="1" applyAlignment="1">
      <alignment horizontal="right" vertical="center"/>
    </xf>
    <xf numFmtId="176" fontId="12" fillId="0" borderId="5" xfId="4" applyNumberFormat="1" applyFont="1" applyBorder="1" applyAlignment="1">
      <alignment horizontal="center" wrapText="1"/>
    </xf>
    <xf numFmtId="176" fontId="12" fillId="0" borderId="9" xfId="4" applyNumberFormat="1" applyFont="1" applyBorder="1" applyAlignment="1">
      <alignment horizontal="center" wrapText="1"/>
    </xf>
    <xf numFmtId="176" fontId="12" fillId="0" borderId="6" xfId="4" applyNumberFormat="1" applyFont="1" applyBorder="1" applyAlignment="1">
      <alignment horizontal="center" wrapText="1"/>
    </xf>
    <xf numFmtId="176" fontId="12" fillId="0" borderId="6" xfId="4" applyNumberFormat="1" applyFont="1" applyBorder="1" applyAlignment="1">
      <alignment horizontal="center"/>
    </xf>
    <xf numFmtId="176" fontId="12" fillId="0" borderId="12" xfId="4" applyNumberFormat="1" applyFont="1" applyBorder="1" applyAlignment="1">
      <alignment horizontal="center" wrapText="1"/>
    </xf>
    <xf numFmtId="176" fontId="12" fillId="0" borderId="4" xfId="4" applyNumberFormat="1" applyFont="1" applyBorder="1" applyAlignment="1">
      <alignment horizontal="center" wrapText="1"/>
    </xf>
    <xf numFmtId="0" fontId="12" fillId="0" borderId="11" xfId="4" applyFont="1" applyBorder="1" applyAlignment="1">
      <alignment horizontal="left"/>
    </xf>
    <xf numFmtId="1" fontId="7" fillId="0" borderId="0" xfId="4" applyNumberFormat="1" applyFont="1" applyBorder="1" applyAlignment="1">
      <alignment horizontal="center" wrapText="1"/>
    </xf>
    <xf numFmtId="1" fontId="7" fillId="0" borderId="0" xfId="4" applyNumberFormat="1" applyFont="1" applyBorder="1" applyAlignment="1">
      <alignment horizontal="center"/>
    </xf>
    <xf numFmtId="1" fontId="7" fillId="0" borderId="6" xfId="4" applyNumberFormat="1" applyFont="1" applyBorder="1" applyAlignment="1">
      <alignment horizontal="center" wrapText="1"/>
    </xf>
    <xf numFmtId="1" fontId="7" fillId="0" borderId="20" xfId="4" applyNumberFormat="1" applyFont="1" applyBorder="1" applyAlignment="1">
      <alignment horizontal="left"/>
    </xf>
    <xf numFmtId="1" fontId="7" fillId="0" borderId="6" xfId="4" applyNumberFormat="1" applyFont="1" applyBorder="1" applyAlignment="1">
      <alignment horizontal="center"/>
    </xf>
    <xf numFmtId="1" fontId="7" fillId="0" borderId="12" xfId="4" applyNumberFormat="1" applyFont="1" applyBorder="1" applyAlignment="1">
      <alignment horizontal="center"/>
    </xf>
    <xf numFmtId="1" fontId="12" fillId="0" borderId="6" xfId="4" applyNumberFormat="1" applyFont="1" applyBorder="1" applyAlignment="1" applyProtection="1">
      <alignment horizontal="center" wrapText="1"/>
      <protection locked="0"/>
    </xf>
    <xf numFmtId="1" fontId="12" fillId="0" borderId="20" xfId="4" applyNumberFormat="1" applyFont="1" applyBorder="1" applyAlignment="1" applyProtection="1">
      <alignment horizontal="left"/>
      <protection locked="0"/>
    </xf>
    <xf numFmtId="0" fontId="0" fillId="0" borderId="0" xfId="0" applyFill="1"/>
    <xf numFmtId="0" fontId="15" fillId="0" borderId="2" xfId="0" applyFont="1" applyFill="1" applyBorder="1"/>
    <xf numFmtId="0" fontId="3" fillId="0" borderId="0" xfId="0" applyFont="1" applyFill="1"/>
    <xf numFmtId="172" fontId="6" fillId="0" borderId="0" xfId="4" applyNumberFormat="1" applyFont="1" applyFill="1" applyBorder="1"/>
    <xf numFmtId="0" fontId="34" fillId="0" borderId="0" xfId="3" applyFont="1" applyAlignment="1" applyProtection="1"/>
    <xf numFmtId="0" fontId="6" fillId="0" borderId="2" xfId="0" applyFont="1" applyFill="1" applyBorder="1"/>
    <xf numFmtId="164" fontId="7" fillId="0" borderId="0" xfId="4" applyNumberFormat="1" applyFont="1" applyFill="1" applyBorder="1" applyAlignment="1">
      <alignment vertical="center"/>
    </xf>
    <xf numFmtId="164" fontId="6" fillId="0" borderId="5" xfId="4" applyNumberFormat="1" applyFont="1" applyFill="1" applyBorder="1" applyAlignment="1">
      <alignment vertical="center"/>
    </xf>
    <xf numFmtId="164" fontId="7" fillId="0" borderId="5" xfId="4" applyNumberFormat="1" applyFont="1" applyFill="1" applyBorder="1" applyAlignment="1">
      <alignment vertical="center"/>
    </xf>
    <xf numFmtId="164" fontId="7" fillId="0" borderId="5" xfId="4" applyNumberFormat="1" applyFont="1" applyFill="1" applyBorder="1" applyAlignment="1">
      <alignment horizontal="right" vertical="center"/>
    </xf>
    <xf numFmtId="164" fontId="3" fillId="0" borderId="5" xfId="4" applyNumberFormat="1" applyFont="1" applyFill="1" applyBorder="1"/>
    <xf numFmtId="164" fontId="7" fillId="0" borderId="5" xfId="4" applyNumberFormat="1" applyFont="1" applyFill="1" applyBorder="1" applyAlignment="1" applyProtection="1">
      <alignment horizontal="center" vertical="center"/>
      <protection locked="0"/>
    </xf>
    <xf numFmtId="164" fontId="7" fillId="0" borderId="5" xfId="4" applyNumberFormat="1" applyFont="1" applyFill="1" applyBorder="1" applyAlignment="1">
      <alignment horizontal="center" vertical="center"/>
    </xf>
    <xf numFmtId="164" fontId="7" fillId="0" borderId="8" xfId="4" quotePrefix="1" applyNumberFormat="1" applyFont="1" applyFill="1" applyBorder="1" applyAlignment="1" applyProtection="1">
      <alignment horizontal="center" vertical="center"/>
      <protection locked="0"/>
    </xf>
    <xf numFmtId="164" fontId="7" fillId="0" borderId="9" xfId="4" applyNumberFormat="1" applyFont="1" applyFill="1" applyBorder="1" applyAlignment="1" applyProtection="1">
      <alignment horizontal="center" vertical="center"/>
      <protection locked="0"/>
    </xf>
    <xf numFmtId="164" fontId="6" fillId="0" borderId="2" xfId="4" applyNumberFormat="1" applyFont="1" applyFill="1" applyBorder="1" applyAlignment="1">
      <alignment horizontal="left" vertical="center"/>
    </xf>
    <xf numFmtId="164" fontId="6" fillId="0" borderId="2" xfId="4" applyNumberFormat="1" applyFont="1" applyFill="1" applyBorder="1" applyAlignment="1">
      <alignment horizontal="left" vertical="top"/>
    </xf>
    <xf numFmtId="164" fontId="6" fillId="0" borderId="3" xfId="4" applyNumberFormat="1" applyFont="1" applyFill="1" applyBorder="1" applyAlignment="1">
      <alignment horizontal="left" vertical="top"/>
    </xf>
    <xf numFmtId="170" fontId="6" fillId="0" borderId="0" xfId="4" applyNumberFormat="1" applyFont="1" applyFill="1" applyBorder="1" applyAlignment="1" applyProtection="1">
      <alignment vertical="center"/>
    </xf>
    <xf numFmtId="164" fontId="7" fillId="0" borderId="22" xfId="4" applyNumberFormat="1" applyFont="1" applyFill="1" applyBorder="1" applyAlignment="1">
      <alignment vertical="center"/>
    </xf>
    <xf numFmtId="164" fontId="6" fillId="0" borderId="11" xfId="4" applyNumberFormat="1" applyFont="1" applyFill="1" applyBorder="1" applyAlignment="1">
      <alignment vertical="center"/>
    </xf>
    <xf numFmtId="164" fontId="6" fillId="0" borderId="6" xfId="4" applyNumberFormat="1" applyFont="1" applyFill="1" applyBorder="1" applyAlignment="1">
      <alignment vertical="center"/>
    </xf>
    <xf numFmtId="164" fontId="7" fillId="0" borderId="12" xfId="4" applyNumberFormat="1" applyFont="1" applyFill="1" applyBorder="1" applyAlignment="1">
      <alignment horizontal="right" vertical="center"/>
    </xf>
    <xf numFmtId="164" fontId="3" fillId="0" borderId="6" xfId="4" applyNumberFormat="1" applyFont="1" applyFill="1" applyBorder="1"/>
    <xf numFmtId="164" fontId="7" fillId="0" borderId="23" xfId="4" applyNumberFormat="1" applyFont="1" applyFill="1" applyBorder="1" applyAlignment="1">
      <alignment horizontal="left" vertical="center"/>
    </xf>
    <xf numFmtId="170" fontId="6" fillId="0" borderId="1" xfId="4" applyNumberFormat="1" applyFont="1" applyFill="1" applyBorder="1" applyAlignment="1" applyProtection="1">
      <alignment vertical="center"/>
    </xf>
    <xf numFmtId="172" fontId="6" fillId="0" borderId="0" xfId="4" applyNumberFormat="1" applyFont="1" applyFill="1"/>
    <xf numFmtId="172" fontId="2" fillId="0" borderId="5" xfId="4" applyNumberFormat="1" applyFont="1" applyFill="1" applyBorder="1" applyAlignment="1">
      <alignment horizontal="right"/>
    </xf>
    <xf numFmtId="172" fontId="7" fillId="0" borderId="5" xfId="4" applyNumberFormat="1" applyFont="1" applyFill="1" applyBorder="1" applyAlignment="1">
      <alignment horizontal="right"/>
    </xf>
    <xf numFmtId="172" fontId="21" fillId="0" borderId="0" xfId="4" applyNumberFormat="1" applyFont="1" applyFill="1" applyBorder="1"/>
    <xf numFmtId="172" fontId="6" fillId="0" borderId="2" xfId="4" applyNumberFormat="1" applyFont="1" applyFill="1" applyBorder="1" applyAlignment="1">
      <alignment horizontal="left" indent="1"/>
    </xf>
    <xf numFmtId="172" fontId="6" fillId="0" borderId="2" xfId="0" applyNumberFormat="1" applyFont="1" applyFill="1" applyBorder="1" applyAlignment="1">
      <alignment horizontal="left" indent="1"/>
    </xf>
    <xf numFmtId="172" fontId="6" fillId="0" borderId="3" xfId="4" applyNumberFormat="1" applyFont="1" applyFill="1" applyBorder="1" applyAlignment="1">
      <alignment horizontal="left" indent="1"/>
    </xf>
    <xf numFmtId="172" fontId="6" fillId="0" borderId="0" xfId="4" applyNumberFormat="1" applyFont="1" applyFill="1" applyBorder="1" applyAlignment="1">
      <alignment horizontal="right"/>
    </xf>
    <xf numFmtId="172" fontId="6" fillId="0" borderId="0" xfId="4" applyNumberFormat="1" applyFont="1" applyFill="1" applyAlignment="1">
      <alignment horizontal="right"/>
    </xf>
    <xf numFmtId="172" fontId="7" fillId="0" borderId="14" xfId="4" applyNumberFormat="1" applyFont="1" applyFill="1" applyBorder="1" applyAlignment="1">
      <alignment horizontal="left"/>
    </xf>
    <xf numFmtId="172" fontId="7" fillId="0" borderId="0" xfId="4" applyNumberFormat="1" applyFont="1" applyFill="1" applyAlignment="1">
      <alignment horizontal="right"/>
    </xf>
    <xf numFmtId="170" fontId="15" fillId="0" borderId="2" xfId="4" applyNumberFormat="1" applyFont="1" applyBorder="1" applyAlignment="1">
      <alignment horizontal="left" vertical="center"/>
    </xf>
    <xf numFmtId="170" fontId="15" fillId="0" borderId="2" xfId="4" applyNumberFormat="1" applyFont="1" applyFill="1" applyBorder="1" applyAlignment="1" applyProtection="1">
      <alignment horizontal="left" vertical="center"/>
      <protection locked="0"/>
    </xf>
    <xf numFmtId="0" fontId="0" fillId="2" borderId="0" xfId="0" applyFill="1"/>
    <xf numFmtId="169" fontId="6" fillId="0" borderId="0" xfId="9" applyNumberFormat="1" applyFont="1" applyBorder="1"/>
    <xf numFmtId="169" fontId="6" fillId="0" borderId="0" xfId="7" applyNumberFormat="1" applyFont="1" applyBorder="1"/>
    <xf numFmtId="178" fontId="15" fillId="0" borderId="0" xfId="0" applyNumberFormat="1" applyFont="1" applyBorder="1"/>
    <xf numFmtId="178" fontId="15" fillId="0" borderId="1" xfId="0" applyNumberFormat="1" applyFont="1" applyBorder="1"/>
    <xf numFmtId="178" fontId="15" fillId="0" borderId="5" xfId="0" applyNumberFormat="1" applyFont="1" applyBorder="1"/>
    <xf numFmtId="0" fontId="7" fillId="0" borderId="18" xfId="7" applyFont="1" applyBorder="1" applyAlignment="1">
      <alignment horizontal="center"/>
    </xf>
    <xf numFmtId="0" fontId="7" fillId="0" borderId="19" xfId="7" applyFont="1" applyBorder="1" applyAlignment="1">
      <alignment horizontal="center"/>
    </xf>
    <xf numFmtId="0" fontId="7" fillId="0" borderId="0" xfId="7" applyFont="1" applyBorder="1" applyAlignment="1">
      <alignment horizontal="center"/>
    </xf>
    <xf numFmtId="0" fontId="7" fillId="0" borderId="1" xfId="7" applyFont="1" applyBorder="1" applyAlignment="1">
      <alignment horizontal="center"/>
    </xf>
    <xf numFmtId="0" fontId="7" fillId="0" borderId="5" xfId="7" applyFont="1" applyBorder="1" applyAlignment="1">
      <alignment horizontal="center"/>
    </xf>
    <xf numFmtId="0" fontId="7" fillId="0" borderId="9" xfId="7" applyFont="1" applyBorder="1" applyAlignment="1">
      <alignment horizontal="center"/>
    </xf>
    <xf numFmtId="9" fontId="7" fillId="0" borderId="4" xfId="0" applyNumberFormat="1" applyFont="1" applyBorder="1" applyAlignment="1">
      <alignment horizontal="center" vertical="center" wrapText="1"/>
    </xf>
    <xf numFmtId="0" fontId="12" fillId="0" borderId="2" xfId="0" applyFont="1" applyBorder="1"/>
    <xf numFmtId="0" fontId="12" fillId="0" borderId="2" xfId="0" applyFont="1" applyFill="1" applyBorder="1"/>
    <xf numFmtId="170" fontId="7" fillId="0" borderId="0" xfId="4" applyNumberFormat="1" applyFont="1" applyFill="1" applyBorder="1" applyAlignment="1" applyProtection="1">
      <alignment vertical="center"/>
    </xf>
    <xf numFmtId="170" fontId="7" fillId="0" borderId="1" xfId="4" applyNumberFormat="1" applyFont="1" applyFill="1" applyBorder="1" applyAlignment="1" applyProtection="1">
      <alignment vertical="center"/>
    </xf>
    <xf numFmtId="170" fontId="6" fillId="0" borderId="0" xfId="4" applyNumberFormat="1" applyFont="1" applyFill="1" applyBorder="1" applyAlignment="1" applyProtection="1">
      <alignment vertical="top"/>
    </xf>
    <xf numFmtId="170" fontId="6" fillId="0" borderId="1" xfId="4" applyNumberFormat="1" applyFont="1" applyFill="1" applyBorder="1" applyAlignment="1" applyProtection="1">
      <alignment vertical="top"/>
    </xf>
    <xf numFmtId="170" fontId="6" fillId="0" borderId="5" xfId="4" applyNumberFormat="1" applyFont="1" applyFill="1" applyBorder="1" applyAlignment="1" applyProtection="1">
      <alignment vertical="center"/>
    </xf>
    <xf numFmtId="170" fontId="6" fillId="0" borderId="9" xfId="4" applyNumberFormat="1" applyFont="1" applyFill="1" applyBorder="1" applyAlignment="1" applyProtection="1">
      <alignment vertical="center"/>
    </xf>
    <xf numFmtId="1" fontId="7" fillId="0" borderId="10" xfId="4" applyNumberFormat="1" applyFont="1" applyBorder="1" applyAlignment="1">
      <alignment horizontal="left"/>
    </xf>
    <xf numFmtId="1" fontId="7" fillId="0" borderId="15" xfId="4" applyNumberFormat="1" applyFont="1" applyBorder="1" applyAlignment="1">
      <alignment horizontal="left"/>
    </xf>
    <xf numFmtId="0" fontId="12" fillId="0" borderId="13" xfId="4" applyFont="1" applyBorder="1" applyAlignment="1">
      <alignment horizontal="left"/>
    </xf>
    <xf numFmtId="178" fontId="16" fillId="0" borderId="0" xfId="4" applyNumberFormat="1" applyFont="1" applyFill="1" applyBorder="1" applyAlignment="1">
      <alignment horizontal="right"/>
    </xf>
    <xf numFmtId="170" fontId="12" fillId="0" borderId="2" xfId="4" applyNumberFormat="1" applyFont="1" applyBorder="1" applyAlignment="1">
      <alignment horizontal="left"/>
    </xf>
    <xf numFmtId="0" fontId="3" fillId="2" borderId="0" xfId="0" applyFont="1" applyFill="1"/>
    <xf numFmtId="0" fontId="35" fillId="0" borderId="0" xfId="0" applyFont="1"/>
    <xf numFmtId="0" fontId="12" fillId="0" borderId="2" xfId="4" applyFont="1" applyBorder="1" applyAlignment="1">
      <alignment horizontal="left"/>
    </xf>
    <xf numFmtId="179" fontId="12" fillId="0" borderId="0" xfId="4" applyNumberFormat="1" applyFont="1" applyBorder="1" applyAlignment="1" applyProtection="1">
      <alignment vertical="center"/>
    </xf>
    <xf numFmtId="1" fontId="0" fillId="0" borderId="0" xfId="0" applyNumberFormat="1"/>
    <xf numFmtId="164" fontId="7" fillId="0" borderId="2" xfId="4" applyNumberFormat="1" applyFont="1" applyBorder="1" applyAlignment="1">
      <alignment horizontal="left" vertical="center"/>
    </xf>
    <xf numFmtId="180" fontId="3" fillId="0" borderId="0" xfId="0" applyNumberFormat="1" applyFont="1"/>
    <xf numFmtId="0" fontId="0" fillId="0" borderId="0" xfId="0" applyNumberFormat="1"/>
    <xf numFmtId="172" fontId="7" fillId="0" borderId="2" xfId="0" applyNumberFormat="1" applyFont="1" applyFill="1" applyBorder="1" applyAlignment="1">
      <alignment horizontal="left"/>
    </xf>
    <xf numFmtId="0" fontId="35" fillId="0" borderId="0" xfId="0" applyFont="1" applyFill="1"/>
    <xf numFmtId="173" fontId="7" fillId="0" borderId="18" xfId="4" applyNumberFormat="1" applyFont="1" applyFill="1" applyBorder="1" applyAlignment="1" applyProtection="1">
      <alignment horizontal="right"/>
    </xf>
    <xf numFmtId="173" fontId="7" fillId="0" borderId="0" xfId="4" applyNumberFormat="1" applyFont="1" applyFill="1" applyBorder="1" applyAlignment="1" applyProtection="1">
      <alignment horizontal="right"/>
    </xf>
    <xf numFmtId="178" fontId="12" fillId="0" borderId="0" xfId="0" applyNumberFormat="1" applyFont="1" applyBorder="1"/>
    <xf numFmtId="178" fontId="12" fillId="0" borderId="1" xfId="0" applyNumberFormat="1" applyFont="1" applyBorder="1"/>
    <xf numFmtId="9" fontId="15" fillId="0" borderId="0" xfId="0" applyNumberFormat="1" applyFont="1" applyBorder="1" applyAlignment="1">
      <alignment horizontal="right" indent="2"/>
    </xf>
    <xf numFmtId="0" fontId="0" fillId="0" borderId="0" xfId="0" applyFill="1" applyBorder="1"/>
    <xf numFmtId="178" fontId="15" fillId="0" borderId="0" xfId="0" applyNumberFormat="1" applyFont="1" applyFill="1" applyBorder="1"/>
    <xf numFmtId="178" fontId="15" fillId="0" borderId="1" xfId="0" applyNumberFormat="1" applyFont="1" applyFill="1" applyBorder="1"/>
    <xf numFmtId="178" fontId="12" fillId="0" borderId="0" xfId="0" applyNumberFormat="1" applyFont="1" applyFill="1" applyBorder="1"/>
    <xf numFmtId="178" fontId="12" fillId="0" borderId="1" xfId="0" applyNumberFormat="1" applyFont="1" applyFill="1" applyBorder="1"/>
    <xf numFmtId="1" fontId="12" fillId="0" borderId="6" xfId="4" applyNumberFormat="1" applyFont="1" applyFill="1" applyBorder="1" applyAlignment="1" applyProtection="1">
      <alignment horizontal="center" wrapText="1"/>
      <protection locked="0"/>
    </xf>
    <xf numFmtId="0" fontId="10" fillId="0" borderId="2" xfId="0" applyFont="1" applyFill="1" applyBorder="1"/>
    <xf numFmtId="0" fontId="10" fillId="0" borderId="2" xfId="0" applyFont="1" applyBorder="1"/>
    <xf numFmtId="0" fontId="10" fillId="0" borderId="2" xfId="4" applyFont="1" applyBorder="1" applyAlignment="1">
      <alignment horizontal="left" vertical="center"/>
    </xf>
    <xf numFmtId="0" fontId="10" fillId="0" borderId="0" xfId="4" applyFont="1" applyAlignment="1" applyProtection="1">
      <alignment horizontal="left" vertical="center"/>
      <protection locked="0"/>
    </xf>
    <xf numFmtId="0" fontId="10" fillId="0" borderId="0" xfId="8" applyFont="1" applyFill="1"/>
    <xf numFmtId="3" fontId="3" fillId="0" borderId="0" xfId="0" applyNumberFormat="1" applyFont="1"/>
    <xf numFmtId="0" fontId="6" fillId="0" borderId="2" xfId="8" applyFont="1" applyBorder="1" applyAlignment="1">
      <alignment horizontal="left" indent="1"/>
    </xf>
    <xf numFmtId="0" fontId="6" fillId="0" borderId="3" xfId="8" applyFont="1" applyBorder="1" applyAlignment="1">
      <alignment horizontal="left" indent="1"/>
    </xf>
    <xf numFmtId="3" fontId="6" fillId="0" borderId="3" xfId="8" applyNumberFormat="1" applyFont="1" applyBorder="1" applyAlignment="1">
      <alignment horizontal="left" wrapText="1" indent="1"/>
    </xf>
    <xf numFmtId="0" fontId="10" fillId="0" borderId="7" xfId="0" applyFont="1" applyBorder="1"/>
    <xf numFmtId="0" fontId="10" fillId="0" borderId="8" xfId="0" applyFont="1" applyBorder="1"/>
    <xf numFmtId="0" fontId="12" fillId="0" borderId="7" xfId="0" applyFont="1" applyBorder="1"/>
    <xf numFmtId="0" fontId="15" fillId="0" borderId="7" xfId="0" applyFont="1" applyFill="1" applyBorder="1"/>
    <xf numFmtId="0" fontId="12" fillId="0" borderId="7" xfId="0" applyFont="1" applyFill="1" applyBorder="1"/>
    <xf numFmtId="0" fontId="10" fillId="0" borderId="7" xfId="0" applyFont="1" applyFill="1" applyBorder="1"/>
    <xf numFmtId="0" fontId="15" fillId="0" borderId="7" xfId="0" applyFont="1" applyBorder="1"/>
    <xf numFmtId="178" fontId="12" fillId="0" borderId="7" xfId="0" applyNumberFormat="1" applyFont="1" applyBorder="1"/>
    <xf numFmtId="178" fontId="15" fillId="0" borderId="7" xfId="0" applyNumberFormat="1" applyFont="1" applyFill="1" applyBorder="1"/>
    <xf numFmtId="178" fontId="12" fillId="0" borderId="7" xfId="0" applyNumberFormat="1" applyFont="1" applyFill="1" applyBorder="1"/>
    <xf numFmtId="178" fontId="15" fillId="0" borderId="7" xfId="0" applyNumberFormat="1" applyFont="1" applyBorder="1"/>
    <xf numFmtId="178" fontId="15" fillId="0" borderId="8" xfId="0" applyNumberFormat="1" applyFont="1" applyBorder="1"/>
    <xf numFmtId="178" fontId="10" fillId="0" borderId="7" xfId="0" applyNumberFormat="1" applyFont="1" applyFill="1" applyBorder="1"/>
    <xf numFmtId="178" fontId="10" fillId="0" borderId="0" xfId="0" applyNumberFormat="1" applyFont="1" applyFill="1" applyBorder="1"/>
    <xf numFmtId="178" fontId="10" fillId="0" borderId="1" xfId="0" applyNumberFormat="1" applyFont="1" applyFill="1" applyBorder="1"/>
    <xf numFmtId="0" fontId="15" fillId="0" borderId="8" xfId="0" applyFont="1" applyBorder="1"/>
    <xf numFmtId="179" fontId="12" fillId="0" borderId="4" xfId="4" applyNumberFormat="1" applyFont="1" applyBorder="1" applyAlignment="1">
      <alignment horizontal="center" vertical="center" wrapText="1"/>
    </xf>
    <xf numFmtId="9" fontId="3" fillId="0" borderId="0" xfId="9" applyFont="1"/>
    <xf numFmtId="9" fontId="12" fillId="0" borderId="0" xfId="9" applyFont="1" applyBorder="1" applyAlignment="1" applyProtection="1">
      <alignment vertical="center"/>
    </xf>
    <xf numFmtId="0" fontId="32" fillId="3" borderId="0" xfId="0" applyFont="1" applyFill="1" applyAlignment="1">
      <alignment wrapText="1"/>
    </xf>
    <xf numFmtId="0" fontId="33" fillId="3" borderId="0" xfId="0" applyFont="1" applyFill="1"/>
    <xf numFmtId="0" fontId="1" fillId="3" borderId="0" xfId="0" applyFont="1" applyFill="1" applyAlignment="1">
      <alignment wrapText="1"/>
    </xf>
    <xf numFmtId="0" fontId="1" fillId="3" borderId="0" xfId="0" applyFont="1" applyFill="1"/>
    <xf numFmtId="0" fontId="29" fillId="3" borderId="0" xfId="3" applyFill="1" applyAlignment="1" applyProtection="1">
      <alignment wrapText="1"/>
    </xf>
    <xf numFmtId="0" fontId="29" fillId="3" borderId="0" xfId="3" applyFill="1" applyAlignment="1" applyProtection="1"/>
    <xf numFmtId="0" fontId="30" fillId="3" borderId="0" xfId="3" applyFont="1" applyFill="1" applyAlignment="1" applyProtection="1"/>
    <xf numFmtId="0" fontId="3" fillId="3" borderId="0" xfId="0" applyFont="1" applyFill="1"/>
    <xf numFmtId="0" fontId="3" fillId="3" borderId="0" xfId="0" quotePrefix="1" applyFont="1" applyFill="1"/>
    <xf numFmtId="0" fontId="5" fillId="3" borderId="0" xfId="0" applyFont="1" applyFill="1"/>
    <xf numFmtId="0" fontId="0" fillId="3" borderId="0" xfId="0" applyFill="1"/>
    <xf numFmtId="0" fontId="29" fillId="3" borderId="0" xfId="3" applyFont="1" applyFill="1" applyAlignment="1" applyProtection="1"/>
    <xf numFmtId="0" fontId="4" fillId="0" borderId="0" xfId="4" applyFont="1" applyFill="1" applyBorder="1" applyAlignment="1">
      <alignment vertical="center"/>
    </xf>
    <xf numFmtId="0" fontId="6" fillId="0" borderId="0" xfId="4" applyFont="1" applyFill="1" applyBorder="1" applyAlignment="1">
      <alignment vertical="center"/>
    </xf>
    <xf numFmtId="167" fontId="7" fillId="0" borderId="0" xfId="4" applyNumberFormat="1" applyFont="1" applyFill="1" applyBorder="1" applyAlignment="1"/>
    <xf numFmtId="167" fontId="7" fillId="0" borderId="0" xfId="4" applyNumberFormat="1" applyFont="1" applyFill="1" applyBorder="1" applyAlignment="1">
      <alignment vertical="center"/>
    </xf>
    <xf numFmtId="0" fontId="15" fillId="0" borderId="0" xfId="4" applyFont="1" applyFill="1" applyBorder="1" applyAlignment="1">
      <alignment vertical="center"/>
    </xf>
    <xf numFmtId="0" fontId="15" fillId="0" borderId="0" xfId="0" applyFont="1" applyFill="1"/>
    <xf numFmtId="170" fontId="10" fillId="0" borderId="2" xfId="4" applyNumberFormat="1" applyFont="1" applyBorder="1" applyAlignment="1">
      <alignment horizontal="left" vertical="center"/>
    </xf>
    <xf numFmtId="0" fontId="10" fillId="0" borderId="0" xfId="0" applyFont="1" applyFill="1"/>
    <xf numFmtId="166" fontId="10" fillId="0" borderId="0" xfId="0" applyNumberFormat="1" applyFont="1" applyFill="1"/>
    <xf numFmtId="165" fontId="0" fillId="0" borderId="0" xfId="0" applyNumberFormat="1" applyFill="1"/>
    <xf numFmtId="164" fontId="12" fillId="0" borderId="4" xfId="4" applyNumberFormat="1" applyFont="1" applyFill="1" applyBorder="1" applyAlignment="1">
      <alignment horizontal="center" vertical="center" wrapText="1"/>
    </xf>
    <xf numFmtId="3" fontId="12" fillId="0" borderId="2" xfId="0" applyNumberFormat="1" applyFont="1" applyBorder="1" applyAlignment="1">
      <alignment horizontal="right" indent="1"/>
    </xf>
    <xf numFmtId="3" fontId="15" fillId="0" borderId="2" xfId="0" applyNumberFormat="1" applyFont="1" applyBorder="1" applyAlignment="1">
      <alignment horizontal="right" indent="1"/>
    </xf>
    <xf numFmtId="3" fontId="10" fillId="0" borderId="2" xfId="0" applyNumberFormat="1" applyFont="1" applyFill="1" applyBorder="1" applyAlignment="1">
      <alignment horizontal="right" indent="1"/>
    </xf>
    <xf numFmtId="3" fontId="15" fillId="0" borderId="3" xfId="0" applyNumberFormat="1" applyFont="1" applyBorder="1" applyAlignment="1">
      <alignment horizontal="right" indent="1"/>
    </xf>
    <xf numFmtId="9" fontId="12" fillId="0" borderId="4" xfId="10" applyFont="1" applyFill="1" applyBorder="1" applyAlignment="1">
      <alignment horizontal="center" vertical="center" wrapText="1"/>
    </xf>
    <xf numFmtId="1" fontId="12" fillId="0" borderId="2" xfId="0" applyNumberFormat="1" applyFont="1" applyBorder="1" applyAlignment="1">
      <alignment horizontal="right" indent="1"/>
    </xf>
    <xf numFmtId="1" fontId="15" fillId="0" borderId="2" xfId="0" applyNumberFormat="1" applyFont="1" applyBorder="1" applyAlignment="1">
      <alignment horizontal="right" indent="1"/>
    </xf>
    <xf numFmtId="1" fontId="10" fillId="0" borderId="2" xfId="0" applyNumberFormat="1" applyFont="1" applyFill="1" applyBorder="1" applyAlignment="1">
      <alignment horizontal="right" indent="1"/>
    </xf>
    <xf numFmtId="1" fontId="15" fillId="0" borderId="3" xfId="0" applyNumberFormat="1" applyFont="1" applyBorder="1" applyAlignment="1">
      <alignment horizontal="right" indent="1"/>
    </xf>
    <xf numFmtId="0" fontId="10" fillId="0" borderId="0" xfId="4" applyFont="1" applyFill="1" applyBorder="1" applyAlignment="1">
      <alignment horizontal="left"/>
    </xf>
    <xf numFmtId="0" fontId="6" fillId="0" borderId="0" xfId="4" applyFont="1" applyFill="1" applyAlignment="1">
      <alignment horizontal="left"/>
    </xf>
    <xf numFmtId="1" fontId="10" fillId="0" borderId="0" xfId="0" applyNumberFormat="1" applyFont="1" applyFill="1" applyAlignment="1">
      <alignment vertical="center"/>
    </xf>
    <xf numFmtId="0" fontId="12" fillId="0" borderId="18" xfId="4" applyNumberFormat="1" applyFont="1" applyBorder="1" applyAlignment="1">
      <alignment horizontal="center" vertical="center"/>
    </xf>
    <xf numFmtId="0" fontId="12" fillId="0" borderId="19" xfId="4" applyNumberFormat="1" applyFont="1" applyBorder="1" applyAlignment="1">
      <alignment horizontal="center" vertical="center"/>
    </xf>
    <xf numFmtId="0" fontId="10" fillId="0" borderId="0" xfId="4" applyFont="1" applyFill="1" applyAlignment="1">
      <alignment horizontal="left" vertical="center"/>
    </xf>
    <xf numFmtId="0" fontId="15" fillId="0" borderId="0" xfId="0" applyFont="1" applyFill="1" applyBorder="1"/>
    <xf numFmtId="164" fontId="10" fillId="0" borderId="0" xfId="4" applyNumberFormat="1" applyFont="1" applyFill="1" applyBorder="1" applyAlignment="1">
      <alignment horizontal="left" vertical="center"/>
    </xf>
    <xf numFmtId="164" fontId="10" fillId="0" borderId="0" xfId="0" applyNumberFormat="1" applyFont="1" applyFill="1" applyBorder="1"/>
    <xf numFmtId="0" fontId="15" fillId="0" borderId="0" xfId="7" applyFont="1" applyFill="1" applyBorder="1"/>
    <xf numFmtId="0" fontId="6" fillId="0" borderId="0" xfId="7" applyFont="1" applyFill="1" applyBorder="1" applyAlignment="1">
      <alignment vertical="top" wrapText="1"/>
    </xf>
    <xf numFmtId="164" fontId="6" fillId="0" borderId="4" xfId="4" applyNumberFormat="1" applyFont="1" applyFill="1" applyBorder="1" applyAlignment="1">
      <alignment horizontal="left" vertical="center" indent="1"/>
    </xf>
    <xf numFmtId="0" fontId="10" fillId="0" borderId="2" xfId="4" applyFont="1" applyFill="1" applyBorder="1" applyAlignment="1" applyProtection="1">
      <alignment horizontal="left"/>
      <protection locked="0"/>
    </xf>
    <xf numFmtId="0" fontId="10" fillId="0" borderId="2" xfId="4" applyFont="1" applyFill="1" applyBorder="1" applyAlignment="1" applyProtection="1">
      <protection locked="0"/>
    </xf>
    <xf numFmtId="0" fontId="10" fillId="0" borderId="3" xfId="4" applyFont="1" applyFill="1" applyBorder="1" applyAlignment="1" applyProtection="1">
      <protection locked="0"/>
    </xf>
    <xf numFmtId="164" fontId="2" fillId="0" borderId="0" xfId="4" applyNumberFormat="1" applyFont="1" applyBorder="1" applyAlignment="1" applyProtection="1">
      <alignment horizontal="left" vertical="center"/>
      <protection locked="0"/>
    </xf>
    <xf numFmtId="164" fontId="1" fillId="0" borderId="5" xfId="4" applyNumberFormat="1" applyFont="1" applyBorder="1"/>
    <xf numFmtId="164" fontId="7" fillId="0" borderId="6" xfId="4" applyNumberFormat="1" applyFont="1" applyBorder="1" applyAlignment="1" applyProtection="1">
      <alignment horizontal="center" vertical="center"/>
      <protection locked="0"/>
    </xf>
    <xf numFmtId="164" fontId="7" fillId="0" borderId="11" xfId="4" quotePrefix="1" applyNumberFormat="1" applyFont="1" applyBorder="1" applyAlignment="1" applyProtection="1">
      <alignment horizontal="center" vertical="center"/>
      <protection locked="0"/>
    </xf>
    <xf numFmtId="164" fontId="7" fillId="0" borderId="6" xfId="4" applyNumberFormat="1" applyFont="1" applyFill="1" applyBorder="1" applyAlignment="1" applyProtection="1">
      <alignment horizontal="center" vertical="center"/>
      <protection locked="0"/>
    </xf>
    <xf numFmtId="164" fontId="7" fillId="0" borderId="6" xfId="4" applyNumberFormat="1" applyFont="1" applyFill="1" applyBorder="1" applyAlignment="1">
      <alignment horizontal="center" vertical="center"/>
    </xf>
    <xf numFmtId="170" fontId="6" fillId="0" borderId="7" xfId="4" applyNumberFormat="1" applyFont="1" applyFill="1" applyBorder="1" applyAlignment="1" applyProtection="1">
      <alignment vertical="center"/>
    </xf>
    <xf numFmtId="170" fontId="6" fillId="0" borderId="8" xfId="4" applyNumberFormat="1" applyFont="1" applyFill="1" applyBorder="1" applyAlignment="1" applyProtection="1">
      <alignment vertical="center"/>
    </xf>
    <xf numFmtId="178" fontId="37" fillId="4" borderId="2" xfId="4" applyNumberFormat="1" applyFont="1" applyFill="1" applyBorder="1" applyAlignment="1">
      <alignment horizontal="center"/>
    </xf>
    <xf numFmtId="0" fontId="7" fillId="0" borderId="12" xfId="0" applyFont="1" applyBorder="1" applyAlignment="1">
      <alignment horizontal="right"/>
    </xf>
    <xf numFmtId="0" fontId="0" fillId="0" borderId="4" xfId="0" applyBorder="1"/>
    <xf numFmtId="0" fontId="7" fillId="0" borderId="6" xfId="0" applyFont="1" applyBorder="1" applyAlignment="1">
      <alignment horizontal="right"/>
    </xf>
    <xf numFmtId="0" fontId="6" fillId="0" borderId="2" xfId="4" applyFont="1" applyBorder="1" applyAlignment="1">
      <alignment horizontal="left"/>
    </xf>
    <xf numFmtId="0" fontId="6" fillId="0" borderId="3" xfId="4" applyFont="1" applyBorder="1" applyAlignment="1">
      <alignment horizontal="left"/>
    </xf>
    <xf numFmtId="183" fontId="6" fillId="0" borderId="0" xfId="4" applyNumberFormat="1" applyFont="1" applyBorder="1" applyAlignment="1" applyProtection="1">
      <alignment horizontal="right" vertical="center"/>
    </xf>
    <xf numFmtId="183" fontId="6" fillId="0" borderId="1" xfId="4" applyNumberFormat="1" applyFont="1" applyBorder="1" applyAlignment="1" applyProtection="1">
      <alignment horizontal="right" vertical="center"/>
    </xf>
    <xf numFmtId="183" fontId="6" fillId="0" borderId="5" xfId="4" applyNumberFormat="1" applyFont="1" applyBorder="1" applyAlignment="1" applyProtection="1">
      <alignment horizontal="right" vertical="center"/>
    </xf>
    <xf numFmtId="183" fontId="6" fillId="0" borderId="9" xfId="4" applyNumberFormat="1" applyFont="1" applyBorder="1" applyAlignment="1" applyProtection="1">
      <alignment horizontal="right" vertical="center"/>
    </xf>
    <xf numFmtId="172" fontId="7" fillId="0" borderId="0" xfId="4" applyNumberFormat="1" applyFont="1" applyFill="1"/>
    <xf numFmtId="177" fontId="12" fillId="0" borderId="4" xfId="4" applyNumberFormat="1" applyFont="1" applyBorder="1" applyAlignment="1" applyProtection="1">
      <alignment horizontal="center"/>
    </xf>
    <xf numFmtId="178" fontId="16" fillId="0" borderId="1" xfId="4" applyNumberFormat="1" applyFont="1" applyFill="1" applyBorder="1" applyAlignment="1">
      <alignment horizontal="right"/>
    </xf>
    <xf numFmtId="178" fontId="17" fillId="0" borderId="1" xfId="4" applyNumberFormat="1" applyFont="1" applyFill="1" applyBorder="1" applyAlignment="1">
      <alignment horizontal="right"/>
    </xf>
    <xf numFmtId="178" fontId="17" fillId="0" borderId="3" xfId="4" applyNumberFormat="1" applyFont="1" applyFill="1" applyBorder="1" applyAlignment="1">
      <alignment horizontal="right"/>
    </xf>
    <xf numFmtId="0" fontId="11" fillId="0" borderId="0" xfId="0" applyFont="1" applyFill="1"/>
    <xf numFmtId="0" fontId="7" fillId="0" borderId="3" xfId="7" applyFont="1" applyFill="1" applyBorder="1" applyAlignment="1">
      <alignment horizontal="center"/>
    </xf>
    <xf numFmtId="169" fontId="6" fillId="0" borderId="5" xfId="9" applyNumberFormat="1" applyFont="1" applyFill="1" applyBorder="1"/>
    <xf numFmtId="178" fontId="15" fillId="0" borderId="2" xfId="0" applyNumberFormat="1" applyFont="1" applyBorder="1"/>
    <xf numFmtId="178" fontId="15" fillId="0" borderId="3" xfId="0" applyNumberFormat="1" applyFont="1" applyBorder="1"/>
    <xf numFmtId="178" fontId="6" fillId="0" borderId="0" xfId="0" applyNumberFormat="1" applyFont="1" applyBorder="1" applyAlignment="1"/>
    <xf numFmtId="178" fontId="6" fillId="0" borderId="1" xfId="0" applyNumberFormat="1" applyFont="1" applyBorder="1" applyAlignment="1"/>
    <xf numFmtId="178" fontId="6" fillId="0" borderId="5" xfId="0" applyNumberFormat="1" applyFont="1" applyBorder="1" applyAlignment="1"/>
    <xf numFmtId="178" fontId="6" fillId="0" borderId="9" xfId="0" applyNumberFormat="1" applyFont="1" applyBorder="1" applyAlignment="1"/>
    <xf numFmtId="178" fontId="9" fillId="0" borderId="0" xfId="0" applyNumberFormat="1" applyFont="1" applyBorder="1" applyAlignment="1"/>
    <xf numFmtId="178" fontId="9" fillId="0" borderId="1" xfId="0" applyNumberFormat="1" applyFont="1" applyBorder="1" applyAlignment="1"/>
    <xf numFmtId="178" fontId="9" fillId="0" borderId="5" xfId="0" applyNumberFormat="1" applyFont="1" applyBorder="1" applyAlignment="1"/>
    <xf numFmtId="178" fontId="9" fillId="0" borderId="9" xfId="0" applyNumberFormat="1" applyFont="1" applyBorder="1" applyAlignment="1"/>
    <xf numFmtId="178" fontId="22" fillId="0" borderId="0" xfId="2" applyNumberFormat="1" applyFont="1" applyFill="1" applyBorder="1" applyAlignment="1">
      <alignment horizontal="right"/>
    </xf>
    <xf numFmtId="178" fontId="22" fillId="0" borderId="1" xfId="2" applyNumberFormat="1" applyFont="1" applyFill="1" applyBorder="1" applyAlignment="1">
      <alignment horizontal="right"/>
    </xf>
    <xf numFmtId="178" fontId="6" fillId="0" borderId="0" xfId="4" applyNumberFormat="1" applyFont="1" applyFill="1" applyBorder="1" applyAlignment="1" applyProtection="1">
      <alignment vertical="center"/>
    </xf>
    <xf numFmtId="178" fontId="23" fillId="0" borderId="0" xfId="2" applyNumberFormat="1" applyFont="1" applyFill="1" applyBorder="1" applyAlignment="1">
      <alignment horizontal="right"/>
    </xf>
    <xf numFmtId="178" fontId="23" fillId="0" borderId="1" xfId="2" applyNumberFormat="1" applyFont="1" applyFill="1" applyBorder="1" applyAlignment="1">
      <alignment horizontal="right"/>
    </xf>
    <xf numFmtId="178" fontId="23" fillId="0" borderId="0" xfId="2" applyNumberFormat="1" applyFont="1" applyFill="1" applyBorder="1" applyAlignment="1">
      <alignment horizontal="right" vertical="top"/>
    </xf>
    <xf numFmtId="178" fontId="23" fillId="0" borderId="1" xfId="2" applyNumberFormat="1" applyFont="1" applyFill="1" applyBorder="1" applyAlignment="1">
      <alignment horizontal="right" vertical="top"/>
    </xf>
    <xf numFmtId="178" fontId="23" fillId="0" borderId="5" xfId="2" applyNumberFormat="1" applyFont="1" applyFill="1" applyBorder="1" applyAlignment="1">
      <alignment horizontal="right"/>
    </xf>
    <xf numFmtId="178" fontId="23" fillId="0" borderId="9" xfId="2" applyNumberFormat="1" applyFont="1" applyFill="1" applyBorder="1" applyAlignment="1">
      <alignment horizontal="right"/>
    </xf>
    <xf numFmtId="178" fontId="23" fillId="0" borderId="0" xfId="4" applyNumberFormat="1" applyFont="1" applyFill="1" applyBorder="1" applyAlignment="1">
      <alignment horizontal="right"/>
    </xf>
    <xf numFmtId="178" fontId="23" fillId="0" borderId="1" xfId="4" applyNumberFormat="1" applyFont="1" applyFill="1" applyBorder="1" applyAlignment="1">
      <alignment horizontal="right"/>
    </xf>
    <xf numFmtId="178" fontId="6" fillId="0" borderId="5" xfId="0" applyNumberFormat="1" applyFont="1" applyFill="1" applyBorder="1" applyAlignment="1">
      <alignment horizontal="right"/>
    </xf>
    <xf numFmtId="178" fontId="6" fillId="0" borderId="9" xfId="0" applyNumberFormat="1" applyFont="1" applyFill="1" applyBorder="1" applyAlignment="1">
      <alignment horizontal="right"/>
    </xf>
    <xf numFmtId="178" fontId="17" fillId="0" borderId="0" xfId="4" applyNumberFormat="1" applyFont="1" applyFill="1" applyBorder="1" applyAlignment="1">
      <alignment horizontal="right" vertical="top"/>
    </xf>
    <xf numFmtId="178" fontId="17" fillId="0" borderId="8" xfId="4" applyNumberFormat="1" applyFont="1" applyFill="1" applyBorder="1" applyAlignment="1">
      <alignment horizontal="right" vertical="top"/>
    </xf>
    <xf numFmtId="178" fontId="17" fillId="0" borderId="5" xfId="4" applyNumberFormat="1" applyFont="1" applyFill="1" applyBorder="1" applyAlignment="1">
      <alignment horizontal="right" vertical="top"/>
    </xf>
    <xf numFmtId="178" fontId="15" fillId="0" borderId="0" xfId="0" applyNumberFormat="1" applyFont="1" applyBorder="1" applyAlignment="1"/>
    <xf numFmtId="178" fontId="15" fillId="0" borderId="1" xfId="0" applyNumberFormat="1" applyFont="1" applyBorder="1" applyAlignment="1"/>
    <xf numFmtId="178" fontId="12" fillId="0" borderId="0" xfId="0" applyNumberFormat="1" applyFont="1"/>
    <xf numFmtId="178" fontId="12" fillId="0" borderId="2" xfId="1" applyNumberFormat="1" applyFont="1" applyBorder="1" applyAlignment="1">
      <alignment horizontal="right"/>
    </xf>
    <xf numFmtId="178" fontId="12" fillId="0" borderId="7" xfId="4" applyNumberFormat="1" applyFont="1" applyBorder="1" applyAlignment="1" applyProtection="1">
      <alignment horizontal="right"/>
    </xf>
    <xf numFmtId="178" fontId="12" fillId="0" borderId="0" xfId="4" applyNumberFormat="1" applyFont="1" applyBorder="1" applyAlignment="1" applyProtection="1">
      <alignment horizontal="right"/>
    </xf>
    <xf numFmtId="178" fontId="12" fillId="0" borderId="1" xfId="4" applyNumberFormat="1" applyFont="1" applyBorder="1" applyAlignment="1" applyProtection="1">
      <alignment horizontal="right"/>
    </xf>
    <xf numFmtId="178" fontId="10" fillId="0" borderId="0" xfId="0" applyNumberFormat="1" applyFont="1"/>
    <xf numFmtId="178" fontId="15" fillId="0" borderId="2" xfId="1" applyNumberFormat="1" applyFont="1" applyBorder="1" applyAlignment="1">
      <alignment horizontal="right" vertical="center"/>
    </xf>
    <xf numFmtId="178" fontId="15" fillId="0" borderId="7" xfId="4" applyNumberFormat="1" applyFont="1" applyBorder="1" applyAlignment="1" applyProtection="1">
      <alignment horizontal="right"/>
    </xf>
    <xf numFmtId="178" fontId="15" fillId="0" borderId="0" xfId="4" applyNumberFormat="1" applyFont="1" applyBorder="1" applyAlignment="1" applyProtection="1">
      <alignment horizontal="right"/>
    </xf>
    <xf numFmtId="178" fontId="15" fillId="0" borderId="0" xfId="4" applyNumberFormat="1" applyFont="1" applyBorder="1" applyAlignment="1" applyProtection="1">
      <alignment horizontal="right" vertical="center"/>
    </xf>
    <xf numFmtId="178" fontId="10" fillId="0" borderId="1" xfId="4" applyNumberFormat="1" applyFont="1" applyBorder="1" applyAlignment="1" applyProtection="1">
      <alignment horizontal="right"/>
    </xf>
    <xf numFmtId="178" fontId="15" fillId="0" borderId="7" xfId="4" applyNumberFormat="1" applyFont="1" applyBorder="1" applyAlignment="1" applyProtection="1">
      <alignment horizontal="right" vertical="center"/>
    </xf>
    <xf numFmtId="178" fontId="17" fillId="0" borderId="2" xfId="4" applyNumberFormat="1" applyFont="1" applyFill="1" applyBorder="1" applyAlignment="1">
      <alignment horizontal="right"/>
    </xf>
    <xf numFmtId="178" fontId="10" fillId="0" borderId="1" xfId="4" applyNumberFormat="1" applyFont="1" applyBorder="1" applyAlignment="1" applyProtection="1">
      <alignment horizontal="right" vertical="center"/>
    </xf>
    <xf numFmtId="178" fontId="12" fillId="0" borderId="7" xfId="4" applyNumberFormat="1" applyFont="1" applyBorder="1" applyAlignment="1" applyProtection="1">
      <alignment horizontal="right" vertical="center"/>
    </xf>
    <xf numFmtId="178" fontId="12" fillId="0" borderId="0" xfId="4" applyNumberFormat="1" applyFont="1" applyBorder="1" applyAlignment="1" applyProtection="1">
      <alignment horizontal="right" vertical="center"/>
    </xf>
    <xf numFmtId="178" fontId="15" fillId="0" borderId="3" xfId="1" applyNumberFormat="1" applyFont="1" applyBorder="1" applyAlignment="1">
      <alignment horizontal="right" vertical="center"/>
    </xf>
    <xf numFmtId="178" fontId="15" fillId="0" borderId="8" xfId="4" applyNumberFormat="1" applyFont="1" applyBorder="1" applyAlignment="1" applyProtection="1">
      <alignment horizontal="right" vertical="center"/>
    </xf>
    <xf numFmtId="178" fontId="15" fillId="0" borderId="5" xfId="4" applyNumberFormat="1" applyFont="1" applyBorder="1" applyAlignment="1" applyProtection="1">
      <alignment horizontal="right" vertical="center"/>
    </xf>
    <xf numFmtId="178" fontId="10" fillId="0" borderId="9" xfId="4" applyNumberFormat="1" applyFont="1" applyBorder="1" applyAlignment="1" applyProtection="1">
      <alignment horizontal="right"/>
    </xf>
    <xf numFmtId="178" fontId="16" fillId="0" borderId="2" xfId="4" applyNumberFormat="1" applyFont="1" applyFill="1" applyBorder="1" applyAlignment="1">
      <alignment horizontal="right"/>
    </xf>
    <xf numFmtId="178" fontId="17" fillId="0" borderId="9" xfId="4" applyNumberFormat="1" applyFont="1" applyFill="1" applyBorder="1" applyAlignment="1">
      <alignment horizontal="right"/>
    </xf>
    <xf numFmtId="178" fontId="16" fillId="0" borderId="0" xfId="1" applyNumberFormat="1" applyFont="1" applyFill="1" applyBorder="1" applyAlignment="1">
      <alignment horizontal="right"/>
    </xf>
    <xf numFmtId="178" fontId="16" fillId="0" borderId="1" xfId="1" applyNumberFormat="1" applyFont="1" applyFill="1" applyBorder="1" applyAlignment="1">
      <alignment horizontal="right"/>
    </xf>
    <xf numFmtId="178" fontId="17" fillId="0" borderId="0" xfId="1" applyNumberFormat="1" applyFont="1" applyFill="1" applyBorder="1" applyAlignment="1">
      <alignment horizontal="right"/>
    </xf>
    <xf numFmtId="178" fontId="17" fillId="0" borderId="1" xfId="1" applyNumberFormat="1" applyFont="1" applyFill="1" applyBorder="1" applyAlignment="1">
      <alignment horizontal="right"/>
    </xf>
    <xf numFmtId="178" fontId="17" fillId="0" borderId="5" xfId="1" applyNumberFormat="1" applyFont="1" applyFill="1" applyBorder="1" applyAlignment="1">
      <alignment horizontal="right"/>
    </xf>
    <xf numFmtId="178" fontId="17" fillId="0" borderId="9" xfId="1" applyNumberFormat="1" applyFont="1" applyFill="1" applyBorder="1" applyAlignment="1">
      <alignment horizontal="right"/>
    </xf>
    <xf numFmtId="178" fontId="38" fillId="0" borderId="0" xfId="4" applyNumberFormat="1" applyFont="1" applyFill="1" applyBorder="1" applyAlignment="1"/>
    <xf numFmtId="178" fontId="38" fillId="0" borderId="1" xfId="4" applyNumberFormat="1" applyFont="1" applyFill="1" applyBorder="1" applyAlignment="1"/>
    <xf numFmtId="178" fontId="23" fillId="0" borderId="5" xfId="4" applyNumberFormat="1" applyFont="1" applyFill="1" applyBorder="1" applyAlignment="1">
      <alignment horizontal="right"/>
    </xf>
    <xf numFmtId="178" fontId="22" fillId="0" borderId="0" xfId="4" applyNumberFormat="1" applyFont="1" applyFill="1" applyBorder="1" applyAlignment="1">
      <alignment horizontal="right"/>
    </xf>
    <xf numFmtId="178" fontId="22" fillId="0" borderId="1" xfId="4" applyNumberFormat="1" applyFont="1" applyFill="1" applyBorder="1" applyAlignment="1">
      <alignment horizontal="right"/>
    </xf>
    <xf numFmtId="178" fontId="6" fillId="0" borderId="0" xfId="7" applyNumberFormat="1" applyFont="1" applyBorder="1"/>
    <xf numFmtId="178" fontId="6" fillId="0" borderId="5" xfId="7" applyNumberFormat="1" applyFont="1" applyFill="1" applyBorder="1"/>
    <xf numFmtId="178" fontId="6" fillId="0" borderId="5" xfId="8" applyNumberFormat="1" applyFont="1" applyBorder="1" applyAlignment="1">
      <alignment horizontal="right"/>
    </xf>
    <xf numFmtId="178" fontId="6" fillId="0" borderId="0" xfId="8" applyNumberFormat="1" applyFont="1" applyBorder="1"/>
    <xf numFmtId="178" fontId="9" fillId="0" borderId="0" xfId="8" applyNumberFormat="1" applyFont="1"/>
    <xf numFmtId="178" fontId="9" fillId="0" borderId="0" xfId="8" applyNumberFormat="1" applyFont="1" applyBorder="1"/>
    <xf numFmtId="178" fontId="6" fillId="0" borderId="5" xfId="8" applyNumberFormat="1" applyFont="1" applyBorder="1"/>
    <xf numFmtId="178" fontId="9" fillId="0" borderId="5" xfId="8" applyNumberFormat="1" applyFont="1" applyBorder="1"/>
    <xf numFmtId="178" fontId="6" fillId="0" borderId="7" xfId="8" applyNumberFormat="1" applyFont="1" applyBorder="1"/>
    <xf numFmtId="178" fontId="9" fillId="0" borderId="1" xfId="8" applyNumberFormat="1" applyFont="1" applyBorder="1"/>
    <xf numFmtId="178" fontId="6" fillId="0" borderId="8" xfId="8" applyNumberFormat="1" applyFont="1" applyBorder="1"/>
    <xf numFmtId="178" fontId="9" fillId="0" borderId="9" xfId="8" applyNumberFormat="1" applyFont="1" applyBorder="1"/>
    <xf numFmtId="178" fontId="6" fillId="0" borderId="0" xfId="8" applyNumberFormat="1" applyFont="1"/>
    <xf numFmtId="178" fontId="23" fillId="0" borderId="7" xfId="2" applyNumberFormat="1" applyFont="1" applyFill="1" applyBorder="1" applyAlignment="1">
      <alignment horizontal="right"/>
    </xf>
    <xf numFmtId="178" fontId="23" fillId="0" borderId="0" xfId="2" applyNumberFormat="1" applyFont="1" applyFill="1" applyBorder="1" applyAlignment="1"/>
    <xf numFmtId="178" fontId="6" fillId="0" borderId="8" xfId="4" applyNumberFormat="1" applyFont="1" applyBorder="1" applyAlignment="1" applyProtection="1">
      <alignment vertical="center"/>
    </xf>
    <xf numFmtId="178" fontId="6" fillId="0" borderId="0" xfId="4" applyNumberFormat="1" applyFont="1" applyBorder="1" applyAlignment="1" applyProtection="1">
      <alignment vertical="center"/>
    </xf>
    <xf numFmtId="178" fontId="40" fillId="0" borderId="0" xfId="2" applyNumberFormat="1" applyFont="1" applyFill="1" applyBorder="1" applyAlignment="1">
      <alignment horizontal="right"/>
    </xf>
    <xf numFmtId="178" fontId="40" fillId="0" borderId="1" xfId="2" applyNumberFormat="1" applyFont="1" applyFill="1" applyBorder="1" applyAlignment="1">
      <alignment horizontal="right"/>
    </xf>
    <xf numFmtId="0" fontId="1" fillId="0" borderId="0" xfId="4" applyBorder="1" applyAlignment="1">
      <alignment vertical="center"/>
    </xf>
    <xf numFmtId="0" fontId="7" fillId="0" borderId="25" xfId="4" applyFont="1" applyFill="1" applyBorder="1" applyAlignment="1">
      <alignment vertical="center"/>
    </xf>
    <xf numFmtId="164" fontId="7" fillId="0" borderId="26" xfId="4" applyNumberFormat="1" applyFont="1" applyFill="1" applyBorder="1" applyAlignment="1">
      <alignment horizontal="left" vertical="center"/>
    </xf>
    <xf numFmtId="178" fontId="0" fillId="0" borderId="0" xfId="0" applyNumberFormat="1"/>
    <xf numFmtId="9" fontId="0" fillId="0" borderId="0" xfId="9" applyFont="1"/>
    <xf numFmtId="3" fontId="16" fillId="0" borderId="0" xfId="4" applyNumberFormat="1" applyFont="1" applyFill="1" applyBorder="1" applyAlignment="1">
      <alignment horizontal="right"/>
    </xf>
    <xf numFmtId="0" fontId="41" fillId="3" borderId="0" xfId="0" applyFont="1" applyFill="1"/>
    <xf numFmtId="0" fontId="2" fillId="0" borderId="0" xfId="11" applyFont="1" applyAlignment="1">
      <alignment horizontal="left" vertical="center"/>
    </xf>
    <xf numFmtId="0" fontId="0" fillId="0" borderId="7" xfId="0" applyBorder="1"/>
    <xf numFmtId="0" fontId="15" fillId="0" borderId="0" xfId="0" applyFont="1" applyBorder="1"/>
    <xf numFmtId="164" fontId="7" fillId="0" borderId="12" xfId="4" applyNumberFormat="1" applyFont="1" applyBorder="1" applyAlignment="1" applyProtection="1">
      <alignment horizontal="center" vertical="center" wrapText="1"/>
      <protection locked="0"/>
    </xf>
    <xf numFmtId="164" fontId="7" fillId="0" borderId="6" xfId="4" applyNumberFormat="1" applyFont="1" applyBorder="1" applyAlignment="1" applyProtection="1">
      <alignment horizontal="center" vertical="center" wrapText="1"/>
      <protection locked="0"/>
    </xf>
    <xf numFmtId="164" fontId="7" fillId="0" borderId="5" xfId="4" quotePrefix="1" applyNumberFormat="1" applyFont="1" applyBorder="1" applyAlignment="1" applyProtection="1">
      <alignment horizontal="center" vertical="center"/>
      <protection locked="0"/>
    </xf>
    <xf numFmtId="164" fontId="7" fillId="0" borderId="6" xfId="4" quotePrefix="1" applyNumberFormat="1" applyFont="1" applyFill="1" applyBorder="1" applyAlignment="1" applyProtection="1">
      <alignment horizontal="center" vertical="center"/>
      <protection locked="0"/>
    </xf>
    <xf numFmtId="164" fontId="7" fillId="0" borderId="12" xfId="4" applyNumberFormat="1" applyFont="1" applyFill="1" applyBorder="1" applyAlignment="1" applyProtection="1">
      <alignment horizontal="center" vertical="center" wrapText="1"/>
      <protection locked="0"/>
    </xf>
    <xf numFmtId="0" fontId="6" fillId="0" borderId="7" xfId="7" applyFont="1" applyFill="1" applyBorder="1" applyAlignment="1">
      <alignment horizontal="left" indent="2"/>
    </xf>
    <xf numFmtId="0" fontId="6" fillId="0" borderId="8" xfId="7" applyFont="1" applyFill="1" applyBorder="1" applyAlignment="1">
      <alignment horizontal="left" indent="2"/>
    </xf>
    <xf numFmtId="164" fontId="7" fillId="0" borderId="11" xfId="4" applyNumberFormat="1" applyFont="1" applyFill="1" applyBorder="1" applyAlignment="1" applyProtection="1">
      <alignment horizontal="center" vertical="center"/>
      <protection locked="0"/>
    </xf>
    <xf numFmtId="178" fontId="40" fillId="0" borderId="7" xfId="2" applyNumberFormat="1" applyFont="1" applyFill="1" applyBorder="1" applyAlignment="1">
      <alignment horizontal="right"/>
    </xf>
    <xf numFmtId="178" fontId="6" fillId="0" borderId="7" xfId="4" applyNumberFormat="1" applyFont="1" applyFill="1" applyBorder="1" applyAlignment="1" applyProtection="1">
      <alignment vertical="center"/>
    </xf>
    <xf numFmtId="178" fontId="10" fillId="0" borderId="0" xfId="0" applyNumberFormat="1" applyFont="1" applyFill="1" applyBorder="1" applyAlignment="1"/>
    <xf numFmtId="178" fontId="10" fillId="0" borderId="1" xfId="0" applyNumberFormat="1" applyFont="1" applyFill="1" applyBorder="1" applyAlignment="1"/>
    <xf numFmtId="0" fontId="1" fillId="0" borderId="0" xfId="0" applyFont="1" applyFill="1"/>
    <xf numFmtId="178" fontId="10" fillId="0" borderId="5" xfId="0" applyNumberFormat="1" applyFont="1" applyFill="1" applyBorder="1" applyAlignment="1"/>
    <xf numFmtId="178" fontId="10" fillId="0" borderId="9" xfId="0" applyNumberFormat="1" applyFont="1" applyFill="1" applyBorder="1" applyAlignment="1"/>
    <xf numFmtId="172" fontId="7" fillId="0" borderId="27" xfId="4" applyNumberFormat="1" applyFont="1" applyBorder="1" applyAlignment="1">
      <alignment horizontal="left"/>
    </xf>
    <xf numFmtId="9" fontId="11" fillId="0" borderId="0" xfId="9" applyFont="1"/>
    <xf numFmtId="168" fontId="7" fillId="0" borderId="6" xfId="0" applyNumberFormat="1" applyFont="1" applyBorder="1" applyAlignment="1">
      <alignment vertical="center"/>
    </xf>
    <xf numFmtId="0" fontId="7" fillId="0" borderId="6" xfId="0" applyFont="1" applyBorder="1" applyAlignment="1">
      <alignment vertical="center"/>
    </xf>
    <xf numFmtId="0" fontId="7" fillId="0" borderId="12" xfId="0" applyFont="1" applyBorder="1" applyAlignment="1">
      <alignment vertical="center"/>
    </xf>
    <xf numFmtId="0" fontId="7" fillId="0" borderId="0" xfId="0" applyFont="1" applyBorder="1" applyAlignment="1"/>
    <xf numFmtId="168" fontId="7" fillId="0" borderId="0" xfId="0" applyNumberFormat="1" applyFont="1" applyBorder="1" applyAlignment="1">
      <alignment vertical="center"/>
    </xf>
    <xf numFmtId="0" fontId="7" fillId="0" borderId="0" xfId="0" applyFont="1" applyBorder="1" applyAlignment="1">
      <alignment vertical="center"/>
    </xf>
    <xf numFmtId="0" fontId="7" fillId="0" borderId="6" xfId="4" applyNumberFormat="1" applyFont="1" applyFill="1" applyBorder="1" applyAlignment="1">
      <alignment horizontal="right"/>
    </xf>
    <xf numFmtId="0" fontId="7" fillId="0" borderId="12" xfId="4" applyNumberFormat="1" applyFont="1" applyFill="1" applyBorder="1" applyAlignment="1">
      <alignment horizontal="right"/>
    </xf>
    <xf numFmtId="0" fontId="7" fillId="0" borderId="2" xfId="0" applyFont="1" applyBorder="1"/>
    <xf numFmtId="0" fontId="6" fillId="0" borderId="2" xfId="0" applyFont="1" applyBorder="1"/>
    <xf numFmtId="0" fontId="6" fillId="0" borderId="3" xfId="0" applyFont="1" applyBorder="1"/>
    <xf numFmtId="181" fontId="7" fillId="0" borderId="6" xfId="4" quotePrefix="1" applyNumberFormat="1" applyFont="1" applyBorder="1" applyAlignment="1">
      <alignment horizontal="center" vertical="center"/>
    </xf>
    <xf numFmtId="181" fontId="7" fillId="0" borderId="12" xfId="4" quotePrefix="1" applyNumberFormat="1" applyFont="1" applyBorder="1" applyAlignment="1">
      <alignment horizontal="center" vertical="center"/>
    </xf>
    <xf numFmtId="1" fontId="7" fillId="0" borderId="4" xfId="13" applyNumberFormat="1" applyFont="1" applyBorder="1" applyAlignment="1">
      <alignment horizontal="center" wrapText="1"/>
    </xf>
    <xf numFmtId="164" fontId="6" fillId="0" borderId="2" xfId="4" applyNumberFormat="1" applyFont="1" applyFill="1" applyBorder="1" applyAlignment="1">
      <alignment horizontal="left" vertical="center" indent="1"/>
    </xf>
    <xf numFmtId="164" fontId="6" fillId="0" borderId="3" xfId="4" applyNumberFormat="1" applyFont="1" applyFill="1" applyBorder="1" applyAlignment="1">
      <alignment horizontal="left" vertical="center" indent="1"/>
    </xf>
    <xf numFmtId="0" fontId="1" fillId="0" borderId="0" xfId="0" applyFont="1" applyFill="1" applyBorder="1"/>
    <xf numFmtId="0" fontId="1" fillId="0" borderId="0" xfId="0" applyFont="1"/>
    <xf numFmtId="170" fontId="6" fillId="0" borderId="0" xfId="8" applyNumberFormat="1" applyFont="1" applyBorder="1"/>
    <xf numFmtId="170" fontId="6" fillId="0" borderId="0" xfId="8" applyNumberFormat="1" applyFont="1" applyFill="1" applyBorder="1"/>
    <xf numFmtId="170" fontId="6" fillId="0" borderId="1" xfId="8" applyNumberFormat="1" applyFont="1" applyFill="1" applyBorder="1"/>
    <xf numFmtId="170" fontId="6" fillId="0" borderId="0" xfId="8" applyNumberFormat="1" applyFont="1" applyBorder="1" applyAlignment="1">
      <alignment horizontal="right"/>
    </xf>
    <xf numFmtId="170" fontId="9" fillId="0" borderId="0" xfId="0" applyNumberFormat="1" applyFont="1" applyFill="1" applyBorder="1"/>
    <xf numFmtId="170" fontId="6" fillId="0" borderId="1" xfId="4" applyNumberFormat="1" applyFont="1" applyFill="1" applyBorder="1" applyAlignment="1">
      <alignment vertical="center"/>
    </xf>
    <xf numFmtId="170" fontId="9" fillId="0" borderId="1" xfId="0" applyNumberFormat="1" applyFont="1" applyFill="1" applyBorder="1"/>
    <xf numFmtId="170" fontId="9" fillId="0" borderId="0" xfId="0" applyNumberFormat="1" applyFont="1" applyFill="1" applyBorder="1" applyAlignment="1">
      <alignment horizontal="right"/>
    </xf>
    <xf numFmtId="170" fontId="6" fillId="0" borderId="0" xfId="0" applyNumberFormat="1" applyFont="1" applyFill="1" applyBorder="1"/>
    <xf numFmtId="170" fontId="6" fillId="0" borderId="1" xfId="0" applyNumberFormat="1" applyFont="1" applyFill="1" applyBorder="1"/>
    <xf numFmtId="170" fontId="6" fillId="0" borderId="0" xfId="0" applyNumberFormat="1" applyFont="1" applyFill="1" applyBorder="1" applyAlignment="1">
      <alignment horizontal="right"/>
    </xf>
    <xf numFmtId="170" fontId="6" fillId="0" borderId="1" xfId="0" applyNumberFormat="1" applyFont="1" applyFill="1" applyBorder="1" applyAlignment="1">
      <alignment horizontal="right"/>
    </xf>
    <xf numFmtId="0" fontId="10" fillId="0" borderId="3" xfId="4" applyFont="1" applyBorder="1" applyAlignment="1">
      <alignment horizontal="left" vertical="center"/>
    </xf>
    <xf numFmtId="170" fontId="10" fillId="0" borderId="3" xfId="4" applyNumberFormat="1" applyFont="1" applyBorder="1" applyAlignment="1">
      <alignment horizontal="left" vertical="center"/>
    </xf>
    <xf numFmtId="0" fontId="12" fillId="0" borderId="4" xfId="4" applyNumberFormat="1" applyFont="1" applyBorder="1" applyAlignment="1">
      <alignment horizontal="center" vertical="center" wrapText="1"/>
    </xf>
    <xf numFmtId="178" fontId="6" fillId="0" borderId="0" xfId="4" applyNumberFormat="1" applyFont="1" applyBorder="1" applyAlignment="1" applyProtection="1">
      <alignment horizontal="right" vertical="center"/>
    </xf>
    <xf numFmtId="178" fontId="6" fillId="0" borderId="8" xfId="4" applyNumberFormat="1" applyFont="1" applyBorder="1" applyAlignment="1" applyProtection="1">
      <alignment horizontal="right" vertical="center"/>
    </xf>
    <xf numFmtId="178" fontId="6" fillId="0" borderId="7" xfId="4" applyNumberFormat="1" applyFont="1" applyBorder="1" applyAlignment="1" applyProtection="1">
      <alignment horizontal="right" vertical="center"/>
    </xf>
    <xf numFmtId="178" fontId="6" fillId="0" borderId="1" xfId="4" applyNumberFormat="1" applyFont="1" applyBorder="1" applyAlignment="1" applyProtection="1">
      <alignment horizontal="right" vertical="center"/>
    </xf>
    <xf numFmtId="178" fontId="37" fillId="0" borderId="2" xfId="4" applyNumberFormat="1" applyFont="1" applyFill="1" applyBorder="1" applyAlignment="1"/>
    <xf numFmtId="164" fontId="6" fillId="0" borderId="2" xfId="4" applyNumberFormat="1" applyFont="1" applyBorder="1" applyAlignment="1" applyProtection="1">
      <alignment horizontal="left" vertical="center" indent="1"/>
      <protection locked="0"/>
    </xf>
    <xf numFmtId="164" fontId="6" fillId="0" borderId="3" xfId="4" applyNumberFormat="1" applyFont="1" applyBorder="1" applyAlignment="1">
      <alignment horizontal="left" vertical="center" indent="1"/>
    </xf>
    <xf numFmtId="0" fontId="10" fillId="0" borderId="0" xfId="4" applyFont="1" applyAlignment="1">
      <alignment horizontal="left" vertical="center"/>
    </xf>
    <xf numFmtId="178" fontId="22" fillId="0" borderId="0" xfId="2" applyNumberFormat="1" applyFont="1" applyFill="1" applyBorder="1" applyAlignment="1"/>
    <xf numFmtId="168" fontId="7" fillId="0" borderId="12" xfId="0" applyNumberFormat="1" applyFont="1" applyBorder="1" applyAlignment="1">
      <alignment vertical="center"/>
    </xf>
    <xf numFmtId="178" fontId="10" fillId="0" borderId="0" xfId="0" applyNumberFormat="1" applyFont="1" applyFill="1" applyBorder="1" applyAlignment="1">
      <alignment horizontal="right"/>
    </xf>
    <xf numFmtId="178" fontId="10" fillId="0" borderId="1" xfId="0" applyNumberFormat="1" applyFont="1" applyFill="1" applyBorder="1" applyAlignment="1">
      <alignment horizontal="right"/>
    </xf>
    <xf numFmtId="9" fontId="7" fillId="0" borderId="12" xfId="0" applyNumberFormat="1" applyFont="1" applyBorder="1" applyAlignment="1">
      <alignment horizontal="center" vertical="center" wrapText="1"/>
    </xf>
    <xf numFmtId="170" fontId="6" fillId="0" borderId="7" xfId="4" applyNumberFormat="1" applyFont="1" applyBorder="1" applyAlignment="1" applyProtection="1">
      <alignment horizontal="right" vertical="center"/>
    </xf>
    <xf numFmtId="170" fontId="6" fillId="0" borderId="0" xfId="4" applyNumberFormat="1" applyFont="1" applyBorder="1" applyAlignment="1" applyProtection="1">
      <alignment horizontal="right" vertical="center"/>
    </xf>
    <xf numFmtId="170" fontId="6" fillId="0" borderId="1" xfId="4" applyNumberFormat="1" applyFont="1" applyBorder="1" applyAlignment="1" applyProtection="1">
      <alignment horizontal="right" vertical="center"/>
    </xf>
    <xf numFmtId="164" fontId="7" fillId="0" borderId="6" xfId="4" quotePrefix="1" applyNumberFormat="1" applyFont="1" applyBorder="1" applyAlignment="1" applyProtection="1">
      <alignment horizontal="center" vertical="center"/>
      <protection locked="0"/>
    </xf>
    <xf numFmtId="164" fontId="7" fillId="0" borderId="12" xfId="4" applyNumberFormat="1" applyFont="1" applyBorder="1" applyAlignment="1" applyProtection="1">
      <alignment horizontal="center" vertical="center"/>
      <protection locked="0"/>
    </xf>
    <xf numFmtId="0" fontId="7" fillId="0" borderId="6" xfId="0" applyFont="1" applyBorder="1" applyAlignment="1">
      <alignment horizontal="center" vertical="center"/>
    </xf>
    <xf numFmtId="0" fontId="7" fillId="0" borderId="12" xfId="0" applyFont="1" applyBorder="1" applyAlignment="1">
      <alignment horizontal="center" vertical="center"/>
    </xf>
    <xf numFmtId="3" fontId="12" fillId="0" borderId="0" xfId="0" applyNumberFormat="1" applyFont="1" applyBorder="1" applyAlignment="1">
      <alignment horizontal="right" indent="1"/>
    </xf>
    <xf numFmtId="3" fontId="15" fillId="0" borderId="0" xfId="0" applyNumberFormat="1" applyFont="1" applyBorder="1" applyAlignment="1">
      <alignment horizontal="right" indent="1"/>
    </xf>
    <xf numFmtId="3" fontId="10" fillId="0" borderId="0" xfId="0" applyNumberFormat="1" applyFont="1" applyFill="1" applyBorder="1" applyAlignment="1">
      <alignment horizontal="right" indent="1"/>
    </xf>
    <xf numFmtId="3" fontId="15" fillId="0" borderId="5" xfId="0" applyNumberFormat="1" applyFont="1" applyBorder="1" applyAlignment="1">
      <alignment horizontal="right" indent="1"/>
    </xf>
    <xf numFmtId="0" fontId="12" fillId="0" borderId="4" xfId="0" applyFont="1" applyBorder="1" applyAlignment="1">
      <alignment horizontal="center" vertical="center" wrapText="1"/>
    </xf>
    <xf numFmtId="165" fontId="12" fillId="0" borderId="4" xfId="0" applyNumberFormat="1" applyFont="1" applyBorder="1" applyAlignment="1">
      <alignment horizontal="center" vertical="center" wrapText="1"/>
    </xf>
    <xf numFmtId="178" fontId="12" fillId="0" borderId="2" xfId="0" applyNumberFormat="1" applyFont="1" applyBorder="1"/>
    <xf numFmtId="178" fontId="15" fillId="0" borderId="2" xfId="0" applyNumberFormat="1" applyFont="1" applyFill="1" applyBorder="1"/>
    <xf numFmtId="178" fontId="12" fillId="0" borderId="2" xfId="0" applyNumberFormat="1" applyFont="1" applyFill="1" applyBorder="1"/>
    <xf numFmtId="178" fontId="10" fillId="0" borderId="2" xfId="0" applyNumberFormat="1" applyFont="1" applyFill="1" applyBorder="1"/>
    <xf numFmtId="0" fontId="7" fillId="0" borderId="4" xfId="0" applyFont="1" applyBorder="1" applyAlignment="1">
      <alignment horizontal="left" vertical="center"/>
    </xf>
    <xf numFmtId="3" fontId="7" fillId="0" borderId="0" xfId="0" applyNumberFormat="1" applyFont="1" applyBorder="1" applyAlignment="1">
      <alignment horizontal="right" indent="1"/>
    </xf>
    <xf numFmtId="3" fontId="7" fillId="0" borderId="1" xfId="0" applyNumberFormat="1" applyFont="1" applyBorder="1" applyAlignment="1">
      <alignment horizontal="right" indent="1"/>
    </xf>
    <xf numFmtId="3" fontId="6" fillId="0" borderId="0" xfId="0" applyNumberFormat="1" applyFont="1" applyBorder="1" applyAlignment="1">
      <alignment horizontal="right" indent="1"/>
    </xf>
    <xf numFmtId="3" fontId="6" fillId="0" borderId="1" xfId="0" applyNumberFormat="1" applyFont="1" applyBorder="1" applyAlignment="1">
      <alignment horizontal="right" indent="1"/>
    </xf>
    <xf numFmtId="3" fontId="6" fillId="0" borderId="0" xfId="0" applyNumberFormat="1" applyFont="1" applyFill="1" applyBorder="1" applyAlignment="1">
      <alignment horizontal="right" indent="1"/>
    </xf>
    <xf numFmtId="3" fontId="6" fillId="0" borderId="1" xfId="0" applyNumberFormat="1" applyFont="1" applyFill="1" applyBorder="1" applyAlignment="1">
      <alignment horizontal="right" indent="1"/>
    </xf>
    <xf numFmtId="3" fontId="6" fillId="0" borderId="5" xfId="0" applyNumberFormat="1" applyFont="1" applyBorder="1" applyAlignment="1">
      <alignment horizontal="right" indent="1"/>
    </xf>
    <xf numFmtId="3" fontId="6" fillId="0" borderId="9" xfId="0" applyNumberFormat="1" applyFont="1" applyBorder="1" applyAlignment="1">
      <alignment horizontal="right" indent="1"/>
    </xf>
    <xf numFmtId="1" fontId="12" fillId="0" borderId="4" xfId="4" applyNumberFormat="1" applyFont="1" applyBorder="1" applyAlignment="1" applyProtection="1">
      <alignment horizontal="center" wrapText="1"/>
      <protection locked="0"/>
    </xf>
    <xf numFmtId="178" fontId="17" fillId="0" borderId="2" xfId="4" applyNumberFormat="1" applyFont="1" applyFill="1" applyBorder="1" applyAlignment="1">
      <alignment horizontal="right" vertical="top"/>
    </xf>
    <xf numFmtId="178" fontId="17" fillId="0" borderId="3" xfId="4" applyNumberFormat="1" applyFont="1" applyFill="1" applyBorder="1" applyAlignment="1">
      <alignment horizontal="right" vertical="top"/>
    </xf>
    <xf numFmtId="0" fontId="7" fillId="0" borderId="6" xfId="4" applyFont="1" applyBorder="1" applyAlignment="1">
      <alignment horizontal="center" vertical="center"/>
    </xf>
    <xf numFmtId="0" fontId="7" fillId="0" borderId="12" xfId="4" applyFont="1" applyBorder="1" applyAlignment="1">
      <alignment horizontal="center" vertical="center"/>
    </xf>
    <xf numFmtId="0" fontId="3" fillId="0" borderId="0" xfId="0" applyFont="1" applyAlignment="1">
      <alignment horizontal="center" vertical="center"/>
    </xf>
    <xf numFmtId="9" fontId="3" fillId="0" borderId="0" xfId="9" applyFont="1" applyAlignment="1">
      <alignment horizontal="center" vertical="center"/>
    </xf>
    <xf numFmtId="0" fontId="0" fillId="0" borderId="0" xfId="0" applyAlignment="1">
      <alignment horizontal="right" indent="1"/>
    </xf>
    <xf numFmtId="0" fontId="15" fillId="0" borderId="0" xfId="0" applyFont="1" applyFill="1" applyBorder="1" applyAlignment="1">
      <alignment horizontal="right" indent="1"/>
    </xf>
    <xf numFmtId="176" fontId="7" fillId="0" borderId="4" xfId="4" applyNumberFormat="1" applyFont="1" applyBorder="1" applyAlignment="1">
      <alignment horizontal="center" wrapText="1"/>
    </xf>
    <xf numFmtId="176" fontId="7" fillId="0" borderId="6" xfId="4" applyNumberFormat="1" applyFont="1" applyBorder="1" applyAlignment="1">
      <alignment horizontal="center" wrapText="1"/>
    </xf>
    <xf numFmtId="176" fontId="7" fillId="0" borderId="12" xfId="4" applyNumberFormat="1" applyFont="1" applyBorder="1" applyAlignment="1">
      <alignment horizontal="center" wrapText="1"/>
    </xf>
    <xf numFmtId="0" fontId="6" fillId="0" borderId="4" xfId="8" applyFont="1" applyBorder="1" applyAlignment="1">
      <alignment horizontal="center" vertical="center"/>
    </xf>
    <xf numFmtId="0" fontId="7" fillId="0" borderId="4" xfId="8" applyFont="1" applyBorder="1" applyAlignment="1">
      <alignment horizontal="center" vertical="center" wrapText="1"/>
    </xf>
    <xf numFmtId="0" fontId="6" fillId="0" borderId="0" xfId="0" applyFont="1" applyAlignment="1">
      <alignment horizontal="center" vertical="center"/>
    </xf>
    <xf numFmtId="183" fontId="22" fillId="0" borderId="7" xfId="4" applyNumberFormat="1" applyFont="1" applyBorder="1" applyAlignment="1" applyProtection="1"/>
    <xf numFmtId="183" fontId="22" fillId="0" borderId="0" xfId="4" applyNumberFormat="1" applyFont="1" applyBorder="1" applyAlignment="1" applyProtection="1"/>
    <xf numFmtId="183" fontId="22" fillId="0" borderId="1" xfId="4" applyNumberFormat="1" applyFont="1" applyBorder="1" applyAlignment="1" applyProtection="1"/>
    <xf numFmtId="183" fontId="23" fillId="0" borderId="7" xfId="4" applyNumberFormat="1" applyFont="1" applyBorder="1" applyAlignment="1" applyProtection="1">
      <alignment vertical="center"/>
    </xf>
    <xf numFmtId="183" fontId="23" fillId="0" borderId="0" xfId="4" applyNumberFormat="1" applyFont="1" applyBorder="1" applyAlignment="1" applyProtection="1">
      <alignment vertical="center"/>
    </xf>
    <xf numFmtId="183" fontId="23" fillId="0" borderId="1" xfId="4" applyNumberFormat="1" applyFont="1" applyBorder="1" applyAlignment="1" applyProtection="1">
      <alignment vertical="center"/>
    </xf>
    <xf numFmtId="183" fontId="23" fillId="0" borderId="8" xfId="4" applyNumberFormat="1" applyFont="1" applyBorder="1" applyAlignment="1" applyProtection="1">
      <alignment vertical="center"/>
    </xf>
    <xf numFmtId="183" fontId="23" fillId="0" borderId="5" xfId="4" applyNumberFormat="1" applyFont="1" applyBorder="1" applyAlignment="1" applyProtection="1">
      <alignment vertical="center"/>
    </xf>
    <xf numFmtId="183" fontId="23" fillId="0" borderId="9" xfId="4" applyNumberFormat="1" applyFont="1" applyBorder="1" applyAlignment="1" applyProtection="1">
      <alignment vertical="center"/>
    </xf>
    <xf numFmtId="183" fontId="7" fillId="0" borderId="7" xfId="4" applyNumberFormat="1" applyFont="1" applyBorder="1" applyAlignment="1">
      <alignment horizontal="right"/>
    </xf>
    <xf numFmtId="183" fontId="7" fillId="0" borderId="1" xfId="4" applyNumberFormat="1" applyFont="1" applyBorder="1" applyAlignment="1">
      <alignment horizontal="right"/>
    </xf>
    <xf numFmtId="183" fontId="6" fillId="0" borderId="7" xfId="4" applyNumberFormat="1" applyFont="1" applyBorder="1" applyAlignment="1">
      <alignment horizontal="right"/>
    </xf>
    <xf numFmtId="183" fontId="23" fillId="0" borderId="7" xfId="4" applyNumberFormat="1" applyFont="1" applyBorder="1" applyAlignment="1" applyProtection="1"/>
    <xf numFmtId="183" fontId="23" fillId="0" borderId="0" xfId="4" applyNumberFormat="1" applyFont="1" applyBorder="1" applyAlignment="1" applyProtection="1"/>
    <xf numFmtId="183" fontId="23" fillId="0" borderId="1" xfId="4" applyNumberFormat="1" applyFont="1" applyBorder="1" applyAlignment="1" applyProtection="1"/>
    <xf numFmtId="183" fontId="6" fillId="0" borderId="1" xfId="4" applyNumberFormat="1" applyFont="1" applyBorder="1" applyAlignment="1">
      <alignment horizontal="right"/>
    </xf>
    <xf numFmtId="183" fontId="6" fillId="0" borderId="8" xfId="4" applyNumberFormat="1" applyFont="1" applyBorder="1" applyAlignment="1">
      <alignment horizontal="right"/>
    </xf>
    <xf numFmtId="183" fontId="23" fillId="0" borderId="8" xfId="4" applyNumberFormat="1" applyFont="1" applyBorder="1" applyAlignment="1" applyProtection="1"/>
    <xf numFmtId="183" fontId="23" fillId="0" borderId="5" xfId="4" applyNumberFormat="1" applyFont="1" applyBorder="1" applyAlignment="1" applyProtection="1"/>
    <xf numFmtId="183" fontId="23" fillId="0" borderId="9" xfId="4" applyNumberFormat="1" applyFont="1" applyBorder="1" applyAlignment="1" applyProtection="1"/>
    <xf numFmtId="183" fontId="6" fillId="0" borderId="9" xfId="4" applyNumberFormat="1" applyFont="1" applyBorder="1" applyAlignment="1">
      <alignment horizontal="right"/>
    </xf>
    <xf numFmtId="164" fontId="7" fillId="0" borderId="6" xfId="4" applyNumberFormat="1" applyFont="1" applyBorder="1" applyAlignment="1">
      <alignment horizontal="center" vertical="center"/>
    </xf>
    <xf numFmtId="164" fontId="10" fillId="0" borderId="0" xfId="4" applyNumberFormat="1" applyFont="1" applyAlignment="1" applyProtection="1">
      <alignment horizontal="left" vertical="center"/>
      <protection locked="0"/>
    </xf>
    <xf numFmtId="180" fontId="6" fillId="0" borderId="0" xfId="4" applyNumberFormat="1" applyFont="1" applyBorder="1" applyAlignment="1" applyProtection="1">
      <alignment horizontal="right" vertical="center" indent="1"/>
    </xf>
    <xf numFmtId="180" fontId="6" fillId="0" borderId="1" xfId="4" applyNumberFormat="1" applyFont="1" applyBorder="1" applyAlignment="1" applyProtection="1">
      <alignment horizontal="right" vertical="center" indent="1"/>
    </xf>
    <xf numFmtId="180" fontId="6" fillId="0" borderId="5" xfId="4" applyNumberFormat="1" applyFont="1" applyBorder="1" applyAlignment="1" applyProtection="1">
      <alignment horizontal="right" vertical="center" indent="1"/>
    </xf>
    <xf numFmtId="180" fontId="6" fillId="0" borderId="9" xfId="4" applyNumberFormat="1" applyFont="1" applyBorder="1" applyAlignment="1" applyProtection="1">
      <alignment horizontal="right" vertical="center" indent="1"/>
    </xf>
    <xf numFmtId="180" fontId="6" fillId="0" borderId="7" xfId="4" applyNumberFormat="1" applyFont="1" applyBorder="1" applyAlignment="1" applyProtection="1">
      <alignment horizontal="right" vertical="center" indent="1"/>
    </xf>
    <xf numFmtId="180" fontId="6" fillId="0" borderId="8" xfId="4" applyNumberFormat="1" applyFont="1" applyBorder="1" applyAlignment="1" applyProtection="1">
      <alignment horizontal="right" vertical="center" indent="1"/>
    </xf>
    <xf numFmtId="164" fontId="7" fillId="0" borderId="11" xfId="4" applyNumberFormat="1" applyFont="1" applyBorder="1" applyAlignment="1" applyProtection="1">
      <alignment horizontal="center" vertical="center"/>
      <protection locked="0"/>
    </xf>
    <xf numFmtId="164" fontId="7" fillId="0" borderId="18" xfId="4" applyNumberFormat="1" applyFont="1" applyBorder="1" applyAlignment="1">
      <alignment horizontal="center" vertical="center"/>
    </xf>
    <xf numFmtId="1" fontId="6" fillId="0" borderId="1" xfId="9" applyNumberFormat="1" applyFont="1" applyBorder="1" applyAlignment="1">
      <alignment horizontal="right" indent="1"/>
    </xf>
    <xf numFmtId="0" fontId="6" fillId="0" borderId="7" xfId="7" applyFont="1" applyBorder="1" applyAlignment="1">
      <alignment horizontal="left" indent="1"/>
    </xf>
    <xf numFmtId="0" fontId="6" fillId="0" borderId="2" xfId="7" applyFont="1" applyBorder="1" applyAlignment="1">
      <alignment horizontal="left" indent="1"/>
    </xf>
    <xf numFmtId="173" fontId="6" fillId="0" borderId="1" xfId="9" applyNumberFormat="1" applyFont="1" applyBorder="1" applyAlignment="1">
      <alignment horizontal="right"/>
    </xf>
    <xf numFmtId="173" fontId="6" fillId="0" borderId="9" xfId="9" applyNumberFormat="1" applyFont="1" applyBorder="1" applyAlignment="1">
      <alignment horizontal="right"/>
    </xf>
    <xf numFmtId="173" fontId="7" fillId="0" borderId="2" xfId="4" applyNumberFormat="1" applyFont="1" applyFill="1" applyBorder="1" applyAlignment="1" applyProtection="1">
      <alignment horizontal="right" indent="1"/>
    </xf>
    <xf numFmtId="173" fontId="6" fillId="0" borderId="2" xfId="4" applyNumberFormat="1" applyFont="1" applyFill="1" applyBorder="1" applyAlignment="1" applyProtection="1">
      <alignment horizontal="right" indent="1"/>
    </xf>
    <xf numFmtId="173" fontId="6" fillId="0" borderId="3" xfId="4" applyNumberFormat="1" applyFont="1" applyFill="1" applyBorder="1" applyAlignment="1" applyProtection="1">
      <alignment horizontal="right" indent="1"/>
    </xf>
    <xf numFmtId="1" fontId="7" fillId="0" borderId="1" xfId="4" applyNumberFormat="1" applyFont="1" applyBorder="1" applyAlignment="1">
      <alignment horizontal="center"/>
    </xf>
    <xf numFmtId="1" fontId="7" fillId="0" borderId="5" xfId="4" applyNumberFormat="1" applyFont="1" applyBorder="1" applyAlignment="1">
      <alignment horizontal="center"/>
    </xf>
    <xf numFmtId="1" fontId="7" fillId="0" borderId="9" xfId="4" applyNumberFormat="1" applyFont="1" applyBorder="1" applyAlignment="1">
      <alignment horizontal="center"/>
    </xf>
    <xf numFmtId="185" fontId="7" fillId="0" borderId="3" xfId="9" applyNumberFormat="1" applyFont="1" applyBorder="1" applyAlignment="1">
      <alignment horizontal="right" indent="1"/>
    </xf>
    <xf numFmtId="185" fontId="7" fillId="0" borderId="2" xfId="9" applyNumberFormat="1" applyFont="1" applyBorder="1" applyAlignment="1">
      <alignment horizontal="right" indent="1"/>
    </xf>
    <xf numFmtId="0" fontId="2" fillId="0" borderId="0" xfId="7" applyFont="1"/>
    <xf numFmtId="0" fontId="2" fillId="0" borderId="0" xfId="4" applyFont="1" applyAlignment="1">
      <alignment horizontal="left"/>
    </xf>
    <xf numFmtId="0" fontId="10" fillId="0" borderId="0" xfId="0" applyFont="1" applyFill="1" applyBorder="1" applyAlignment="1">
      <alignment vertical="center"/>
    </xf>
    <xf numFmtId="0" fontId="10" fillId="0" borderId="0" xfId="0" applyFont="1" applyFill="1" applyAlignment="1">
      <alignment vertical="center"/>
    </xf>
    <xf numFmtId="0" fontId="10" fillId="0" borderId="0" xfId="0" applyFont="1" applyFill="1" applyAlignment="1">
      <alignment horizontal="left" vertical="center"/>
    </xf>
    <xf numFmtId="0" fontId="6" fillId="0" borderId="0" xfId="0" applyFont="1" applyAlignment="1">
      <alignment horizontal="left" vertical="center"/>
    </xf>
    <xf numFmtId="0" fontId="10" fillId="0" borderId="0" xfId="4" applyFont="1" applyFill="1" applyBorder="1" applyAlignment="1">
      <alignment horizontal="left" vertical="center"/>
    </xf>
    <xf numFmtId="49" fontId="10" fillId="0" borderId="0" xfId="4" applyNumberFormat="1" applyFont="1" applyFill="1" applyAlignment="1">
      <alignment horizontal="left" vertical="center"/>
    </xf>
    <xf numFmtId="1" fontId="10" fillId="0" borderId="0" xfId="4" applyNumberFormat="1" applyFont="1" applyFill="1" applyBorder="1" applyAlignment="1">
      <alignment horizontal="left" vertical="center"/>
    </xf>
    <xf numFmtId="172" fontId="10" fillId="0" borderId="0" xfId="0" applyNumberFormat="1" applyFont="1" applyFill="1" applyAlignment="1">
      <alignment horizontal="left" vertical="center"/>
    </xf>
    <xf numFmtId="172" fontId="10" fillId="0" borderId="0" xfId="4" applyNumberFormat="1" applyFont="1" applyFill="1" applyAlignment="1">
      <alignment horizontal="left" vertical="center"/>
    </xf>
    <xf numFmtId="0" fontId="10" fillId="0" borderId="0" xfId="0" applyFont="1" applyAlignment="1">
      <alignment horizontal="left" vertical="center"/>
    </xf>
    <xf numFmtId="0" fontId="12" fillId="0" borderId="0" xfId="4" applyFont="1" applyBorder="1" applyAlignment="1">
      <alignment horizontal="left" vertical="center"/>
    </xf>
    <xf numFmtId="0" fontId="10" fillId="0" borderId="0" xfId="4" applyFont="1" applyBorder="1" applyAlignment="1">
      <alignment horizontal="left" vertical="center"/>
    </xf>
    <xf numFmtId="3" fontId="17" fillId="0" borderId="0" xfId="4" applyNumberFormat="1" applyFont="1" applyFill="1" applyBorder="1" applyAlignment="1">
      <alignment horizontal="left" vertical="center"/>
    </xf>
    <xf numFmtId="0" fontId="0" fillId="0" borderId="0" xfId="0" applyAlignment="1">
      <alignment horizontal="left" vertical="center"/>
    </xf>
    <xf numFmtId="0" fontId="0" fillId="0" borderId="0" xfId="0" applyAlignment="1">
      <alignment horizontal="left" vertical="center" indent="1"/>
    </xf>
    <xf numFmtId="0" fontId="10" fillId="0" borderId="0" xfId="7" applyFont="1" applyFill="1" applyAlignment="1">
      <alignment horizontal="left" vertical="center" wrapText="1"/>
    </xf>
    <xf numFmtId="0" fontId="10" fillId="0" borderId="0" xfId="7" applyFont="1" applyFill="1" applyBorder="1" applyAlignment="1">
      <alignment horizontal="left" vertical="center"/>
    </xf>
    <xf numFmtId="1" fontId="6" fillId="0" borderId="9" xfId="9" applyNumberFormat="1" applyFont="1" applyBorder="1" applyAlignment="1">
      <alignment horizontal="right" indent="1"/>
    </xf>
    <xf numFmtId="164" fontId="6" fillId="0" borderId="7" xfId="4" applyNumberFormat="1" applyFont="1" applyFill="1" applyBorder="1" applyAlignment="1">
      <alignment horizontal="left" vertical="center"/>
    </xf>
    <xf numFmtId="164" fontId="6" fillId="0" borderId="7" xfId="4" applyNumberFormat="1" applyFont="1" applyFill="1" applyBorder="1" applyAlignment="1">
      <alignment horizontal="left" vertical="top"/>
    </xf>
    <xf numFmtId="164" fontId="6" fillId="0" borderId="8" xfId="4" applyNumberFormat="1" applyFont="1" applyFill="1" applyBorder="1" applyAlignment="1">
      <alignment horizontal="left" vertical="top"/>
    </xf>
    <xf numFmtId="183" fontId="22" fillId="0" borderId="0" xfId="2" applyNumberFormat="1" applyFont="1" applyFill="1" applyBorder="1" applyAlignment="1">
      <alignment horizontal="right"/>
    </xf>
    <xf numFmtId="183" fontId="22" fillId="0" borderId="1" xfId="2" applyNumberFormat="1" applyFont="1" applyFill="1" applyBorder="1" applyAlignment="1">
      <alignment horizontal="right"/>
    </xf>
    <xf numFmtId="183" fontId="6" fillId="0" borderId="0" xfId="4" applyNumberFormat="1" applyFont="1" applyFill="1" applyBorder="1" applyAlignment="1" applyProtection="1">
      <alignment vertical="center"/>
    </xf>
    <xf numFmtId="183" fontId="23" fillId="0" borderId="0" xfId="2" applyNumberFormat="1" applyFont="1" applyFill="1" applyBorder="1" applyAlignment="1">
      <alignment horizontal="right"/>
    </xf>
    <xf numFmtId="183" fontId="23" fillId="0" borderId="1" xfId="2" applyNumberFormat="1" applyFont="1" applyFill="1" applyBorder="1" applyAlignment="1">
      <alignment horizontal="right"/>
    </xf>
    <xf numFmtId="183" fontId="7" fillId="0" borderId="0" xfId="4" applyNumberFormat="1" applyFont="1" applyFill="1" applyBorder="1" applyAlignment="1" applyProtection="1">
      <alignment vertical="center"/>
    </xf>
    <xf numFmtId="183" fontId="23" fillId="0" borderId="0" xfId="2" applyNumberFormat="1" applyFont="1" applyFill="1" applyBorder="1" applyAlignment="1">
      <alignment horizontal="right" vertical="top"/>
    </xf>
    <xf numFmtId="183" fontId="23" fillId="0" borderId="1" xfId="2" applyNumberFormat="1" applyFont="1" applyFill="1" applyBorder="1" applyAlignment="1">
      <alignment horizontal="right" vertical="top"/>
    </xf>
    <xf numFmtId="183" fontId="23" fillId="0" borderId="5" xfId="2" applyNumberFormat="1" applyFont="1" applyFill="1" applyBorder="1" applyAlignment="1">
      <alignment horizontal="right"/>
    </xf>
    <xf numFmtId="183" fontId="23" fillId="0" borderId="9" xfId="2" applyNumberFormat="1" applyFont="1" applyFill="1" applyBorder="1" applyAlignment="1">
      <alignment horizontal="right"/>
    </xf>
    <xf numFmtId="183" fontId="6" fillId="0" borderId="7" xfId="4" applyNumberFormat="1" applyFont="1" applyFill="1" applyBorder="1" applyAlignment="1" applyProtection="1">
      <alignment horizontal="right" vertical="center"/>
    </xf>
    <xf numFmtId="183" fontId="23" fillId="0" borderId="7" xfId="2" applyNumberFormat="1" applyFont="1" applyFill="1" applyBorder="1" applyAlignment="1">
      <alignment horizontal="right"/>
    </xf>
    <xf numFmtId="183" fontId="7" fillId="0" borderId="7" xfId="4" applyNumberFormat="1" applyFont="1" applyFill="1" applyBorder="1" applyAlignment="1" applyProtection="1">
      <alignment horizontal="right" vertical="center"/>
    </xf>
    <xf numFmtId="183" fontId="6" fillId="0" borderId="0" xfId="4" applyNumberFormat="1" applyFont="1" applyFill="1" applyBorder="1" applyAlignment="1" applyProtection="1">
      <alignment horizontal="right" vertical="center"/>
    </xf>
    <xf numFmtId="183" fontId="23" fillId="0" borderId="7" xfId="2" applyNumberFormat="1" applyFont="1" applyFill="1" applyBorder="1" applyAlignment="1">
      <alignment horizontal="right" vertical="top"/>
    </xf>
    <xf numFmtId="183" fontId="23" fillId="0" borderId="8" xfId="2" applyNumberFormat="1" applyFont="1" applyFill="1" applyBorder="1" applyAlignment="1">
      <alignment horizontal="right"/>
    </xf>
    <xf numFmtId="183" fontId="6" fillId="0" borderId="0" xfId="4" applyNumberFormat="1" applyFont="1" applyFill="1" applyBorder="1" applyAlignment="1" applyProtection="1">
      <alignment horizontal="right"/>
    </xf>
    <xf numFmtId="183" fontId="6" fillId="0" borderId="1" xfId="4" applyNumberFormat="1" applyFont="1" applyFill="1" applyBorder="1" applyAlignment="1" applyProtection="1">
      <alignment horizontal="right"/>
    </xf>
    <xf numFmtId="183" fontId="7" fillId="0" borderId="0" xfId="4" applyNumberFormat="1" applyFont="1" applyFill="1" applyBorder="1" applyAlignment="1" applyProtection="1">
      <alignment horizontal="right"/>
    </xf>
    <xf numFmtId="183" fontId="7" fillId="0" borderId="1" xfId="4" applyNumberFormat="1" applyFont="1" applyFill="1" applyBorder="1" applyAlignment="1" applyProtection="1">
      <alignment horizontal="right"/>
    </xf>
    <xf numFmtId="183" fontId="6" fillId="0" borderId="5" xfId="4" applyNumberFormat="1" applyFont="1" applyFill="1" applyBorder="1" applyAlignment="1" applyProtection="1">
      <alignment horizontal="right"/>
    </xf>
    <xf numFmtId="0" fontId="7" fillId="0" borderId="15" xfId="4" applyFont="1" applyFill="1" applyBorder="1" applyAlignment="1">
      <alignment horizontal="left" vertical="center"/>
    </xf>
    <xf numFmtId="0" fontId="7" fillId="0" borderId="1" xfId="4" applyFont="1" applyFill="1" applyBorder="1" applyAlignment="1">
      <alignment horizontal="right" vertical="center"/>
    </xf>
    <xf numFmtId="0" fontId="7" fillId="5" borderId="15" xfId="4" applyFont="1" applyFill="1" applyBorder="1" applyAlignment="1">
      <alignment horizontal="left"/>
    </xf>
    <xf numFmtId="164" fontId="7" fillId="0" borderId="6" xfId="4" applyNumberFormat="1" applyFont="1" applyBorder="1" applyAlignment="1">
      <alignment horizontal="center" vertical="center"/>
    </xf>
    <xf numFmtId="164" fontId="7" fillId="0" borderId="12" xfId="4" applyNumberFormat="1" applyFont="1" applyBorder="1" applyAlignment="1">
      <alignment horizontal="center" vertical="center"/>
    </xf>
    <xf numFmtId="0" fontId="11" fillId="0" borderId="0" xfId="0" applyFont="1" applyAlignment="1">
      <alignment horizontal="right"/>
    </xf>
    <xf numFmtId="0" fontId="12" fillId="6" borderId="17" xfId="0" applyFont="1" applyFill="1" applyBorder="1"/>
    <xf numFmtId="178" fontId="12" fillId="6" borderId="7" xfId="0" applyNumberFormat="1" applyFont="1" applyFill="1" applyBorder="1"/>
    <xf numFmtId="178" fontId="12" fillId="6" borderId="0" xfId="0" applyNumberFormat="1" applyFont="1" applyFill="1" applyBorder="1"/>
    <xf numFmtId="178" fontId="12" fillId="6" borderId="2" xfId="0" applyNumberFormat="1" applyFont="1" applyFill="1" applyBorder="1"/>
    <xf numFmtId="0" fontId="12" fillId="6" borderId="7" xfId="0" applyFont="1" applyFill="1" applyBorder="1"/>
    <xf numFmtId="0" fontId="12" fillId="6" borderId="2" xfId="0" applyFont="1" applyFill="1" applyBorder="1"/>
    <xf numFmtId="178" fontId="12" fillId="6" borderId="1" xfId="0" applyNumberFormat="1" applyFont="1" applyFill="1" applyBorder="1"/>
    <xf numFmtId="0" fontId="12" fillId="6" borderId="14" xfId="0" applyFont="1" applyFill="1" applyBorder="1"/>
    <xf numFmtId="0" fontId="7" fillId="6" borderId="14" xfId="0" applyFont="1" applyFill="1" applyBorder="1"/>
    <xf numFmtId="178" fontId="7" fillId="6" borderId="18" xfId="0" applyNumberFormat="1" applyFont="1" applyFill="1" applyBorder="1" applyAlignment="1"/>
    <xf numFmtId="178" fontId="7" fillId="6" borderId="19" xfId="0" applyNumberFormat="1" applyFont="1" applyFill="1" applyBorder="1" applyAlignment="1"/>
    <xf numFmtId="0" fontId="7" fillId="6" borderId="14" xfId="0" applyFont="1" applyFill="1" applyBorder="1" applyAlignment="1"/>
    <xf numFmtId="3" fontId="12" fillId="6" borderId="0" xfId="0" applyNumberFormat="1" applyFont="1" applyFill="1" applyBorder="1" applyAlignment="1">
      <alignment horizontal="right" indent="1"/>
    </xf>
    <xf numFmtId="1" fontId="12" fillId="6" borderId="2" xfId="0" applyNumberFormat="1" applyFont="1" applyFill="1" applyBorder="1" applyAlignment="1">
      <alignment horizontal="right" indent="1"/>
    </xf>
    <xf numFmtId="3" fontId="12" fillId="6" borderId="2" xfId="0" applyNumberFormat="1" applyFont="1" applyFill="1" applyBorder="1" applyAlignment="1">
      <alignment horizontal="right" indent="1"/>
    </xf>
    <xf numFmtId="3" fontId="12" fillId="6" borderId="14" xfId="0" applyNumberFormat="1" applyFont="1" applyFill="1" applyBorder="1" applyAlignment="1">
      <alignment horizontal="right" indent="1"/>
    </xf>
    <xf numFmtId="0" fontId="7" fillId="6" borderId="2" xfId="0" applyFont="1" applyFill="1" applyBorder="1"/>
    <xf numFmtId="3" fontId="7" fillId="6" borderId="0" xfId="0" applyNumberFormat="1" applyFont="1" applyFill="1" applyBorder="1" applyAlignment="1">
      <alignment horizontal="right" indent="1"/>
    </xf>
    <xf numFmtId="3" fontId="7" fillId="6" borderId="1" xfId="0" applyNumberFormat="1" applyFont="1" applyFill="1" applyBorder="1" applyAlignment="1">
      <alignment horizontal="right" indent="1"/>
    </xf>
    <xf numFmtId="3" fontId="7" fillId="6" borderId="18" xfId="0" applyNumberFormat="1" applyFont="1" applyFill="1" applyBorder="1" applyAlignment="1">
      <alignment horizontal="right" indent="1"/>
    </xf>
    <xf numFmtId="3" fontId="7" fillId="6" borderId="19" xfId="0" applyNumberFormat="1" applyFont="1" applyFill="1" applyBorder="1" applyAlignment="1">
      <alignment horizontal="right" indent="1"/>
    </xf>
    <xf numFmtId="183" fontId="7" fillId="6" borderId="0" xfId="4" applyNumberFormat="1" applyFont="1" applyFill="1" applyBorder="1" applyAlignment="1" applyProtection="1">
      <alignment horizontal="right" vertical="center"/>
    </xf>
    <xf numFmtId="183" fontId="7" fillId="6" borderId="1" xfId="4" applyNumberFormat="1" applyFont="1" applyFill="1" applyBorder="1" applyAlignment="1" applyProtection="1">
      <alignment horizontal="right" vertical="center"/>
    </xf>
    <xf numFmtId="164" fontId="7" fillId="6" borderId="2" xfId="4" applyNumberFormat="1" applyFont="1" applyFill="1" applyBorder="1" applyAlignment="1">
      <alignment horizontal="left" vertical="center"/>
    </xf>
    <xf numFmtId="183" fontId="22" fillId="6" borderId="0" xfId="2" applyNumberFormat="1" applyFont="1" applyFill="1" applyBorder="1" applyAlignment="1">
      <alignment horizontal="right"/>
    </xf>
    <xf numFmtId="183" fontId="22" fillId="6" borderId="1" xfId="2" applyNumberFormat="1" applyFont="1" applyFill="1" applyBorder="1" applyAlignment="1">
      <alignment horizontal="right"/>
    </xf>
    <xf numFmtId="170" fontId="7" fillId="6" borderId="0" xfId="4" applyNumberFormat="1" applyFont="1" applyFill="1" applyBorder="1" applyAlignment="1" applyProtection="1">
      <alignment vertical="center"/>
    </xf>
    <xf numFmtId="170" fontId="7" fillId="6" borderId="1" xfId="4" applyNumberFormat="1" applyFont="1" applyFill="1" applyBorder="1" applyAlignment="1" applyProtection="1">
      <alignment vertical="center"/>
    </xf>
    <xf numFmtId="1" fontId="7" fillId="6" borderId="7" xfId="4" applyNumberFormat="1" applyFont="1" applyFill="1" applyBorder="1" applyAlignment="1">
      <alignment horizontal="left"/>
    </xf>
    <xf numFmtId="183" fontId="22" fillId="6" borderId="17" xfId="2" applyNumberFormat="1" applyFont="1" applyFill="1" applyBorder="1" applyAlignment="1">
      <alignment horizontal="right"/>
    </xf>
    <xf numFmtId="164" fontId="7" fillId="6" borderId="7" xfId="4" applyNumberFormat="1" applyFont="1" applyFill="1" applyBorder="1" applyAlignment="1">
      <alignment horizontal="left" vertical="center"/>
    </xf>
    <xf numFmtId="183" fontId="22" fillId="6" borderId="7" xfId="2" applyNumberFormat="1" applyFont="1" applyFill="1" applyBorder="1" applyAlignment="1">
      <alignment horizontal="right"/>
    </xf>
    <xf numFmtId="1" fontId="7" fillId="6" borderId="15" xfId="4" applyNumberFormat="1" applyFont="1" applyFill="1" applyBorder="1" applyAlignment="1">
      <alignment horizontal="left"/>
    </xf>
    <xf numFmtId="183" fontId="22" fillId="6" borderId="18" xfId="2" applyNumberFormat="1" applyFont="1" applyFill="1" applyBorder="1" applyAlignment="1">
      <alignment horizontal="right"/>
    </xf>
    <xf numFmtId="183" fontId="22" fillId="6" borderId="19" xfId="2" applyNumberFormat="1" applyFont="1" applyFill="1" applyBorder="1" applyAlignment="1">
      <alignment horizontal="right"/>
    </xf>
    <xf numFmtId="172" fontId="7" fillId="6" borderId="2" xfId="4" applyNumberFormat="1" applyFont="1" applyFill="1" applyBorder="1" applyAlignment="1">
      <alignment horizontal="left"/>
    </xf>
    <xf numFmtId="183" fontId="7" fillId="6" borderId="0" xfId="4" applyNumberFormat="1" applyFont="1" applyFill="1" applyBorder="1" applyAlignment="1" applyProtection="1">
      <alignment horizontal="right"/>
    </xf>
    <xf numFmtId="183" fontId="7" fillId="6" borderId="1" xfId="4" applyNumberFormat="1" applyFont="1" applyFill="1" applyBorder="1" applyAlignment="1" applyProtection="1">
      <alignment horizontal="right"/>
    </xf>
    <xf numFmtId="172" fontId="7" fillId="6" borderId="2" xfId="4" applyNumberFormat="1" applyFont="1" applyFill="1" applyBorder="1"/>
    <xf numFmtId="174" fontId="6" fillId="6" borderId="18" xfId="4" applyNumberFormat="1" applyFont="1" applyFill="1" applyBorder="1" applyProtection="1"/>
    <xf numFmtId="174" fontId="6" fillId="6" borderId="19" xfId="4" applyNumberFormat="1" applyFont="1" applyFill="1" applyBorder="1" applyProtection="1"/>
    <xf numFmtId="178" fontId="22" fillId="6" borderId="0" xfId="2" applyNumberFormat="1" applyFont="1" applyFill="1" applyBorder="1" applyAlignment="1">
      <alignment horizontal="right"/>
    </xf>
    <xf numFmtId="173" fontId="7" fillId="6" borderId="2" xfId="4" applyNumberFormat="1" applyFont="1" applyFill="1" applyBorder="1" applyAlignment="1" applyProtection="1">
      <alignment horizontal="right" indent="1"/>
    </xf>
    <xf numFmtId="172" fontId="7" fillId="6" borderId="2" xfId="0" applyNumberFormat="1" applyFont="1" applyFill="1" applyBorder="1" applyAlignment="1">
      <alignment horizontal="left"/>
    </xf>
    <xf numFmtId="1" fontId="16" fillId="6" borderId="10" xfId="4" applyNumberFormat="1" applyFont="1" applyFill="1" applyBorder="1" applyAlignment="1" applyProtection="1">
      <alignment horizontal="left" vertical="center"/>
      <protection locked="0"/>
    </xf>
    <xf numFmtId="178" fontId="16" fillId="6" borderId="0" xfId="4" applyNumberFormat="1" applyFont="1" applyFill="1" applyBorder="1" applyAlignment="1">
      <alignment horizontal="right"/>
    </xf>
    <xf numFmtId="178" fontId="16" fillId="6" borderId="2" xfId="4" applyNumberFormat="1" applyFont="1" applyFill="1" applyBorder="1" applyAlignment="1">
      <alignment horizontal="right"/>
    </xf>
    <xf numFmtId="1" fontId="12" fillId="6" borderId="10" xfId="4" applyNumberFormat="1" applyFont="1" applyFill="1" applyBorder="1" applyAlignment="1" applyProtection="1">
      <alignment horizontal="left" vertical="center"/>
      <protection locked="0"/>
    </xf>
    <xf numFmtId="1" fontId="12" fillId="6" borderId="2" xfId="4" applyNumberFormat="1" applyFont="1" applyFill="1" applyBorder="1" applyAlignment="1" applyProtection="1">
      <alignment horizontal="left" vertical="center"/>
      <protection locked="0"/>
    </xf>
    <xf numFmtId="1" fontId="7" fillId="6" borderId="10" xfId="4" applyNumberFormat="1" applyFont="1" applyFill="1" applyBorder="1" applyAlignment="1">
      <alignment horizontal="left"/>
    </xf>
    <xf numFmtId="183" fontId="22" fillId="6" borderId="7" xfId="4" applyNumberFormat="1" applyFont="1" applyFill="1" applyBorder="1" applyAlignment="1" applyProtection="1"/>
    <xf numFmtId="183" fontId="22" fillId="6" borderId="0" xfId="4" applyNumberFormat="1" applyFont="1" applyFill="1" applyBorder="1" applyAlignment="1" applyProtection="1"/>
    <xf numFmtId="183" fontId="22" fillId="6" borderId="1" xfId="4" applyNumberFormat="1" applyFont="1" applyFill="1" applyBorder="1" applyAlignment="1" applyProtection="1"/>
    <xf numFmtId="183" fontId="22" fillId="6" borderId="0" xfId="4" applyNumberFormat="1" applyFont="1" applyFill="1" applyAlignment="1" applyProtection="1"/>
    <xf numFmtId="183" fontId="7" fillId="6" borderId="7" xfId="4" applyNumberFormat="1" applyFont="1" applyFill="1" applyBorder="1" applyAlignment="1">
      <alignment horizontal="right"/>
    </xf>
    <xf numFmtId="183" fontId="7" fillId="6" borderId="1" xfId="4" applyNumberFormat="1" applyFont="1" applyFill="1" applyBorder="1" applyAlignment="1">
      <alignment horizontal="right"/>
    </xf>
    <xf numFmtId="183" fontId="7" fillId="6" borderId="17" xfId="4" applyNumberFormat="1" applyFont="1" applyFill="1" applyBorder="1" applyAlignment="1">
      <alignment horizontal="right"/>
    </xf>
    <xf numFmtId="183" fontId="22" fillId="6" borderId="17" xfId="4" applyNumberFormat="1" applyFont="1" applyFill="1" applyBorder="1" applyAlignment="1" applyProtection="1"/>
    <xf numFmtId="183" fontId="22" fillId="6" borderId="18" xfId="4" applyNumberFormat="1" applyFont="1" applyFill="1" applyBorder="1" applyAlignment="1" applyProtection="1"/>
    <xf numFmtId="183" fontId="22" fillId="6" borderId="19" xfId="4" applyNumberFormat="1" applyFont="1" applyFill="1" applyBorder="1" applyAlignment="1" applyProtection="1"/>
    <xf numFmtId="183" fontId="7" fillId="6" borderId="19" xfId="4" applyNumberFormat="1" applyFont="1" applyFill="1" applyBorder="1" applyAlignment="1">
      <alignment horizontal="right"/>
    </xf>
    <xf numFmtId="0" fontId="12" fillId="6" borderId="2" xfId="4" applyFont="1" applyFill="1" applyBorder="1" applyAlignment="1" applyProtection="1">
      <protection locked="0"/>
    </xf>
    <xf numFmtId="178" fontId="12" fillId="6" borderId="0" xfId="0" applyNumberFormat="1" applyFont="1" applyFill="1" applyBorder="1" applyAlignment="1"/>
    <xf numFmtId="178" fontId="12" fillId="6" borderId="1" xfId="0" applyNumberFormat="1" applyFont="1" applyFill="1" applyBorder="1" applyAlignment="1"/>
    <xf numFmtId="0" fontId="12" fillId="6" borderId="13" xfId="4" applyFont="1" applyFill="1" applyBorder="1" applyAlignment="1">
      <alignment horizontal="left"/>
    </xf>
    <xf numFmtId="178" fontId="16" fillId="6" borderId="1" xfId="4" applyNumberFormat="1" applyFont="1" applyFill="1" applyBorder="1" applyAlignment="1">
      <alignment horizontal="right"/>
    </xf>
    <xf numFmtId="178" fontId="12" fillId="6" borderId="2" xfId="1" applyNumberFormat="1" applyFont="1" applyFill="1" applyBorder="1" applyAlignment="1">
      <alignment horizontal="right"/>
    </xf>
    <xf numFmtId="178" fontId="12" fillId="6" borderId="7" xfId="4" applyNumberFormat="1" applyFont="1" applyFill="1" applyBorder="1" applyAlignment="1" applyProtection="1">
      <alignment horizontal="right" vertical="center"/>
    </xf>
    <xf numFmtId="178" fontId="12" fillId="6" borderId="0" xfId="4" applyNumberFormat="1" applyFont="1" applyFill="1" applyBorder="1" applyAlignment="1" applyProtection="1">
      <alignment horizontal="right" vertical="center"/>
    </xf>
    <xf numFmtId="178" fontId="12" fillId="6" borderId="1" xfId="4" applyNumberFormat="1" applyFont="1" applyFill="1" applyBorder="1" applyAlignment="1" applyProtection="1">
      <alignment horizontal="right"/>
    </xf>
    <xf numFmtId="178" fontId="17" fillId="6" borderId="0" xfId="4" applyNumberFormat="1" applyFont="1" applyFill="1" applyBorder="1" applyAlignment="1">
      <alignment horizontal="right"/>
    </xf>
    <xf numFmtId="178" fontId="12" fillId="6" borderId="7" xfId="4" applyNumberFormat="1" applyFont="1" applyFill="1" applyBorder="1" applyAlignment="1" applyProtection="1">
      <alignment horizontal="right"/>
    </xf>
    <xf numFmtId="178" fontId="12" fillId="6" borderId="0" xfId="4" applyNumberFormat="1" applyFont="1" applyFill="1" applyBorder="1" applyAlignment="1" applyProtection="1">
      <alignment horizontal="right"/>
    </xf>
    <xf numFmtId="178" fontId="12" fillId="6" borderId="0" xfId="0" applyNumberFormat="1" applyFont="1" applyFill="1"/>
    <xf numFmtId="0" fontId="12" fillId="6" borderId="2" xfId="4" applyFont="1" applyFill="1" applyBorder="1" applyAlignment="1">
      <alignment horizontal="left"/>
    </xf>
    <xf numFmtId="170" fontId="12" fillId="6" borderId="2" xfId="4" applyNumberFormat="1" applyFont="1" applyFill="1" applyBorder="1" applyAlignment="1">
      <alignment horizontal="left"/>
    </xf>
    <xf numFmtId="170" fontId="12" fillId="6" borderId="14" xfId="4" applyNumberFormat="1" applyFont="1" applyFill="1" applyBorder="1" applyAlignment="1">
      <alignment horizontal="left"/>
    </xf>
    <xf numFmtId="178" fontId="16" fillId="6" borderId="0" xfId="1" applyNumberFormat="1" applyFont="1" applyFill="1" applyBorder="1" applyAlignment="1">
      <alignment horizontal="right"/>
    </xf>
    <xf numFmtId="178" fontId="16" fillId="6" borderId="1" xfId="1" applyNumberFormat="1" applyFont="1" applyFill="1" applyBorder="1" applyAlignment="1">
      <alignment horizontal="right"/>
    </xf>
    <xf numFmtId="0" fontId="12" fillId="6" borderId="14" xfId="4" applyFont="1" applyFill="1" applyBorder="1" applyAlignment="1">
      <alignment horizontal="left"/>
    </xf>
    <xf numFmtId="178" fontId="16" fillId="6" borderId="18" xfId="1" applyNumberFormat="1" applyFont="1" applyFill="1" applyBorder="1" applyAlignment="1">
      <alignment horizontal="right"/>
    </xf>
    <xf numFmtId="178" fontId="16" fillId="6" borderId="19" xfId="1" applyNumberFormat="1" applyFont="1" applyFill="1" applyBorder="1" applyAlignment="1">
      <alignment horizontal="right"/>
    </xf>
    <xf numFmtId="178" fontId="37" fillId="6" borderId="3" xfId="4" applyNumberFormat="1" applyFont="1" applyFill="1" applyBorder="1" applyAlignment="1">
      <alignment horizontal="center"/>
    </xf>
    <xf numFmtId="178" fontId="37" fillId="6" borderId="3" xfId="4" applyNumberFormat="1" applyFont="1" applyFill="1" applyBorder="1" applyAlignment="1"/>
    <xf numFmtId="178" fontId="37" fillId="6" borderId="5" xfId="4" applyNumberFormat="1" applyFont="1" applyFill="1" applyBorder="1" applyAlignment="1"/>
    <xf numFmtId="178" fontId="37" fillId="6" borderId="9" xfId="4" applyNumberFormat="1" applyFont="1" applyFill="1" applyBorder="1" applyAlignment="1"/>
    <xf numFmtId="0" fontId="7" fillId="6" borderId="15" xfId="4" applyFont="1" applyFill="1" applyBorder="1" applyAlignment="1">
      <alignment horizontal="left"/>
    </xf>
    <xf numFmtId="0" fontId="7" fillId="6" borderId="1" xfId="4" applyFont="1" applyFill="1" applyBorder="1" applyAlignment="1">
      <alignment vertical="center"/>
    </xf>
    <xf numFmtId="178" fontId="22" fillId="6" borderId="0" xfId="4" applyNumberFormat="1" applyFont="1" applyFill="1" applyBorder="1" applyAlignment="1">
      <alignment horizontal="right"/>
    </xf>
    <xf numFmtId="0" fontId="7" fillId="6" borderId="1" xfId="4" applyFont="1" applyFill="1" applyBorder="1" applyAlignment="1">
      <alignment horizontal="left" vertical="center"/>
    </xf>
    <xf numFmtId="0" fontId="7" fillId="6" borderId="19" xfId="4" applyFont="1" applyFill="1" applyBorder="1" applyAlignment="1">
      <alignment horizontal="left" vertical="center"/>
    </xf>
    <xf numFmtId="178" fontId="22" fillId="6" borderId="18" xfId="4" applyNumberFormat="1" applyFont="1" applyFill="1" applyBorder="1" applyAlignment="1">
      <alignment horizontal="right"/>
    </xf>
    <xf numFmtId="1" fontId="7" fillId="6" borderId="14" xfId="4" applyNumberFormat="1" applyFont="1" applyFill="1" applyBorder="1" applyAlignment="1">
      <alignment horizontal="right" indent="1"/>
    </xf>
    <xf numFmtId="0" fontId="7" fillId="6" borderId="24" xfId="4" applyFont="1" applyFill="1" applyBorder="1" applyAlignment="1">
      <alignment horizontal="left"/>
    </xf>
    <xf numFmtId="0" fontId="11" fillId="6" borderId="2" xfId="0" applyFont="1" applyFill="1" applyBorder="1"/>
    <xf numFmtId="0" fontId="1" fillId="6" borderId="0" xfId="0" applyFont="1" applyFill="1" applyBorder="1" applyAlignment="1">
      <alignment horizontal="right"/>
    </xf>
    <xf numFmtId="164" fontId="7" fillId="6" borderId="2" xfId="4" applyNumberFormat="1" applyFont="1" applyFill="1" applyBorder="1" applyAlignment="1">
      <alignment horizontal="left" vertical="center" indent="1"/>
    </xf>
    <xf numFmtId="181" fontId="7" fillId="6" borderId="0" xfId="4" quotePrefix="1" applyNumberFormat="1" applyFont="1" applyFill="1" applyBorder="1" applyAlignment="1">
      <alignment horizontal="center" vertical="center"/>
    </xf>
    <xf numFmtId="0" fontId="12" fillId="6" borderId="2" xfId="4" applyFont="1" applyFill="1" applyBorder="1" applyAlignment="1">
      <alignment horizontal="left" vertical="center"/>
    </xf>
    <xf numFmtId="0" fontId="7" fillId="6" borderId="2" xfId="7" applyFont="1" applyFill="1" applyBorder="1" applyAlignment="1">
      <alignment horizontal="center"/>
    </xf>
    <xf numFmtId="0" fontId="10" fillId="6" borderId="0" xfId="7" applyFont="1" applyFill="1" applyBorder="1"/>
    <xf numFmtId="0" fontId="6" fillId="6" borderId="0" xfId="7" applyFont="1" applyFill="1" applyBorder="1"/>
    <xf numFmtId="0" fontId="6" fillId="6" borderId="1" xfId="7" applyFont="1" applyFill="1" applyBorder="1"/>
    <xf numFmtId="0" fontId="6" fillId="6" borderId="2" xfId="7" applyFont="1" applyFill="1" applyBorder="1" applyAlignment="1">
      <alignment horizontal="center"/>
    </xf>
    <xf numFmtId="178" fontId="7" fillId="6" borderId="1" xfId="7" applyNumberFormat="1" applyFont="1" applyFill="1" applyBorder="1"/>
    <xf numFmtId="178" fontId="7" fillId="6" borderId="9" xfId="7" applyNumberFormat="1" applyFont="1" applyFill="1" applyBorder="1"/>
    <xf numFmtId="169" fontId="7" fillId="6" borderId="1" xfId="9" applyNumberFormat="1" applyFont="1" applyFill="1" applyBorder="1"/>
    <xf numFmtId="169" fontId="7" fillId="6" borderId="9" xfId="9" applyNumberFormat="1" applyFont="1" applyFill="1" applyBorder="1"/>
    <xf numFmtId="0" fontId="7" fillId="6" borderId="2" xfId="8" applyFont="1" applyFill="1" applyBorder="1"/>
    <xf numFmtId="178" fontId="6" fillId="6" borderId="0" xfId="8" applyNumberFormat="1" applyFont="1" applyFill="1" applyBorder="1"/>
    <xf numFmtId="185" fontId="6" fillId="6" borderId="2" xfId="9" applyNumberFormat="1" applyFont="1" applyFill="1" applyBorder="1" applyAlignment="1">
      <alignment horizontal="right" indent="1"/>
    </xf>
    <xf numFmtId="178" fontId="6" fillId="6" borderId="17" xfId="8" applyNumberFormat="1" applyFont="1" applyFill="1" applyBorder="1"/>
    <xf numFmtId="178" fontId="6" fillId="6" borderId="18" xfId="8" applyNumberFormat="1" applyFont="1" applyFill="1" applyBorder="1"/>
    <xf numFmtId="178" fontId="9" fillId="6" borderId="18" xfId="8" applyNumberFormat="1" applyFont="1" applyFill="1" applyBorder="1"/>
    <xf numFmtId="178" fontId="9" fillId="6" borderId="19" xfId="8" applyNumberFormat="1" applyFont="1" applyFill="1" applyBorder="1"/>
    <xf numFmtId="185" fontId="7" fillId="6" borderId="2" xfId="9" applyNumberFormat="1" applyFont="1" applyFill="1" applyBorder="1" applyAlignment="1">
      <alignment horizontal="right" indent="1"/>
    </xf>
    <xf numFmtId="3" fontId="7" fillId="6" borderId="2" xfId="8" applyNumberFormat="1" applyFont="1" applyFill="1" applyBorder="1" applyAlignment="1">
      <alignment wrapText="1"/>
    </xf>
    <xf numFmtId="178" fontId="6" fillId="6" borderId="0" xfId="8" applyNumberFormat="1" applyFont="1" applyFill="1" applyBorder="1" applyAlignment="1">
      <alignment horizontal="right"/>
    </xf>
    <xf numFmtId="0" fontId="7" fillId="6" borderId="14" xfId="8" applyFont="1" applyFill="1" applyBorder="1"/>
    <xf numFmtId="178" fontId="7" fillId="6" borderId="0" xfId="8" applyNumberFormat="1" applyFont="1" applyFill="1" applyBorder="1"/>
    <xf numFmtId="178" fontId="7" fillId="6" borderId="0" xfId="8" applyNumberFormat="1" applyFont="1" applyFill="1"/>
    <xf numFmtId="178" fontId="7" fillId="6" borderId="18" xfId="8" applyNumberFormat="1" applyFont="1" applyFill="1" applyBorder="1"/>
    <xf numFmtId="164" fontId="7" fillId="6" borderId="2" xfId="4" applyNumberFormat="1" applyFont="1" applyFill="1" applyBorder="1" applyAlignment="1" applyProtection="1">
      <alignment horizontal="left" vertical="center"/>
      <protection locked="0"/>
    </xf>
    <xf numFmtId="178" fontId="22" fillId="6" borderId="7" xfId="2" applyNumberFormat="1" applyFont="1" applyFill="1" applyBorder="1" applyAlignment="1">
      <alignment horizontal="right"/>
    </xf>
    <xf numFmtId="178" fontId="22" fillId="6" borderId="1" xfId="2" applyNumberFormat="1" applyFont="1" applyFill="1" applyBorder="1" applyAlignment="1">
      <alignment horizontal="right"/>
    </xf>
    <xf numFmtId="173" fontId="7" fillId="6" borderId="1" xfId="9" applyNumberFormat="1" applyFont="1" applyFill="1" applyBorder="1" applyAlignment="1">
      <alignment horizontal="right"/>
    </xf>
    <xf numFmtId="164" fontId="7" fillId="6" borderId="14" xfId="4" applyNumberFormat="1" applyFont="1" applyFill="1" applyBorder="1" applyAlignment="1" applyProtection="1">
      <alignment horizontal="left" vertical="center"/>
      <protection locked="0"/>
    </xf>
    <xf numFmtId="170" fontId="7" fillId="6" borderId="17" xfId="4" applyNumberFormat="1" applyFont="1" applyFill="1" applyBorder="1" applyAlignment="1" applyProtection="1">
      <alignment horizontal="right" vertical="center"/>
    </xf>
    <xf numFmtId="170" fontId="7" fillId="6" borderId="18" xfId="4" applyNumberFormat="1" applyFont="1" applyFill="1" applyBorder="1" applyAlignment="1" applyProtection="1">
      <alignment horizontal="right" vertical="center"/>
    </xf>
    <xf numFmtId="170" fontId="7" fillId="6" borderId="19" xfId="4" applyNumberFormat="1" applyFont="1" applyFill="1" applyBorder="1" applyAlignment="1" applyProtection="1">
      <alignment horizontal="right" vertical="center"/>
    </xf>
    <xf numFmtId="164" fontId="7" fillId="6" borderId="17" xfId="4" applyNumberFormat="1" applyFont="1" applyFill="1" applyBorder="1" applyAlignment="1" applyProtection="1">
      <alignment horizontal="left" vertical="center"/>
      <protection locked="0"/>
    </xf>
    <xf numFmtId="178" fontId="22" fillId="6" borderId="17" xfId="2" applyNumberFormat="1" applyFont="1" applyFill="1" applyBorder="1" applyAlignment="1">
      <alignment horizontal="right"/>
    </xf>
    <xf numFmtId="178" fontId="22" fillId="6" borderId="18" xfId="2" applyNumberFormat="1" applyFont="1" applyFill="1" applyBorder="1" applyAlignment="1">
      <alignment horizontal="right"/>
    </xf>
    <xf numFmtId="178" fontId="22" fillId="6" borderId="19" xfId="2" applyNumberFormat="1" applyFont="1" applyFill="1" applyBorder="1" applyAlignment="1">
      <alignment horizontal="right"/>
    </xf>
    <xf numFmtId="164" fontId="7" fillId="6" borderId="14" xfId="4" applyNumberFormat="1" applyFont="1" applyFill="1" applyBorder="1" applyAlignment="1">
      <alignment horizontal="left" vertical="center"/>
    </xf>
    <xf numFmtId="178" fontId="7" fillId="6" borderId="17" xfId="4" applyNumberFormat="1" applyFont="1" applyFill="1" applyBorder="1" applyAlignment="1" applyProtection="1">
      <alignment horizontal="right" vertical="center"/>
      <protection locked="0"/>
    </xf>
    <xf numFmtId="178" fontId="7" fillId="6" borderId="18" xfId="4" applyNumberFormat="1" applyFont="1" applyFill="1" applyBorder="1" applyAlignment="1">
      <alignment horizontal="right" vertical="center"/>
    </xf>
    <xf numFmtId="178" fontId="7" fillId="6" borderId="0" xfId="4" applyNumberFormat="1" applyFont="1" applyFill="1" applyBorder="1" applyAlignment="1">
      <alignment horizontal="right" vertical="center"/>
    </xf>
    <xf numFmtId="178" fontId="7" fillId="6" borderId="19" xfId="4" applyNumberFormat="1" applyFont="1" applyFill="1" applyBorder="1" applyAlignment="1">
      <alignment horizontal="right" vertical="center"/>
    </xf>
    <xf numFmtId="180" fontId="7" fillId="6" borderId="7" xfId="4" applyNumberFormat="1" applyFont="1" applyFill="1" applyBorder="1" applyAlignment="1" applyProtection="1">
      <alignment horizontal="right" vertical="center" indent="1"/>
    </xf>
    <xf numFmtId="180" fontId="7" fillId="6" borderId="0" xfId="4" applyNumberFormat="1" applyFont="1" applyFill="1" applyBorder="1" applyAlignment="1" applyProtection="1">
      <alignment horizontal="right" vertical="center" indent="1"/>
    </xf>
    <xf numFmtId="180" fontId="7" fillId="6" borderId="1" xfId="4" applyNumberFormat="1" applyFont="1" applyFill="1" applyBorder="1" applyAlignment="1" applyProtection="1">
      <alignment horizontal="right" vertical="center" indent="1"/>
    </xf>
    <xf numFmtId="180" fontId="6" fillId="6" borderId="7" xfId="4" applyNumberFormat="1" applyFont="1" applyFill="1" applyBorder="1" applyAlignment="1" applyProtection="1">
      <alignment horizontal="right" vertical="center" indent="1"/>
    </xf>
    <xf numFmtId="180" fontId="6" fillId="6" borderId="0" xfId="4" applyNumberFormat="1" applyFont="1" applyFill="1" applyBorder="1" applyAlignment="1" applyProtection="1">
      <alignment horizontal="right" vertical="center" indent="1"/>
    </xf>
    <xf numFmtId="180" fontId="6" fillId="6" borderId="1" xfId="4" applyNumberFormat="1" applyFont="1" applyFill="1" applyBorder="1" applyAlignment="1" applyProtection="1">
      <alignment horizontal="right" vertical="center" indent="1"/>
    </xf>
    <xf numFmtId="180" fontId="7" fillId="6" borderId="17" xfId="4" applyNumberFormat="1" applyFont="1" applyFill="1" applyBorder="1" applyAlignment="1" applyProtection="1">
      <alignment horizontal="right" vertical="center" indent="1"/>
    </xf>
    <xf numFmtId="180" fontId="7" fillId="6" borderId="18" xfId="4" applyNumberFormat="1" applyFont="1" applyFill="1" applyBorder="1" applyAlignment="1" applyProtection="1">
      <alignment horizontal="right" vertical="center" indent="1"/>
    </xf>
    <xf numFmtId="180" fontId="7" fillId="6" borderId="19" xfId="4" applyNumberFormat="1" applyFont="1" applyFill="1" applyBorder="1" applyAlignment="1" applyProtection="1">
      <alignment horizontal="right" vertical="center" indent="1"/>
    </xf>
    <xf numFmtId="164" fontId="7" fillId="6" borderId="17" xfId="4" applyNumberFormat="1" applyFont="1" applyFill="1" applyBorder="1" applyAlignment="1">
      <alignment horizontal="left" vertical="center"/>
    </xf>
    <xf numFmtId="164" fontId="7" fillId="6" borderId="17" xfId="4" quotePrefix="1" applyNumberFormat="1" applyFont="1" applyFill="1" applyBorder="1" applyAlignment="1" applyProtection="1">
      <alignment horizontal="right" vertical="center"/>
      <protection locked="0"/>
    </xf>
    <xf numFmtId="164" fontId="7" fillId="6" borderId="18" xfId="4" quotePrefix="1" applyNumberFormat="1" applyFont="1" applyFill="1" applyBorder="1" applyAlignment="1" applyProtection="1">
      <alignment horizontal="right" vertical="center"/>
      <protection locked="0"/>
    </xf>
    <xf numFmtId="164" fontId="7" fillId="6" borderId="18" xfId="4" applyNumberFormat="1" applyFont="1" applyFill="1" applyBorder="1" applyAlignment="1">
      <alignment horizontal="right" vertical="center"/>
    </xf>
    <xf numFmtId="164" fontId="7" fillId="6" borderId="18" xfId="4" applyNumberFormat="1" applyFont="1" applyFill="1" applyBorder="1" applyAlignment="1" applyProtection="1">
      <alignment horizontal="right" vertical="center"/>
      <protection locked="0"/>
    </xf>
    <xf numFmtId="164" fontId="7" fillId="6" borderId="19" xfId="4" applyNumberFormat="1" applyFont="1" applyFill="1" applyBorder="1" applyAlignment="1" applyProtection="1">
      <alignment horizontal="right" vertical="center"/>
      <protection locked="0"/>
    </xf>
    <xf numFmtId="164" fontId="7" fillId="7" borderId="17" xfId="4" applyNumberFormat="1" applyFont="1" applyFill="1" applyBorder="1" applyAlignment="1" applyProtection="1">
      <alignment horizontal="left" vertical="center"/>
      <protection locked="0"/>
    </xf>
    <xf numFmtId="178" fontId="39" fillId="7" borderId="17" xfId="2" applyNumberFormat="1" applyFont="1" applyFill="1" applyBorder="1" applyAlignment="1">
      <alignment horizontal="right"/>
    </xf>
    <xf numFmtId="178" fontId="39" fillId="7" borderId="18" xfId="2" applyNumberFormat="1" applyFont="1" applyFill="1" applyBorder="1" applyAlignment="1">
      <alignment horizontal="right"/>
    </xf>
    <xf numFmtId="178" fontId="39" fillId="7" borderId="19" xfId="2" applyNumberFormat="1" applyFont="1" applyFill="1" applyBorder="1" applyAlignment="1">
      <alignment horizontal="right"/>
    </xf>
    <xf numFmtId="1" fontId="7" fillId="6" borderId="19" xfId="9" applyNumberFormat="1" applyFont="1" applyFill="1" applyBorder="1" applyAlignment="1">
      <alignment horizontal="right" indent="1"/>
    </xf>
    <xf numFmtId="164" fontId="7" fillId="0" borderId="6" xfId="4" applyNumberFormat="1" applyFont="1" applyBorder="1" applyAlignment="1">
      <alignment horizontal="center" vertical="center"/>
    </xf>
    <xf numFmtId="164" fontId="45" fillId="0" borderId="2" xfId="4" applyNumberFormat="1" applyFont="1" applyFill="1" applyBorder="1" applyAlignment="1">
      <alignment horizontal="left" vertical="center" indent="1"/>
    </xf>
    <xf numFmtId="171" fontId="11" fillId="6" borderId="0" xfId="13" applyNumberFormat="1" applyFont="1" applyFill="1" applyBorder="1" applyAlignment="1">
      <alignment horizontal="right"/>
    </xf>
    <xf numFmtId="171" fontId="1" fillId="0" borderId="0" xfId="13" applyNumberFormat="1" applyFont="1" applyBorder="1" applyAlignment="1">
      <alignment horizontal="right"/>
    </xf>
    <xf numFmtId="171" fontId="1" fillId="0" borderId="5" xfId="13" applyNumberFormat="1" applyFont="1" applyBorder="1" applyAlignment="1">
      <alignment horizontal="right"/>
    </xf>
    <xf numFmtId="177" fontId="7" fillId="6" borderId="0" xfId="4" applyNumberFormat="1" applyFont="1" applyFill="1" applyBorder="1" applyAlignment="1">
      <alignment horizontal="right"/>
    </xf>
    <xf numFmtId="177" fontId="7" fillId="6" borderId="1" xfId="4" applyNumberFormat="1" applyFont="1" applyFill="1" applyBorder="1" applyAlignment="1">
      <alignment horizontal="right"/>
    </xf>
    <xf numFmtId="177" fontId="6" fillId="0" borderId="0" xfId="4" applyNumberFormat="1" applyFont="1" applyFill="1" applyBorder="1" applyAlignment="1">
      <alignment horizontal="right"/>
    </xf>
    <xf numFmtId="177" fontId="6" fillId="0" borderId="1" xfId="4" applyNumberFormat="1" applyFont="1" applyFill="1" applyBorder="1" applyAlignment="1">
      <alignment horizontal="right"/>
    </xf>
    <xf numFmtId="177" fontId="6" fillId="0" borderId="5" xfId="4" applyNumberFormat="1" applyFont="1" applyFill="1" applyBorder="1" applyAlignment="1">
      <alignment horizontal="right"/>
    </xf>
    <xf numFmtId="177" fontId="6" fillId="0" borderId="9" xfId="4" applyNumberFormat="1" applyFont="1" applyFill="1" applyBorder="1" applyAlignment="1">
      <alignment horizontal="right"/>
    </xf>
    <xf numFmtId="177" fontId="45" fillId="0" borderId="0" xfId="4" applyNumberFormat="1" applyFont="1" applyFill="1" applyBorder="1" applyAlignment="1">
      <alignment horizontal="right"/>
    </xf>
    <xf numFmtId="177" fontId="45" fillId="0" borderId="1" xfId="4" applyNumberFormat="1" applyFont="1" applyFill="1" applyBorder="1" applyAlignment="1">
      <alignment horizontal="right"/>
    </xf>
    <xf numFmtId="176" fontId="47" fillId="0" borderId="6" xfId="4" applyNumberFormat="1" applyFont="1" applyBorder="1" applyAlignment="1">
      <alignment horizontal="center" wrapText="1"/>
    </xf>
    <xf numFmtId="178" fontId="48" fillId="6" borderId="0" xfId="4" applyNumberFormat="1" applyFont="1" applyFill="1" applyBorder="1" applyAlignment="1">
      <alignment horizontal="right"/>
    </xf>
    <xf numFmtId="178" fontId="48" fillId="0" borderId="0" xfId="4" applyNumberFormat="1" applyFont="1" applyFill="1" applyBorder="1" applyAlignment="1">
      <alignment horizontal="right"/>
    </xf>
    <xf numFmtId="178" fontId="49" fillId="0" borderId="0" xfId="4" applyNumberFormat="1" applyFont="1" applyFill="1" applyBorder="1" applyAlignment="1">
      <alignment horizontal="right"/>
    </xf>
    <xf numFmtId="178" fontId="49" fillId="0" borderId="5" xfId="4" applyNumberFormat="1" applyFont="1" applyFill="1" applyBorder="1" applyAlignment="1">
      <alignment horizontal="right"/>
    </xf>
    <xf numFmtId="1" fontId="7" fillId="0" borderId="21" xfId="4" applyNumberFormat="1" applyFont="1" applyBorder="1" applyAlignment="1">
      <alignment horizontal="center"/>
    </xf>
    <xf numFmtId="0" fontId="7" fillId="0" borderId="6" xfId="4" applyNumberFormat="1" applyFont="1" applyBorder="1" applyAlignment="1">
      <alignment horizontal="center"/>
    </xf>
    <xf numFmtId="0" fontId="7" fillId="0" borderId="12" xfId="4" applyNumberFormat="1" applyFont="1" applyBorder="1" applyAlignment="1">
      <alignment horizontal="center"/>
    </xf>
    <xf numFmtId="0" fontId="7" fillId="0" borderId="6" xfId="8" applyFont="1" applyBorder="1" applyAlignment="1">
      <alignment horizontal="center" vertical="center"/>
    </xf>
    <xf numFmtId="0" fontId="7" fillId="0" borderId="12" xfId="8" applyFont="1" applyBorder="1" applyAlignment="1">
      <alignment horizontal="center" vertical="center"/>
    </xf>
    <xf numFmtId="170" fontId="44" fillId="8" borderId="0" xfId="8" applyNumberFormat="1" applyFont="1" applyFill="1" applyBorder="1"/>
    <xf numFmtId="170" fontId="6" fillId="8" borderId="0" xfId="8" applyNumberFormat="1" applyFont="1" applyFill="1" applyBorder="1"/>
    <xf numFmtId="180" fontId="6" fillId="0" borderId="0" xfId="4" applyNumberFormat="1" applyFont="1" applyFill="1" applyBorder="1" applyAlignment="1" applyProtection="1">
      <alignment horizontal="right" vertical="center" indent="1"/>
    </xf>
    <xf numFmtId="164" fontId="18" fillId="0" borderId="0" xfId="4" applyNumberFormat="1" applyFont="1" applyAlignment="1">
      <alignment vertical="center"/>
    </xf>
    <xf numFmtId="164" fontId="4" fillId="9" borderId="4" xfId="4" applyNumberFormat="1" applyFont="1" applyFill="1" applyBorder="1" applyAlignment="1" applyProtection="1">
      <alignment horizontal="left" vertical="center"/>
      <protection locked="0"/>
    </xf>
    <xf numFmtId="164" fontId="7" fillId="0" borderId="6" xfId="4" applyNumberFormat="1" applyFont="1" applyBorder="1" applyAlignment="1">
      <alignment horizontal="center" vertical="center"/>
    </xf>
    <xf numFmtId="164" fontId="7" fillId="0" borderId="6" xfId="4" applyNumberFormat="1" applyFont="1" applyBorder="1" applyAlignment="1">
      <alignment horizontal="center" vertical="center"/>
    </xf>
    <xf numFmtId="170" fontId="6" fillId="0" borderId="0" xfId="4" applyNumberFormat="1" applyFont="1" applyFill="1" applyBorder="1" applyAlignment="1">
      <alignment vertical="center"/>
    </xf>
    <xf numFmtId="0" fontId="6" fillId="0" borderId="2" xfId="0" applyFont="1" applyFill="1" applyBorder="1" applyAlignment="1">
      <alignment horizontal="left"/>
    </xf>
    <xf numFmtId="0" fontId="9" fillId="0" borderId="2" xfId="0" applyFont="1" applyFill="1" applyBorder="1"/>
    <xf numFmtId="0" fontId="12" fillId="0" borderId="4" xfId="4" applyFont="1" applyFill="1" applyBorder="1" applyAlignment="1">
      <alignment horizontal="center"/>
    </xf>
    <xf numFmtId="177" fontId="12" fillId="0" borderId="4" xfId="4" applyNumberFormat="1" applyFont="1" applyFill="1" applyBorder="1" applyAlignment="1" applyProtection="1">
      <alignment horizontal="center"/>
    </xf>
    <xf numFmtId="176" fontId="12" fillId="0" borderId="6" xfId="4" applyNumberFormat="1" applyFont="1" applyFill="1" applyBorder="1" applyAlignment="1">
      <alignment horizontal="center" wrapText="1"/>
    </xf>
    <xf numFmtId="176" fontId="12" fillId="0" borderId="12" xfId="4" applyNumberFormat="1" applyFont="1" applyFill="1" applyBorder="1" applyAlignment="1">
      <alignment horizontal="center" wrapText="1"/>
    </xf>
    <xf numFmtId="9" fontId="38" fillId="0" borderId="0" xfId="9" applyFont="1" applyFill="1" applyBorder="1" applyAlignment="1"/>
    <xf numFmtId="9" fontId="38" fillId="0" borderId="1" xfId="9" applyFont="1" applyFill="1" applyBorder="1" applyAlignment="1"/>
    <xf numFmtId="9" fontId="37" fillId="6" borderId="5" xfId="9" applyFont="1" applyFill="1" applyBorder="1" applyAlignment="1"/>
    <xf numFmtId="9" fontId="37" fillId="6" borderId="9" xfId="9" applyFont="1" applyFill="1" applyBorder="1" applyAlignment="1"/>
    <xf numFmtId="169" fontId="6" fillId="0" borderId="7" xfId="9" applyNumberFormat="1" applyFont="1" applyFill="1" applyBorder="1"/>
    <xf numFmtId="169" fontId="6" fillId="0" borderId="0" xfId="9" applyNumberFormat="1" applyFont="1" applyFill="1" applyBorder="1"/>
    <xf numFmtId="172" fontId="2" fillId="0" borderId="0" xfId="4" applyNumberFormat="1" applyFont="1" applyFill="1" applyBorder="1" applyAlignment="1">
      <alignment horizontal="right"/>
    </xf>
    <xf numFmtId="172" fontId="7" fillId="0" borderId="0" xfId="4" applyNumberFormat="1" applyFont="1" applyFill="1" applyBorder="1" applyAlignment="1">
      <alignment horizontal="right"/>
    </xf>
    <xf numFmtId="172" fontId="7" fillId="6" borderId="14" xfId="4" applyNumberFormat="1" applyFont="1" applyFill="1" applyBorder="1" applyAlignment="1">
      <alignment horizontal="left"/>
    </xf>
    <xf numFmtId="172" fontId="4" fillId="0" borderId="0" xfId="4" applyNumberFormat="1" applyFont="1" applyBorder="1"/>
    <xf numFmtId="164" fontId="2" fillId="0" borderId="0" xfId="4" applyNumberFormat="1" applyFont="1" applyBorder="1" applyAlignment="1">
      <alignment horizontal="right" vertical="center"/>
    </xf>
    <xf numFmtId="1" fontId="7" fillId="5" borderId="2" xfId="0" applyNumberFormat="1" applyFont="1" applyFill="1" applyBorder="1"/>
    <xf numFmtId="175" fontId="9" fillId="5" borderId="18" xfId="0" applyNumberFormat="1" applyFont="1" applyFill="1" applyBorder="1"/>
    <xf numFmtId="175" fontId="9" fillId="5" borderId="19" xfId="0" applyNumberFormat="1" applyFont="1" applyFill="1" applyBorder="1"/>
    <xf numFmtId="170" fontId="9" fillId="5" borderId="0" xfId="0" applyNumberFormat="1" applyFont="1" applyFill="1" applyBorder="1"/>
    <xf numFmtId="170" fontId="9" fillId="5" borderId="1" xfId="0" applyNumberFormat="1" applyFont="1" applyFill="1" applyBorder="1"/>
    <xf numFmtId="0" fontId="7" fillId="5" borderId="2" xfId="0" applyFont="1" applyFill="1" applyBorder="1"/>
    <xf numFmtId="1" fontId="7" fillId="5" borderId="3" xfId="0" applyNumberFormat="1" applyFont="1" applyFill="1" applyBorder="1"/>
    <xf numFmtId="170" fontId="7" fillId="5" borderId="5" xfId="0" applyNumberFormat="1" applyFont="1" applyFill="1" applyBorder="1"/>
    <xf numFmtId="170" fontId="7" fillId="5" borderId="9" xfId="0" applyNumberFormat="1" applyFont="1" applyFill="1" applyBorder="1"/>
    <xf numFmtId="0" fontId="12" fillId="0" borderId="2" xfId="4" applyFont="1" applyFill="1" applyBorder="1" applyAlignment="1">
      <alignment horizontal="center"/>
    </xf>
    <xf numFmtId="0" fontId="6" fillId="0" borderId="3" xfId="7" applyFont="1" applyBorder="1" applyAlignment="1">
      <alignment horizontal="left" indent="1"/>
    </xf>
    <xf numFmtId="170" fontId="6" fillId="0" borderId="5" xfId="4" applyNumberFormat="1" applyFont="1" applyBorder="1" applyAlignment="1" applyProtection="1">
      <alignment horizontal="right" vertical="center"/>
    </xf>
    <xf numFmtId="170" fontId="6" fillId="0" borderId="9" xfId="4" applyNumberFormat="1" applyFont="1" applyBorder="1" applyAlignment="1" applyProtection="1">
      <alignment horizontal="right" vertical="center"/>
    </xf>
    <xf numFmtId="170" fontId="6" fillId="0" borderId="8" xfId="4" applyNumberFormat="1" applyFont="1" applyBorder="1" applyAlignment="1" applyProtection="1">
      <alignment horizontal="right" vertical="center"/>
    </xf>
    <xf numFmtId="0" fontId="7" fillId="0" borderId="14" xfId="0" applyFont="1" applyFill="1" applyBorder="1" applyAlignment="1">
      <alignment horizontal="center"/>
    </xf>
    <xf numFmtId="0" fontId="7" fillId="0" borderId="5" xfId="0" applyFont="1" applyFill="1" applyBorder="1" applyAlignment="1">
      <alignment horizontal="center"/>
    </xf>
    <xf numFmtId="0" fontId="7" fillId="0" borderId="8" xfId="0" applyFont="1" applyFill="1" applyBorder="1" applyAlignment="1">
      <alignment horizontal="center"/>
    </xf>
    <xf numFmtId="0" fontId="7" fillId="0" borderId="5" xfId="0" applyFont="1" applyFill="1" applyBorder="1" applyAlignment="1">
      <alignment horizontal="center" wrapText="1"/>
    </xf>
    <xf numFmtId="0" fontId="7" fillId="0" borderId="3" xfId="0" applyFont="1" applyFill="1" applyBorder="1" applyAlignment="1">
      <alignment horizontal="center"/>
    </xf>
    <xf numFmtId="0" fontId="7" fillId="5" borderId="2" xfId="0" applyFont="1" applyFill="1" applyBorder="1" applyAlignment="1">
      <alignment horizontal="left"/>
    </xf>
    <xf numFmtId="0" fontId="7" fillId="5" borderId="0" xfId="0" applyFont="1" applyFill="1" applyBorder="1" applyAlignment="1">
      <alignment horizontal="center"/>
    </xf>
    <xf numFmtId="0" fontId="7" fillId="5" borderId="7" xfId="0" applyFont="1" applyFill="1" applyBorder="1" applyAlignment="1">
      <alignment horizontal="center"/>
    </xf>
    <xf numFmtId="0" fontId="7" fillId="5" borderId="2" xfId="0" applyFont="1" applyFill="1" applyBorder="1" applyAlignment="1">
      <alignment horizontal="center"/>
    </xf>
    <xf numFmtId="177" fontId="6" fillId="0" borderId="0" xfId="0" applyNumberFormat="1" applyFont="1" applyFill="1" applyBorder="1" applyAlignment="1">
      <alignment horizontal="right"/>
    </xf>
    <xf numFmtId="177" fontId="6" fillId="0" borderId="7" xfId="0" applyNumberFormat="1" applyFont="1" applyFill="1" applyBorder="1" applyAlignment="1">
      <alignment horizontal="right"/>
    </xf>
    <xf numFmtId="177" fontId="7" fillId="0" borderId="2" xfId="0" applyNumberFormat="1" applyFont="1" applyFill="1" applyBorder="1" applyAlignment="1">
      <alignment horizontal="right"/>
    </xf>
    <xf numFmtId="0" fontId="7" fillId="0" borderId="2" xfId="0" applyFont="1" applyFill="1" applyBorder="1" applyAlignment="1">
      <alignment horizontal="center"/>
    </xf>
    <xf numFmtId="177" fontId="7" fillId="0" borderId="0" xfId="0" applyNumberFormat="1" applyFont="1" applyFill="1" applyBorder="1" applyAlignment="1">
      <alignment horizontal="right"/>
    </xf>
    <xf numFmtId="0" fontId="7" fillId="5" borderId="14" xfId="0" applyFont="1" applyFill="1" applyBorder="1" applyAlignment="1">
      <alignment horizontal="center"/>
    </xf>
    <xf numFmtId="177" fontId="10" fillId="6" borderId="18" xfId="7" applyNumberFormat="1" applyFont="1" applyFill="1" applyBorder="1"/>
    <xf numFmtId="177" fontId="6" fillId="5" borderId="18" xfId="0" applyNumberFormat="1" applyFont="1" applyFill="1" applyBorder="1"/>
    <xf numFmtId="177" fontId="6" fillId="5" borderId="17" xfId="0" applyNumberFormat="1" applyFont="1" applyFill="1" applyBorder="1"/>
    <xf numFmtId="177" fontId="6" fillId="5" borderId="14" xfId="0" applyNumberFormat="1" applyFont="1" applyFill="1" applyBorder="1"/>
    <xf numFmtId="177" fontId="6" fillId="0" borderId="0" xfId="0" applyNumberFormat="1" applyFont="1" applyFill="1" applyBorder="1"/>
    <xf numFmtId="177" fontId="6" fillId="0" borderId="7" xfId="0" applyNumberFormat="1" applyFont="1" applyFill="1" applyBorder="1"/>
    <xf numFmtId="177" fontId="7" fillId="0" borderId="2" xfId="0" applyNumberFormat="1" applyFont="1" applyFill="1" applyBorder="1"/>
    <xf numFmtId="177" fontId="6" fillId="0" borderId="1" xfId="0" applyNumberFormat="1" applyFont="1" applyFill="1" applyBorder="1"/>
    <xf numFmtId="177" fontId="7" fillId="0" borderId="3" xfId="0" applyNumberFormat="1" applyFont="1" applyFill="1" applyBorder="1"/>
    <xf numFmtId="177" fontId="6" fillId="0" borderId="8" xfId="0" applyNumberFormat="1" applyFont="1" applyFill="1" applyBorder="1"/>
    <xf numFmtId="177" fontId="6" fillId="0" borderId="5" xfId="0" applyNumberFormat="1" applyFont="1" applyFill="1" applyBorder="1"/>
    <xf numFmtId="177" fontId="6" fillId="0" borderId="9" xfId="0" applyNumberFormat="1" applyFont="1" applyFill="1" applyBorder="1"/>
    <xf numFmtId="0" fontId="12" fillId="3" borderId="2" xfId="4" applyFont="1" applyFill="1" applyBorder="1" applyAlignment="1" applyProtection="1">
      <protection locked="0"/>
    </xf>
    <xf numFmtId="178" fontId="12" fillId="3" borderId="0" xfId="0" applyNumberFormat="1" applyFont="1" applyFill="1" applyBorder="1" applyAlignment="1"/>
    <xf numFmtId="178" fontId="12" fillId="3" borderId="1" xfId="0" applyNumberFormat="1" applyFont="1" applyFill="1" applyBorder="1" applyAlignment="1"/>
    <xf numFmtId="164" fontId="7" fillId="0" borderId="9" xfId="4" applyNumberFormat="1" applyFont="1" applyBorder="1" applyAlignment="1" applyProtection="1">
      <alignment horizontal="center" vertical="center" wrapText="1"/>
      <protection locked="0"/>
    </xf>
    <xf numFmtId="0" fontId="0" fillId="0" borderId="8" xfId="0" applyBorder="1"/>
    <xf numFmtId="3" fontId="1" fillId="0" borderId="0" xfId="0" applyNumberFormat="1" applyFont="1"/>
    <xf numFmtId="172" fontId="7" fillId="0" borderId="4" xfId="4" applyNumberFormat="1" applyFont="1" applyFill="1" applyBorder="1" applyAlignment="1">
      <alignment vertical="center"/>
    </xf>
    <xf numFmtId="172" fontId="7" fillId="0" borderId="6" xfId="4" applyNumberFormat="1" applyFont="1" applyFill="1" applyBorder="1" applyAlignment="1">
      <alignment horizontal="center" vertical="center"/>
    </xf>
    <xf numFmtId="172" fontId="7" fillId="0" borderId="12" xfId="4" applyNumberFormat="1" applyFont="1" applyFill="1" applyBorder="1" applyAlignment="1">
      <alignment horizontal="center" vertical="center"/>
    </xf>
    <xf numFmtId="1" fontId="7" fillId="6" borderId="2" xfId="0" applyNumberFormat="1" applyFont="1" applyFill="1" applyBorder="1" applyAlignment="1">
      <alignment horizontal="right" indent="1"/>
    </xf>
    <xf numFmtId="1" fontId="6" fillId="0" borderId="2" xfId="0" applyNumberFormat="1" applyFont="1" applyBorder="1" applyAlignment="1">
      <alignment horizontal="right" indent="1"/>
    </xf>
    <xf numFmtId="1" fontId="6" fillId="0" borderId="3" xfId="0" applyNumberFormat="1" applyFont="1" applyBorder="1" applyAlignment="1">
      <alignment horizontal="right" indent="1"/>
    </xf>
    <xf numFmtId="1" fontId="7" fillId="0" borderId="2" xfId="4" applyNumberFormat="1" applyFont="1" applyBorder="1" applyAlignment="1">
      <alignment horizontal="right" indent="1"/>
    </xf>
    <xf numFmtId="1" fontId="6" fillId="0" borderId="2" xfId="4" applyNumberFormat="1" applyFont="1" applyBorder="1" applyAlignment="1">
      <alignment horizontal="right" indent="1"/>
    </xf>
    <xf numFmtId="1" fontId="7" fillId="6" borderId="2" xfId="4" applyNumberFormat="1" applyFont="1" applyFill="1" applyBorder="1" applyAlignment="1">
      <alignment horizontal="right" indent="1"/>
    </xf>
    <xf numFmtId="1" fontId="7" fillId="0" borderId="1" xfId="4" applyNumberFormat="1" applyFont="1" applyBorder="1" applyAlignment="1">
      <alignment horizontal="right" indent="1"/>
    </xf>
    <xf numFmtId="1" fontId="7" fillId="0" borderId="2" xfId="4" applyNumberFormat="1" applyFont="1" applyFill="1" applyBorder="1" applyAlignment="1">
      <alignment horizontal="right" indent="1"/>
    </xf>
    <xf numFmtId="0" fontId="7" fillId="0" borderId="12" xfId="4" applyFont="1" applyBorder="1" applyAlignment="1">
      <alignment horizontal="left"/>
    </xf>
    <xf numFmtId="0" fontId="7" fillId="6" borderId="1" xfId="4" applyFont="1" applyFill="1" applyBorder="1" applyAlignment="1">
      <alignment horizontal="right" vertical="center"/>
    </xf>
    <xf numFmtId="0" fontId="6" fillId="0" borderId="1" xfId="4" applyFont="1" applyBorder="1" applyAlignment="1">
      <alignment horizontal="right"/>
    </xf>
    <xf numFmtId="0" fontId="6" fillId="0" borderId="9" xfId="4" applyFont="1" applyBorder="1" applyAlignment="1">
      <alignment horizontal="right"/>
    </xf>
    <xf numFmtId="0" fontId="7" fillId="0" borderId="11" xfId="4" applyFont="1" applyBorder="1" applyAlignment="1">
      <alignment horizontal="left"/>
    </xf>
    <xf numFmtId="0" fontId="7" fillId="6" borderId="7" xfId="4" quotePrefix="1" applyFont="1" applyFill="1" applyBorder="1" applyAlignment="1">
      <alignment horizontal="left" vertical="center"/>
    </xf>
    <xf numFmtId="0" fontId="6" fillId="0" borderId="7" xfId="4" applyFont="1" applyBorder="1" applyAlignment="1">
      <alignment horizontal="right"/>
    </xf>
    <xf numFmtId="0" fontId="7" fillId="6" borderId="7" xfId="4" applyFont="1" applyFill="1" applyBorder="1" applyAlignment="1">
      <alignment horizontal="left"/>
    </xf>
    <xf numFmtId="0" fontId="6" fillId="0" borderId="8" xfId="4" applyFont="1" applyBorder="1" applyAlignment="1">
      <alignment horizontal="right"/>
    </xf>
    <xf numFmtId="0" fontId="7" fillId="6" borderId="7" xfId="4" quotePrefix="1" applyFont="1" applyFill="1" applyBorder="1" applyAlignment="1">
      <alignment horizontal="left"/>
    </xf>
    <xf numFmtId="0" fontId="7" fillId="6" borderId="1" xfId="4" applyFont="1" applyFill="1" applyBorder="1" applyAlignment="1">
      <alignment horizontal="right"/>
    </xf>
    <xf numFmtId="164" fontId="7" fillId="0" borderId="2" xfId="4" applyNumberFormat="1" applyFont="1" applyFill="1" applyBorder="1" applyAlignment="1">
      <alignment horizontal="left"/>
    </xf>
    <xf numFmtId="170" fontId="7" fillId="0" borderId="0" xfId="4" applyNumberFormat="1" applyFont="1" applyFill="1" applyBorder="1" applyAlignment="1" applyProtection="1"/>
    <xf numFmtId="170" fontId="7" fillId="0" borderId="1" xfId="4" applyNumberFormat="1" applyFont="1" applyFill="1" applyBorder="1" applyAlignment="1" applyProtection="1"/>
    <xf numFmtId="1" fontId="12" fillId="0" borderId="10" xfId="4" applyNumberFormat="1" applyFont="1" applyBorder="1" applyAlignment="1" applyProtection="1">
      <alignment horizontal="left"/>
      <protection locked="0"/>
    </xf>
    <xf numFmtId="1" fontId="16" fillId="0" borderId="10" xfId="4" applyNumberFormat="1" applyFont="1" applyBorder="1" applyAlignment="1" applyProtection="1">
      <alignment horizontal="left"/>
      <protection locked="0"/>
    </xf>
    <xf numFmtId="0" fontId="12" fillId="0" borderId="2" xfId="4" applyFont="1" applyFill="1" applyBorder="1" applyAlignment="1" applyProtection="1">
      <alignment horizontal="left"/>
      <protection locked="0"/>
    </xf>
    <xf numFmtId="0" fontId="12" fillId="0" borderId="2" xfId="4" applyFont="1" applyFill="1" applyBorder="1" applyAlignment="1">
      <alignment horizontal="left"/>
    </xf>
    <xf numFmtId="164" fontId="7" fillId="0" borderId="2" xfId="4" applyNumberFormat="1" applyFont="1" applyBorder="1" applyAlignment="1" applyProtection="1">
      <alignment horizontal="left"/>
      <protection locked="0"/>
    </xf>
    <xf numFmtId="164" fontId="7" fillId="0" borderId="2" xfId="4" applyNumberFormat="1" applyFont="1" applyBorder="1" applyAlignment="1">
      <alignment horizontal="left"/>
    </xf>
    <xf numFmtId="180" fontId="7" fillId="0" borderId="7" xfId="4" applyNumberFormat="1" applyFont="1" applyBorder="1" applyAlignment="1" applyProtection="1">
      <alignment horizontal="right" indent="1"/>
    </xf>
    <xf numFmtId="180" fontId="7" fillId="0" borderId="0" xfId="4" applyNumberFormat="1" applyFont="1" applyBorder="1" applyAlignment="1" applyProtection="1">
      <alignment horizontal="right" indent="1"/>
    </xf>
    <xf numFmtId="180" fontId="7" fillId="0" borderId="1" xfId="4" applyNumberFormat="1" applyFont="1" applyBorder="1" applyAlignment="1" applyProtection="1">
      <alignment horizontal="right" indent="1"/>
    </xf>
    <xf numFmtId="0" fontId="10" fillId="0" borderId="3" xfId="0" applyFont="1" applyBorder="1"/>
    <xf numFmtId="0" fontId="10" fillId="0" borderId="0" xfId="0" applyFont="1" applyFill="1" applyBorder="1" applyAlignment="1">
      <alignment vertical="center" wrapText="1"/>
    </xf>
    <xf numFmtId="176" fontId="12" fillId="10" borderId="6" xfId="4" applyNumberFormat="1" applyFont="1" applyFill="1" applyBorder="1" applyAlignment="1">
      <alignment horizontal="center" wrapText="1"/>
    </xf>
    <xf numFmtId="9" fontId="38" fillId="10" borderId="0" xfId="9" applyFont="1" applyFill="1" applyBorder="1" applyAlignment="1"/>
    <xf numFmtId="9" fontId="37" fillId="11" borderId="5" xfId="9" applyFont="1" applyFill="1" applyBorder="1" applyAlignment="1"/>
    <xf numFmtId="172" fontId="7" fillId="0" borderId="14" xfId="4" applyNumberFormat="1" applyFont="1" applyFill="1" applyBorder="1" applyAlignment="1">
      <alignment vertical="center"/>
    </xf>
    <xf numFmtId="0" fontId="35" fillId="3" borderId="0" xfId="0" applyFont="1" applyFill="1"/>
    <xf numFmtId="9" fontId="3" fillId="0" borderId="0" xfId="9" applyFont="1" applyFill="1"/>
    <xf numFmtId="177" fontId="45" fillId="0" borderId="8" xfId="4" applyNumberFormat="1" applyFont="1" applyFill="1" applyBorder="1" applyAlignment="1">
      <alignment horizontal="right"/>
    </xf>
    <xf numFmtId="1" fontId="10" fillId="0" borderId="2" xfId="0" applyNumberFormat="1" applyFont="1" applyBorder="1" applyAlignment="1">
      <alignment horizontal="right" indent="1"/>
    </xf>
    <xf numFmtId="1" fontId="10" fillId="0" borderId="3" xfId="0" applyNumberFormat="1" applyFont="1" applyBorder="1" applyAlignment="1">
      <alignment horizontal="right" indent="1"/>
    </xf>
    <xf numFmtId="186" fontId="7" fillId="6" borderId="19" xfId="0" applyNumberFormat="1" applyFont="1" applyFill="1" applyBorder="1" applyAlignment="1"/>
    <xf numFmtId="186" fontId="6" fillId="0" borderId="1" xfId="0" applyNumberFormat="1" applyFont="1" applyBorder="1" applyAlignment="1"/>
    <xf numFmtId="186" fontId="6" fillId="0" borderId="9" xfId="0" applyNumberFormat="1" applyFont="1" applyBorder="1" applyAlignment="1"/>
    <xf numFmtId="1" fontId="6" fillId="0" borderId="3" xfId="4" applyNumberFormat="1" applyFont="1" applyBorder="1" applyAlignment="1">
      <alignment horizontal="right" indent="1"/>
    </xf>
    <xf numFmtId="1" fontId="7" fillId="6" borderId="1" xfId="13" applyNumberFormat="1" applyFont="1" applyFill="1" applyBorder="1" applyAlignment="1">
      <alignment horizontal="right" wrapText="1" indent="1"/>
    </xf>
    <xf numFmtId="181" fontId="7" fillId="6" borderId="19" xfId="4" quotePrefix="1" applyNumberFormat="1" applyFont="1" applyFill="1" applyBorder="1" applyAlignment="1">
      <alignment horizontal="center" vertical="center"/>
    </xf>
    <xf numFmtId="0" fontId="10" fillId="6" borderId="1" xfId="0" applyFont="1" applyFill="1" applyBorder="1" applyAlignment="1">
      <alignment horizontal="right" wrapText="1"/>
    </xf>
    <xf numFmtId="171" fontId="11" fillId="6" borderId="1" xfId="13" applyNumberFormat="1" applyFont="1" applyFill="1" applyBorder="1" applyAlignment="1">
      <alignment horizontal="right"/>
    </xf>
    <xf numFmtId="171" fontId="1" fillId="0" borderId="1" xfId="13" applyNumberFormat="1" applyFont="1" applyBorder="1" applyAlignment="1">
      <alignment horizontal="right"/>
    </xf>
    <xf numFmtId="171" fontId="46" fillId="0" borderId="1" xfId="13" applyNumberFormat="1" applyFont="1" applyBorder="1" applyAlignment="1">
      <alignment horizontal="right"/>
    </xf>
    <xf numFmtId="171" fontId="1" fillId="0" borderId="9" xfId="13" applyNumberFormat="1" applyFont="1" applyBorder="1" applyAlignment="1">
      <alignment horizontal="right"/>
    </xf>
    <xf numFmtId="1" fontId="10" fillId="6" borderId="1" xfId="0" applyNumberFormat="1" applyFont="1" applyFill="1" applyBorder="1" applyAlignment="1">
      <alignment horizontal="right" wrapText="1"/>
    </xf>
    <xf numFmtId="173" fontId="10" fillId="0" borderId="2" xfId="4" applyNumberFormat="1" applyFont="1" applyFill="1" applyBorder="1" applyAlignment="1" applyProtection="1">
      <alignment horizontal="right" indent="1"/>
    </xf>
    <xf numFmtId="1" fontId="3" fillId="0" borderId="0" xfId="9" applyNumberFormat="1" applyFont="1"/>
    <xf numFmtId="0" fontId="7" fillId="0" borderId="6" xfId="4" applyNumberFormat="1" applyFont="1" applyBorder="1" applyAlignment="1" applyProtection="1">
      <alignment horizontal="right" vertical="center"/>
    </xf>
    <xf numFmtId="0" fontId="7" fillId="0" borderId="6" xfId="4" applyNumberFormat="1" applyFont="1" applyBorder="1" applyAlignment="1">
      <alignment horizontal="right" vertical="center"/>
    </xf>
    <xf numFmtId="0" fontId="7" fillId="0" borderId="12" xfId="4" applyNumberFormat="1" applyFont="1" applyBorder="1" applyAlignment="1">
      <alignment horizontal="right" vertical="center"/>
    </xf>
    <xf numFmtId="187" fontId="3" fillId="0" borderId="0" xfId="9" applyNumberFormat="1" applyFont="1"/>
    <xf numFmtId="3" fontId="0" fillId="0" borderId="0" xfId="0" applyNumberFormat="1"/>
    <xf numFmtId="183" fontId="22" fillId="6" borderId="17" xfId="2" applyNumberFormat="1" applyFont="1" applyFill="1" applyBorder="1" applyAlignment="1" applyProtection="1">
      <alignment horizontal="right"/>
      <protection hidden="1"/>
    </xf>
    <xf numFmtId="0" fontId="5" fillId="0" borderId="0" xfId="0" applyFont="1" applyAlignment="1">
      <alignment horizontal="right"/>
    </xf>
    <xf numFmtId="0" fontId="7" fillId="0" borderId="5" xfId="0" applyFont="1" applyBorder="1" applyAlignment="1">
      <alignment horizontal="right"/>
    </xf>
    <xf numFmtId="0" fontId="2" fillId="0" borderId="0" xfId="0" applyFont="1" applyAlignment="1">
      <alignment horizontal="left" wrapText="1"/>
    </xf>
    <xf numFmtId="0" fontId="7" fillId="0" borderId="18" xfId="0" applyFont="1" applyBorder="1" applyAlignment="1">
      <alignment horizontal="right"/>
    </xf>
    <xf numFmtId="0" fontId="10" fillId="0" borderId="0" xfId="0" applyFont="1" applyFill="1" applyAlignment="1">
      <alignment horizontal="left" vertical="center" wrapText="1"/>
    </xf>
    <xf numFmtId="0" fontId="10" fillId="0" borderId="0" xfId="0" applyFont="1" applyFill="1" applyBorder="1" applyAlignment="1">
      <alignment horizontal="left" vertical="center" wrapText="1"/>
    </xf>
    <xf numFmtId="0" fontId="10" fillId="0" borderId="18" xfId="12" applyFont="1" applyFill="1" applyBorder="1" applyAlignment="1">
      <alignment horizontal="left" vertical="center" wrapText="1"/>
    </xf>
    <xf numFmtId="0" fontId="10" fillId="0" borderId="0" xfId="0" applyFont="1" applyFill="1" applyBorder="1" applyAlignment="1">
      <alignment vertical="center" wrapText="1"/>
    </xf>
    <xf numFmtId="0" fontId="2" fillId="0" borderId="0" xfId="4" applyFont="1" applyAlignment="1">
      <alignment wrapText="1"/>
    </xf>
    <xf numFmtId="1" fontId="7" fillId="0" borderId="14" xfId="4" applyNumberFormat="1" applyFont="1" applyBorder="1" applyAlignment="1">
      <alignment horizontal="left" vertical="center"/>
    </xf>
    <xf numFmtId="0" fontId="0" fillId="0" borderId="2" xfId="0" applyBorder="1" applyAlignment="1">
      <alignment vertical="center"/>
    </xf>
    <xf numFmtId="0" fontId="0" fillId="0" borderId="3" xfId="0" applyBorder="1" applyAlignment="1">
      <alignment vertical="center"/>
    </xf>
    <xf numFmtId="1" fontId="7" fillId="0" borderId="14" xfId="4" applyNumberFormat="1" applyFont="1" applyBorder="1" applyAlignment="1">
      <alignment horizontal="center" vertical="center"/>
    </xf>
    <xf numFmtId="0" fontId="0" fillId="0" borderId="3" xfId="0" applyBorder="1" applyAlignment="1">
      <alignment horizontal="center" vertical="center"/>
    </xf>
    <xf numFmtId="0" fontId="0" fillId="0" borderId="3" xfId="0" applyBorder="1" applyAlignment="1">
      <alignment horizontal="center"/>
    </xf>
    <xf numFmtId="1" fontId="7" fillId="0" borderId="11" xfId="4" applyNumberFormat="1" applyFont="1" applyBorder="1" applyAlignment="1">
      <alignment horizontal="center" vertical="center"/>
    </xf>
    <xf numFmtId="1" fontId="7" fillId="0" borderId="6" xfId="4" applyNumberFormat="1" applyFont="1" applyBorder="1" applyAlignment="1">
      <alignment horizontal="center" vertical="center"/>
    </xf>
    <xf numFmtId="1" fontId="7" fillId="0" borderId="12" xfId="4" applyNumberFormat="1" applyFont="1" applyBorder="1" applyAlignment="1">
      <alignment horizontal="center" vertical="center"/>
    </xf>
    <xf numFmtId="1" fontId="7" fillId="0" borderId="17" xfId="4" applyNumberFormat="1" applyFont="1" applyBorder="1" applyAlignment="1">
      <alignment horizontal="center" vertical="center"/>
    </xf>
    <xf numFmtId="1" fontId="7" fillId="0" borderId="18" xfId="4" applyNumberFormat="1" applyFont="1" applyBorder="1" applyAlignment="1">
      <alignment horizontal="center" vertical="center"/>
    </xf>
    <xf numFmtId="1" fontId="7" fillId="0" borderId="19" xfId="4" applyNumberFormat="1" applyFont="1" applyBorder="1" applyAlignment="1">
      <alignment horizontal="center" vertical="center"/>
    </xf>
    <xf numFmtId="0" fontId="10" fillId="0" borderId="18" xfId="4" applyFont="1" applyFill="1" applyBorder="1" applyAlignment="1">
      <alignment horizontal="left" vertical="center" wrapText="1"/>
    </xf>
    <xf numFmtId="0" fontId="12" fillId="0" borderId="14" xfId="4" applyFont="1" applyBorder="1" applyAlignment="1">
      <alignment horizontal="left" vertical="center"/>
    </xf>
    <xf numFmtId="0" fontId="3" fillId="0" borderId="2" xfId="0" applyFont="1" applyBorder="1" applyAlignment="1">
      <alignment vertical="center"/>
    </xf>
    <xf numFmtId="0" fontId="3" fillId="0" borderId="3" xfId="0" applyFont="1" applyBorder="1" applyAlignment="1">
      <alignment vertical="center"/>
    </xf>
    <xf numFmtId="177" fontId="12" fillId="0" borderId="14" xfId="4" applyNumberFormat="1" applyFont="1" applyBorder="1" applyAlignment="1" applyProtection="1">
      <alignment horizontal="center" vertical="center"/>
    </xf>
    <xf numFmtId="177" fontId="12" fillId="0" borderId="3" xfId="4" applyNumberFormat="1" applyFont="1" applyBorder="1" applyAlignment="1" applyProtection="1">
      <alignment horizontal="center" vertical="center"/>
    </xf>
    <xf numFmtId="0" fontId="12" fillId="0" borderId="11" xfId="4" applyFont="1" applyBorder="1" applyAlignment="1">
      <alignment horizontal="center" vertical="center"/>
    </xf>
    <xf numFmtId="0" fontId="15" fillId="0" borderId="6" xfId="0" applyFont="1" applyBorder="1" applyAlignment="1">
      <alignment horizontal="center" vertical="center"/>
    </xf>
    <xf numFmtId="0" fontId="15" fillId="0" borderId="12" xfId="0" applyFont="1" applyBorder="1" applyAlignment="1">
      <alignment horizontal="center" vertical="center"/>
    </xf>
    <xf numFmtId="176" fontId="12" fillId="0" borderId="18" xfId="4" applyNumberFormat="1" applyFont="1" applyBorder="1" applyAlignment="1">
      <alignment horizontal="center" vertical="center"/>
    </xf>
    <xf numFmtId="176" fontId="12" fillId="0" borderId="19" xfId="4" applyNumberFormat="1" applyFont="1" applyBorder="1" applyAlignment="1">
      <alignment horizontal="center" vertical="center"/>
    </xf>
    <xf numFmtId="0" fontId="10" fillId="0" borderId="0" xfId="6" applyFont="1" applyFill="1" applyBorder="1" applyAlignment="1">
      <alignment horizontal="left" vertical="center" wrapText="1"/>
    </xf>
    <xf numFmtId="0" fontId="28" fillId="0" borderId="0" xfId="6" applyFont="1" applyFill="1" applyBorder="1" applyAlignment="1">
      <alignment horizontal="left" vertical="center" wrapText="1"/>
    </xf>
    <xf numFmtId="0" fontId="24" fillId="0" borderId="11" xfId="4" applyFont="1" applyBorder="1" applyAlignment="1">
      <alignment horizontal="center" vertical="center"/>
    </xf>
    <xf numFmtId="0" fontId="24" fillId="0" borderId="12" xfId="4" applyFont="1" applyBorder="1" applyAlignment="1">
      <alignment horizontal="center" vertical="center"/>
    </xf>
    <xf numFmtId="0" fontId="10" fillId="0" borderId="18" xfId="0" applyFont="1" applyBorder="1" applyAlignment="1">
      <alignment horizontal="left" vertical="center" wrapText="1"/>
    </xf>
    <xf numFmtId="0" fontId="10" fillId="0" borderId="0" xfId="7" applyFont="1" applyFill="1" applyAlignment="1">
      <alignment horizontal="left" vertical="center" wrapText="1"/>
    </xf>
    <xf numFmtId="0" fontId="10" fillId="0" borderId="0" xfId="7" applyFont="1" applyFill="1" applyBorder="1" applyAlignment="1">
      <alignment wrapText="1"/>
    </xf>
    <xf numFmtId="0" fontId="10" fillId="0" borderId="0" xfId="0" applyFont="1" applyAlignment="1">
      <alignment wrapText="1"/>
    </xf>
    <xf numFmtId="0" fontId="7" fillId="0" borderId="14" xfId="7" applyFont="1" applyBorder="1" applyAlignment="1">
      <alignment horizontal="center"/>
    </xf>
    <xf numFmtId="0" fontId="7" fillId="0" borderId="3" xfId="7" applyFont="1" applyBorder="1" applyAlignment="1">
      <alignment horizontal="center"/>
    </xf>
    <xf numFmtId="0" fontId="7" fillId="0" borderId="11" xfId="0" applyFont="1" applyFill="1" applyBorder="1" applyAlignment="1">
      <alignment horizontal="center"/>
    </xf>
    <xf numFmtId="0" fontId="7" fillId="0" borderId="6" xfId="0" applyFont="1" applyFill="1" applyBorder="1" applyAlignment="1">
      <alignment horizontal="center"/>
    </xf>
    <xf numFmtId="0" fontId="7" fillId="0" borderId="12" xfId="0" applyFont="1" applyFill="1" applyBorder="1" applyAlignment="1">
      <alignment horizontal="center"/>
    </xf>
    <xf numFmtId="164" fontId="7" fillId="0" borderId="14" xfId="4" applyNumberFormat="1" applyFont="1" applyBorder="1" applyAlignment="1">
      <alignment horizontal="center" vertical="center"/>
    </xf>
    <xf numFmtId="164" fontId="7" fillId="0" borderId="3" xfId="4" applyNumberFormat="1" applyFont="1" applyBorder="1" applyAlignment="1">
      <alignment horizontal="center" vertical="center"/>
    </xf>
    <xf numFmtId="164" fontId="7" fillId="0" borderId="11" xfId="4" applyNumberFormat="1" applyFont="1" applyBorder="1" applyAlignment="1">
      <alignment horizontal="center" vertical="center"/>
    </xf>
    <xf numFmtId="164" fontId="7" fillId="0" borderId="6" xfId="4" applyNumberFormat="1" applyFont="1" applyBorder="1" applyAlignment="1">
      <alignment horizontal="center" vertical="center"/>
    </xf>
    <xf numFmtId="164" fontId="7" fillId="0" borderId="12" xfId="4" applyNumberFormat="1" applyFont="1" applyBorder="1" applyAlignment="1">
      <alignment horizontal="center" vertical="center"/>
    </xf>
    <xf numFmtId="164" fontId="7" fillId="0" borderId="14" xfId="4" applyNumberFormat="1" applyFont="1" applyFill="1" applyBorder="1" applyAlignment="1">
      <alignment horizontal="center" vertical="center"/>
    </xf>
    <xf numFmtId="164" fontId="7" fillId="0" borderId="8" xfId="4" applyNumberFormat="1" applyFont="1" applyFill="1" applyBorder="1" applyAlignment="1">
      <alignment horizontal="center" vertical="center"/>
    </xf>
    <xf numFmtId="183" fontId="7" fillId="6" borderId="0" xfId="4" applyNumberFormat="1" applyFont="1" applyFill="1" applyBorder="1" applyAlignment="1" applyProtection="1">
      <alignment horizontal="right"/>
      <protection hidden="1"/>
    </xf>
    <xf numFmtId="183" fontId="7" fillId="6" borderId="1" xfId="4" applyNumberFormat="1" applyFont="1" applyFill="1" applyBorder="1" applyAlignment="1" applyProtection="1">
      <alignment horizontal="right"/>
      <protection hidden="1"/>
    </xf>
    <xf numFmtId="1" fontId="7" fillId="6" borderId="2" xfId="0" applyNumberFormat="1" applyFont="1" applyFill="1" applyBorder="1" applyAlignment="1" applyProtection="1">
      <alignment horizontal="right" indent="1"/>
      <protection hidden="1"/>
    </xf>
    <xf numFmtId="183" fontId="6" fillId="0" borderId="0" xfId="4" applyNumberFormat="1" applyFont="1" applyBorder="1" applyAlignment="1" applyProtection="1">
      <alignment horizontal="right" vertical="center"/>
      <protection hidden="1"/>
    </xf>
    <xf numFmtId="183" fontId="6" fillId="0" borderId="1" xfId="4" applyNumberFormat="1" applyFont="1" applyBorder="1" applyAlignment="1" applyProtection="1">
      <alignment horizontal="right" vertical="center"/>
      <protection hidden="1"/>
    </xf>
    <xf numFmtId="1" fontId="6" fillId="0" borderId="2" xfId="0" applyNumberFormat="1" applyFont="1" applyBorder="1" applyAlignment="1" applyProtection="1">
      <alignment horizontal="right" indent="1"/>
      <protection hidden="1"/>
    </xf>
    <xf numFmtId="183" fontId="6" fillId="0" borderId="5" xfId="4" applyNumberFormat="1" applyFont="1" applyBorder="1" applyAlignment="1" applyProtection="1">
      <alignment horizontal="right" vertical="center"/>
      <protection hidden="1"/>
    </xf>
    <xf numFmtId="183" fontId="6" fillId="0" borderId="9" xfId="4" applyNumberFormat="1" applyFont="1" applyBorder="1" applyAlignment="1" applyProtection="1">
      <alignment horizontal="right" vertical="center"/>
      <protection hidden="1"/>
    </xf>
    <xf numFmtId="1" fontId="6" fillId="0" borderId="3" xfId="0" applyNumberFormat="1" applyFont="1" applyBorder="1" applyAlignment="1" applyProtection="1">
      <alignment horizontal="right" indent="1"/>
      <protection hidden="1"/>
    </xf>
    <xf numFmtId="183" fontId="22" fillId="6" borderId="0" xfId="2" applyNumberFormat="1" applyFont="1" applyFill="1" applyBorder="1" applyAlignment="1" applyProtection="1">
      <alignment horizontal="right"/>
      <protection hidden="1"/>
    </xf>
    <xf numFmtId="183" fontId="22" fillId="6" borderId="1" xfId="2" applyNumberFormat="1" applyFont="1" applyFill="1" applyBorder="1" applyAlignment="1" applyProtection="1">
      <alignment horizontal="right"/>
      <protection hidden="1"/>
    </xf>
    <xf numFmtId="170" fontId="7" fillId="6" borderId="0" xfId="4" applyNumberFormat="1" applyFont="1" applyFill="1" applyBorder="1" applyAlignment="1" applyProtection="1">
      <alignment vertical="center"/>
      <protection hidden="1"/>
    </xf>
    <xf numFmtId="170" fontId="7" fillId="6" borderId="1" xfId="4" applyNumberFormat="1" applyFont="1" applyFill="1" applyBorder="1" applyAlignment="1" applyProtection="1">
      <alignment vertical="center"/>
      <protection hidden="1"/>
    </xf>
    <xf numFmtId="183" fontId="22" fillId="0" borderId="0" xfId="2" applyNumberFormat="1" applyFont="1" applyFill="1" applyBorder="1" applyAlignment="1" applyProtection="1">
      <alignment horizontal="right"/>
      <protection hidden="1"/>
    </xf>
    <xf numFmtId="183" fontId="22" fillId="0" borderId="1" xfId="2" applyNumberFormat="1" applyFont="1" applyFill="1" applyBorder="1" applyAlignment="1" applyProtection="1">
      <alignment horizontal="right"/>
      <protection hidden="1"/>
    </xf>
    <xf numFmtId="170" fontId="7" fillId="0" borderId="0" xfId="4" applyNumberFormat="1" applyFont="1" applyFill="1" applyBorder="1" applyAlignment="1" applyProtection="1">
      <protection hidden="1"/>
    </xf>
    <xf numFmtId="170" fontId="7" fillId="0" borderId="1" xfId="4" applyNumberFormat="1" applyFont="1" applyFill="1" applyBorder="1" applyAlignment="1" applyProtection="1">
      <protection hidden="1"/>
    </xf>
    <xf numFmtId="183" fontId="6" fillId="0" borderId="0" xfId="4" applyNumberFormat="1" applyFont="1" applyFill="1" applyBorder="1" applyAlignment="1" applyProtection="1">
      <alignment vertical="center"/>
      <protection hidden="1"/>
    </xf>
    <xf numFmtId="183" fontId="23" fillId="0" borderId="0" xfId="2" applyNumberFormat="1" applyFont="1" applyFill="1" applyBorder="1" applyAlignment="1" applyProtection="1">
      <alignment horizontal="right"/>
      <protection hidden="1"/>
    </xf>
    <xf numFmtId="183" fontId="23" fillId="0" borderId="1" xfId="2" applyNumberFormat="1" applyFont="1" applyFill="1" applyBorder="1" applyAlignment="1" applyProtection="1">
      <alignment horizontal="right"/>
      <protection hidden="1"/>
    </xf>
    <xf numFmtId="170" fontId="7" fillId="0" borderId="0" xfId="4" applyNumberFormat="1" applyFont="1" applyFill="1" applyBorder="1" applyAlignment="1" applyProtection="1">
      <alignment vertical="center"/>
      <protection hidden="1"/>
    </xf>
    <xf numFmtId="170" fontId="6" fillId="0" borderId="0" xfId="4" applyNumberFormat="1" applyFont="1" applyFill="1" applyBorder="1" applyAlignment="1" applyProtection="1">
      <alignment vertical="center"/>
      <protection hidden="1"/>
    </xf>
    <xf numFmtId="170" fontId="6" fillId="0" borderId="1" xfId="4" applyNumberFormat="1" applyFont="1" applyFill="1" applyBorder="1" applyAlignment="1" applyProtection="1">
      <alignment vertical="center"/>
      <protection hidden="1"/>
    </xf>
    <xf numFmtId="170" fontId="7" fillId="0" borderId="1" xfId="4" applyNumberFormat="1" applyFont="1" applyFill="1" applyBorder="1" applyAlignment="1" applyProtection="1">
      <alignment vertical="center"/>
      <protection hidden="1"/>
    </xf>
    <xf numFmtId="183" fontId="7" fillId="0" borderId="0" xfId="4" applyNumberFormat="1" applyFont="1" applyFill="1" applyBorder="1" applyAlignment="1" applyProtection="1">
      <alignment vertical="center"/>
      <protection hidden="1"/>
    </xf>
    <xf numFmtId="183" fontId="23" fillId="0" borderId="0" xfId="2" applyNumberFormat="1" applyFont="1" applyFill="1" applyBorder="1" applyAlignment="1" applyProtection="1">
      <alignment horizontal="right" vertical="top"/>
      <protection hidden="1"/>
    </xf>
    <xf numFmtId="183" fontId="23" fillId="0" borderId="1" xfId="2" applyNumberFormat="1" applyFont="1" applyFill="1" applyBorder="1" applyAlignment="1" applyProtection="1">
      <alignment horizontal="right" vertical="top"/>
      <protection hidden="1"/>
    </xf>
    <xf numFmtId="170" fontId="6" fillId="0" borderId="0" xfId="4" applyNumberFormat="1" applyFont="1" applyFill="1" applyBorder="1" applyAlignment="1" applyProtection="1">
      <alignment vertical="top"/>
      <protection hidden="1"/>
    </xf>
    <xf numFmtId="170" fontId="6" fillId="0" borderId="1" xfId="4" applyNumberFormat="1" applyFont="1" applyFill="1" applyBorder="1" applyAlignment="1" applyProtection="1">
      <alignment vertical="top"/>
      <protection hidden="1"/>
    </xf>
    <xf numFmtId="183" fontId="23" fillId="0" borderId="5" xfId="2" applyNumberFormat="1" applyFont="1" applyFill="1" applyBorder="1" applyAlignment="1" applyProtection="1">
      <alignment horizontal="right"/>
      <protection hidden="1"/>
    </xf>
    <xf numFmtId="183" fontId="23" fillId="0" borderId="9" xfId="2" applyNumberFormat="1" applyFont="1" applyFill="1" applyBorder="1" applyAlignment="1" applyProtection="1">
      <alignment horizontal="right"/>
      <protection hidden="1"/>
    </xf>
    <xf numFmtId="170" fontId="6" fillId="0" borderId="5" xfId="4" applyNumberFormat="1" applyFont="1" applyFill="1" applyBorder="1" applyAlignment="1" applyProtection="1">
      <alignment vertical="center"/>
      <protection hidden="1"/>
    </xf>
    <xf numFmtId="170" fontId="6" fillId="0" borderId="9" xfId="4" applyNumberFormat="1" applyFont="1" applyFill="1" applyBorder="1" applyAlignment="1" applyProtection="1">
      <alignment vertical="center"/>
      <protection hidden="1"/>
    </xf>
    <xf numFmtId="178" fontId="22" fillId="0" borderId="0" xfId="2" applyNumberFormat="1" applyFont="1" applyFill="1" applyBorder="1" applyAlignment="1" applyProtection="1">
      <alignment horizontal="right"/>
      <protection hidden="1"/>
    </xf>
    <xf numFmtId="173" fontId="7" fillId="0" borderId="2" xfId="4" applyNumberFormat="1" applyFont="1" applyFill="1" applyBorder="1" applyAlignment="1" applyProtection="1">
      <alignment horizontal="right" indent="1"/>
      <protection hidden="1"/>
    </xf>
    <xf numFmtId="178" fontId="22" fillId="6" borderId="0" xfId="2" applyNumberFormat="1" applyFont="1" applyFill="1" applyBorder="1" applyAlignment="1" applyProtection="1">
      <alignment horizontal="right"/>
      <protection hidden="1"/>
    </xf>
    <xf numFmtId="173" fontId="7" fillId="6" borderId="2" xfId="4" applyNumberFormat="1" applyFont="1" applyFill="1" applyBorder="1" applyAlignment="1" applyProtection="1">
      <alignment horizontal="right" indent="1"/>
      <protection hidden="1"/>
    </xf>
    <xf numFmtId="178" fontId="23" fillId="0" borderId="0" xfId="2" applyNumberFormat="1" applyFont="1" applyFill="1" applyBorder="1" applyAlignment="1" applyProtection="1">
      <alignment horizontal="right"/>
      <protection hidden="1"/>
    </xf>
    <xf numFmtId="173" fontId="6" fillId="0" borderId="2" xfId="4" applyNumberFormat="1" applyFont="1" applyFill="1" applyBorder="1" applyAlignment="1" applyProtection="1">
      <alignment horizontal="right" indent="1"/>
      <protection hidden="1"/>
    </xf>
    <xf numFmtId="173" fontId="6" fillId="0" borderId="3" xfId="4" applyNumberFormat="1" applyFont="1" applyFill="1" applyBorder="1" applyAlignment="1" applyProtection="1">
      <alignment horizontal="right" indent="1"/>
      <protection hidden="1"/>
    </xf>
    <xf numFmtId="174" fontId="6" fillId="6" borderId="18" xfId="4" applyNumberFormat="1" applyFont="1" applyFill="1" applyBorder="1" applyProtection="1">
      <protection hidden="1"/>
    </xf>
    <xf numFmtId="174" fontId="6" fillId="6" borderId="19" xfId="4" applyNumberFormat="1" applyFont="1" applyFill="1" applyBorder="1" applyProtection="1">
      <protection hidden="1"/>
    </xf>
    <xf numFmtId="173" fontId="7" fillId="0" borderId="18" xfId="4" applyNumberFormat="1" applyFont="1" applyFill="1" applyBorder="1" applyAlignment="1" applyProtection="1">
      <alignment horizontal="right"/>
      <protection hidden="1"/>
    </xf>
    <xf numFmtId="178" fontId="23" fillId="0" borderId="0" xfId="4" applyNumberFormat="1" applyFont="1" applyFill="1" applyBorder="1" applyAlignment="1" applyProtection="1">
      <alignment horizontal="right"/>
      <protection hidden="1"/>
    </xf>
    <xf numFmtId="178" fontId="23" fillId="0" borderId="1" xfId="4" applyNumberFormat="1" applyFont="1" applyFill="1" applyBorder="1" applyAlignment="1" applyProtection="1">
      <alignment horizontal="right"/>
      <protection hidden="1"/>
    </xf>
    <xf numFmtId="173" fontId="7" fillId="0" borderId="0" xfId="4" applyNumberFormat="1" applyFont="1" applyFill="1" applyBorder="1" applyAlignment="1" applyProtection="1">
      <alignment horizontal="right"/>
      <protection hidden="1"/>
    </xf>
    <xf numFmtId="178" fontId="6" fillId="0" borderId="5" xfId="0" applyNumberFormat="1" applyFont="1" applyFill="1" applyBorder="1" applyAlignment="1" applyProtection="1">
      <alignment horizontal="right"/>
      <protection hidden="1"/>
    </xf>
    <xf numFmtId="178" fontId="6" fillId="0" borderId="9" xfId="0" applyNumberFormat="1" applyFont="1" applyFill="1" applyBorder="1" applyAlignment="1" applyProtection="1">
      <alignment horizontal="right"/>
      <protection hidden="1"/>
    </xf>
    <xf numFmtId="172" fontId="6" fillId="0" borderId="0" xfId="4" applyNumberFormat="1" applyFont="1" applyFill="1" applyBorder="1" applyProtection="1">
      <protection hidden="1"/>
    </xf>
    <xf numFmtId="178" fontId="12" fillId="6" borderId="0" xfId="0" applyNumberFormat="1" applyFont="1" applyFill="1" applyBorder="1" applyAlignment="1" applyProtection="1">
      <protection hidden="1"/>
    </xf>
    <xf numFmtId="178" fontId="12" fillId="6" borderId="1" xfId="0" applyNumberFormat="1" applyFont="1" applyFill="1" applyBorder="1" applyAlignment="1" applyProtection="1">
      <protection hidden="1"/>
    </xf>
    <xf numFmtId="178" fontId="12" fillId="0" borderId="0" xfId="0" applyNumberFormat="1" applyFont="1" applyBorder="1" applyAlignment="1" applyProtection="1">
      <protection hidden="1"/>
    </xf>
    <xf numFmtId="178" fontId="12" fillId="0" borderId="1" xfId="0" applyNumberFormat="1" applyFont="1" applyBorder="1" applyAlignment="1" applyProtection="1">
      <protection hidden="1"/>
    </xf>
    <xf numFmtId="178" fontId="15" fillId="0" borderId="0" xfId="0" applyNumberFormat="1" applyFont="1" applyBorder="1" applyAlignment="1" applyProtection="1">
      <protection hidden="1"/>
    </xf>
    <xf numFmtId="178" fontId="15" fillId="0" borderId="1" xfId="0" applyNumberFormat="1" applyFont="1" applyBorder="1" applyAlignment="1" applyProtection="1">
      <protection hidden="1"/>
    </xf>
    <xf numFmtId="178" fontId="10" fillId="0" borderId="0" xfId="0" applyNumberFormat="1" applyFont="1" applyFill="1" applyBorder="1" applyAlignment="1" applyProtection="1">
      <protection hidden="1"/>
    </xf>
    <xf numFmtId="178" fontId="10" fillId="0" borderId="1" xfId="0" applyNumberFormat="1" applyFont="1" applyFill="1" applyBorder="1" applyAlignment="1" applyProtection="1">
      <protection hidden="1"/>
    </xf>
    <xf numFmtId="178" fontId="12" fillId="3" borderId="0" xfId="0" applyNumberFormat="1" applyFont="1" applyFill="1" applyBorder="1" applyAlignment="1" applyProtection="1">
      <protection hidden="1"/>
    </xf>
    <xf numFmtId="178" fontId="12" fillId="3" borderId="1" xfId="0" applyNumberFormat="1" applyFont="1" applyFill="1" applyBorder="1" applyAlignment="1" applyProtection="1">
      <protection hidden="1"/>
    </xf>
    <xf numFmtId="178" fontId="10" fillId="0" borderId="0" xfId="0" applyNumberFormat="1" applyFont="1" applyFill="1" applyBorder="1" applyAlignment="1" applyProtection="1">
      <alignment horizontal="right"/>
      <protection hidden="1"/>
    </xf>
    <xf numFmtId="178" fontId="10" fillId="0" borderId="1" xfId="0" applyNumberFormat="1" applyFont="1" applyFill="1" applyBorder="1" applyAlignment="1" applyProtection="1">
      <alignment horizontal="right"/>
      <protection hidden="1"/>
    </xf>
    <xf numFmtId="178" fontId="10" fillId="0" borderId="5" xfId="0" applyNumberFormat="1" applyFont="1" applyFill="1" applyBorder="1" applyAlignment="1" applyProtection="1">
      <protection hidden="1"/>
    </xf>
    <xf numFmtId="178" fontId="10" fillId="0" borderId="9" xfId="0" applyNumberFormat="1" applyFont="1" applyFill="1" applyBorder="1" applyAlignment="1" applyProtection="1">
      <protection hidden="1"/>
    </xf>
    <xf numFmtId="178" fontId="22" fillId="6" borderId="19" xfId="2" applyNumberFormat="1" applyFont="1" applyFill="1" applyBorder="1" applyAlignment="1" applyProtection="1">
      <alignment horizontal="right"/>
      <protection hidden="1"/>
    </xf>
    <xf numFmtId="180" fontId="7" fillId="6" borderId="17" xfId="4" applyNumberFormat="1" applyFont="1" applyFill="1" applyBorder="1" applyAlignment="1" applyProtection="1">
      <alignment horizontal="right" vertical="center" indent="1"/>
      <protection hidden="1"/>
    </xf>
    <xf numFmtId="180" fontId="7" fillId="6" borderId="18" xfId="4" applyNumberFormat="1" applyFont="1" applyFill="1" applyBorder="1" applyAlignment="1" applyProtection="1">
      <alignment horizontal="right" vertical="center" indent="1"/>
      <protection hidden="1"/>
    </xf>
    <xf numFmtId="180" fontId="7" fillId="6" borderId="19" xfId="4" applyNumberFormat="1" applyFont="1" applyFill="1" applyBorder="1" applyAlignment="1" applyProtection="1">
      <alignment horizontal="right" vertical="center" indent="1"/>
      <protection hidden="1"/>
    </xf>
    <xf numFmtId="178" fontId="22" fillId="0" borderId="1" xfId="2" applyNumberFormat="1" applyFont="1" applyFill="1" applyBorder="1" applyAlignment="1" applyProtection="1">
      <alignment horizontal="right"/>
      <protection hidden="1"/>
    </xf>
    <xf numFmtId="180" fontId="7" fillId="0" borderId="7" xfId="4" applyNumberFormat="1" applyFont="1" applyBorder="1" applyAlignment="1" applyProtection="1">
      <alignment horizontal="right" indent="1"/>
      <protection hidden="1"/>
    </xf>
    <xf numFmtId="180" fontId="7" fillId="0" borderId="0" xfId="4" applyNumberFormat="1" applyFont="1" applyBorder="1" applyAlignment="1" applyProtection="1">
      <alignment horizontal="right" indent="1"/>
      <protection hidden="1"/>
    </xf>
    <xf numFmtId="180" fontId="7" fillId="0" borderId="1" xfId="4" applyNumberFormat="1" applyFont="1" applyBorder="1" applyAlignment="1" applyProtection="1">
      <alignment horizontal="right" indent="1"/>
      <protection hidden="1"/>
    </xf>
    <xf numFmtId="178" fontId="22" fillId="6" borderId="1" xfId="2" applyNumberFormat="1" applyFont="1" applyFill="1" applyBorder="1" applyAlignment="1" applyProtection="1">
      <alignment horizontal="right"/>
      <protection hidden="1"/>
    </xf>
    <xf numFmtId="180" fontId="6" fillId="6" borderId="7" xfId="4" applyNumberFormat="1" applyFont="1" applyFill="1" applyBorder="1" applyAlignment="1" applyProtection="1">
      <alignment horizontal="right" vertical="center" indent="1"/>
      <protection hidden="1"/>
    </xf>
    <xf numFmtId="180" fontId="6" fillId="6" borderId="0" xfId="4" applyNumberFormat="1" applyFont="1" applyFill="1" applyBorder="1" applyAlignment="1" applyProtection="1">
      <alignment horizontal="right" vertical="center" indent="1"/>
      <protection hidden="1"/>
    </xf>
    <xf numFmtId="180" fontId="6" fillId="6" borderId="1" xfId="4" applyNumberFormat="1" applyFont="1" applyFill="1" applyBorder="1" applyAlignment="1" applyProtection="1">
      <alignment horizontal="right" vertical="center" indent="1"/>
      <protection hidden="1"/>
    </xf>
    <xf numFmtId="178" fontId="6" fillId="0" borderId="0" xfId="4" applyNumberFormat="1" applyFont="1" applyBorder="1" applyAlignment="1" applyProtection="1">
      <alignment horizontal="right" vertical="center"/>
      <protection hidden="1"/>
    </xf>
    <xf numFmtId="178" fontId="6" fillId="0" borderId="1" xfId="4" applyNumberFormat="1" applyFont="1" applyBorder="1" applyAlignment="1" applyProtection="1">
      <alignment horizontal="right" vertical="center"/>
      <protection hidden="1"/>
    </xf>
    <xf numFmtId="180" fontId="6" fillId="0" borderId="7" xfId="4" applyNumberFormat="1" applyFont="1" applyBorder="1" applyAlignment="1" applyProtection="1">
      <alignment horizontal="right" vertical="center" indent="1"/>
      <protection hidden="1"/>
    </xf>
    <xf numFmtId="180" fontId="6" fillId="0" borderId="0" xfId="4" applyNumberFormat="1" applyFont="1" applyBorder="1" applyAlignment="1" applyProtection="1">
      <alignment horizontal="right" vertical="center" indent="1"/>
      <protection hidden="1"/>
    </xf>
    <xf numFmtId="180" fontId="6" fillId="0" borderId="1" xfId="4" applyNumberFormat="1" applyFont="1" applyBorder="1" applyAlignment="1" applyProtection="1">
      <alignment horizontal="right" vertical="center" indent="1"/>
      <protection hidden="1"/>
    </xf>
    <xf numFmtId="178" fontId="23" fillId="0" borderId="1" xfId="2" applyNumberFormat="1" applyFont="1" applyFill="1" applyBorder="1" applyAlignment="1" applyProtection="1">
      <alignment horizontal="right"/>
      <protection hidden="1"/>
    </xf>
    <xf numFmtId="180" fontId="7" fillId="6" borderId="7" xfId="4" applyNumberFormat="1" applyFont="1" applyFill="1" applyBorder="1" applyAlignment="1" applyProtection="1">
      <alignment horizontal="right" vertical="center" indent="1"/>
      <protection hidden="1"/>
    </xf>
    <xf numFmtId="180" fontId="7" fillId="6" borderId="0" xfId="4" applyNumberFormat="1" applyFont="1" applyFill="1" applyBorder="1" applyAlignment="1" applyProtection="1">
      <alignment horizontal="right" vertical="center" indent="1"/>
      <protection hidden="1"/>
    </xf>
    <xf numFmtId="180" fontId="7" fillId="6" borderId="1" xfId="4" applyNumberFormat="1" applyFont="1" applyFill="1" applyBorder="1" applyAlignment="1" applyProtection="1">
      <alignment horizontal="right" vertical="center" indent="1"/>
      <protection hidden="1"/>
    </xf>
    <xf numFmtId="178" fontId="6" fillId="0" borderId="0" xfId="4" applyNumberFormat="1" applyFont="1" applyBorder="1" applyAlignment="1" applyProtection="1">
      <alignment vertical="center"/>
      <protection hidden="1"/>
    </xf>
    <xf numFmtId="178" fontId="23" fillId="0" borderId="0" xfId="2" applyNumberFormat="1" applyFont="1" applyFill="1" applyBorder="1" applyAlignment="1" applyProtection="1">
      <alignment horizontal="right" vertical="top"/>
      <protection hidden="1"/>
    </xf>
    <xf numFmtId="178" fontId="23" fillId="0" borderId="1" xfId="2" applyNumberFormat="1" applyFont="1" applyFill="1" applyBorder="1" applyAlignment="1" applyProtection="1">
      <alignment horizontal="right" vertical="top"/>
      <protection hidden="1"/>
    </xf>
    <xf numFmtId="178" fontId="6" fillId="0" borderId="8" xfId="4" applyNumberFormat="1" applyFont="1" applyBorder="1" applyAlignment="1" applyProtection="1">
      <alignment vertical="center"/>
      <protection hidden="1"/>
    </xf>
    <xf numFmtId="178" fontId="23" fillId="0" borderId="5" xfId="2" applyNumberFormat="1" applyFont="1" applyFill="1" applyBorder="1" applyAlignment="1" applyProtection="1">
      <alignment horizontal="right"/>
      <protection hidden="1"/>
    </xf>
    <xf numFmtId="178" fontId="23" fillId="0" borderId="9" xfId="2" applyNumberFormat="1" applyFont="1" applyFill="1" applyBorder="1" applyAlignment="1" applyProtection="1">
      <alignment horizontal="right"/>
      <protection hidden="1"/>
    </xf>
    <xf numFmtId="180" fontId="6" fillId="0" borderId="8" xfId="4" applyNumberFormat="1" applyFont="1" applyBorder="1" applyAlignment="1" applyProtection="1">
      <alignment horizontal="right" vertical="center" indent="1"/>
      <protection hidden="1"/>
    </xf>
    <xf numFmtId="180" fontId="6" fillId="0" borderId="5" xfId="4" applyNumberFormat="1" applyFont="1" applyBorder="1" applyAlignment="1" applyProtection="1">
      <alignment horizontal="right" vertical="center" indent="1"/>
      <protection hidden="1"/>
    </xf>
    <xf numFmtId="180" fontId="6" fillId="0" borderId="9" xfId="4" applyNumberFormat="1" applyFont="1" applyBorder="1" applyAlignment="1" applyProtection="1">
      <alignment horizontal="right" vertical="center" indent="1"/>
      <protection hidden="1"/>
    </xf>
  </cellXfs>
  <cellStyles count="14">
    <cellStyle name="Comma" xfId="1" builtinId="3"/>
    <cellStyle name="Comma 3" xfId="2"/>
    <cellStyle name="Comma 3 4" xfId="13"/>
    <cellStyle name="Hyperlink" xfId="3" builtinId="8"/>
    <cellStyle name="Normal" xfId="0" builtinId="0"/>
    <cellStyle name="Normal 14" xfId="12"/>
    <cellStyle name="Normal 2" xfId="4"/>
    <cellStyle name="Normal 2 4" xfId="11"/>
    <cellStyle name="Normal 3" xfId="5"/>
    <cellStyle name="Normal_Criminal Proceedings In Scottish Courts 2008-09 - Working Tables and Charts" xfId="6"/>
    <cellStyle name="Normal_F1982795" xfId="7"/>
    <cellStyle name="Normal_F3320445" xfId="8"/>
    <cellStyle name="Percent" xfId="9" builtinId="5"/>
    <cellStyle name="Percent 2" xfId="1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BEB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2E1FF"/>
      <color rgb="FFE2E1E1"/>
      <color rgb="FFC9C9FF"/>
      <color rgb="FF9999FF"/>
      <color rgb="FFE8E7FF"/>
      <color rgb="FFD7D5FF"/>
      <color rgb="FFCCCCFF"/>
      <color rgb="FFD5B9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10" Target="worksheets/sheet10.xml" Type="http://schemas.openxmlformats.org/officeDocument/2006/relationships/worksheet"/><Relationship Id="rId11" Target="worksheets/sheet11.xml" Type="http://schemas.openxmlformats.org/officeDocument/2006/relationships/worksheet"/><Relationship Id="rId12" Target="worksheets/sheet12.xml" Type="http://schemas.openxmlformats.org/officeDocument/2006/relationships/worksheet"/><Relationship Id="rId13" Target="worksheets/sheet13.xml" Type="http://schemas.openxmlformats.org/officeDocument/2006/relationships/worksheet"/><Relationship Id="rId14" Target="worksheets/sheet14.xml" Type="http://schemas.openxmlformats.org/officeDocument/2006/relationships/worksheet"/><Relationship Id="rId15" Target="worksheets/sheet15.xml" Type="http://schemas.openxmlformats.org/officeDocument/2006/relationships/worksheet"/><Relationship Id="rId16" Target="worksheets/sheet16.xml" Type="http://schemas.openxmlformats.org/officeDocument/2006/relationships/worksheet"/><Relationship Id="rId17" Target="worksheets/sheet17.xml" Type="http://schemas.openxmlformats.org/officeDocument/2006/relationships/worksheet"/><Relationship Id="rId18" Target="worksheets/sheet18.xml" Type="http://schemas.openxmlformats.org/officeDocument/2006/relationships/worksheet"/><Relationship Id="rId19" Target="worksheets/sheet19.xml" Type="http://schemas.openxmlformats.org/officeDocument/2006/relationships/worksheet"/><Relationship Id="rId2" Target="worksheets/sheet2.xml" Type="http://schemas.openxmlformats.org/officeDocument/2006/relationships/worksheet"/><Relationship Id="rId20" Target="worksheets/sheet20.xml" Type="http://schemas.openxmlformats.org/officeDocument/2006/relationships/worksheet"/><Relationship Id="rId21" Target="worksheets/sheet21.xml" Type="http://schemas.openxmlformats.org/officeDocument/2006/relationships/worksheet"/><Relationship Id="rId22" Target="worksheets/sheet22.xml" Type="http://schemas.openxmlformats.org/officeDocument/2006/relationships/worksheet"/><Relationship Id="rId23" Target="worksheets/sheet23.xml" Type="http://schemas.openxmlformats.org/officeDocument/2006/relationships/worksheet"/><Relationship Id="rId24" Target="worksheets/sheet24.xml" Type="http://schemas.openxmlformats.org/officeDocument/2006/relationships/worksheet"/><Relationship Id="rId25" Target="worksheets/sheet25.xml" Type="http://schemas.openxmlformats.org/officeDocument/2006/relationships/worksheet"/><Relationship Id="rId26" Target="worksheets/sheet26.xml" Type="http://schemas.openxmlformats.org/officeDocument/2006/relationships/worksheet"/><Relationship Id="rId27" Target="worksheets/sheet27.xml" Type="http://schemas.openxmlformats.org/officeDocument/2006/relationships/worksheet"/><Relationship Id="rId28" Target="worksheets/sheet28.xml" Type="http://schemas.openxmlformats.org/officeDocument/2006/relationships/worksheet"/><Relationship Id="rId29" Target="worksheets/sheet29.xml" Type="http://schemas.openxmlformats.org/officeDocument/2006/relationships/worksheet"/><Relationship Id="rId3" Target="worksheets/sheet3.xml" Type="http://schemas.openxmlformats.org/officeDocument/2006/relationships/worksheet"/><Relationship Id="rId30" Target="worksheets/sheet30.xml" Type="http://schemas.openxmlformats.org/officeDocument/2006/relationships/worksheet"/><Relationship Id="rId31" Target="worksheets/sheet31.xml" Type="http://schemas.openxmlformats.org/officeDocument/2006/relationships/worksheet"/><Relationship Id="rId32" Target="worksheets/sheet32.xml" Type="http://schemas.openxmlformats.org/officeDocument/2006/relationships/worksheet"/><Relationship Id="rId33" Target="worksheets/sheet33.xml" Type="http://schemas.openxmlformats.org/officeDocument/2006/relationships/worksheet"/><Relationship Id="rId34" Target="worksheets/sheet34.xml" Type="http://schemas.openxmlformats.org/officeDocument/2006/relationships/worksheet"/><Relationship Id="rId35" Target="worksheets/sheet35.xml" Type="http://schemas.openxmlformats.org/officeDocument/2006/relationships/worksheet"/><Relationship Id="rId36" Target="worksheets/sheet36.xml" Type="http://schemas.openxmlformats.org/officeDocument/2006/relationships/worksheet"/><Relationship Id="rId37" Target="worksheets/sheet37.xml" Type="http://schemas.openxmlformats.org/officeDocument/2006/relationships/worksheet"/><Relationship Id="rId38" Target="worksheets/sheet38.xml" Type="http://schemas.openxmlformats.org/officeDocument/2006/relationships/worksheet"/><Relationship Id="rId39" Target="worksheets/sheet39.xml" Type="http://schemas.openxmlformats.org/officeDocument/2006/relationships/worksheet"/><Relationship Id="rId4" Target="worksheets/sheet4.xml" Type="http://schemas.openxmlformats.org/officeDocument/2006/relationships/worksheet"/><Relationship Id="rId40" Target="worksheets/sheet40.xml" Type="http://schemas.openxmlformats.org/officeDocument/2006/relationships/worksheet"/><Relationship Id="rId41" Target="worksheets/sheet41.xml" Type="http://schemas.openxmlformats.org/officeDocument/2006/relationships/worksheet"/><Relationship Id="rId42" Target="worksheets/sheet42.xml" Type="http://schemas.openxmlformats.org/officeDocument/2006/relationships/worksheet"/><Relationship Id="rId43" Target="worksheets/sheet43.xml" Type="http://schemas.openxmlformats.org/officeDocument/2006/relationships/worksheet"/><Relationship Id="rId44" Target="worksheets/sheet44.xml" Type="http://schemas.openxmlformats.org/officeDocument/2006/relationships/worksheet"/><Relationship Id="rId45" Target="worksheets/sheet45.xml" Type="http://schemas.openxmlformats.org/officeDocument/2006/relationships/worksheet"/><Relationship Id="rId46" Target="worksheets/sheet46.xml" Type="http://schemas.openxmlformats.org/officeDocument/2006/relationships/worksheet"/><Relationship Id="rId47" Target="worksheets/sheet47.xml" Type="http://schemas.openxmlformats.org/officeDocument/2006/relationships/worksheet"/><Relationship Id="rId48" Target="worksheets/sheet48.xml" Type="http://schemas.openxmlformats.org/officeDocument/2006/relationships/worksheet"/><Relationship Id="rId49" Target="worksheets/sheet49.xml" Type="http://schemas.openxmlformats.org/officeDocument/2006/relationships/worksheet"/><Relationship Id="rId5" Target="worksheets/sheet5.xml" Type="http://schemas.openxmlformats.org/officeDocument/2006/relationships/worksheet"/><Relationship Id="rId50" Target="externalLinks/externalLink1.xml" Type="http://schemas.openxmlformats.org/officeDocument/2006/relationships/externalLink"/><Relationship Id="rId51" Target="externalLinks/externalLink2.xml" Type="http://schemas.openxmlformats.org/officeDocument/2006/relationships/externalLink"/><Relationship Id="rId52" Target="externalLinks/externalLink3.xml" Type="http://schemas.openxmlformats.org/officeDocument/2006/relationships/externalLink"/><Relationship Id="rId53" Target="externalLinks/externalLink4.xml" Type="http://schemas.openxmlformats.org/officeDocument/2006/relationships/externalLink"/><Relationship Id="rId54" Target="externalLinks/externalLink5.xml" Type="http://schemas.openxmlformats.org/officeDocument/2006/relationships/externalLink"/><Relationship Id="rId55" Target="theme/theme1.xml" Type="http://schemas.openxmlformats.org/officeDocument/2006/relationships/theme"/><Relationship Id="rId56" Target="styles.xml" Type="http://schemas.openxmlformats.org/officeDocument/2006/relationships/styles"/><Relationship Id="rId57" Target="sharedStrings.xml" Type="http://schemas.openxmlformats.org/officeDocument/2006/relationships/sharedStrings"/><Relationship Id="rId58" Target="calcChain.xml" Type="http://schemas.openxmlformats.org/officeDocument/2006/relationships/calcChain"/><Relationship Id="rId59" Target="../customXml/item1.xml" Type="http://schemas.openxmlformats.org/officeDocument/2006/relationships/customXml"/><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worksheets/sheet9.xml" Type="http://schemas.openxmlformats.org/officeDocument/2006/relationships/worksheet"/></Relationships>
</file>

<file path=xl/externalLinks/_rels/externalLink1.xml.rels><?xml version="1.0" encoding="UTF-8" standalone="yes"?><Relationships xmlns="http://schemas.openxmlformats.org/package/2006/relationships"><Relationship Id="rId1" Target="file:///C:/Users/u414660/AppData/Local/Microsoft/Windows/Temporary%20Internet%20Files/Content.Outlook/N6TK4HZ9/A12510052.xlsx"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file:///C:/Users/u414660/AppData/Local/Microsoft/Windows/Temporary%20Internet%20Files/Content.Outlook/DXFGJ6X7/A6707655.xlsx" TargetMode="External" Type="http://schemas.openxmlformats.org/officeDocument/2006/relationships/externalLinkPath"/></Relationships>
</file>

<file path=xl/externalLinks/_rels/externalLink3.xml.rels><?xml version="1.0" encoding="UTF-8" standalone="yes"?><Relationships xmlns="http://schemas.openxmlformats.org/package/2006/relationships"><Relationship Id="rId1" Target="file:///C:/Users/u414660/AppData/Local/Microsoft/Windows/Temporary%20Internet%20Files/Content.Outlook/N6TK4HZ9/A9612913.xlsx" TargetMode="External" Type="http://schemas.openxmlformats.org/officeDocument/2006/relationships/externalLinkPath"/></Relationships>
</file>

<file path=xl/externalLinks/_rels/externalLink4.xml.rels><?xml version="1.0" encoding="UTF-8" standalone="yes"?><Relationships xmlns="http://schemas.openxmlformats.org/package/2006/relationships"><Relationship Id="rId1" Target="file:///C:/Users/u414660/AppData/Local/Microsoft/Windows/Temporary%20Internet%20Files/Content.Outlook/WFH41E6G/A15846021.xlsx" TargetMode="External" Type="http://schemas.openxmlformats.org/officeDocument/2006/relationships/externalLinkPath"/></Relationships>
</file>

<file path=xl/externalLinks/_rels/externalLink5.xml.rels><?xml version="1.0" encoding="UTF-8" standalone="yes"?><Relationships xmlns="http://schemas.openxmlformats.org/package/2006/relationships"><Relationship Id="rId1" Target="file:///C:/Users/u207417/Objective/Objects/A22493309.xlsx" TargetMode="External" Type="http://schemas.openxmlformats.org/officeDocument/2006/relationships/externalLinkPath"/></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gress and comments"/>
      <sheetName val="row titles"/>
      <sheetName val="Chart 1"/>
      <sheetName val="Chart 2"/>
      <sheetName val="{new}"/>
      <sheetName val="Chart 3 {new}"/>
      <sheetName val="Chart 4 {new}"/>
      <sheetName val="Chart 5 {new}"/>
      <sheetName val="Sentence length -  data cat"/>
      <sheetName val="chart 6 {new}"/>
      <sheetName val="Chart 3"/>
      <sheetName val="chart 3data 1"/>
      <sheetName val="chart 3data 2"/>
      <sheetName val="Chart4"/>
      <sheetName val="chart4 SAS data"/>
      <sheetName val="Chart5  "/>
      <sheetName val="Chart ASBFPNs"/>
      <sheetName val="Chart FAWs"/>
      <sheetName val="Chart convictions age gender"/>
      <sheetName val="Charts aggravators"/>
      <sheetName val="Table 1 "/>
      <sheetName val="Table 2a"/>
      <sheetName val="Table 2b"/>
      <sheetName val="tab2 SAS"/>
      <sheetName val="Table 3"/>
      <sheetName val="tab3 SAS"/>
      <sheetName val="Table 4a"/>
      <sheetName val="TABLE 4(B)"/>
      <sheetName val="tab4a SAS"/>
      <sheetName val="tab4SAS offences"/>
      <sheetName val="Table 5"/>
      <sheetName val="tab5 Data"/>
      <sheetName val="midyear pop est"/>
      <sheetName val="tab5 NRSpopulation midyear"/>
      <sheetName val="Table 5 sas data"/>
      <sheetName val="Table 6a"/>
      <sheetName val="tab6a SAS"/>
      <sheetName val="Table 6b"/>
      <sheetName val="tab6b SAS"/>
      <sheetName val="Table 7"/>
      <sheetName val="tab7 SAS"/>
      <sheetName val="new SAS for fines "/>
      <sheetName val="courttabcompave"/>
      <sheetName val="courtcustodyave days"/>
      <sheetName val=" table for ave comm hrs"/>
      <sheetName val="Table 8a"/>
      <sheetName val="Table 8b"/>
      <sheetName val="Table 8c"/>
      <sheetName val="tab8a SAS"/>
      <sheetName val="tab8b row SAS"/>
      <sheetName val="tab8b col SAS"/>
      <sheetName val="tab8c SAS"/>
      <sheetName val="tab8bgender"/>
      <sheetName val="Table 9"/>
      <sheetName val="tab9SAS"/>
      <sheetName val="Table 10a"/>
      <sheetName val="tab10 SAS"/>
      <sheetName val="tab10 SAS ave days"/>
      <sheetName val="Table 10b"/>
      <sheetName val="sas10b"/>
      <sheetName val="Table 10c"/>
      <sheetName val="Table 10d sas"/>
      <sheetName val="Table 10d SAS "/>
      <sheetName val="sas 10c"/>
      <sheetName val="table 11"/>
      <sheetName val="tab11 SASdata"/>
      <sheetName val="Table 12"/>
      <sheetName val="tab12 SASdata"/>
      <sheetName val="Bail table 2"/>
      <sheetName val="Bail table 3"/>
      <sheetName val="Table 13 new"/>
      <sheetName val="tab13 new sas"/>
      <sheetName val="Table 14 new"/>
      <sheetName val="tab 14 new sas"/>
      <sheetName val="Table 15"/>
      <sheetName val="bailSASdata"/>
      <sheetName val="Table 16 "/>
      <sheetName val="SAS data 16"/>
      <sheetName val="Table 17"/>
      <sheetName val="tab17 SAS"/>
      <sheetName val="table 18 new"/>
      <sheetName val="tab 18 SAS"/>
      <sheetName val="Table 16 old"/>
      <sheetName val="tab16 old SAS data"/>
      <sheetName val="Table 17 old"/>
      <sheetName val="Table 20 old"/>
      <sheetName val="Table 21 old"/>
      <sheetName val="Table 22"/>
      <sheetName val="Table 23"/>
      <sheetName val="tab22 23 SAS"/>
      <sheetName val="Table 24"/>
      <sheetName val="tab24 SAS"/>
      <sheetName val="Table 25"/>
      <sheetName val="Table 26"/>
      <sheetName val="tab25 26 SAS"/>
      <sheetName val="table 24 ffp"/>
      <sheetName val="tab24 ffp SAS"/>
      <sheetName val="Table 27"/>
      <sheetName val="Table 28"/>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row r="1">
          <cell r="C1" t="str">
            <v>B:Under 21</v>
          </cell>
          <cell r="D1" t="str">
            <v>C:21-30</v>
          </cell>
          <cell r="E1" t="str">
            <v>D:Over 30</v>
          </cell>
          <cell r="F1" t="str">
            <v>Total</v>
          </cell>
        </row>
        <row r="2">
          <cell r="B2" t="str">
            <v>Police ASBFPNs, by main crime or offence, sex and age</v>
          </cell>
        </row>
        <row r="4">
          <cell r="C4" t="str">
            <v>Type of Accused</v>
          </cell>
        </row>
        <row r="5">
          <cell r="C5" t="str">
            <v>Female Person</v>
          </cell>
          <cell r="G5" t="str">
            <v>Male Person</v>
          </cell>
        </row>
        <row r="6">
          <cell r="C6" t="str">
            <v>Age</v>
          </cell>
          <cell r="F6" t="str">
            <v>Total</v>
          </cell>
          <cell r="G6" t="str">
            <v>Age</v>
          </cell>
          <cell r="K6" t="str">
            <v>Total</v>
          </cell>
        </row>
        <row r="7">
          <cell r="C7" t="str">
            <v>B:Under 21</v>
          </cell>
          <cell r="D7" t="str">
            <v>C:21-30</v>
          </cell>
          <cell r="E7" t="str">
            <v>D:Over 30</v>
          </cell>
          <cell r="G7" t="str">
            <v>B:Under 21</v>
          </cell>
          <cell r="H7" t="str">
            <v>C:21-30</v>
          </cell>
          <cell r="I7" t="str">
            <v>D:Over 30</v>
          </cell>
          <cell r="J7" t="str">
            <v>F:Else</v>
          </cell>
        </row>
        <row r="8">
          <cell r="A8" t="str">
            <v>SCRO Charge</v>
          </cell>
          <cell r="B8" t="str">
            <v>SCRO Charge</v>
          </cell>
          <cell r="C8">
            <v>1689</v>
          </cell>
          <cell r="D8">
            <v>2132</v>
          </cell>
          <cell r="E8">
            <v>2499</v>
          </cell>
          <cell r="F8">
            <v>6320</v>
          </cell>
          <cell r="G8">
            <v>8509</v>
          </cell>
          <cell r="H8">
            <v>14360</v>
          </cell>
          <cell r="I8">
            <v>13742</v>
          </cell>
          <cell r="J8">
            <v>1</v>
          </cell>
          <cell r="K8">
            <v>36612</v>
          </cell>
        </row>
        <row r="9">
          <cell r="A9" t="str">
            <v>Type02: Refusing to leave licensed premises...</v>
          </cell>
          <cell r="B9" t="str">
            <v>Type02: Refusing to leave licensed premises...</v>
          </cell>
          <cell r="C9">
            <v>12</v>
          </cell>
          <cell r="D9">
            <v>36</v>
          </cell>
          <cell r="E9">
            <v>59</v>
          </cell>
          <cell r="F9">
            <v>107</v>
          </cell>
          <cell r="G9">
            <v>89</v>
          </cell>
          <cell r="H9">
            <v>292</v>
          </cell>
          <cell r="I9">
            <v>252</v>
          </cell>
          <cell r="J9">
            <v>0</v>
          </cell>
          <cell r="K9">
            <v>633</v>
          </cell>
        </row>
        <row r="10">
          <cell r="A10" t="str">
            <v>Type03: Urinating etc</v>
          </cell>
          <cell r="B10" t="str">
            <v>Type03: Urinating etc</v>
          </cell>
          <cell r="C10">
            <v>133</v>
          </cell>
          <cell r="D10">
            <v>173</v>
          </cell>
          <cell r="E10">
            <v>103</v>
          </cell>
          <cell r="F10">
            <v>409</v>
          </cell>
          <cell r="G10">
            <v>1861</v>
          </cell>
          <cell r="H10">
            <v>4442</v>
          </cell>
          <cell r="I10">
            <v>3417</v>
          </cell>
          <cell r="J10">
            <v>1</v>
          </cell>
          <cell r="K10">
            <v>9721</v>
          </cell>
        </row>
        <row r="11">
          <cell r="A11" t="str">
            <v>Type04: Drunk &amp; incapable</v>
          </cell>
          <cell r="B11" t="str">
            <v>Type04: Drunk &amp; incapable</v>
          </cell>
          <cell r="C11">
            <v>12</v>
          </cell>
          <cell r="D11">
            <v>28</v>
          </cell>
          <cell r="E11">
            <v>81</v>
          </cell>
          <cell r="F11">
            <v>121</v>
          </cell>
          <cell r="G11">
            <v>68</v>
          </cell>
          <cell r="H11">
            <v>154</v>
          </cell>
          <cell r="I11">
            <v>338</v>
          </cell>
          <cell r="J11">
            <v>0</v>
          </cell>
          <cell r="K11">
            <v>560</v>
          </cell>
        </row>
        <row r="12">
          <cell r="A12" t="str">
            <v>Type05: Drunk in charge of child</v>
          </cell>
          <cell r="B12" t="str">
            <v>Type05: Drunk in charge of child</v>
          </cell>
          <cell r="C12">
            <v>0</v>
          </cell>
          <cell r="D12">
            <v>1</v>
          </cell>
          <cell r="E12">
            <v>1</v>
          </cell>
          <cell r="F12">
            <v>2</v>
          </cell>
          <cell r="G12">
            <v>2</v>
          </cell>
          <cell r="H12">
            <v>1</v>
          </cell>
          <cell r="I12">
            <v>5</v>
          </cell>
          <cell r="J12">
            <v>0</v>
          </cell>
          <cell r="K12">
            <v>8</v>
          </cell>
        </row>
        <row r="13">
          <cell r="A13" t="str">
            <v>Type06: Loud music etc</v>
          </cell>
          <cell r="B13" t="str">
            <v>Type06: Loud music etc</v>
          </cell>
          <cell r="C13">
            <v>32</v>
          </cell>
          <cell r="D13">
            <v>40</v>
          </cell>
          <cell r="E13">
            <v>23</v>
          </cell>
          <cell r="F13">
            <v>95</v>
          </cell>
          <cell r="G13">
            <v>40</v>
          </cell>
          <cell r="H13">
            <v>76</v>
          </cell>
          <cell r="I13">
            <v>54</v>
          </cell>
          <cell r="J13">
            <v>0</v>
          </cell>
          <cell r="K13">
            <v>170</v>
          </cell>
        </row>
        <row r="14">
          <cell r="A14" t="str">
            <v>Type07: Vandalism</v>
          </cell>
          <cell r="B14" t="str">
            <v>Type07: Vandalism</v>
          </cell>
          <cell r="C14">
            <v>21</v>
          </cell>
          <cell r="D14">
            <v>17</v>
          </cell>
          <cell r="E14">
            <v>12</v>
          </cell>
          <cell r="F14">
            <v>50</v>
          </cell>
          <cell r="G14">
            <v>95</v>
          </cell>
          <cell r="H14">
            <v>133</v>
          </cell>
          <cell r="I14">
            <v>77</v>
          </cell>
          <cell r="J14">
            <v>0</v>
          </cell>
          <cell r="K14">
            <v>305</v>
          </cell>
        </row>
        <row r="15">
          <cell r="A15" t="str">
            <v>Type08: Consuming alcohol in public place</v>
          </cell>
          <cell r="B15" t="str">
            <v>Type08: Consuming alcohol in public place</v>
          </cell>
          <cell r="C15">
            <v>831</v>
          </cell>
          <cell r="D15">
            <v>866</v>
          </cell>
          <cell r="E15">
            <v>1023</v>
          </cell>
          <cell r="F15">
            <v>2720</v>
          </cell>
          <cell r="G15">
            <v>3652</v>
          </cell>
          <cell r="H15">
            <v>5066</v>
          </cell>
          <cell r="I15">
            <v>6208</v>
          </cell>
          <cell r="J15">
            <v>0</v>
          </cell>
          <cell r="K15">
            <v>14926</v>
          </cell>
        </row>
        <row r="16">
          <cell r="A16" t="str">
            <v>Type09: Breach of the peace</v>
          </cell>
          <cell r="B16" t="str">
            <v>Type09: Breach of the peace</v>
          </cell>
          <cell r="C16">
            <v>648</v>
          </cell>
          <cell r="D16">
            <v>970</v>
          </cell>
          <cell r="E16">
            <v>1197</v>
          </cell>
          <cell r="F16">
            <v>2815</v>
          </cell>
          <cell r="G16">
            <v>2701</v>
          </cell>
          <cell r="H16">
            <v>4190</v>
          </cell>
          <cell r="I16">
            <v>3390</v>
          </cell>
          <cell r="J16">
            <v>0</v>
          </cell>
          <cell r="K16">
            <v>10281</v>
          </cell>
        </row>
        <row r="17">
          <cell r="A17" t="str">
            <v>Type10: Malicious mischief</v>
          </cell>
          <cell r="B17" t="str">
            <v>Type10: Malicious mischief</v>
          </cell>
          <cell r="C17">
            <v>0</v>
          </cell>
          <cell r="D17">
            <v>1</v>
          </cell>
          <cell r="E17">
            <v>0</v>
          </cell>
          <cell r="F17">
            <v>1</v>
          </cell>
          <cell r="G17">
            <v>0</v>
          </cell>
          <cell r="H17">
            <v>4</v>
          </cell>
          <cell r="I17">
            <v>1</v>
          </cell>
          <cell r="J17">
            <v>0</v>
          </cell>
          <cell r="K17">
            <v>5</v>
          </cell>
        </row>
        <row r="18">
          <cell r="A18" t="str">
            <v>Type11: Offensive behaviour at football and threatening communications</v>
          </cell>
          <cell r="B18" t="str">
            <v>Type11: Offensive behaviour at football and threatening communications</v>
          </cell>
          <cell r="C18">
            <v>0</v>
          </cell>
          <cell r="D18">
            <v>0</v>
          </cell>
          <cell r="E18">
            <v>0</v>
          </cell>
          <cell r="F18">
            <v>0</v>
          </cell>
          <cell r="G18">
            <v>1</v>
          </cell>
          <cell r="H18">
            <v>2</v>
          </cell>
          <cell r="I18">
            <v>0</v>
          </cell>
          <cell r="J18">
            <v>0</v>
          </cell>
          <cell r="K18">
            <v>3</v>
          </cell>
        </row>
        <row r="21">
          <cell r="G21" t="str">
            <v>B:Under 21</v>
          </cell>
          <cell r="H21" t="str">
            <v>C:21-30</v>
          </cell>
          <cell r="I21" t="str">
            <v>D:Over 30</v>
          </cell>
          <cell r="J21" t="str">
            <v>F:Else</v>
          </cell>
          <cell r="K21" t="str">
            <v>Total</v>
          </cell>
        </row>
        <row r="22">
          <cell r="B22" t="str">
            <v>Police ASBFPNs, by main crime or offence, sex and age</v>
          </cell>
        </row>
        <row r="24">
          <cell r="C24" t="str">
            <v>Type of Accused</v>
          </cell>
        </row>
        <row r="25">
          <cell r="C25" t="str">
            <v>Female Person</v>
          </cell>
          <cell r="G25" t="str">
            <v>Male Person</v>
          </cell>
        </row>
        <row r="26">
          <cell r="C26" t="str">
            <v>Age</v>
          </cell>
          <cell r="F26" t="str">
            <v>Total</v>
          </cell>
          <cell r="G26" t="str">
            <v>Age</v>
          </cell>
          <cell r="K26" t="str">
            <v>Total</v>
          </cell>
        </row>
        <row r="27">
          <cell r="C27" t="str">
            <v>B:Under 21</v>
          </cell>
          <cell r="D27" t="str">
            <v>C:21-30</v>
          </cell>
          <cell r="E27" t="str">
            <v>D:Over 30</v>
          </cell>
          <cell r="G27" t="str">
            <v>B:Under 21</v>
          </cell>
          <cell r="H27" t="str">
            <v>C:21-30</v>
          </cell>
          <cell r="I27" t="str">
            <v>D:Over 30</v>
          </cell>
          <cell r="J27" t="str">
            <v>F:Else</v>
          </cell>
        </row>
        <row r="28">
          <cell r="A28" t="str">
            <v>SCRO Charge</v>
          </cell>
          <cell r="B28" t="str">
            <v>SCRO Charge</v>
          </cell>
          <cell r="C28">
            <v>1689</v>
          </cell>
          <cell r="D28">
            <v>2132</v>
          </cell>
          <cell r="E28">
            <v>2499</v>
          </cell>
          <cell r="F28">
            <v>6320</v>
          </cell>
          <cell r="G28">
            <v>8509</v>
          </cell>
          <cell r="H28">
            <v>14360</v>
          </cell>
          <cell r="I28">
            <v>13742</v>
          </cell>
          <cell r="J28">
            <v>1</v>
          </cell>
          <cell r="K28">
            <v>36612</v>
          </cell>
        </row>
        <row r="29">
          <cell r="A29" t="str">
            <v>Type02: Refusing to leave licensed premises...</v>
          </cell>
          <cell r="B29" t="str">
            <v>Type02: Refusing to leave licensed premises...</v>
          </cell>
          <cell r="C29">
            <v>12</v>
          </cell>
          <cell r="D29">
            <v>36</v>
          </cell>
          <cell r="E29">
            <v>59</v>
          </cell>
          <cell r="F29">
            <v>107</v>
          </cell>
          <cell r="G29">
            <v>89</v>
          </cell>
          <cell r="H29">
            <v>292</v>
          </cell>
          <cell r="I29">
            <v>252</v>
          </cell>
          <cell r="J29">
            <v>0</v>
          </cell>
          <cell r="K29">
            <v>633</v>
          </cell>
        </row>
        <row r="30">
          <cell r="A30" t="str">
            <v>Type03: Urinating etc</v>
          </cell>
          <cell r="B30" t="str">
            <v>Type03: Urinating etc</v>
          </cell>
          <cell r="C30">
            <v>133</v>
          </cell>
          <cell r="D30">
            <v>173</v>
          </cell>
          <cell r="E30">
            <v>103</v>
          </cell>
          <cell r="F30">
            <v>409</v>
          </cell>
          <cell r="G30">
            <v>1861</v>
          </cell>
          <cell r="H30">
            <v>4442</v>
          </cell>
          <cell r="I30">
            <v>3417</v>
          </cell>
          <cell r="J30">
            <v>1</v>
          </cell>
          <cell r="K30">
            <v>9721</v>
          </cell>
        </row>
        <row r="31">
          <cell r="A31" t="str">
            <v>Type04: Drunk &amp; incapable</v>
          </cell>
          <cell r="B31" t="str">
            <v>Type04: Drunk &amp; incapable</v>
          </cell>
          <cell r="C31">
            <v>12</v>
          </cell>
          <cell r="D31">
            <v>28</v>
          </cell>
          <cell r="E31">
            <v>81</v>
          </cell>
          <cell r="F31">
            <v>121</v>
          </cell>
          <cell r="G31">
            <v>68</v>
          </cell>
          <cell r="H31">
            <v>154</v>
          </cell>
          <cell r="I31">
            <v>338</v>
          </cell>
          <cell r="J31">
            <v>0</v>
          </cell>
          <cell r="K31">
            <v>560</v>
          </cell>
        </row>
        <row r="32">
          <cell r="A32" t="str">
            <v>Type05: Drunk in charge of child</v>
          </cell>
          <cell r="B32" t="str">
            <v>Type05: Drunk in charge of child</v>
          </cell>
          <cell r="C32">
            <v>0</v>
          </cell>
          <cell r="D32">
            <v>1</v>
          </cell>
          <cell r="E32">
            <v>1</v>
          </cell>
          <cell r="F32">
            <v>2</v>
          </cell>
          <cell r="G32">
            <v>2</v>
          </cell>
          <cell r="H32">
            <v>1</v>
          </cell>
          <cell r="I32">
            <v>5</v>
          </cell>
          <cell r="J32">
            <v>0</v>
          </cell>
          <cell r="K32">
            <v>8</v>
          </cell>
        </row>
        <row r="33">
          <cell r="A33" t="str">
            <v>Type06: Loud music etc</v>
          </cell>
          <cell r="B33" t="str">
            <v>Type06: Loud music etc</v>
          </cell>
          <cell r="C33">
            <v>32</v>
          </cell>
          <cell r="D33">
            <v>40</v>
          </cell>
          <cell r="E33">
            <v>23</v>
          </cell>
          <cell r="F33">
            <v>95</v>
          </cell>
          <cell r="G33">
            <v>40</v>
          </cell>
          <cell r="H33">
            <v>76</v>
          </cell>
          <cell r="I33">
            <v>54</v>
          </cell>
          <cell r="J33">
            <v>0</v>
          </cell>
          <cell r="K33">
            <v>170</v>
          </cell>
        </row>
        <row r="34">
          <cell r="A34" t="str">
            <v>Type07: Vandalism</v>
          </cell>
          <cell r="B34" t="str">
            <v>Type07: Vandalism</v>
          </cell>
          <cell r="C34">
            <v>21</v>
          </cell>
          <cell r="D34">
            <v>17</v>
          </cell>
          <cell r="E34">
            <v>12</v>
          </cell>
          <cell r="F34">
            <v>50</v>
          </cell>
          <cell r="G34">
            <v>95</v>
          </cell>
          <cell r="H34">
            <v>133</v>
          </cell>
          <cell r="I34">
            <v>77</v>
          </cell>
          <cell r="J34">
            <v>0</v>
          </cell>
          <cell r="K34">
            <v>305</v>
          </cell>
        </row>
        <row r="35">
          <cell r="A35" t="str">
            <v>Type08: Consuming alcohol in public place</v>
          </cell>
          <cell r="B35" t="str">
            <v>Type08: Consuming alcohol in public place</v>
          </cell>
          <cell r="C35">
            <v>831</v>
          </cell>
          <cell r="D35">
            <v>866</v>
          </cell>
          <cell r="E35">
            <v>1023</v>
          </cell>
          <cell r="F35">
            <v>2720</v>
          </cell>
          <cell r="G35">
            <v>3652</v>
          </cell>
          <cell r="H35">
            <v>5066</v>
          </cell>
          <cell r="I35">
            <v>6208</v>
          </cell>
          <cell r="J35">
            <v>0</v>
          </cell>
          <cell r="K35">
            <v>14926</v>
          </cell>
        </row>
        <row r="36">
          <cell r="A36" t="str">
            <v>Type09: Breach of the peace</v>
          </cell>
          <cell r="B36" t="str">
            <v>Type09: Breach of the peace</v>
          </cell>
          <cell r="C36">
            <v>648</v>
          </cell>
          <cell r="D36">
            <v>970</v>
          </cell>
          <cell r="E36">
            <v>1197</v>
          </cell>
          <cell r="F36">
            <v>2815</v>
          </cell>
          <cell r="G36">
            <v>2701</v>
          </cell>
          <cell r="H36">
            <v>4190</v>
          </cell>
          <cell r="I36">
            <v>3390</v>
          </cell>
          <cell r="J36">
            <v>0</v>
          </cell>
          <cell r="K36">
            <v>10281</v>
          </cell>
        </row>
        <row r="37">
          <cell r="A37" t="str">
            <v>Type10: Malicious mischief</v>
          </cell>
          <cell r="B37" t="str">
            <v>Type10: Malicious mischief</v>
          </cell>
          <cell r="C37">
            <v>0</v>
          </cell>
          <cell r="D37">
            <v>1</v>
          </cell>
          <cell r="E37">
            <v>0</v>
          </cell>
          <cell r="F37">
            <v>1</v>
          </cell>
          <cell r="G37">
            <v>0</v>
          </cell>
          <cell r="H37">
            <v>4</v>
          </cell>
          <cell r="I37">
            <v>1</v>
          </cell>
          <cell r="J37">
            <v>0</v>
          </cell>
          <cell r="K37">
            <v>5</v>
          </cell>
        </row>
        <row r="38">
          <cell r="A38" t="str">
            <v>Type11: Offensive behaviour at football and threatening communications</v>
          </cell>
          <cell r="B38" t="str">
            <v>Type11: Offensive behaviour at football and threatening communications</v>
          </cell>
          <cell r="C38">
            <v>0</v>
          </cell>
          <cell r="D38">
            <v>0</v>
          </cell>
          <cell r="E38">
            <v>0</v>
          </cell>
          <cell r="F38">
            <v>0</v>
          </cell>
          <cell r="G38">
            <v>1</v>
          </cell>
          <cell r="H38">
            <v>2</v>
          </cell>
          <cell r="I38">
            <v>0</v>
          </cell>
          <cell r="J38">
            <v>0</v>
          </cell>
          <cell r="K38">
            <v>3</v>
          </cell>
        </row>
      </sheetData>
      <sheetData sheetId="83"/>
      <sheetData sheetId="84"/>
      <sheetData sheetId="85"/>
      <sheetData sheetId="86"/>
      <sheetData sheetId="87"/>
      <sheetData sheetId="88"/>
      <sheetData sheetId="89"/>
      <sheetData sheetId="90">
        <row r="1">
          <cell r="F1" t="str">
            <v>Female&lt;21</v>
          </cell>
          <cell r="G1" t="str">
            <v>Female21-30</v>
          </cell>
          <cell r="H1" t="str">
            <v>Female&gt;30</v>
          </cell>
          <cell r="K1" t="str">
            <v>Female total</v>
          </cell>
          <cell r="L1" t="str">
            <v>Male&lt;21</v>
          </cell>
          <cell r="M1" t="str">
            <v>Male21-30</v>
          </cell>
          <cell r="N1" t="str">
            <v>Male&gt;30</v>
          </cell>
          <cell r="O1" t="str">
            <v>Male total</v>
          </cell>
        </row>
        <row r="2">
          <cell r="B2" t="str">
            <v>Police FAWs, by main crime or offence, sex and age</v>
          </cell>
        </row>
        <row r="4">
          <cell r="F4" t="str">
            <v>Type of Accused</v>
          </cell>
        </row>
        <row r="5">
          <cell r="F5" t="str">
            <v>Female Person</v>
          </cell>
          <cell r="L5" t="str">
            <v>Male Person</v>
          </cell>
        </row>
        <row r="6">
          <cell r="F6" t="str">
            <v>Age</v>
          </cell>
          <cell r="J6" t="str">
            <v>Total</v>
          </cell>
          <cell r="L6" t="str">
            <v>Age</v>
          </cell>
          <cell r="O6" t="str">
            <v>Total</v>
          </cell>
        </row>
        <row r="7">
          <cell r="F7" t="str">
            <v>B:Under 21</v>
          </cell>
          <cell r="G7" t="str">
            <v>C:21-30</v>
          </cell>
          <cell r="H7" t="str">
            <v>D:Over 30</v>
          </cell>
          <cell r="I7" t="str">
            <v>F:Else</v>
          </cell>
          <cell r="L7" t="str">
            <v>B:Under 21</v>
          </cell>
          <cell r="M7" t="str">
            <v>C:21-30</v>
          </cell>
          <cell r="N7" t="str">
            <v>D:Over 30</v>
          </cell>
        </row>
        <row r="8">
          <cell r="A8" t="str">
            <v>All crimes and offences</v>
          </cell>
          <cell r="B8" t="str">
            <v>All crimes and offences</v>
          </cell>
          <cell r="F8">
            <v>288</v>
          </cell>
          <cell r="G8">
            <v>544</v>
          </cell>
          <cell r="H8">
            <v>1118</v>
          </cell>
          <cell r="I8">
            <v>1</v>
          </cell>
          <cell r="J8">
            <v>1951</v>
          </cell>
          <cell r="K8">
            <v>1950</v>
          </cell>
          <cell r="L8">
            <v>477</v>
          </cell>
          <cell r="M8">
            <v>680</v>
          </cell>
          <cell r="N8">
            <v>1614</v>
          </cell>
          <cell r="O8">
            <v>2771</v>
          </cell>
        </row>
        <row r="9">
          <cell r="A9" t="str">
            <v>A:All crimes:sub-total</v>
          </cell>
          <cell r="B9" t="str">
            <v>A:All crimes:sub-total</v>
          </cell>
          <cell r="F9">
            <v>161</v>
          </cell>
          <cell r="G9">
            <v>292</v>
          </cell>
          <cell r="H9">
            <v>667</v>
          </cell>
          <cell r="I9">
            <v>1</v>
          </cell>
          <cell r="J9">
            <v>1121</v>
          </cell>
          <cell r="K9">
            <v>1120</v>
          </cell>
          <cell r="L9">
            <v>203</v>
          </cell>
          <cell r="M9">
            <v>240</v>
          </cell>
          <cell r="N9">
            <v>520</v>
          </cell>
          <cell r="O9">
            <v>963</v>
          </cell>
        </row>
        <row r="10">
          <cell r="A10" t="str">
            <v>B:Sexual crimes:sub-total</v>
          </cell>
          <cell r="C10" t="str">
            <v>B:Sexual crimes:sub-total</v>
          </cell>
          <cell r="F10">
            <v>1</v>
          </cell>
          <cell r="G10">
            <v>6</v>
          </cell>
          <cell r="H10">
            <v>2</v>
          </cell>
          <cell r="I10">
            <v>0</v>
          </cell>
          <cell r="J10">
            <v>9</v>
          </cell>
          <cell r="K10">
            <v>9</v>
          </cell>
          <cell r="L10">
            <v>0</v>
          </cell>
          <cell r="M10">
            <v>0</v>
          </cell>
          <cell r="N10">
            <v>1</v>
          </cell>
          <cell r="O10">
            <v>1</v>
          </cell>
        </row>
        <row r="11">
          <cell r="A11" t="str">
            <v>g:Offences related to prostitution</v>
          </cell>
          <cell r="D11" t="str">
            <v>g:Offences related to prostitution</v>
          </cell>
          <cell r="F11">
            <v>0</v>
          </cell>
          <cell r="G11">
            <v>6</v>
          </cell>
          <cell r="H11">
            <v>2</v>
          </cell>
          <cell r="I11">
            <v>0</v>
          </cell>
          <cell r="J11">
            <v>8</v>
          </cell>
          <cell r="K11">
            <v>8</v>
          </cell>
          <cell r="L11">
            <v>0</v>
          </cell>
          <cell r="M11">
            <v>0</v>
          </cell>
          <cell r="N11">
            <v>0</v>
          </cell>
          <cell r="O11">
            <v>0</v>
          </cell>
        </row>
        <row r="12">
          <cell r="A12" t="str">
            <v>h:Other sexual crimes</v>
          </cell>
          <cell r="D12" t="str">
            <v>h:Other sexual crimes</v>
          </cell>
          <cell r="F12">
            <v>1</v>
          </cell>
          <cell r="G12">
            <v>0</v>
          </cell>
          <cell r="H12">
            <v>0</v>
          </cell>
          <cell r="I12">
            <v>0</v>
          </cell>
          <cell r="J12">
            <v>1</v>
          </cell>
          <cell r="K12">
            <v>1</v>
          </cell>
          <cell r="L12">
            <v>0</v>
          </cell>
          <cell r="M12">
            <v>0</v>
          </cell>
          <cell r="N12">
            <v>1</v>
          </cell>
          <cell r="O12">
            <v>1</v>
          </cell>
        </row>
        <row r="13">
          <cell r="A13" t="str">
            <v>C:Crimes of dishonesty:sub-total</v>
          </cell>
          <cell r="C13" t="str">
            <v>C:Crimes of dishonesty:sub-total</v>
          </cell>
          <cell r="F13">
            <v>138</v>
          </cell>
          <cell r="G13">
            <v>280</v>
          </cell>
          <cell r="H13">
            <v>648</v>
          </cell>
          <cell r="I13">
            <v>1</v>
          </cell>
          <cell r="J13">
            <v>1067</v>
          </cell>
          <cell r="K13">
            <v>1066</v>
          </cell>
          <cell r="L13">
            <v>142</v>
          </cell>
          <cell r="M13">
            <v>196</v>
          </cell>
          <cell r="N13">
            <v>473</v>
          </cell>
          <cell r="O13">
            <v>811</v>
          </cell>
        </row>
        <row r="14">
          <cell r="A14" t="str">
            <v>i:Housebreaking</v>
          </cell>
          <cell r="D14" t="str">
            <v>i:Housebreaking</v>
          </cell>
          <cell r="F14">
            <v>0</v>
          </cell>
          <cell r="G14">
            <v>0</v>
          </cell>
          <cell r="H14">
            <v>0</v>
          </cell>
          <cell r="I14">
            <v>0</v>
          </cell>
          <cell r="J14">
            <v>0</v>
          </cell>
          <cell r="K14">
            <v>0</v>
          </cell>
          <cell r="L14">
            <v>0</v>
          </cell>
          <cell r="M14">
            <v>2</v>
          </cell>
          <cell r="N14">
            <v>1</v>
          </cell>
          <cell r="O14">
            <v>3</v>
          </cell>
        </row>
        <row r="15">
          <cell r="A15" t="str">
            <v>j:Theft by opening a lockfast place</v>
          </cell>
          <cell r="D15" t="str">
            <v>j:Theft by opening a lockfast place</v>
          </cell>
          <cell r="F15">
            <v>0</v>
          </cell>
          <cell r="G15">
            <v>0</v>
          </cell>
          <cell r="H15">
            <v>1</v>
          </cell>
          <cell r="I15">
            <v>0</v>
          </cell>
          <cell r="J15">
            <v>1</v>
          </cell>
          <cell r="K15">
            <v>1</v>
          </cell>
          <cell r="L15">
            <v>0</v>
          </cell>
          <cell r="M15">
            <v>0</v>
          </cell>
          <cell r="N15">
            <v>0</v>
          </cell>
          <cell r="O15">
            <v>0</v>
          </cell>
        </row>
        <row r="16">
          <cell r="A16" t="str">
            <v>m:Theft of a motor vehicle</v>
          </cell>
          <cell r="D16" t="str">
            <v>m:Theft of a motor vehicle</v>
          </cell>
          <cell r="F16">
            <v>0</v>
          </cell>
          <cell r="G16">
            <v>0</v>
          </cell>
          <cell r="H16">
            <v>0</v>
          </cell>
          <cell r="I16">
            <v>0</v>
          </cell>
          <cell r="J16">
            <v>0</v>
          </cell>
          <cell r="K16">
            <v>0</v>
          </cell>
          <cell r="L16">
            <v>1</v>
          </cell>
          <cell r="M16">
            <v>0</v>
          </cell>
          <cell r="N16">
            <v>0</v>
          </cell>
          <cell r="O16">
            <v>1</v>
          </cell>
        </row>
        <row r="17">
          <cell r="A17" t="str">
            <v>n:Shoplifting</v>
          </cell>
          <cell r="D17" t="str">
            <v>n:Shoplifting</v>
          </cell>
          <cell r="F17">
            <v>91</v>
          </cell>
          <cell r="G17">
            <v>236</v>
          </cell>
          <cell r="H17">
            <v>560</v>
          </cell>
          <cell r="I17">
            <v>1</v>
          </cell>
          <cell r="J17">
            <v>888</v>
          </cell>
          <cell r="K17">
            <v>887</v>
          </cell>
          <cell r="L17">
            <v>77</v>
          </cell>
          <cell r="M17">
            <v>144</v>
          </cell>
          <cell r="N17">
            <v>357</v>
          </cell>
          <cell r="O17">
            <v>578</v>
          </cell>
        </row>
        <row r="18">
          <cell r="A18" t="str">
            <v>o:Other theft</v>
          </cell>
          <cell r="D18" t="str">
            <v>o:Other theft</v>
          </cell>
          <cell r="F18">
            <v>9</v>
          </cell>
          <cell r="G18">
            <v>23</v>
          </cell>
          <cell r="H18">
            <v>56</v>
          </cell>
          <cell r="I18">
            <v>0</v>
          </cell>
          <cell r="J18">
            <v>88</v>
          </cell>
          <cell r="K18">
            <v>88</v>
          </cell>
          <cell r="L18">
            <v>33</v>
          </cell>
          <cell r="M18">
            <v>32</v>
          </cell>
          <cell r="N18">
            <v>90</v>
          </cell>
          <cell r="O18">
            <v>155</v>
          </cell>
        </row>
        <row r="19">
          <cell r="A19" t="str">
            <v>p:Fraud</v>
          </cell>
          <cell r="D19" t="str">
            <v>p:Fraud</v>
          </cell>
          <cell r="F19">
            <v>37</v>
          </cell>
          <cell r="G19">
            <v>21</v>
          </cell>
          <cell r="H19">
            <v>31</v>
          </cell>
          <cell r="I19">
            <v>0</v>
          </cell>
          <cell r="J19">
            <v>89</v>
          </cell>
          <cell r="K19">
            <v>89</v>
          </cell>
          <cell r="L19">
            <v>31</v>
          </cell>
          <cell r="M19">
            <v>16</v>
          </cell>
          <cell r="N19">
            <v>24</v>
          </cell>
          <cell r="O19">
            <v>71</v>
          </cell>
        </row>
        <row r="20">
          <cell r="A20" t="str">
            <v>q:Other dishonesty</v>
          </cell>
          <cell r="D20" t="str">
            <v>q:Other dishonesty</v>
          </cell>
          <cell r="F20">
            <v>1</v>
          </cell>
          <cell r="G20">
            <v>0</v>
          </cell>
          <cell r="H20">
            <v>0</v>
          </cell>
          <cell r="I20">
            <v>0</v>
          </cell>
          <cell r="J20">
            <v>1</v>
          </cell>
          <cell r="K20">
            <v>1</v>
          </cell>
          <cell r="L20">
            <v>0</v>
          </cell>
          <cell r="M20">
            <v>2</v>
          </cell>
          <cell r="N20">
            <v>1</v>
          </cell>
          <cell r="O20">
            <v>3</v>
          </cell>
        </row>
        <row r="21">
          <cell r="A21" t="str">
            <v>D:Fire-raising, vandalism, etc:sub-total</v>
          </cell>
          <cell r="C21" t="str">
            <v>D:Fire-raising, vandalism, etc:sub-total</v>
          </cell>
          <cell r="F21">
            <v>13</v>
          </cell>
          <cell r="G21">
            <v>3</v>
          </cell>
          <cell r="H21">
            <v>12</v>
          </cell>
          <cell r="I21">
            <v>0</v>
          </cell>
          <cell r="J21">
            <v>28</v>
          </cell>
          <cell r="K21">
            <v>28</v>
          </cell>
          <cell r="L21">
            <v>48</v>
          </cell>
          <cell r="M21">
            <v>37</v>
          </cell>
          <cell r="N21">
            <v>41</v>
          </cell>
          <cell r="O21">
            <v>126</v>
          </cell>
        </row>
        <row r="22">
          <cell r="A22" t="str">
            <v>s:Vandalism etc.</v>
          </cell>
          <cell r="D22" t="str">
            <v>s:Vandalism etc.</v>
          </cell>
          <cell r="F22">
            <v>13</v>
          </cell>
          <cell r="G22">
            <v>3</v>
          </cell>
          <cell r="H22">
            <v>12</v>
          </cell>
          <cell r="I22">
            <v>0</v>
          </cell>
          <cell r="J22">
            <v>28</v>
          </cell>
          <cell r="K22">
            <v>28</v>
          </cell>
          <cell r="L22">
            <v>48</v>
          </cell>
          <cell r="M22">
            <v>37</v>
          </cell>
          <cell r="N22">
            <v>41</v>
          </cell>
          <cell r="O22">
            <v>126</v>
          </cell>
        </row>
        <row r="23">
          <cell r="A23" t="str">
            <v>E:Other crimes:sub-total</v>
          </cell>
          <cell r="C23" t="str">
            <v>E:Other crimes:sub-total</v>
          </cell>
          <cell r="F23">
            <v>9</v>
          </cell>
          <cell r="G23">
            <v>3</v>
          </cell>
          <cell r="H23">
            <v>5</v>
          </cell>
          <cell r="I23">
            <v>0</v>
          </cell>
          <cell r="J23">
            <v>17</v>
          </cell>
          <cell r="K23">
            <v>17</v>
          </cell>
          <cell r="L23">
            <v>13</v>
          </cell>
          <cell r="M23">
            <v>7</v>
          </cell>
          <cell r="N23">
            <v>5</v>
          </cell>
          <cell r="O23">
            <v>25</v>
          </cell>
        </row>
        <row r="24">
          <cell r="A24" t="str">
            <v>t:Crimes against public justice</v>
          </cell>
          <cell r="D24" t="str">
            <v>t:Crimes against public justice</v>
          </cell>
          <cell r="F24">
            <v>6</v>
          </cell>
          <cell r="G24">
            <v>2</v>
          </cell>
          <cell r="H24">
            <v>4</v>
          </cell>
          <cell r="I24">
            <v>0</v>
          </cell>
          <cell r="J24">
            <v>12</v>
          </cell>
          <cell r="K24">
            <v>12</v>
          </cell>
          <cell r="L24">
            <v>6</v>
          </cell>
          <cell r="M24">
            <v>6</v>
          </cell>
          <cell r="N24">
            <v>3</v>
          </cell>
          <cell r="O24">
            <v>15</v>
          </cell>
        </row>
        <row r="25">
          <cell r="A25" t="str">
            <v>u:Handling offensive weapons</v>
          </cell>
          <cell r="D25" t="str">
            <v>u:Handling offensive weapons</v>
          </cell>
          <cell r="F25">
            <v>0</v>
          </cell>
          <cell r="G25">
            <v>0</v>
          </cell>
          <cell r="H25">
            <v>0</v>
          </cell>
          <cell r="I25">
            <v>0</v>
          </cell>
          <cell r="J25">
            <v>0</v>
          </cell>
          <cell r="K25">
            <v>0</v>
          </cell>
          <cell r="L25">
            <v>1</v>
          </cell>
          <cell r="M25">
            <v>0</v>
          </cell>
          <cell r="N25">
            <v>0</v>
          </cell>
          <cell r="O25">
            <v>1</v>
          </cell>
        </row>
        <row r="26">
          <cell r="A26" t="str">
            <v>v:Drugs</v>
          </cell>
          <cell r="D26" t="str">
            <v>v:Drugs</v>
          </cell>
          <cell r="F26">
            <v>2</v>
          </cell>
          <cell r="G26">
            <v>1</v>
          </cell>
          <cell r="H26">
            <v>1</v>
          </cell>
          <cell r="I26">
            <v>0</v>
          </cell>
          <cell r="J26">
            <v>4</v>
          </cell>
          <cell r="K26">
            <v>4</v>
          </cell>
          <cell r="L26">
            <v>6</v>
          </cell>
          <cell r="M26">
            <v>1</v>
          </cell>
          <cell r="N26">
            <v>2</v>
          </cell>
          <cell r="O26">
            <v>9</v>
          </cell>
        </row>
        <row r="27">
          <cell r="A27" t="str">
            <v>w:Other crime</v>
          </cell>
          <cell r="D27" t="str">
            <v>w:Other crime</v>
          </cell>
          <cell r="F27">
            <v>1</v>
          </cell>
          <cell r="G27">
            <v>0</v>
          </cell>
          <cell r="H27">
            <v>0</v>
          </cell>
          <cell r="I27">
            <v>0</v>
          </cell>
          <cell r="J27">
            <v>1</v>
          </cell>
          <cell r="K27">
            <v>1</v>
          </cell>
          <cell r="L27">
            <v>0</v>
          </cell>
          <cell r="M27">
            <v>0</v>
          </cell>
          <cell r="N27">
            <v>0</v>
          </cell>
          <cell r="O27">
            <v>0</v>
          </cell>
        </row>
        <row r="28">
          <cell r="A28" t="str">
            <v>B:All offences:sub-total</v>
          </cell>
          <cell r="B28" t="str">
            <v>B:All offences:sub-total</v>
          </cell>
          <cell r="F28">
            <v>127</v>
          </cell>
          <cell r="G28">
            <v>252</v>
          </cell>
          <cell r="H28">
            <v>451</v>
          </cell>
          <cell r="I28">
            <v>0</v>
          </cell>
          <cell r="J28">
            <v>830</v>
          </cell>
          <cell r="K28">
            <v>830</v>
          </cell>
          <cell r="L28">
            <v>274</v>
          </cell>
          <cell r="M28">
            <v>440</v>
          </cell>
          <cell r="N28">
            <v>1094</v>
          </cell>
          <cell r="O28">
            <v>1808</v>
          </cell>
        </row>
        <row r="29">
          <cell r="A29" t="str">
            <v>F:Miscellaneous offences:sub-total</v>
          </cell>
          <cell r="C29" t="str">
            <v>F:Miscellaneous offences:sub-total</v>
          </cell>
          <cell r="F29">
            <v>127</v>
          </cell>
          <cell r="G29">
            <v>252</v>
          </cell>
          <cell r="H29">
            <v>449</v>
          </cell>
          <cell r="I29">
            <v>0</v>
          </cell>
          <cell r="J29">
            <v>828</v>
          </cell>
          <cell r="K29">
            <v>828</v>
          </cell>
          <cell r="L29">
            <v>273</v>
          </cell>
          <cell r="M29">
            <v>439</v>
          </cell>
          <cell r="N29">
            <v>1091</v>
          </cell>
          <cell r="O29">
            <v>1803</v>
          </cell>
        </row>
        <row r="30">
          <cell r="A30" t="str">
            <v>x:Common assault</v>
          </cell>
          <cell r="D30" t="str">
            <v>x:Common assault</v>
          </cell>
          <cell r="F30">
            <v>63</v>
          </cell>
          <cell r="G30">
            <v>113</v>
          </cell>
          <cell r="H30">
            <v>133</v>
          </cell>
          <cell r="I30">
            <v>0</v>
          </cell>
          <cell r="J30">
            <v>309</v>
          </cell>
          <cell r="K30">
            <v>309</v>
          </cell>
          <cell r="L30">
            <v>91</v>
          </cell>
          <cell r="M30">
            <v>111</v>
          </cell>
          <cell r="N30">
            <v>237</v>
          </cell>
          <cell r="O30">
            <v>439</v>
          </cell>
        </row>
        <row r="31">
          <cell r="A31" t="str">
            <v>y:Breach of the peace etc</v>
          </cell>
          <cell r="D31" t="str">
            <v>y:Breach of the peace etc</v>
          </cell>
          <cell r="F31">
            <v>36</v>
          </cell>
          <cell r="G31">
            <v>66</v>
          </cell>
          <cell r="H31">
            <v>161</v>
          </cell>
          <cell r="I31">
            <v>0</v>
          </cell>
          <cell r="J31">
            <v>263</v>
          </cell>
          <cell r="K31">
            <v>263</v>
          </cell>
          <cell r="L31">
            <v>62</v>
          </cell>
          <cell r="M31">
            <v>62</v>
          </cell>
          <cell r="N31">
            <v>233</v>
          </cell>
          <cell r="O31">
            <v>357</v>
          </cell>
        </row>
        <row r="32">
          <cell r="A32" t="str">
            <v>z:Drunkenness and other disorderly conduct</v>
          </cell>
          <cell r="D32" t="str">
            <v>z:Drunkenness and other disorderly conduct</v>
          </cell>
          <cell r="F32">
            <v>13</v>
          </cell>
          <cell r="G32">
            <v>36</v>
          </cell>
          <cell r="H32">
            <v>123</v>
          </cell>
          <cell r="I32">
            <v>0</v>
          </cell>
          <cell r="J32">
            <v>172</v>
          </cell>
          <cell r="K32">
            <v>172</v>
          </cell>
          <cell r="L32">
            <v>32</v>
          </cell>
          <cell r="M32">
            <v>120</v>
          </cell>
          <cell r="N32">
            <v>467</v>
          </cell>
          <cell r="O32">
            <v>619</v>
          </cell>
        </row>
        <row r="33">
          <cell r="A33" t="str">
            <v>za: Urinating etca:Urinating etc</v>
          </cell>
          <cell r="D33" t="str">
            <v>za: Urinating etc</v>
          </cell>
          <cell r="E33" t="str">
            <v>a:Urinating etc</v>
          </cell>
          <cell r="F33">
            <v>1</v>
          </cell>
          <cell r="G33">
            <v>0</v>
          </cell>
          <cell r="H33">
            <v>0</v>
          </cell>
          <cell r="I33">
            <v>0</v>
          </cell>
          <cell r="J33">
            <v>1</v>
          </cell>
          <cell r="K33">
            <v>1</v>
          </cell>
          <cell r="L33">
            <v>11</v>
          </cell>
          <cell r="M33">
            <v>27</v>
          </cell>
          <cell r="N33">
            <v>34</v>
          </cell>
          <cell r="O33">
            <v>72</v>
          </cell>
        </row>
        <row r="34">
          <cell r="A34" t="str">
            <v>zb:Other miscellaneous</v>
          </cell>
          <cell r="D34" t="str">
            <v>zb:Other miscellaneous</v>
          </cell>
          <cell r="F34">
            <v>1</v>
          </cell>
          <cell r="G34">
            <v>8</v>
          </cell>
          <cell r="H34">
            <v>9</v>
          </cell>
          <cell r="I34">
            <v>0</v>
          </cell>
          <cell r="J34">
            <v>18</v>
          </cell>
          <cell r="K34">
            <v>18</v>
          </cell>
          <cell r="L34">
            <v>13</v>
          </cell>
          <cell r="M34">
            <v>30</v>
          </cell>
          <cell r="N34">
            <v>44</v>
          </cell>
          <cell r="O34">
            <v>87</v>
          </cell>
        </row>
        <row r="35">
          <cell r="A35" t="str">
            <v>b:Alcohol byelaws</v>
          </cell>
          <cell r="E35" t="str">
            <v>b:Alcohol byelaws</v>
          </cell>
          <cell r="F35">
            <v>10</v>
          </cell>
          <cell r="G35">
            <v>24</v>
          </cell>
          <cell r="H35">
            <v>12</v>
          </cell>
          <cell r="I35">
            <v>0</v>
          </cell>
          <cell r="J35">
            <v>46</v>
          </cell>
          <cell r="K35">
            <v>46</v>
          </cell>
          <cell r="L35">
            <v>60</v>
          </cell>
          <cell r="M35">
            <v>80</v>
          </cell>
          <cell r="N35">
            <v>70</v>
          </cell>
          <cell r="O35">
            <v>210</v>
          </cell>
        </row>
        <row r="36">
          <cell r="A36" t="str">
            <v>c:Litter Offences</v>
          </cell>
          <cell r="E36" t="str">
            <v>c:Litter Offences</v>
          </cell>
          <cell r="F36">
            <v>0</v>
          </cell>
          <cell r="G36">
            <v>2</v>
          </cell>
          <cell r="H36">
            <v>2</v>
          </cell>
          <cell r="I36">
            <v>0</v>
          </cell>
          <cell r="J36">
            <v>4</v>
          </cell>
          <cell r="K36">
            <v>4</v>
          </cell>
          <cell r="L36">
            <v>3</v>
          </cell>
          <cell r="M36">
            <v>4</v>
          </cell>
          <cell r="N36">
            <v>2</v>
          </cell>
          <cell r="O36">
            <v>9</v>
          </cell>
        </row>
        <row r="37">
          <cell r="A37" t="str">
            <v>d:Communications Act offences</v>
          </cell>
          <cell r="E37" t="str">
            <v>d:Communications Act offences</v>
          </cell>
          <cell r="F37">
            <v>3</v>
          </cell>
          <cell r="G37">
            <v>3</v>
          </cell>
          <cell r="H37">
            <v>9</v>
          </cell>
          <cell r="I37">
            <v>0</v>
          </cell>
          <cell r="J37">
            <v>15</v>
          </cell>
          <cell r="K37">
            <v>15</v>
          </cell>
          <cell r="L37">
            <v>1</v>
          </cell>
          <cell r="M37">
            <v>5</v>
          </cell>
          <cell r="N37">
            <v>4</v>
          </cell>
          <cell r="O37">
            <v>10</v>
          </cell>
        </row>
        <row r="38">
          <cell r="A38" t="str">
            <v>G:Motor vehicle offences:sub-total</v>
          </cell>
          <cell r="C38" t="str">
            <v>G:Motor vehicle offences:sub-total</v>
          </cell>
          <cell r="F38">
            <v>0</v>
          </cell>
          <cell r="G38">
            <v>0</v>
          </cell>
          <cell r="H38">
            <v>2</v>
          </cell>
          <cell r="I38">
            <v>0</v>
          </cell>
          <cell r="J38">
            <v>2</v>
          </cell>
          <cell r="K38">
            <v>2</v>
          </cell>
          <cell r="L38">
            <v>1</v>
          </cell>
          <cell r="M38">
            <v>1</v>
          </cell>
          <cell r="N38">
            <v>3</v>
          </cell>
          <cell r="O38">
            <v>5</v>
          </cell>
        </row>
        <row r="39">
          <cell r="A39" t="str">
            <v>zc:Dangerous and careless driving</v>
          </cell>
          <cell r="D39" t="str">
            <v>zc:Dangerous and careless driving</v>
          </cell>
          <cell r="F39">
            <v>0</v>
          </cell>
          <cell r="G39">
            <v>0</v>
          </cell>
          <cell r="H39">
            <v>0</v>
          </cell>
          <cell r="I39">
            <v>0</v>
          </cell>
          <cell r="J39">
            <v>0</v>
          </cell>
          <cell r="K39">
            <v>0</v>
          </cell>
          <cell r="L39">
            <v>0</v>
          </cell>
          <cell r="M39">
            <v>0</v>
          </cell>
          <cell r="N39">
            <v>1</v>
          </cell>
          <cell r="O39">
            <v>1</v>
          </cell>
        </row>
        <row r="40">
          <cell r="A40" t="str">
            <v>zf:Unlawful use of vehicle</v>
          </cell>
          <cell r="D40" t="str">
            <v>zf:Unlawful use of vehicle</v>
          </cell>
          <cell r="F40">
            <v>0</v>
          </cell>
          <cell r="G40">
            <v>0</v>
          </cell>
          <cell r="H40">
            <v>0</v>
          </cell>
          <cell r="I40">
            <v>0</v>
          </cell>
          <cell r="J40">
            <v>0</v>
          </cell>
          <cell r="K40">
            <v>0</v>
          </cell>
          <cell r="L40">
            <v>0</v>
          </cell>
          <cell r="M40">
            <v>0</v>
          </cell>
          <cell r="N40">
            <v>1</v>
          </cell>
          <cell r="O40">
            <v>1</v>
          </cell>
        </row>
        <row r="41">
          <cell r="A41" t="str">
            <v>zh: Seat belt offences</v>
          </cell>
          <cell r="D41" t="str">
            <v>zh: Seat belt offences</v>
          </cell>
          <cell r="F41">
            <v>0</v>
          </cell>
          <cell r="G41">
            <v>0</v>
          </cell>
          <cell r="H41">
            <v>0</v>
          </cell>
          <cell r="I41">
            <v>0</v>
          </cell>
          <cell r="J41">
            <v>0</v>
          </cell>
          <cell r="K41">
            <v>0</v>
          </cell>
          <cell r="L41">
            <v>1</v>
          </cell>
          <cell r="M41">
            <v>0</v>
          </cell>
          <cell r="N41">
            <v>0</v>
          </cell>
          <cell r="O41">
            <v>1</v>
          </cell>
        </row>
        <row r="42">
          <cell r="A42" t="str">
            <v>zj:Other vehicle</v>
          </cell>
          <cell r="D42" t="str">
            <v>zj:Other vehicle</v>
          </cell>
          <cell r="F42">
            <v>0</v>
          </cell>
          <cell r="G42">
            <v>0</v>
          </cell>
          <cell r="H42">
            <v>2</v>
          </cell>
          <cell r="I42">
            <v>0</v>
          </cell>
          <cell r="J42">
            <v>2</v>
          </cell>
          <cell r="K42">
            <v>2</v>
          </cell>
          <cell r="L42">
            <v>0</v>
          </cell>
          <cell r="M42">
            <v>1</v>
          </cell>
          <cell r="N42">
            <v>1</v>
          </cell>
          <cell r="O42">
            <v>2</v>
          </cell>
        </row>
        <row r="43">
          <cell r="A43" t="str">
            <v/>
          </cell>
        </row>
      </sheetData>
      <sheetData sheetId="91"/>
      <sheetData sheetId="92"/>
      <sheetData sheetId="93"/>
      <sheetData sheetId="94"/>
      <sheetData sheetId="95">
        <row r="1">
          <cell r="F1" t="str">
            <v>Female&lt;21</v>
          </cell>
          <cell r="G1" t="str">
            <v>Female21-30</v>
          </cell>
          <cell r="H1" t="str">
            <v>Female&gt;30</v>
          </cell>
          <cell r="K1" t="str">
            <v>Female total</v>
          </cell>
          <cell r="L1" t="str">
            <v>Male&lt;21</v>
          </cell>
          <cell r="M1" t="str">
            <v>Male21-30</v>
          </cell>
          <cell r="N1" t="str">
            <v>Male&gt;30</v>
          </cell>
        </row>
        <row r="2">
          <cell r="B2" t="str">
            <v>COFF, by main crime or offence, sex and age</v>
          </cell>
        </row>
        <row r="4">
          <cell r="F4" t="str">
            <v>Type of Accused</v>
          </cell>
        </row>
        <row r="5">
          <cell r="F5" t="str">
            <v>Female Person</v>
          </cell>
          <cell r="L5" t="str">
            <v>Male Person</v>
          </cell>
        </row>
        <row r="6">
          <cell r="F6" t="str">
            <v>Age</v>
          </cell>
          <cell r="J6" t="str">
            <v>Total</v>
          </cell>
          <cell r="L6" t="str">
            <v>Age</v>
          </cell>
        </row>
        <row r="7">
          <cell r="F7" t="str">
            <v>B:Under 21</v>
          </cell>
          <cell r="G7" t="str">
            <v>C:21-30</v>
          </cell>
          <cell r="H7" t="str">
            <v>D:Over 30</v>
          </cell>
          <cell r="I7" t="str">
            <v>F:Else</v>
          </cell>
          <cell r="L7" t="str">
            <v>B:Under 21</v>
          </cell>
          <cell r="M7" t="str">
            <v>C:21-30</v>
          </cell>
          <cell r="N7" t="str">
            <v>D:Over 30</v>
          </cell>
          <cell r="O7" t="str">
            <v>F:Else</v>
          </cell>
        </row>
        <row r="8">
          <cell r="A8" t="str">
            <v>All crimes and offences</v>
          </cell>
          <cell r="B8" t="str">
            <v>All crimes and offences</v>
          </cell>
          <cell r="F8">
            <v>696</v>
          </cell>
          <cell r="G8">
            <v>2931</v>
          </cell>
          <cell r="H8">
            <v>5697</v>
          </cell>
          <cell r="I8">
            <v>3</v>
          </cell>
          <cell r="J8">
            <v>9327</v>
          </cell>
          <cell r="K8">
            <v>9324</v>
          </cell>
          <cell r="L8">
            <v>4049</v>
          </cell>
          <cell r="M8">
            <v>9384</v>
          </cell>
          <cell r="N8">
            <v>13420</v>
          </cell>
          <cell r="O8">
            <v>1</v>
          </cell>
        </row>
        <row r="9">
          <cell r="A9" t="str">
            <v>A:All crimes:sub-total</v>
          </cell>
          <cell r="B9" t="str">
            <v>A:All crimes:sub-total</v>
          </cell>
          <cell r="F9">
            <v>318</v>
          </cell>
          <cell r="G9">
            <v>898</v>
          </cell>
          <cell r="H9">
            <v>1719</v>
          </cell>
          <cell r="I9">
            <v>0</v>
          </cell>
          <cell r="J9">
            <v>2935</v>
          </cell>
          <cell r="K9">
            <v>2935</v>
          </cell>
          <cell r="L9">
            <v>2725</v>
          </cell>
          <cell r="M9">
            <v>5349</v>
          </cell>
          <cell r="N9">
            <v>5755</v>
          </cell>
          <cell r="O9">
            <v>0</v>
          </cell>
        </row>
        <row r="10">
          <cell r="A10" t="str">
            <v>B:Sexual crimes:sub-total</v>
          </cell>
          <cell r="C10" t="str">
            <v>B:Sexual crimes:sub-total</v>
          </cell>
          <cell r="F10">
            <v>0</v>
          </cell>
          <cell r="G10">
            <v>6</v>
          </cell>
          <cell r="H10">
            <v>12</v>
          </cell>
          <cell r="I10">
            <v>0</v>
          </cell>
          <cell r="J10">
            <v>18</v>
          </cell>
          <cell r="K10">
            <v>18</v>
          </cell>
          <cell r="L10">
            <v>2</v>
          </cell>
          <cell r="M10">
            <v>2</v>
          </cell>
          <cell r="N10">
            <v>2</v>
          </cell>
          <cell r="O10">
            <v>0</v>
          </cell>
        </row>
        <row r="11">
          <cell r="A11" t="str">
            <v>g:Offences related to prostitution</v>
          </cell>
          <cell r="D11" t="str">
            <v>g:Offences related to prostitution</v>
          </cell>
          <cell r="F11">
            <v>0</v>
          </cell>
          <cell r="G11">
            <v>5</v>
          </cell>
          <cell r="H11">
            <v>12</v>
          </cell>
          <cell r="I11">
            <v>0</v>
          </cell>
          <cell r="J11">
            <v>17</v>
          </cell>
          <cell r="K11">
            <v>17</v>
          </cell>
          <cell r="L11">
            <v>0</v>
          </cell>
          <cell r="M11">
            <v>0</v>
          </cell>
          <cell r="N11">
            <v>0</v>
          </cell>
          <cell r="O11">
            <v>0</v>
          </cell>
        </row>
        <row r="12">
          <cell r="A12" t="str">
            <v>h:Other sexual crimes</v>
          </cell>
          <cell r="D12" t="str">
            <v>h:Other sexual crimes</v>
          </cell>
          <cell r="F12">
            <v>0</v>
          </cell>
          <cell r="G12">
            <v>1</v>
          </cell>
          <cell r="H12">
            <v>0</v>
          </cell>
          <cell r="I12">
            <v>0</v>
          </cell>
          <cell r="J12">
            <v>1</v>
          </cell>
          <cell r="K12">
            <v>1</v>
          </cell>
          <cell r="L12">
            <v>2</v>
          </cell>
          <cell r="M12">
            <v>2</v>
          </cell>
          <cell r="N12">
            <v>2</v>
          </cell>
          <cell r="O12">
            <v>0</v>
          </cell>
        </row>
        <row r="13">
          <cell r="A13" t="str">
            <v>C:Crimes of dishonesty:sub-total</v>
          </cell>
          <cell r="C13" t="str">
            <v>C:Crimes of dishonesty:sub-total</v>
          </cell>
          <cell r="F13">
            <v>114</v>
          </cell>
          <cell r="G13">
            <v>409</v>
          </cell>
          <cell r="H13">
            <v>960</v>
          </cell>
          <cell r="I13">
            <v>0</v>
          </cell>
          <cell r="J13">
            <v>1483</v>
          </cell>
          <cell r="K13">
            <v>1483</v>
          </cell>
          <cell r="L13">
            <v>238</v>
          </cell>
          <cell r="M13">
            <v>698</v>
          </cell>
          <cell r="N13">
            <v>1431</v>
          </cell>
          <cell r="O13">
            <v>0</v>
          </cell>
        </row>
        <row r="14">
          <cell r="A14" t="str">
            <v>j:Theft by opening a lockfast place</v>
          </cell>
          <cell r="D14" t="str">
            <v>j:Theft by opening a lockfast place</v>
          </cell>
          <cell r="F14">
            <v>0</v>
          </cell>
          <cell r="G14">
            <v>0</v>
          </cell>
          <cell r="H14">
            <v>0</v>
          </cell>
          <cell r="I14">
            <v>0</v>
          </cell>
          <cell r="J14">
            <v>0</v>
          </cell>
          <cell r="K14">
            <v>0</v>
          </cell>
          <cell r="L14">
            <v>1</v>
          </cell>
          <cell r="M14">
            <v>4</v>
          </cell>
          <cell r="N14">
            <v>1</v>
          </cell>
          <cell r="O14">
            <v>0</v>
          </cell>
        </row>
        <row r="15">
          <cell r="A15" t="str">
            <v>n:Shoplifting</v>
          </cell>
          <cell r="D15" t="str">
            <v>n:Shoplifting</v>
          </cell>
          <cell r="F15">
            <v>91</v>
          </cell>
          <cell r="G15">
            <v>355</v>
          </cell>
          <cell r="H15">
            <v>848</v>
          </cell>
          <cell r="I15">
            <v>0</v>
          </cell>
          <cell r="J15">
            <v>1294</v>
          </cell>
          <cell r="K15">
            <v>1294</v>
          </cell>
          <cell r="L15">
            <v>176</v>
          </cell>
          <cell r="M15">
            <v>496</v>
          </cell>
          <cell r="N15">
            <v>1206</v>
          </cell>
          <cell r="O15">
            <v>0</v>
          </cell>
        </row>
        <row r="16">
          <cell r="A16" t="str">
            <v>o:Other theft</v>
          </cell>
          <cell r="D16" t="str">
            <v>o:Other theft</v>
          </cell>
          <cell r="F16">
            <v>10</v>
          </cell>
          <cell r="G16">
            <v>35</v>
          </cell>
          <cell r="H16">
            <v>61</v>
          </cell>
          <cell r="I16">
            <v>0</v>
          </cell>
          <cell r="J16">
            <v>106</v>
          </cell>
          <cell r="K16">
            <v>106</v>
          </cell>
          <cell r="L16">
            <v>49</v>
          </cell>
          <cell r="M16">
            <v>149</v>
          </cell>
          <cell r="N16">
            <v>165</v>
          </cell>
          <cell r="O16">
            <v>0</v>
          </cell>
        </row>
        <row r="17">
          <cell r="A17" t="str">
            <v>p:Fraud</v>
          </cell>
          <cell r="D17" t="str">
            <v>p:Fraud</v>
          </cell>
          <cell r="F17">
            <v>10</v>
          </cell>
          <cell r="G17">
            <v>13</v>
          </cell>
          <cell r="H17">
            <v>37</v>
          </cell>
          <cell r="I17">
            <v>0</v>
          </cell>
          <cell r="J17">
            <v>60</v>
          </cell>
          <cell r="K17">
            <v>60</v>
          </cell>
          <cell r="L17">
            <v>6</v>
          </cell>
          <cell r="M17">
            <v>28</v>
          </cell>
          <cell r="N17">
            <v>37</v>
          </cell>
          <cell r="O17">
            <v>0</v>
          </cell>
        </row>
        <row r="18">
          <cell r="A18" t="str">
            <v>q:Other dishonesty</v>
          </cell>
          <cell r="D18" t="str">
            <v>q:Other dishonesty</v>
          </cell>
          <cell r="F18">
            <v>3</v>
          </cell>
          <cell r="G18">
            <v>6</v>
          </cell>
          <cell r="H18">
            <v>14</v>
          </cell>
          <cell r="I18">
            <v>0</v>
          </cell>
          <cell r="J18">
            <v>23</v>
          </cell>
          <cell r="K18">
            <v>23</v>
          </cell>
          <cell r="L18">
            <v>6</v>
          </cell>
          <cell r="M18">
            <v>21</v>
          </cell>
          <cell r="N18">
            <v>22</v>
          </cell>
          <cell r="O18">
            <v>0</v>
          </cell>
        </row>
        <row r="19">
          <cell r="A19" t="str">
            <v>D:Fire-raising, vandalism, etc:sub-total</v>
          </cell>
          <cell r="C19" t="str">
            <v>D:Fire-raising, vandalism, etc:sub-total</v>
          </cell>
          <cell r="F19">
            <v>9</v>
          </cell>
          <cell r="G19">
            <v>7</v>
          </cell>
          <cell r="H19">
            <v>10</v>
          </cell>
          <cell r="I19">
            <v>0</v>
          </cell>
          <cell r="J19">
            <v>26</v>
          </cell>
          <cell r="K19">
            <v>26</v>
          </cell>
          <cell r="L19">
            <v>36</v>
          </cell>
          <cell r="M19">
            <v>59</v>
          </cell>
          <cell r="N19">
            <v>40</v>
          </cell>
          <cell r="O19">
            <v>0</v>
          </cell>
        </row>
        <row r="20">
          <cell r="A20" t="str">
            <v>s:Vandalism etc.</v>
          </cell>
          <cell r="D20" t="str">
            <v>s:Vandalism etc.</v>
          </cell>
          <cell r="F20">
            <v>9</v>
          </cell>
          <cell r="G20">
            <v>7</v>
          </cell>
          <cell r="H20">
            <v>10</v>
          </cell>
          <cell r="I20">
            <v>0</v>
          </cell>
          <cell r="J20">
            <v>26</v>
          </cell>
          <cell r="K20">
            <v>26</v>
          </cell>
          <cell r="L20">
            <v>36</v>
          </cell>
          <cell r="M20">
            <v>59</v>
          </cell>
          <cell r="N20">
            <v>40</v>
          </cell>
          <cell r="O20">
            <v>0</v>
          </cell>
        </row>
        <row r="21">
          <cell r="A21" t="str">
            <v>E:Other crimes:sub-total</v>
          </cell>
          <cell r="C21" t="str">
            <v>E:Other crimes:sub-total</v>
          </cell>
          <cell r="F21">
            <v>195</v>
          </cell>
          <cell r="G21">
            <v>476</v>
          </cell>
          <cell r="H21">
            <v>737</v>
          </cell>
          <cell r="I21">
            <v>0</v>
          </cell>
          <cell r="J21">
            <v>1408</v>
          </cell>
          <cell r="K21">
            <v>1408</v>
          </cell>
          <cell r="L21">
            <v>2449</v>
          </cell>
          <cell r="M21">
            <v>4590</v>
          </cell>
          <cell r="N21">
            <v>4282</v>
          </cell>
          <cell r="O21">
            <v>0</v>
          </cell>
        </row>
        <row r="22">
          <cell r="A22" t="str">
            <v>t:Crimes against public justice</v>
          </cell>
          <cell r="D22" t="str">
            <v>t:Crimes against public justice</v>
          </cell>
          <cell r="F22">
            <v>6</v>
          </cell>
          <cell r="G22">
            <v>19</v>
          </cell>
          <cell r="H22">
            <v>23</v>
          </cell>
          <cell r="I22">
            <v>0</v>
          </cell>
          <cell r="J22">
            <v>48</v>
          </cell>
          <cell r="K22">
            <v>48</v>
          </cell>
          <cell r="L22">
            <v>76</v>
          </cell>
          <cell r="M22">
            <v>132</v>
          </cell>
          <cell r="N22">
            <v>121</v>
          </cell>
          <cell r="O22">
            <v>0</v>
          </cell>
        </row>
        <row r="23">
          <cell r="A23" t="str">
            <v>v:Drugs</v>
          </cell>
          <cell r="D23" t="str">
            <v>v:Drugs</v>
          </cell>
          <cell r="F23">
            <v>189</v>
          </cell>
          <cell r="G23">
            <v>457</v>
          </cell>
          <cell r="H23">
            <v>714</v>
          </cell>
          <cell r="I23">
            <v>0</v>
          </cell>
          <cell r="J23">
            <v>1360</v>
          </cell>
          <cell r="K23">
            <v>1360</v>
          </cell>
          <cell r="L23">
            <v>2373</v>
          </cell>
          <cell r="M23">
            <v>4458</v>
          </cell>
          <cell r="N23">
            <v>4161</v>
          </cell>
          <cell r="O23">
            <v>0</v>
          </cell>
        </row>
        <row r="24">
          <cell r="A24" t="str">
            <v>B:All offences:sub-total</v>
          </cell>
          <cell r="B24" t="str">
            <v>B:All offences:sub-total</v>
          </cell>
          <cell r="F24">
            <v>378</v>
          </cell>
          <cell r="G24">
            <v>2033</v>
          </cell>
          <cell r="H24">
            <v>3978</v>
          </cell>
          <cell r="I24">
            <v>3</v>
          </cell>
          <cell r="J24">
            <v>6392</v>
          </cell>
          <cell r="K24">
            <v>6389</v>
          </cell>
          <cell r="L24">
            <v>1324</v>
          </cell>
          <cell r="M24">
            <v>4035</v>
          </cell>
          <cell r="N24">
            <v>7665</v>
          </cell>
          <cell r="O24">
            <v>1</v>
          </cell>
        </row>
        <row r="25">
          <cell r="A25" t="str">
            <v>F:Miscellaneous offences:sub-total</v>
          </cell>
          <cell r="C25" t="str">
            <v>F:Miscellaneous offences:sub-total</v>
          </cell>
          <cell r="F25">
            <v>344</v>
          </cell>
          <cell r="G25">
            <v>1695</v>
          </cell>
          <cell r="H25">
            <v>3031</v>
          </cell>
          <cell r="I25">
            <v>3</v>
          </cell>
          <cell r="J25">
            <v>5073</v>
          </cell>
          <cell r="K25">
            <v>5070</v>
          </cell>
          <cell r="L25">
            <v>1174</v>
          </cell>
          <cell r="M25">
            <v>2849</v>
          </cell>
          <cell r="N25">
            <v>4991</v>
          </cell>
          <cell r="O25">
            <v>1</v>
          </cell>
        </row>
        <row r="26">
          <cell r="A26" t="str">
            <v>x:Common assault</v>
          </cell>
          <cell r="D26" t="str">
            <v>x:Common assault</v>
          </cell>
          <cell r="F26">
            <v>22</v>
          </cell>
          <cell r="G26">
            <v>48</v>
          </cell>
          <cell r="H26">
            <v>66</v>
          </cell>
          <cell r="I26">
            <v>0</v>
          </cell>
          <cell r="J26">
            <v>136</v>
          </cell>
          <cell r="K26">
            <v>136</v>
          </cell>
          <cell r="L26">
            <v>45</v>
          </cell>
          <cell r="M26">
            <v>145</v>
          </cell>
          <cell r="N26">
            <v>138</v>
          </cell>
          <cell r="O26">
            <v>1</v>
          </cell>
        </row>
        <row r="27">
          <cell r="A27" t="str">
            <v>y:Breach of the peace etc</v>
          </cell>
          <cell r="D27" t="str">
            <v>y:Breach of the peace etc</v>
          </cell>
          <cell r="F27">
            <v>75</v>
          </cell>
          <cell r="G27">
            <v>155</v>
          </cell>
          <cell r="H27">
            <v>280</v>
          </cell>
          <cell r="I27">
            <v>0</v>
          </cell>
          <cell r="J27">
            <v>510</v>
          </cell>
          <cell r="K27">
            <v>510</v>
          </cell>
          <cell r="L27">
            <v>355</v>
          </cell>
          <cell r="M27">
            <v>700</v>
          </cell>
          <cell r="N27">
            <v>780</v>
          </cell>
          <cell r="O27">
            <v>0</v>
          </cell>
        </row>
        <row r="28">
          <cell r="A28" t="str">
            <v>z:Drunkenness and other disorderly conduct</v>
          </cell>
          <cell r="D28" t="str">
            <v>z:Drunkenness and other disorderly conduct</v>
          </cell>
          <cell r="F28">
            <v>2</v>
          </cell>
          <cell r="G28">
            <v>5</v>
          </cell>
          <cell r="H28">
            <v>14</v>
          </cell>
          <cell r="I28">
            <v>0</v>
          </cell>
          <cell r="J28">
            <v>21</v>
          </cell>
          <cell r="K28">
            <v>21</v>
          </cell>
          <cell r="L28">
            <v>11</v>
          </cell>
          <cell r="M28">
            <v>41</v>
          </cell>
          <cell r="N28">
            <v>80</v>
          </cell>
          <cell r="O28">
            <v>0</v>
          </cell>
        </row>
        <row r="29">
          <cell r="A29" t="str">
            <v>za: Urinating etca:Urinating etc</v>
          </cell>
          <cell r="D29" t="str">
            <v>za: Urinating etc</v>
          </cell>
          <cell r="E29" t="str">
            <v>a:Urinating etc</v>
          </cell>
          <cell r="F29">
            <v>1</v>
          </cell>
          <cell r="G29">
            <v>9</v>
          </cell>
          <cell r="H29">
            <v>10</v>
          </cell>
          <cell r="I29">
            <v>0</v>
          </cell>
          <cell r="J29">
            <v>20</v>
          </cell>
          <cell r="K29">
            <v>20</v>
          </cell>
          <cell r="L29">
            <v>65</v>
          </cell>
          <cell r="M29">
            <v>192</v>
          </cell>
          <cell r="N29">
            <v>252</v>
          </cell>
          <cell r="O29">
            <v>0</v>
          </cell>
        </row>
        <row r="30">
          <cell r="A30" t="str">
            <v>zb:Other miscellaneous</v>
          </cell>
          <cell r="D30" t="str">
            <v>zb:Other miscellaneous</v>
          </cell>
          <cell r="F30">
            <v>19</v>
          </cell>
          <cell r="G30">
            <v>41</v>
          </cell>
          <cell r="H30">
            <v>65</v>
          </cell>
          <cell r="I30">
            <v>0</v>
          </cell>
          <cell r="J30">
            <v>125</v>
          </cell>
          <cell r="K30">
            <v>125</v>
          </cell>
          <cell r="L30">
            <v>66</v>
          </cell>
          <cell r="M30">
            <v>184</v>
          </cell>
          <cell r="N30">
            <v>254</v>
          </cell>
          <cell r="O30">
            <v>0</v>
          </cell>
        </row>
        <row r="31">
          <cell r="A31" t="str">
            <v>b:Alcohol byelaws</v>
          </cell>
          <cell r="E31" t="str">
            <v>b:Alcohol byelaws</v>
          </cell>
          <cell r="F31">
            <v>89</v>
          </cell>
          <cell r="G31">
            <v>210</v>
          </cell>
          <cell r="H31">
            <v>389</v>
          </cell>
          <cell r="I31">
            <v>0</v>
          </cell>
          <cell r="J31">
            <v>688</v>
          </cell>
          <cell r="K31">
            <v>688</v>
          </cell>
          <cell r="L31">
            <v>562</v>
          </cell>
          <cell r="M31">
            <v>1095</v>
          </cell>
          <cell r="N31">
            <v>2162</v>
          </cell>
          <cell r="O31">
            <v>0</v>
          </cell>
        </row>
        <row r="32">
          <cell r="A32" t="str">
            <v>c:Litter Offences</v>
          </cell>
          <cell r="E32" t="str">
            <v>c:Litter Offences</v>
          </cell>
          <cell r="F32">
            <v>36</v>
          </cell>
          <cell r="G32">
            <v>79</v>
          </cell>
          <cell r="H32">
            <v>117</v>
          </cell>
          <cell r="I32">
            <v>0</v>
          </cell>
          <cell r="J32">
            <v>232</v>
          </cell>
          <cell r="K32">
            <v>232</v>
          </cell>
          <cell r="L32">
            <v>40</v>
          </cell>
          <cell r="M32">
            <v>124</v>
          </cell>
          <cell r="N32">
            <v>187</v>
          </cell>
          <cell r="O32">
            <v>0</v>
          </cell>
        </row>
        <row r="33">
          <cell r="A33" t="str">
            <v>d:Communications Act offences</v>
          </cell>
          <cell r="E33" t="str">
            <v>d:Communications Act offences</v>
          </cell>
          <cell r="F33">
            <v>100</v>
          </cell>
          <cell r="G33">
            <v>1148</v>
          </cell>
          <cell r="H33">
            <v>2090</v>
          </cell>
          <cell r="I33">
            <v>3</v>
          </cell>
          <cell r="J33">
            <v>3341</v>
          </cell>
          <cell r="K33">
            <v>3338</v>
          </cell>
          <cell r="L33">
            <v>30</v>
          </cell>
          <cell r="M33">
            <v>368</v>
          </cell>
          <cell r="N33">
            <v>1138</v>
          </cell>
          <cell r="O33">
            <v>0</v>
          </cell>
        </row>
        <row r="34">
          <cell r="A34" t="str">
            <v>G:Motor vehicle offences:sub-total</v>
          </cell>
          <cell r="C34" t="str">
            <v>G:Motor vehicle offences:sub-total</v>
          </cell>
          <cell r="F34">
            <v>34</v>
          </cell>
          <cell r="G34">
            <v>338</v>
          </cell>
          <cell r="H34">
            <v>947</v>
          </cell>
          <cell r="I34">
            <v>0</v>
          </cell>
          <cell r="J34">
            <v>1319</v>
          </cell>
          <cell r="K34">
            <v>1319</v>
          </cell>
          <cell r="L34">
            <v>150</v>
          </cell>
          <cell r="M34">
            <v>1186</v>
          </cell>
          <cell r="N34">
            <v>2674</v>
          </cell>
          <cell r="O34">
            <v>0</v>
          </cell>
        </row>
        <row r="35">
          <cell r="A35" t="str">
            <v>zf:Unlawful use of vehicle</v>
          </cell>
          <cell r="D35" t="str">
            <v>zf:Unlawful use of vehicle</v>
          </cell>
          <cell r="F35">
            <v>34</v>
          </cell>
          <cell r="G35">
            <v>338</v>
          </cell>
          <cell r="H35">
            <v>944</v>
          </cell>
          <cell r="I35">
            <v>0</v>
          </cell>
          <cell r="J35">
            <v>1316</v>
          </cell>
          <cell r="K35">
            <v>1316</v>
          </cell>
          <cell r="L35">
            <v>150</v>
          </cell>
          <cell r="M35">
            <v>1177</v>
          </cell>
          <cell r="N35">
            <v>2658</v>
          </cell>
          <cell r="O35">
            <v>0</v>
          </cell>
        </row>
        <row r="36">
          <cell r="A36" t="str">
            <v>zj:Other vehicle</v>
          </cell>
          <cell r="D36" t="str">
            <v>zj:Other vehicle</v>
          </cell>
          <cell r="F36">
            <v>0</v>
          </cell>
          <cell r="G36">
            <v>0</v>
          </cell>
          <cell r="H36">
            <v>3</v>
          </cell>
          <cell r="I36">
            <v>0</v>
          </cell>
          <cell r="J36">
            <v>3</v>
          </cell>
          <cell r="K36">
            <v>3</v>
          </cell>
          <cell r="L36">
            <v>0</v>
          </cell>
          <cell r="M36">
            <v>9</v>
          </cell>
          <cell r="N36">
            <v>16</v>
          </cell>
          <cell r="O36">
            <v>0</v>
          </cell>
        </row>
        <row r="37">
          <cell r="A37" t="str">
            <v/>
          </cell>
        </row>
        <row r="38">
          <cell r="A38" t="str">
            <v/>
          </cell>
        </row>
        <row r="39">
          <cell r="A39" t="str">
            <v/>
          </cell>
        </row>
        <row r="40">
          <cell r="A40" t="str">
            <v/>
          </cell>
        </row>
        <row r="41">
          <cell r="A41" t="str">
            <v/>
          </cell>
        </row>
        <row r="42">
          <cell r="A42" t="str">
            <v/>
          </cell>
        </row>
        <row r="43">
          <cell r="A43" t="str">
            <v/>
          </cell>
        </row>
        <row r="44">
          <cell r="A44" t="str">
            <v/>
          </cell>
        </row>
        <row r="45">
          <cell r="A45" t="str">
            <v/>
          </cell>
        </row>
      </sheetData>
      <sheetData sheetId="96"/>
      <sheetData sheetId="97">
        <row r="1">
          <cell r="C1" t="str">
            <v>Under 21</v>
          </cell>
          <cell r="D1" t="str">
            <v>21-30</v>
          </cell>
          <cell r="E1" t="str">
            <v>Over 30</v>
          </cell>
        </row>
        <row r="2">
          <cell r="B2" t="str">
            <v>COFP, by main crime or offence, sex and age</v>
          </cell>
        </row>
        <row r="4">
          <cell r="C4" t="str">
            <v>Type of Accused</v>
          </cell>
        </row>
        <row r="5">
          <cell r="C5" t="str">
            <v>Female Person</v>
          </cell>
        </row>
        <row r="6">
          <cell r="C6" t="str">
            <v>Age</v>
          </cell>
          <cell r="G6" t="str">
            <v>Total</v>
          </cell>
        </row>
        <row r="7">
          <cell r="C7" t="str">
            <v>B:Under 21</v>
          </cell>
          <cell r="D7" t="str">
            <v>C:21-30</v>
          </cell>
          <cell r="E7" t="str">
            <v>D:Over 30</v>
          </cell>
          <cell r="F7" t="str">
            <v>F:Else</v>
          </cell>
        </row>
        <row r="9">
          <cell r="A9" t="str">
            <v>SEJD Crime Code</v>
          </cell>
          <cell r="B9" t="str">
            <v>SEJD Crime Code</v>
          </cell>
          <cell r="C9">
            <v>122</v>
          </cell>
          <cell r="D9">
            <v>967</v>
          </cell>
          <cell r="E9">
            <v>2368</v>
          </cell>
          <cell r="F9">
            <v>1</v>
          </cell>
          <cell r="G9">
            <v>3458</v>
          </cell>
        </row>
        <row r="10">
          <cell r="A10" t="str">
            <v>a: Serious Driving Offences</v>
          </cell>
          <cell r="B10" t="str">
            <v>a: Serious Driving Offences</v>
          </cell>
          <cell r="C10">
            <v>2</v>
          </cell>
          <cell r="D10">
            <v>7</v>
          </cell>
          <cell r="E10">
            <v>27</v>
          </cell>
          <cell r="F10">
            <v>0</v>
          </cell>
          <cell r="G10">
            <v>36</v>
          </cell>
        </row>
        <row r="11">
          <cell r="A11" t="str">
            <v>b: Speeding Offences</v>
          </cell>
          <cell r="B11" t="str">
            <v>b: Speeding Offences</v>
          </cell>
          <cell r="C11">
            <v>32</v>
          </cell>
          <cell r="D11">
            <v>365</v>
          </cell>
          <cell r="E11">
            <v>988</v>
          </cell>
          <cell r="F11">
            <v>0</v>
          </cell>
          <cell r="G11">
            <v>1385</v>
          </cell>
        </row>
        <row r="12">
          <cell r="A12" t="str">
            <v>c: Signal and Direction Offences</v>
          </cell>
          <cell r="B12" t="str">
            <v>c: Signal and Direction Offences</v>
          </cell>
          <cell r="C12">
            <v>23</v>
          </cell>
          <cell r="D12">
            <v>131</v>
          </cell>
          <cell r="E12">
            <v>356</v>
          </cell>
          <cell r="F12">
            <v>0</v>
          </cell>
          <cell r="G12">
            <v>510</v>
          </cell>
        </row>
        <row r="13">
          <cell r="A13" t="str">
            <v>d: Lighting, Construction &amp; Use Offences</v>
          </cell>
          <cell r="B13" t="str">
            <v>d: Lighting, Construction &amp; Use Offences</v>
          </cell>
          <cell r="C13">
            <v>8</v>
          </cell>
          <cell r="D13">
            <v>50</v>
          </cell>
          <cell r="E13">
            <v>64</v>
          </cell>
          <cell r="F13">
            <v>0</v>
          </cell>
          <cell r="G13">
            <v>122</v>
          </cell>
        </row>
        <row r="14">
          <cell r="A14" t="str">
            <v>e: Documentation Offences</v>
          </cell>
          <cell r="B14" t="str">
            <v>e: Documentation Offences</v>
          </cell>
          <cell r="C14">
            <v>30</v>
          </cell>
          <cell r="D14">
            <v>182</v>
          </cell>
          <cell r="E14">
            <v>489</v>
          </cell>
          <cell r="F14">
            <v>0</v>
          </cell>
          <cell r="G14">
            <v>701</v>
          </cell>
        </row>
        <row r="15">
          <cell r="A15" t="str">
            <v>f: Other MV Offences</v>
          </cell>
          <cell r="B15" t="str">
            <v>f: Other MV Offences</v>
          </cell>
          <cell r="C15">
            <v>27</v>
          </cell>
          <cell r="D15">
            <v>231</v>
          </cell>
          <cell r="E15">
            <v>442</v>
          </cell>
          <cell r="F15">
            <v>1</v>
          </cell>
          <cell r="G15">
            <v>701</v>
          </cell>
        </row>
        <row r="16">
          <cell r="A16" t="str">
            <v>g: Non-MV</v>
          </cell>
          <cell r="B16" t="str">
            <v>g: Non-MV</v>
          </cell>
          <cell r="C16">
            <v>0</v>
          </cell>
          <cell r="D16">
            <v>1</v>
          </cell>
          <cell r="E16">
            <v>2</v>
          </cell>
          <cell r="F16">
            <v>0</v>
          </cell>
          <cell r="G16">
            <v>3</v>
          </cell>
        </row>
        <row r="18">
          <cell r="I18" t="str">
            <v>Under 21</v>
          </cell>
          <cell r="J18" t="str">
            <v>21-30</v>
          </cell>
          <cell r="K18" t="str">
            <v>Over 30</v>
          </cell>
          <cell r="N18" t="str">
            <v>Total</v>
          </cell>
        </row>
        <row r="19">
          <cell r="B19" t="str">
            <v>COFP, by main crime or offence, sex and age</v>
          </cell>
        </row>
        <row r="21">
          <cell r="C21" t="str">
            <v>Type of Accused</v>
          </cell>
        </row>
        <row r="22">
          <cell r="C22" t="str">
            <v>Female Person</v>
          </cell>
          <cell r="I22" t="str">
            <v>Male Person</v>
          </cell>
        </row>
        <row r="23">
          <cell r="C23" t="str">
            <v>Age</v>
          </cell>
          <cell r="G23" t="str">
            <v>Total</v>
          </cell>
          <cell r="I23" t="str">
            <v>Age</v>
          </cell>
        </row>
        <row r="24">
          <cell r="C24" t="str">
            <v>B:Under 21</v>
          </cell>
          <cell r="D24" t="str">
            <v>C:21-30</v>
          </cell>
          <cell r="E24" t="str">
            <v>D:Over 30</v>
          </cell>
          <cell r="F24" t="str">
            <v>F:Else</v>
          </cell>
          <cell r="I24" t="str">
            <v>B:Under 21</v>
          </cell>
          <cell r="J24" t="str">
            <v>C:21-30</v>
          </cell>
          <cell r="K24" t="str">
            <v>D:Over 30</v>
          </cell>
          <cell r="L24" t="str">
            <v>F:Else</v>
          </cell>
        </row>
        <row r="26">
          <cell r="A26" t="str">
            <v>SEJD Crime Code</v>
          </cell>
          <cell r="B26" t="str">
            <v>SEJD Crime Code</v>
          </cell>
          <cell r="C26">
            <v>122</v>
          </cell>
          <cell r="D26">
            <v>967</v>
          </cell>
          <cell r="E26">
            <v>2368</v>
          </cell>
          <cell r="F26">
            <v>1</v>
          </cell>
          <cell r="G26">
            <v>3458</v>
          </cell>
          <cell r="I26">
            <v>517</v>
          </cell>
          <cell r="J26">
            <v>3192</v>
          </cell>
          <cell r="K26">
            <v>8304</v>
          </cell>
          <cell r="L26">
            <v>6</v>
          </cell>
        </row>
        <row r="27">
          <cell r="A27" t="str">
            <v>a: Serious Driving Offences</v>
          </cell>
          <cell r="B27" t="str">
            <v>a: Serious Driving Offences</v>
          </cell>
          <cell r="C27">
            <v>2</v>
          </cell>
          <cell r="D27">
            <v>7</v>
          </cell>
          <cell r="E27">
            <v>27</v>
          </cell>
          <cell r="F27">
            <v>0</v>
          </cell>
          <cell r="G27">
            <v>36</v>
          </cell>
          <cell r="I27">
            <v>18</v>
          </cell>
          <cell r="J27">
            <v>35</v>
          </cell>
          <cell r="K27">
            <v>75</v>
          </cell>
          <cell r="L27">
            <v>0</v>
          </cell>
        </row>
        <row r="28">
          <cell r="A28" t="str">
            <v>b: Speeding Offences</v>
          </cell>
          <cell r="B28" t="str">
            <v>b: Speeding Offences</v>
          </cell>
          <cell r="C28">
            <v>32</v>
          </cell>
          <cell r="D28">
            <v>365</v>
          </cell>
          <cell r="E28">
            <v>988</v>
          </cell>
          <cell r="F28">
            <v>0</v>
          </cell>
          <cell r="G28">
            <v>1385</v>
          </cell>
          <cell r="I28">
            <v>108</v>
          </cell>
          <cell r="J28">
            <v>1054</v>
          </cell>
          <cell r="K28">
            <v>3151</v>
          </cell>
          <cell r="L28">
            <v>3</v>
          </cell>
        </row>
        <row r="29">
          <cell r="A29" t="str">
            <v>c: Signal and Direction Offences</v>
          </cell>
          <cell r="B29" t="str">
            <v>c: Signal and Direction Offences</v>
          </cell>
          <cell r="C29">
            <v>23</v>
          </cell>
          <cell r="D29">
            <v>131</v>
          </cell>
          <cell r="E29">
            <v>356</v>
          </cell>
          <cell r="F29">
            <v>0</v>
          </cell>
          <cell r="G29">
            <v>510</v>
          </cell>
          <cell r="I29">
            <v>53</v>
          </cell>
          <cell r="J29">
            <v>307</v>
          </cell>
          <cell r="K29">
            <v>1032</v>
          </cell>
          <cell r="L29">
            <v>0</v>
          </cell>
        </row>
        <row r="30">
          <cell r="A30" t="str">
            <v>d: Lighting, Construction &amp; Use Offences</v>
          </cell>
          <cell r="B30" t="str">
            <v>d: Lighting, Construction &amp; Use Offences</v>
          </cell>
          <cell r="C30">
            <v>8</v>
          </cell>
          <cell r="D30">
            <v>50</v>
          </cell>
          <cell r="E30">
            <v>64</v>
          </cell>
          <cell r="F30">
            <v>0</v>
          </cell>
          <cell r="G30">
            <v>122</v>
          </cell>
          <cell r="I30">
            <v>87</v>
          </cell>
          <cell r="J30">
            <v>238</v>
          </cell>
          <cell r="K30">
            <v>396</v>
          </cell>
          <cell r="L30">
            <v>1</v>
          </cell>
        </row>
        <row r="31">
          <cell r="A31" t="str">
            <v>e: Documentation Offences</v>
          </cell>
          <cell r="B31" t="str">
            <v>e: Documentation Offences</v>
          </cell>
          <cell r="C31">
            <v>30</v>
          </cell>
          <cell r="D31">
            <v>182</v>
          </cell>
          <cell r="E31">
            <v>489</v>
          </cell>
          <cell r="F31">
            <v>0</v>
          </cell>
          <cell r="G31">
            <v>701</v>
          </cell>
          <cell r="I31">
            <v>127</v>
          </cell>
          <cell r="J31">
            <v>577</v>
          </cell>
          <cell r="K31">
            <v>1446</v>
          </cell>
          <cell r="L31">
            <v>1</v>
          </cell>
        </row>
        <row r="32">
          <cell r="A32" t="str">
            <v>f: Other MV Offences</v>
          </cell>
          <cell r="B32" t="str">
            <v>f: Other MV Offences</v>
          </cell>
          <cell r="C32">
            <v>27</v>
          </cell>
          <cell r="D32">
            <v>231</v>
          </cell>
          <cell r="E32">
            <v>442</v>
          </cell>
          <cell r="F32">
            <v>1</v>
          </cell>
          <cell r="G32">
            <v>701</v>
          </cell>
          <cell r="I32">
            <v>123</v>
          </cell>
          <cell r="J32">
            <v>980</v>
          </cell>
          <cell r="K32">
            <v>2197</v>
          </cell>
          <cell r="L32">
            <v>1</v>
          </cell>
        </row>
        <row r="33">
          <cell r="A33" t="str">
            <v>g: Non-MV</v>
          </cell>
          <cell r="B33" t="str">
            <v>g: Non-MV</v>
          </cell>
          <cell r="C33">
            <v>0</v>
          </cell>
          <cell r="D33">
            <v>1</v>
          </cell>
          <cell r="E33">
            <v>2</v>
          </cell>
          <cell r="F33">
            <v>0</v>
          </cell>
          <cell r="G33">
            <v>3</v>
          </cell>
          <cell r="I33">
            <v>1</v>
          </cell>
          <cell r="J33">
            <v>1</v>
          </cell>
          <cell r="K33">
            <v>7</v>
          </cell>
          <cell r="L33">
            <v>0</v>
          </cell>
        </row>
      </sheetData>
      <sheetData sheetId="98"/>
      <sheetData sheetId="9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Chart 1"/>
      <sheetName val="Chart 2"/>
      <sheetName val="Chart 3"/>
      <sheetName val="chart 3data 1"/>
      <sheetName val="chart 3data 2"/>
      <sheetName val="Chart4"/>
      <sheetName val="chart4 SAS data"/>
      <sheetName val="Chart5  "/>
      <sheetName val="Table 1 "/>
      <sheetName val="Table 2a"/>
      <sheetName val="Table 2b"/>
      <sheetName val="tab2 SAS"/>
      <sheetName val="Table 3"/>
      <sheetName val="tab3 SAS"/>
      <sheetName val="Table 4a"/>
      <sheetName val="TABLE 4(B)"/>
      <sheetName val="tab4a SAS"/>
      <sheetName val="tab4SAS offences"/>
      <sheetName val="Table 5"/>
      <sheetName val="tab5 Data"/>
      <sheetName val="Table 5 sas data"/>
      <sheetName val="Table 6a"/>
      <sheetName val="tab6a SAS"/>
      <sheetName val="Table 6b"/>
      <sheetName val="tab6b SAS"/>
      <sheetName val="Table 7"/>
      <sheetName val="tab7 SAS"/>
      <sheetName val="new SAS for fines "/>
      <sheetName val="courttabcompave"/>
      <sheetName val="courtcustodyave days"/>
      <sheetName val=" table for ave comm hrs"/>
      <sheetName val="Table 8a"/>
      <sheetName val="Table 8b"/>
      <sheetName val="Table 8c"/>
      <sheetName val="tab8a SAS"/>
      <sheetName val="tab8b row SAS"/>
      <sheetName val="tab8b col SAS"/>
      <sheetName val="tab8c SAS"/>
      <sheetName val="Table 9"/>
      <sheetName val="tab9SAS"/>
      <sheetName val="Table 10a"/>
      <sheetName val="tab10 SAS"/>
      <sheetName val="tab10 SAS ave days"/>
      <sheetName val="Table 10b"/>
      <sheetName val="sas 10b"/>
      <sheetName val="Table 10c"/>
      <sheetName val="sas 10c"/>
      <sheetName val="table 11"/>
      <sheetName val="tab11 SASdata"/>
      <sheetName val="Table 12"/>
      <sheetName val="tab12 SASdata"/>
      <sheetName val="Table 13"/>
      <sheetName val="Table 14"/>
      <sheetName val="Table 15"/>
      <sheetName val="Table 16"/>
      <sheetName val="tab16 SAS data"/>
      <sheetName val="Table 17"/>
      <sheetName val="bailSASdata"/>
      <sheetName val="Table 18 "/>
      <sheetName val="SAS data 18"/>
      <sheetName val="Table 19"/>
      <sheetName val="tab19 SAS"/>
      <sheetName val="Table 20"/>
      <sheetName val="Table 21"/>
      <sheetName val="tab20 21 SAS"/>
      <sheetName val="Table 22"/>
      <sheetName val="Table 23"/>
      <sheetName val="tab22 23 SAS"/>
      <sheetName val="Table 24"/>
      <sheetName val="tab24 SAS"/>
      <sheetName val="Table 25"/>
      <sheetName val="Table 26"/>
      <sheetName val="tab25 26 SAS"/>
      <sheetName val="Table 27"/>
      <sheetName val="Table 28"/>
      <sheetName val="tab27 28 SAS"/>
      <sheetName val="NCD sas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
          <cell r="E1" t="str">
            <v>A:PNGA or deserted</v>
          </cell>
          <cell r="F1" t="str">
            <v>B:Acquitted</v>
          </cell>
          <cell r="G1" t="str">
            <v>C:Acquitted</v>
          </cell>
          <cell r="H1" t="str">
            <v>D:Charge proved</v>
          </cell>
          <cell r="I1" t="str">
            <v>Total</v>
          </cell>
          <cell r="J1" t="str">
            <v>PNGA %</v>
          </cell>
          <cell r="K1" t="str">
            <v>ANG %</v>
          </cell>
          <cell r="L1" t="str">
            <v>ANP %</v>
          </cell>
          <cell r="M1" t="str">
            <v>Charge proven %</v>
          </cell>
          <cell r="N1" t="str">
            <v>Total %</v>
          </cell>
          <cell r="P1" t="str">
            <v>Row per cent</v>
          </cell>
        </row>
        <row r="2">
          <cell r="B2" t="str">
            <v>Persons proceeded against in court by main crime or offence and estimated outcome of proceedings, 2012-13 - Table 2a and b</v>
          </cell>
        </row>
        <row r="5">
          <cell r="A5" t="str">
            <v/>
          </cell>
          <cell r="E5" t="str">
            <v>Main Result of Proceedings</v>
          </cell>
          <cell r="I5" t="str">
            <v>Total</v>
          </cell>
          <cell r="J5" t="str">
            <v>Main Result of Proceedings</v>
          </cell>
          <cell r="N5" t="str">
            <v>Total</v>
          </cell>
        </row>
        <row r="6">
          <cell r="A6" t="str">
            <v/>
          </cell>
          <cell r="J6" t="str">
            <v>A:PNGA or deserted</v>
          </cell>
          <cell r="K6" t="str">
            <v>B:Acquitted</v>
          </cell>
          <cell r="L6" t="str">
            <v>C:Acquitted</v>
          </cell>
          <cell r="M6" t="str">
            <v>D:Charge proved</v>
          </cell>
          <cell r="P6" t="str">
            <v>Row per cent</v>
          </cell>
        </row>
        <row r="7">
          <cell r="A7" t="str">
            <v/>
          </cell>
          <cell r="K7" t="str">
            <v>not guilty</v>
          </cell>
          <cell r="L7" t="str">
            <v>not proven</v>
          </cell>
        </row>
        <row r="8">
          <cell r="A8" t="str">
            <v/>
          </cell>
          <cell r="E8" t="str">
            <v>A:PNGA or deserted</v>
          </cell>
          <cell r="F8" t="str">
            <v>B:Acquitted</v>
          </cell>
          <cell r="G8" t="str">
            <v>C:Acquitted</v>
          </cell>
          <cell r="H8" t="str">
            <v>D:Charge proved</v>
          </cell>
          <cell r="J8" t="str">
            <v>PctN</v>
          </cell>
          <cell r="K8" t="str">
            <v>PctN</v>
          </cell>
          <cell r="L8" t="str">
            <v>PctN</v>
          </cell>
          <cell r="M8" t="str">
            <v>PctN</v>
          </cell>
          <cell r="N8" t="str">
            <v>PctN</v>
          </cell>
        </row>
        <row r="9">
          <cell r="A9" t="str">
            <v/>
          </cell>
          <cell r="F9" t="str">
            <v>not guilty</v>
          </cell>
          <cell r="G9" t="str">
            <v>not proven</v>
          </cell>
        </row>
        <row r="10">
          <cell r="A10" t="str">
            <v>All crimes and offences</v>
          </cell>
          <cell r="B10" t="str">
            <v>All crimes and offences</v>
          </cell>
          <cell r="E10">
            <v>9979</v>
          </cell>
          <cell r="F10">
            <v>4710</v>
          </cell>
          <cell r="G10">
            <v>970</v>
          </cell>
          <cell r="H10">
            <v>100964</v>
          </cell>
          <cell r="I10">
            <v>116623</v>
          </cell>
          <cell r="J10">
            <v>9</v>
          </cell>
          <cell r="K10">
            <v>4</v>
          </cell>
          <cell r="L10">
            <v>1</v>
          </cell>
          <cell r="M10">
            <v>87</v>
          </cell>
          <cell r="N10">
            <v>100</v>
          </cell>
          <cell r="P10">
            <v>17.077464788732392</v>
          </cell>
        </row>
        <row r="11">
          <cell r="A11" t="str">
            <v>A:All crimes:sub-total</v>
          </cell>
          <cell r="B11" t="str">
            <v>A:All crimes:sub-total</v>
          </cell>
          <cell r="E11">
            <v>4697</v>
          </cell>
          <cell r="F11">
            <v>1650</v>
          </cell>
          <cell r="G11">
            <v>436</v>
          </cell>
          <cell r="H11">
            <v>35628</v>
          </cell>
          <cell r="I11">
            <v>42411</v>
          </cell>
          <cell r="J11">
            <v>11</v>
          </cell>
          <cell r="K11">
            <v>4</v>
          </cell>
          <cell r="L11">
            <v>1</v>
          </cell>
          <cell r="M11">
            <v>84</v>
          </cell>
          <cell r="N11">
            <v>100</v>
          </cell>
          <cell r="P11">
            <v>20.901246404602109</v>
          </cell>
        </row>
        <row r="12">
          <cell r="A12" t="str">
            <v>A:Non-sexual crimes of violence:sub-total</v>
          </cell>
          <cell r="C12" t="str">
            <v>A:Non-sexual crimes of violence:sub-total</v>
          </cell>
          <cell r="E12">
            <v>411</v>
          </cell>
          <cell r="F12">
            <v>465</v>
          </cell>
          <cell r="G12">
            <v>148</v>
          </cell>
          <cell r="H12">
            <v>2125</v>
          </cell>
          <cell r="I12">
            <v>3149</v>
          </cell>
          <cell r="J12">
            <v>13</v>
          </cell>
          <cell r="K12">
            <v>15</v>
          </cell>
          <cell r="L12">
            <v>5</v>
          </cell>
          <cell r="M12">
            <v>67</v>
          </cell>
          <cell r="N12">
            <v>100</v>
          </cell>
          <cell r="P12">
            <v>24.143556280587276</v>
          </cell>
        </row>
        <row r="13">
          <cell r="A13" t="str">
            <v>a:Homicide</v>
          </cell>
          <cell r="D13" t="str">
            <v>a:Homicide</v>
          </cell>
          <cell r="E13">
            <v>6</v>
          </cell>
          <cell r="F13">
            <v>17</v>
          </cell>
          <cell r="G13">
            <v>10</v>
          </cell>
          <cell r="H13">
            <v>113</v>
          </cell>
          <cell r="I13">
            <v>146</v>
          </cell>
          <cell r="J13">
            <v>4</v>
          </cell>
          <cell r="K13">
            <v>12</v>
          </cell>
          <cell r="L13">
            <v>7</v>
          </cell>
          <cell r="M13">
            <v>77</v>
          </cell>
          <cell r="N13">
            <v>100</v>
          </cell>
          <cell r="P13">
            <v>37.037037037037038</v>
          </cell>
        </row>
        <row r="14">
          <cell r="A14" t="str">
            <v>b:Serious assault and attempted murder</v>
          </cell>
          <cell r="D14" t="str">
            <v>b:Serious assault and attempted murder</v>
          </cell>
          <cell r="E14">
            <v>246</v>
          </cell>
          <cell r="F14">
            <v>369</v>
          </cell>
          <cell r="G14">
            <v>124</v>
          </cell>
          <cell r="H14">
            <v>1276</v>
          </cell>
          <cell r="I14">
            <v>2015</v>
          </cell>
          <cell r="J14">
            <v>12</v>
          </cell>
          <cell r="K14">
            <v>18</v>
          </cell>
          <cell r="L14">
            <v>6</v>
          </cell>
          <cell r="M14">
            <v>63</v>
          </cell>
          <cell r="N14">
            <v>100</v>
          </cell>
          <cell r="P14">
            <v>25.152129817444219</v>
          </cell>
        </row>
        <row r="15">
          <cell r="A15" t="str">
            <v>c:Robbery</v>
          </cell>
          <cell r="D15" t="str">
            <v>c:Robbery</v>
          </cell>
          <cell r="E15">
            <v>92</v>
          </cell>
          <cell r="F15">
            <v>48</v>
          </cell>
          <cell r="G15">
            <v>8</v>
          </cell>
          <cell r="H15">
            <v>513</v>
          </cell>
          <cell r="I15">
            <v>661</v>
          </cell>
          <cell r="J15">
            <v>14</v>
          </cell>
          <cell r="K15">
            <v>7</v>
          </cell>
          <cell r="L15">
            <v>1</v>
          </cell>
          <cell r="M15">
            <v>78</v>
          </cell>
          <cell r="N15">
            <v>100</v>
          </cell>
          <cell r="P15">
            <v>14.285714285714285</v>
          </cell>
        </row>
        <row r="16">
          <cell r="A16" t="str">
            <v>d:Other violence</v>
          </cell>
          <cell r="D16" t="str">
            <v>d:Other violence</v>
          </cell>
          <cell r="E16">
            <v>67</v>
          </cell>
          <cell r="F16">
            <v>31</v>
          </cell>
          <cell r="G16">
            <v>6</v>
          </cell>
          <cell r="H16">
            <v>223</v>
          </cell>
          <cell r="I16">
            <v>327</v>
          </cell>
          <cell r="J16">
            <v>20</v>
          </cell>
          <cell r="K16">
            <v>9</v>
          </cell>
          <cell r="L16">
            <v>2</v>
          </cell>
          <cell r="M16">
            <v>68</v>
          </cell>
          <cell r="N16">
            <v>100</v>
          </cell>
          <cell r="P16">
            <v>16.216216216216218</v>
          </cell>
        </row>
        <row r="17">
          <cell r="A17" t="str">
            <v>B:Sexual crimes:sub-total</v>
          </cell>
          <cell r="C17" t="str">
            <v>B:Sexual crimes:sub-total</v>
          </cell>
          <cell r="E17">
            <v>77</v>
          </cell>
          <cell r="F17">
            <v>157</v>
          </cell>
          <cell r="G17">
            <v>79</v>
          </cell>
          <cell r="H17">
            <v>866</v>
          </cell>
          <cell r="I17">
            <v>1179</v>
          </cell>
          <cell r="J17">
            <v>7</v>
          </cell>
          <cell r="K17">
            <v>13</v>
          </cell>
          <cell r="L17">
            <v>7</v>
          </cell>
          <cell r="M17">
            <v>73</v>
          </cell>
          <cell r="N17">
            <v>100</v>
          </cell>
          <cell r="P17">
            <v>33.474576271186443</v>
          </cell>
        </row>
        <row r="18">
          <cell r="A18" t="str">
            <v>e:Rape and attempted rape</v>
          </cell>
          <cell r="D18" t="str">
            <v>e:Rape and attempted rape</v>
          </cell>
          <cell r="E18">
            <v>2</v>
          </cell>
          <cell r="F18">
            <v>38</v>
          </cell>
          <cell r="G18">
            <v>21</v>
          </cell>
          <cell r="H18">
            <v>77</v>
          </cell>
          <cell r="I18">
            <v>138</v>
          </cell>
          <cell r="J18">
            <v>1</v>
          </cell>
          <cell r="K18">
            <v>28</v>
          </cell>
          <cell r="L18">
            <v>15</v>
          </cell>
          <cell r="M18">
            <v>56</v>
          </cell>
          <cell r="N18">
            <v>100</v>
          </cell>
          <cell r="P18">
            <v>35.593220338983052</v>
          </cell>
        </row>
        <row r="19">
          <cell r="A19" t="str">
            <v>f:Sexual assault</v>
          </cell>
          <cell r="D19" t="str">
            <v>f:Sexual assault</v>
          </cell>
          <cell r="E19">
            <v>19</v>
          </cell>
          <cell r="F19">
            <v>57</v>
          </cell>
          <cell r="G19">
            <v>34</v>
          </cell>
          <cell r="H19">
            <v>206</v>
          </cell>
          <cell r="I19">
            <v>316</v>
          </cell>
          <cell r="J19">
            <v>6</v>
          </cell>
          <cell r="K19">
            <v>18</v>
          </cell>
          <cell r="L19">
            <v>11</v>
          </cell>
          <cell r="M19">
            <v>65</v>
          </cell>
          <cell r="N19">
            <v>100</v>
          </cell>
          <cell r="P19">
            <v>37.362637362637365</v>
          </cell>
        </row>
        <row r="20">
          <cell r="A20" t="str">
            <v>g:Offences associated with prostitution</v>
          </cell>
          <cell r="D20" t="str">
            <v>g:Offences associated with prostitution</v>
          </cell>
          <cell r="E20">
            <v>12</v>
          </cell>
          <cell r="F20">
            <v>13</v>
          </cell>
          <cell r="G20">
            <v>0</v>
          </cell>
          <cell r="H20">
            <v>142</v>
          </cell>
          <cell r="I20">
            <v>167</v>
          </cell>
          <cell r="J20">
            <v>7</v>
          </cell>
          <cell r="K20">
            <v>8</v>
          </cell>
          <cell r="L20">
            <v>0</v>
          </cell>
          <cell r="M20">
            <v>85</v>
          </cell>
          <cell r="N20">
            <v>100</v>
          </cell>
          <cell r="P20">
            <v>0</v>
          </cell>
        </row>
        <row r="21">
          <cell r="A21" t="str">
            <v>h:Other sexual crimes</v>
          </cell>
          <cell r="D21" t="str">
            <v>h:Other sexual crimes</v>
          </cell>
          <cell r="E21">
            <v>44</v>
          </cell>
          <cell r="F21">
            <v>49</v>
          </cell>
          <cell r="G21">
            <v>24</v>
          </cell>
          <cell r="H21">
            <v>441</v>
          </cell>
          <cell r="I21">
            <v>558</v>
          </cell>
          <cell r="J21">
            <v>8</v>
          </cell>
          <cell r="K21">
            <v>9</v>
          </cell>
          <cell r="L21">
            <v>4</v>
          </cell>
          <cell r="M21">
            <v>79</v>
          </cell>
          <cell r="N21">
            <v>100</v>
          </cell>
          <cell r="P21">
            <v>32.87671232876712</v>
          </cell>
        </row>
        <row r="22">
          <cell r="A22" t="str">
            <v>C:Crimes of dishonesty:sub-total</v>
          </cell>
          <cell r="C22" t="str">
            <v>C:Crimes of dishonesty:sub-total</v>
          </cell>
          <cell r="E22">
            <v>1789</v>
          </cell>
          <cell r="F22">
            <v>283</v>
          </cell>
          <cell r="G22">
            <v>53</v>
          </cell>
          <cell r="H22">
            <v>13236</v>
          </cell>
          <cell r="I22">
            <v>15361</v>
          </cell>
          <cell r="J22">
            <v>12</v>
          </cell>
          <cell r="K22">
            <v>2</v>
          </cell>
          <cell r="L22">
            <v>0.01</v>
          </cell>
          <cell r="M22">
            <v>86</v>
          </cell>
          <cell r="N22">
            <v>100</v>
          </cell>
          <cell r="P22">
            <v>15.773809523809524</v>
          </cell>
        </row>
        <row r="23">
          <cell r="A23" t="str">
            <v>i:Housebreaking</v>
          </cell>
          <cell r="D23" t="str">
            <v>i:Housebreaking</v>
          </cell>
          <cell r="E23">
            <v>295</v>
          </cell>
          <cell r="F23">
            <v>40</v>
          </cell>
          <cell r="G23">
            <v>6</v>
          </cell>
          <cell r="H23">
            <v>1365</v>
          </cell>
          <cell r="I23">
            <v>1706</v>
          </cell>
          <cell r="J23">
            <v>17</v>
          </cell>
          <cell r="K23">
            <v>2</v>
          </cell>
          <cell r="L23">
            <v>0.01</v>
          </cell>
          <cell r="M23">
            <v>80</v>
          </cell>
          <cell r="N23">
            <v>100</v>
          </cell>
          <cell r="P23">
            <v>13.043478260869565</v>
          </cell>
        </row>
        <row r="24">
          <cell r="A24" t="str">
            <v>j:Theft by opening a lockfast place</v>
          </cell>
          <cell r="D24" t="str">
            <v>j:Theft by opening a lockfast place</v>
          </cell>
          <cell r="E24">
            <v>59</v>
          </cell>
          <cell r="F24">
            <v>4</v>
          </cell>
          <cell r="G24">
            <v>2</v>
          </cell>
          <cell r="H24">
            <v>246</v>
          </cell>
          <cell r="I24">
            <v>311</v>
          </cell>
          <cell r="J24">
            <v>19</v>
          </cell>
          <cell r="K24">
            <v>1</v>
          </cell>
          <cell r="L24">
            <v>1</v>
          </cell>
          <cell r="M24">
            <v>79</v>
          </cell>
          <cell r="N24">
            <v>100</v>
          </cell>
          <cell r="P24">
            <v>33.333333333333329</v>
          </cell>
        </row>
        <row r="25">
          <cell r="A25" t="str">
            <v>l:Theft from a motor vehicle</v>
          </cell>
          <cell r="D25" t="str">
            <v>l:Theft from a motor vehicle</v>
          </cell>
          <cell r="E25">
            <v>32</v>
          </cell>
          <cell r="F25">
            <v>7</v>
          </cell>
          <cell r="G25">
            <v>0</v>
          </cell>
          <cell r="H25">
            <v>200</v>
          </cell>
          <cell r="I25">
            <v>239</v>
          </cell>
          <cell r="J25">
            <v>13</v>
          </cell>
          <cell r="K25">
            <v>3</v>
          </cell>
          <cell r="L25">
            <v>0</v>
          </cell>
          <cell r="M25">
            <v>84</v>
          </cell>
          <cell r="N25">
            <v>100</v>
          </cell>
          <cell r="P25">
            <v>0</v>
          </cell>
        </row>
        <row r="26">
          <cell r="A26" t="str">
            <v>m:Theft of a motor vehicle</v>
          </cell>
          <cell r="D26" t="str">
            <v>m:Theft of a motor vehicle</v>
          </cell>
          <cell r="E26">
            <v>160</v>
          </cell>
          <cell r="F26">
            <v>15</v>
          </cell>
          <cell r="G26">
            <v>5</v>
          </cell>
          <cell r="H26">
            <v>372</v>
          </cell>
          <cell r="I26">
            <v>552</v>
          </cell>
          <cell r="J26">
            <v>29</v>
          </cell>
          <cell r="K26">
            <v>3</v>
          </cell>
          <cell r="L26">
            <v>1</v>
          </cell>
          <cell r="M26">
            <v>67</v>
          </cell>
          <cell r="N26">
            <v>100</v>
          </cell>
          <cell r="P26">
            <v>25</v>
          </cell>
        </row>
        <row r="27">
          <cell r="A27" t="str">
            <v>n:Shoplifting</v>
          </cell>
          <cell r="D27" t="str">
            <v>n:Shoplifting</v>
          </cell>
          <cell r="E27">
            <v>461</v>
          </cell>
          <cell r="F27">
            <v>23</v>
          </cell>
          <cell r="G27">
            <v>7</v>
          </cell>
          <cell r="H27">
            <v>6491</v>
          </cell>
          <cell r="I27">
            <v>6982</v>
          </cell>
          <cell r="J27">
            <v>7</v>
          </cell>
          <cell r="K27">
            <v>0.01</v>
          </cell>
          <cell r="L27">
            <v>0.01</v>
          </cell>
          <cell r="M27">
            <v>93</v>
          </cell>
          <cell r="N27">
            <v>100</v>
          </cell>
          <cell r="P27">
            <v>23.333333333333332</v>
          </cell>
        </row>
        <row r="28">
          <cell r="A28" t="str">
            <v>o:Other theft</v>
          </cell>
          <cell r="D28" t="str">
            <v>o:Other theft</v>
          </cell>
          <cell r="E28">
            <v>467</v>
          </cell>
          <cell r="F28">
            <v>107</v>
          </cell>
          <cell r="G28">
            <v>15</v>
          </cell>
          <cell r="H28">
            <v>2719</v>
          </cell>
          <cell r="I28">
            <v>3308</v>
          </cell>
          <cell r="J28">
            <v>14</v>
          </cell>
          <cell r="K28">
            <v>3</v>
          </cell>
          <cell r="L28">
            <v>0.01</v>
          </cell>
          <cell r="M28">
            <v>82</v>
          </cell>
          <cell r="N28">
            <v>100</v>
          </cell>
          <cell r="P28">
            <v>12.295081967213115</v>
          </cell>
        </row>
        <row r="29">
          <cell r="A29" t="str">
            <v>p:Fraud</v>
          </cell>
          <cell r="D29" t="str">
            <v>p:Fraud</v>
          </cell>
          <cell r="E29">
            <v>102</v>
          </cell>
          <cell r="F29">
            <v>30</v>
          </cell>
          <cell r="G29">
            <v>5</v>
          </cell>
          <cell r="H29">
            <v>623</v>
          </cell>
          <cell r="I29">
            <v>760</v>
          </cell>
          <cell r="J29">
            <v>13</v>
          </cell>
          <cell r="K29">
            <v>4</v>
          </cell>
          <cell r="L29">
            <v>1</v>
          </cell>
          <cell r="M29">
            <v>82</v>
          </cell>
          <cell r="N29">
            <v>100</v>
          </cell>
          <cell r="P29">
            <v>14.285714285714285</v>
          </cell>
        </row>
        <row r="30">
          <cell r="A30" t="str">
            <v>q:Other dishonesty</v>
          </cell>
          <cell r="D30" t="str">
            <v>q:Other dishonesty</v>
          </cell>
          <cell r="E30">
            <v>213</v>
          </cell>
          <cell r="F30">
            <v>57</v>
          </cell>
          <cell r="G30">
            <v>13</v>
          </cell>
          <cell r="H30">
            <v>1220</v>
          </cell>
          <cell r="I30">
            <v>1503</v>
          </cell>
          <cell r="J30">
            <v>14</v>
          </cell>
          <cell r="K30">
            <v>4</v>
          </cell>
          <cell r="L30">
            <v>1</v>
          </cell>
          <cell r="M30">
            <v>81</v>
          </cell>
          <cell r="N30">
            <v>100</v>
          </cell>
          <cell r="P30">
            <v>18.571428571428573</v>
          </cell>
        </row>
        <row r="31">
          <cell r="A31" t="str">
            <v>D:Fire-raising, vandalism, etc:sub-total</v>
          </cell>
          <cell r="C31" t="str">
            <v>D:Fire-raising, vandalism, etc:sub-total</v>
          </cell>
          <cell r="E31">
            <v>400</v>
          </cell>
          <cell r="F31">
            <v>166</v>
          </cell>
          <cell r="G31">
            <v>24</v>
          </cell>
          <cell r="H31">
            <v>2579</v>
          </cell>
          <cell r="I31">
            <v>3169</v>
          </cell>
          <cell r="J31">
            <v>13</v>
          </cell>
          <cell r="K31">
            <v>5</v>
          </cell>
          <cell r="L31">
            <v>1</v>
          </cell>
          <cell r="M31">
            <v>81</v>
          </cell>
          <cell r="N31">
            <v>100</v>
          </cell>
          <cell r="P31">
            <v>12.631578947368421</v>
          </cell>
        </row>
        <row r="32">
          <cell r="A32" t="str">
            <v>r:Fire-raising</v>
          </cell>
          <cell r="D32" t="str">
            <v>r:Fire-raising</v>
          </cell>
          <cell r="E32">
            <v>19</v>
          </cell>
          <cell r="F32">
            <v>15</v>
          </cell>
          <cell r="G32">
            <v>3</v>
          </cell>
          <cell r="H32">
            <v>133</v>
          </cell>
          <cell r="I32">
            <v>170</v>
          </cell>
          <cell r="J32">
            <v>11</v>
          </cell>
          <cell r="K32">
            <v>9</v>
          </cell>
          <cell r="L32">
            <v>2</v>
          </cell>
          <cell r="M32">
            <v>78</v>
          </cell>
          <cell r="N32">
            <v>100</v>
          </cell>
          <cell r="P32">
            <v>16.666666666666664</v>
          </cell>
        </row>
        <row r="33">
          <cell r="A33" t="str">
            <v>s:Vandalism etc.</v>
          </cell>
          <cell r="D33" t="str">
            <v>s:Vandalism etc.</v>
          </cell>
          <cell r="E33">
            <v>381</v>
          </cell>
          <cell r="F33">
            <v>151</v>
          </cell>
          <cell r="G33">
            <v>21</v>
          </cell>
          <cell r="H33">
            <v>2446</v>
          </cell>
          <cell r="I33">
            <v>2999</v>
          </cell>
          <cell r="J33">
            <v>13</v>
          </cell>
          <cell r="K33">
            <v>5</v>
          </cell>
          <cell r="L33">
            <v>1</v>
          </cell>
          <cell r="M33">
            <v>82</v>
          </cell>
          <cell r="N33">
            <v>100</v>
          </cell>
          <cell r="P33">
            <v>12.209302325581394</v>
          </cell>
        </row>
        <row r="34">
          <cell r="A34" t="str">
            <v>E:Other crimes:sub-total</v>
          </cell>
          <cell r="C34" t="str">
            <v>E:Other crimes:sub-total</v>
          </cell>
          <cell r="E34">
            <v>2020</v>
          </cell>
          <cell r="F34">
            <v>579</v>
          </cell>
          <cell r="G34">
            <v>132</v>
          </cell>
          <cell r="H34">
            <v>16822</v>
          </cell>
          <cell r="I34">
            <v>19553</v>
          </cell>
          <cell r="J34">
            <v>10</v>
          </cell>
          <cell r="K34">
            <v>3</v>
          </cell>
          <cell r="L34">
            <v>1</v>
          </cell>
          <cell r="M34">
            <v>86</v>
          </cell>
          <cell r="N34">
            <v>100</v>
          </cell>
          <cell r="P34">
            <v>18.565400843881857</v>
          </cell>
        </row>
        <row r="35">
          <cell r="A35" t="str">
            <v>t:Crimes against public justice</v>
          </cell>
          <cell r="D35" t="str">
            <v>t:Crimes against public justice</v>
          </cell>
          <cell r="E35">
            <v>869</v>
          </cell>
          <cell r="F35">
            <v>238</v>
          </cell>
          <cell r="G35">
            <v>43</v>
          </cell>
          <cell r="H35">
            <v>8421</v>
          </cell>
          <cell r="I35">
            <v>9571</v>
          </cell>
          <cell r="J35">
            <v>9</v>
          </cell>
          <cell r="K35">
            <v>2</v>
          </cell>
          <cell r="L35">
            <v>0.01</v>
          </cell>
          <cell r="M35">
            <v>88</v>
          </cell>
          <cell r="N35">
            <v>100</v>
          </cell>
          <cell r="P35">
            <v>15.302491103202847</v>
          </cell>
        </row>
        <row r="36">
          <cell r="A36" t="str">
            <v>u:Handling an offensive weapon</v>
          </cell>
          <cell r="D36" t="str">
            <v>u:Handling an offensive weapon</v>
          </cell>
          <cell r="E36">
            <v>253</v>
          </cell>
          <cell r="F36">
            <v>208</v>
          </cell>
          <cell r="G36">
            <v>57</v>
          </cell>
          <cell r="H36">
            <v>1733</v>
          </cell>
          <cell r="I36">
            <v>2251</v>
          </cell>
          <cell r="J36">
            <v>11</v>
          </cell>
          <cell r="K36">
            <v>9</v>
          </cell>
          <cell r="L36">
            <v>3</v>
          </cell>
          <cell r="M36">
            <v>77</v>
          </cell>
          <cell r="N36">
            <v>100</v>
          </cell>
          <cell r="P36">
            <v>21.509433962264151</v>
          </cell>
        </row>
        <row r="37">
          <cell r="A37" t="str">
            <v>v:Drugs</v>
          </cell>
          <cell r="D37" t="str">
            <v>v:Drugs</v>
          </cell>
          <cell r="E37">
            <v>884</v>
          </cell>
          <cell r="F37">
            <v>128</v>
          </cell>
          <cell r="G37">
            <v>32</v>
          </cell>
          <cell r="H37">
            <v>6457</v>
          </cell>
          <cell r="I37">
            <v>7501</v>
          </cell>
          <cell r="J37">
            <v>12</v>
          </cell>
          <cell r="K37">
            <v>2</v>
          </cell>
          <cell r="L37">
            <v>0.01</v>
          </cell>
          <cell r="M37">
            <v>86</v>
          </cell>
          <cell r="N37">
            <v>100</v>
          </cell>
          <cell r="P37">
            <v>20</v>
          </cell>
        </row>
        <row r="38">
          <cell r="A38" t="str">
            <v>w:Other crime</v>
          </cell>
          <cell r="D38" t="str">
            <v>w:Other crime</v>
          </cell>
          <cell r="E38">
            <v>14</v>
          </cell>
          <cell r="F38">
            <v>5</v>
          </cell>
          <cell r="G38">
            <v>0</v>
          </cell>
          <cell r="H38">
            <v>211</v>
          </cell>
          <cell r="I38">
            <v>230</v>
          </cell>
          <cell r="J38">
            <v>6</v>
          </cell>
          <cell r="K38">
            <v>2</v>
          </cell>
          <cell r="L38">
            <v>0</v>
          </cell>
          <cell r="M38">
            <v>92</v>
          </cell>
          <cell r="N38">
            <v>100</v>
          </cell>
          <cell r="P38">
            <v>0</v>
          </cell>
        </row>
        <row r="39">
          <cell r="A39" t="str">
            <v>B:All offences:sub-total</v>
          </cell>
          <cell r="B39" t="str">
            <v>B:All offences:sub-total</v>
          </cell>
          <cell r="E39">
            <v>5282</v>
          </cell>
          <cell r="F39">
            <v>3060</v>
          </cell>
          <cell r="G39">
            <v>534</v>
          </cell>
          <cell r="H39">
            <v>65336</v>
          </cell>
          <cell r="I39">
            <v>74212</v>
          </cell>
          <cell r="J39">
            <v>7</v>
          </cell>
          <cell r="K39">
            <v>4</v>
          </cell>
          <cell r="L39">
            <v>1</v>
          </cell>
          <cell r="M39">
            <v>88</v>
          </cell>
          <cell r="N39">
            <v>100</v>
          </cell>
          <cell r="P39">
            <v>14.858096828046744</v>
          </cell>
        </row>
        <row r="40">
          <cell r="A40" t="str">
            <v>F:Miscellaneous offences:sub-total</v>
          </cell>
          <cell r="C40" t="str">
            <v>F:Miscellaneous offences:sub-total</v>
          </cell>
          <cell r="E40">
            <v>3680</v>
          </cell>
          <cell r="F40">
            <v>2361</v>
          </cell>
          <cell r="G40">
            <v>442</v>
          </cell>
          <cell r="H40">
            <v>29911</v>
          </cell>
          <cell r="I40">
            <v>36394</v>
          </cell>
          <cell r="J40">
            <v>10</v>
          </cell>
          <cell r="K40">
            <v>6</v>
          </cell>
          <cell r="L40">
            <v>1</v>
          </cell>
          <cell r="M40">
            <v>82</v>
          </cell>
          <cell r="N40">
            <v>100</v>
          </cell>
          <cell r="P40">
            <v>15.768819122368891</v>
          </cell>
        </row>
        <row r="41">
          <cell r="A41" t="str">
            <v>x:Common assault</v>
          </cell>
          <cell r="D41" t="str">
            <v>x:Common assault</v>
          </cell>
          <cell r="E41">
            <v>2007</v>
          </cell>
          <cell r="F41">
            <v>1438</v>
          </cell>
          <cell r="G41">
            <v>254</v>
          </cell>
          <cell r="H41">
            <v>13039</v>
          </cell>
          <cell r="I41">
            <v>16738</v>
          </cell>
          <cell r="J41">
            <v>12</v>
          </cell>
          <cell r="K41">
            <v>9</v>
          </cell>
          <cell r="L41">
            <v>2</v>
          </cell>
          <cell r="M41">
            <v>78</v>
          </cell>
          <cell r="N41">
            <v>100</v>
          </cell>
          <cell r="P41">
            <v>15.011820330969266</v>
          </cell>
        </row>
        <row r="42">
          <cell r="A42" t="str">
            <v>y:Breach of the peace</v>
          </cell>
          <cell r="D42" t="str">
            <v>y:Breach of the peace</v>
          </cell>
          <cell r="E42">
            <v>1298</v>
          </cell>
          <cell r="F42">
            <v>678</v>
          </cell>
          <cell r="G42">
            <v>130</v>
          </cell>
          <cell r="H42">
            <v>12935</v>
          </cell>
          <cell r="I42">
            <v>15041</v>
          </cell>
          <cell r="J42">
            <v>9</v>
          </cell>
          <cell r="K42">
            <v>5</v>
          </cell>
          <cell r="L42">
            <v>1</v>
          </cell>
          <cell r="M42">
            <v>86</v>
          </cell>
          <cell r="N42">
            <v>100</v>
          </cell>
          <cell r="P42">
            <v>16.089108910891088</v>
          </cell>
        </row>
        <row r="43">
          <cell r="A43" t="str">
            <v>z:Drunkenness</v>
          </cell>
          <cell r="D43" t="str">
            <v>z:Drunkenness</v>
          </cell>
          <cell r="E43">
            <v>15</v>
          </cell>
          <cell r="F43">
            <v>1</v>
          </cell>
          <cell r="G43">
            <v>1</v>
          </cell>
          <cell r="H43">
            <v>102</v>
          </cell>
          <cell r="I43">
            <v>119</v>
          </cell>
          <cell r="J43">
            <v>13</v>
          </cell>
          <cell r="K43">
            <v>1</v>
          </cell>
          <cell r="L43">
            <v>1</v>
          </cell>
          <cell r="M43">
            <v>86</v>
          </cell>
          <cell r="N43">
            <v>100</v>
          </cell>
          <cell r="P43">
            <v>50</v>
          </cell>
        </row>
        <row r="44">
          <cell r="A44" t="str">
            <v>za:Other offences</v>
          </cell>
          <cell r="D44" t="str">
            <v>za:Other offences</v>
          </cell>
          <cell r="E44">
            <v>360</v>
          </cell>
          <cell r="F44">
            <v>244</v>
          </cell>
          <cell r="G44">
            <v>57</v>
          </cell>
          <cell r="H44">
            <v>3835</v>
          </cell>
          <cell r="I44">
            <v>4496</v>
          </cell>
          <cell r="J44">
            <v>8</v>
          </cell>
          <cell r="K44">
            <v>5</v>
          </cell>
          <cell r="L44">
            <v>1</v>
          </cell>
          <cell r="M44">
            <v>85</v>
          </cell>
          <cell r="N44">
            <v>100</v>
          </cell>
          <cell r="P44">
            <v>18.93687707641196</v>
          </cell>
        </row>
        <row r="45">
          <cell r="A45" t="str">
            <v>G:Motor vehicle offences:sub-total</v>
          </cell>
          <cell r="C45" t="str">
            <v>G:Motor vehicle offences:sub-total</v>
          </cell>
          <cell r="E45">
            <v>1602</v>
          </cell>
          <cell r="F45">
            <v>699</v>
          </cell>
          <cell r="G45">
            <v>92</v>
          </cell>
          <cell r="H45">
            <v>35425</v>
          </cell>
          <cell r="I45">
            <v>37818</v>
          </cell>
          <cell r="J45">
            <v>4</v>
          </cell>
          <cell r="K45">
            <v>2</v>
          </cell>
          <cell r="L45">
            <v>0.01</v>
          </cell>
          <cell r="M45">
            <v>94</v>
          </cell>
          <cell r="N45">
            <v>100</v>
          </cell>
          <cell r="P45">
            <v>11.630847029077119</v>
          </cell>
        </row>
        <row r="46">
          <cell r="A46" t="str">
            <v>zb:Dangerous and careless driving</v>
          </cell>
          <cell r="D46" t="str">
            <v>zb:Dangerous and careless driving</v>
          </cell>
          <cell r="E46">
            <v>125</v>
          </cell>
          <cell r="F46">
            <v>140</v>
          </cell>
          <cell r="G46">
            <v>19</v>
          </cell>
          <cell r="H46">
            <v>2812</v>
          </cell>
          <cell r="I46">
            <v>3096</v>
          </cell>
          <cell r="J46">
            <v>4</v>
          </cell>
          <cell r="K46">
            <v>5</v>
          </cell>
          <cell r="L46">
            <v>1</v>
          </cell>
          <cell r="M46">
            <v>91</v>
          </cell>
          <cell r="N46">
            <v>100</v>
          </cell>
          <cell r="P46">
            <v>11.949685534591195</v>
          </cell>
        </row>
        <row r="47">
          <cell r="A47" t="str">
            <v>zc:Driving under the influence</v>
          </cell>
          <cell r="D47" t="str">
            <v>zc:Driving under the influence</v>
          </cell>
          <cell r="E47">
            <v>100</v>
          </cell>
          <cell r="F47">
            <v>138</v>
          </cell>
          <cell r="G47">
            <v>36</v>
          </cell>
          <cell r="H47">
            <v>4730</v>
          </cell>
          <cell r="I47">
            <v>5004</v>
          </cell>
          <cell r="J47">
            <v>2</v>
          </cell>
          <cell r="K47">
            <v>3</v>
          </cell>
          <cell r="L47">
            <v>1</v>
          </cell>
          <cell r="M47">
            <v>95</v>
          </cell>
          <cell r="N47">
            <v>100</v>
          </cell>
          <cell r="P47">
            <v>20.689655172413794</v>
          </cell>
        </row>
        <row r="48">
          <cell r="A48" t="str">
            <v>zd:Speeding</v>
          </cell>
          <cell r="D48" t="str">
            <v>zd:Speeding</v>
          </cell>
          <cell r="E48">
            <v>95</v>
          </cell>
          <cell r="F48">
            <v>65</v>
          </cell>
          <cell r="G48">
            <v>1</v>
          </cell>
          <cell r="H48">
            <v>12028</v>
          </cell>
          <cell r="I48">
            <v>12189</v>
          </cell>
          <cell r="J48">
            <v>1</v>
          </cell>
          <cell r="K48">
            <v>1</v>
          </cell>
          <cell r="L48">
            <v>0.01</v>
          </cell>
          <cell r="M48">
            <v>99</v>
          </cell>
          <cell r="N48">
            <v>100</v>
          </cell>
          <cell r="P48">
            <v>1.5151515151515151</v>
          </cell>
        </row>
        <row r="49">
          <cell r="A49" t="str">
            <v>ze:Unlawful use of vehicle</v>
          </cell>
          <cell r="D49" t="str">
            <v>ze:Unlawful use of vehicle</v>
          </cell>
          <cell r="E49">
            <v>759</v>
          </cell>
          <cell r="F49">
            <v>50</v>
          </cell>
          <cell r="G49">
            <v>7</v>
          </cell>
          <cell r="H49">
            <v>7842</v>
          </cell>
          <cell r="I49">
            <v>8658</v>
          </cell>
          <cell r="J49">
            <v>9</v>
          </cell>
          <cell r="K49">
            <v>1</v>
          </cell>
          <cell r="L49">
            <v>0.01</v>
          </cell>
          <cell r="M49">
            <v>91</v>
          </cell>
          <cell r="N49">
            <v>100</v>
          </cell>
          <cell r="P49">
            <v>12.280701754385964</v>
          </cell>
        </row>
        <row r="50">
          <cell r="A50" t="str">
            <v>zf:Vehicle defect offences</v>
          </cell>
          <cell r="D50" t="str">
            <v>zf:Vehicle defect offences</v>
          </cell>
          <cell r="E50">
            <v>113</v>
          </cell>
          <cell r="F50">
            <v>16</v>
          </cell>
          <cell r="G50">
            <v>2</v>
          </cell>
          <cell r="H50">
            <v>1241</v>
          </cell>
          <cell r="I50">
            <v>1372</v>
          </cell>
          <cell r="J50">
            <v>8</v>
          </cell>
          <cell r="K50">
            <v>1</v>
          </cell>
          <cell r="L50">
            <v>0.01</v>
          </cell>
          <cell r="M50">
            <v>90</v>
          </cell>
          <cell r="N50">
            <v>100</v>
          </cell>
          <cell r="P50">
            <v>11.111111111111111</v>
          </cell>
        </row>
        <row r="51">
          <cell r="A51" t="str">
            <v>zg:Other vehicle</v>
          </cell>
          <cell r="D51" t="str">
            <v>zg:Other vehicle</v>
          </cell>
          <cell r="E51">
            <v>410</v>
          </cell>
          <cell r="F51">
            <v>290</v>
          </cell>
          <cell r="G51">
            <v>27</v>
          </cell>
          <cell r="H51">
            <v>6772</v>
          </cell>
          <cell r="I51">
            <v>7499</v>
          </cell>
          <cell r="J51">
            <v>5</v>
          </cell>
          <cell r="K51">
            <v>4</v>
          </cell>
          <cell r="L51">
            <v>0.01</v>
          </cell>
          <cell r="M51">
            <v>90</v>
          </cell>
          <cell r="N51">
            <v>100</v>
          </cell>
          <cell r="P51">
            <v>8.517350157728707</v>
          </cell>
        </row>
        <row r="54">
          <cell r="A54" t="str">
            <v>Note SAS output in % cols zeroes replaced with 0.1 and "." with 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gress and comments"/>
      <sheetName val="row titles"/>
      <sheetName val="Chart 1"/>
      <sheetName val="Chart 2"/>
      <sheetName val="Chart 3"/>
      <sheetName val="chart 3data 1"/>
      <sheetName val="chart 3data 2"/>
      <sheetName val="Chart4"/>
      <sheetName val="chart4 SAS data"/>
      <sheetName val="Chart5  "/>
      <sheetName val="Table 1 "/>
      <sheetName val="Table 2a"/>
      <sheetName val="Table 2b"/>
      <sheetName val="tab2 SAS"/>
      <sheetName val="Table 3"/>
      <sheetName val="tab3 SAS"/>
      <sheetName val="Table 4a"/>
      <sheetName val="TABLE 4(B)"/>
      <sheetName val="tab4a SAS"/>
      <sheetName val="tab4SAS offences"/>
      <sheetName val="Table 5"/>
      <sheetName val="tab5 Data"/>
      <sheetName val="Table 5 sas data"/>
      <sheetName val="Table 6a"/>
      <sheetName val="tab6a SAS"/>
      <sheetName val="Table 6b"/>
      <sheetName val="tab6b SAS"/>
      <sheetName val="Table 7"/>
      <sheetName val="tab7 SAS"/>
      <sheetName val="new SAS for fines "/>
      <sheetName val="courttabcompave"/>
      <sheetName val="courtcustodyave days"/>
      <sheetName val=" table for ave comm hrs"/>
      <sheetName val="Table 8a"/>
      <sheetName val="Table 8b"/>
      <sheetName val="Table 8c"/>
      <sheetName val="tab8a SAS"/>
      <sheetName val="tab8b row SAS"/>
      <sheetName val="tab8b col SAS"/>
      <sheetName val="tab8c SAS"/>
      <sheetName val="tab8bgender"/>
      <sheetName val="Table 9"/>
      <sheetName val="tab9SAS"/>
      <sheetName val="Table 10a"/>
      <sheetName val="tab10 SAS"/>
      <sheetName val="tab10 SAS ave days"/>
      <sheetName val="Table 10b"/>
      <sheetName val="sas10b"/>
      <sheetName val="Table 10c"/>
      <sheetName val="sas 10c"/>
      <sheetName val="table 11"/>
      <sheetName val="tab11 SASdata"/>
      <sheetName val="Table 12"/>
      <sheetName val="tab12 SASdata"/>
      <sheetName val="Table 13"/>
      <sheetName val="Table 14"/>
      <sheetName val="Table 15"/>
      <sheetName val="Table 16"/>
      <sheetName val="tab16 SAS data"/>
      <sheetName val="Table 17"/>
      <sheetName val="bailSASdata"/>
      <sheetName val="Table 18 "/>
      <sheetName val="SAS data 18"/>
      <sheetName val="Table 19"/>
      <sheetName val="tab19 SAS"/>
      <sheetName val="Table 20"/>
      <sheetName val="Table 21"/>
      <sheetName val="tab20 21 SAS"/>
      <sheetName val="Table 22"/>
      <sheetName val="Table 23"/>
      <sheetName val="tab22 23 SAS"/>
      <sheetName val="Table 24"/>
      <sheetName val="tab24 SAS"/>
      <sheetName val="Table 25"/>
      <sheetName val="Table 26"/>
      <sheetName val="tab25 26 SAS"/>
      <sheetName val="Table 27"/>
      <sheetName val="Table 28"/>
      <sheetName val="tab27 28 SAS"/>
      <sheetName val="NCD sas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
          <cell r="E1" t="str">
            <v>2004-05</v>
          </cell>
          <cell r="F1" t="str">
            <v>2005-06</v>
          </cell>
          <cell r="G1" t="str">
            <v>2006-07</v>
          </cell>
          <cell r="H1" t="str">
            <v>2007-08</v>
          </cell>
          <cell r="I1" t="str">
            <v>2008-09</v>
          </cell>
          <cell r="J1" t="str">
            <v>2009-10</v>
          </cell>
          <cell r="K1" t="str">
            <v>2010-11</v>
          </cell>
          <cell r="L1" t="str">
            <v>2011-12</v>
          </cell>
          <cell r="M1" t="str">
            <v>2012-13</v>
          </cell>
          <cell r="N1" t="str">
            <v>2013-14</v>
          </cell>
        </row>
        <row r="2">
          <cell r="B2" t="str">
            <v>Persons with a charge proved by main crime or offence, 2004-05 to 2013-14 - Table 4a</v>
          </cell>
        </row>
        <row r="5">
          <cell r="E5" t="str">
            <v>Financial Year</v>
          </cell>
        </row>
        <row r="6">
          <cell r="E6" t="str">
            <v>2004-05</v>
          </cell>
          <cell r="F6" t="str">
            <v>2005-06</v>
          </cell>
          <cell r="G6" t="str">
            <v>2006-07</v>
          </cell>
          <cell r="H6" t="str">
            <v>2007-08</v>
          </cell>
          <cell r="I6" t="str">
            <v>2008-09</v>
          </cell>
          <cell r="J6" t="str">
            <v>2009-10</v>
          </cell>
          <cell r="K6" t="str">
            <v>2010-11</v>
          </cell>
          <cell r="L6" t="str">
            <v>2011-12</v>
          </cell>
          <cell r="M6" t="str">
            <v>2012-13</v>
          </cell>
          <cell r="N6" t="str">
            <v>2013-14</v>
          </cell>
        </row>
        <row r="7">
          <cell r="A7" t="str">
            <v>All crimes and offences</v>
          </cell>
          <cell r="B7" t="str">
            <v>All crimes and offences</v>
          </cell>
          <cell r="E7">
            <v>129733</v>
          </cell>
          <cell r="F7">
            <v>128204</v>
          </cell>
          <cell r="G7">
            <v>134413</v>
          </cell>
          <cell r="H7">
            <v>133608</v>
          </cell>
          <cell r="I7">
            <v>125895</v>
          </cell>
          <cell r="J7">
            <v>121042</v>
          </cell>
          <cell r="K7">
            <v>115576</v>
          </cell>
          <cell r="L7">
            <v>108388</v>
          </cell>
          <cell r="M7">
            <v>101013</v>
          </cell>
          <cell r="N7">
            <v>105549</v>
          </cell>
        </row>
        <row r="8">
          <cell r="A8" t="str">
            <v>A:All crimes:sub-total</v>
          </cell>
          <cell r="B8" t="str">
            <v>A:All crimes:sub-total</v>
          </cell>
          <cell r="E8">
            <v>46219</v>
          </cell>
          <cell r="F8">
            <v>44882</v>
          </cell>
          <cell r="G8">
            <v>48798</v>
          </cell>
          <cell r="H8">
            <v>48640</v>
          </cell>
          <cell r="I8">
            <v>46805</v>
          </cell>
          <cell r="J8">
            <v>43570</v>
          </cell>
          <cell r="K8">
            <v>42301</v>
          </cell>
          <cell r="L8">
            <v>40651</v>
          </cell>
          <cell r="M8">
            <v>36996</v>
          </cell>
          <cell r="N8">
            <v>36158</v>
          </cell>
        </row>
        <row r="9">
          <cell r="A9" t="str">
            <v>A:Non-sexual crimes of violence:sub-total</v>
          </cell>
          <cell r="C9" t="str">
            <v>A:Non-sexual crimes of violence:sub-total</v>
          </cell>
          <cell r="E9">
            <v>2429</v>
          </cell>
          <cell r="F9">
            <v>2459</v>
          </cell>
          <cell r="G9">
            <v>2461</v>
          </cell>
          <cell r="H9">
            <v>2749</v>
          </cell>
          <cell r="I9">
            <v>2658</v>
          </cell>
          <cell r="J9">
            <v>2462</v>
          </cell>
          <cell r="K9">
            <v>2539</v>
          </cell>
          <cell r="L9">
            <v>2438</v>
          </cell>
          <cell r="M9">
            <v>2136</v>
          </cell>
          <cell r="N9">
            <v>1782</v>
          </cell>
        </row>
        <row r="10">
          <cell r="A10" t="str">
            <v>a:Homicide etc</v>
          </cell>
          <cell r="D10" t="str">
            <v>a:Homicide etc</v>
          </cell>
          <cell r="E10">
            <v>143</v>
          </cell>
          <cell r="F10">
            <v>111</v>
          </cell>
          <cell r="G10">
            <v>121</v>
          </cell>
          <cell r="H10">
            <v>136</v>
          </cell>
          <cell r="I10">
            <v>116</v>
          </cell>
          <cell r="J10">
            <v>118</v>
          </cell>
          <cell r="K10">
            <v>117</v>
          </cell>
          <cell r="L10">
            <v>111</v>
          </cell>
          <cell r="M10">
            <v>113</v>
          </cell>
          <cell r="N10">
            <v>90</v>
          </cell>
        </row>
        <row r="11">
          <cell r="A11" t="str">
            <v>b:Serious assault and attempted murder</v>
          </cell>
          <cell r="D11" t="str">
            <v>b:Serious assault and attempted murder</v>
          </cell>
          <cell r="E11">
            <v>1376</v>
          </cell>
          <cell r="F11">
            <v>1561</v>
          </cell>
          <cell r="G11">
            <v>1496</v>
          </cell>
          <cell r="H11">
            <v>1731</v>
          </cell>
          <cell r="I11">
            <v>1709</v>
          </cell>
          <cell r="J11">
            <v>1511</v>
          </cell>
          <cell r="K11">
            <v>1418</v>
          </cell>
          <cell r="L11">
            <v>1352</v>
          </cell>
          <cell r="M11">
            <v>1283</v>
          </cell>
          <cell r="N11">
            <v>1029</v>
          </cell>
        </row>
        <row r="12">
          <cell r="A12" t="str">
            <v>c:Robbery</v>
          </cell>
          <cell r="D12" t="str">
            <v>c:Robbery</v>
          </cell>
          <cell r="E12">
            <v>610</v>
          </cell>
          <cell r="F12">
            <v>512</v>
          </cell>
          <cell r="G12">
            <v>529</v>
          </cell>
          <cell r="H12">
            <v>548</v>
          </cell>
          <cell r="I12">
            <v>562</v>
          </cell>
          <cell r="J12">
            <v>532</v>
          </cell>
          <cell r="K12">
            <v>526</v>
          </cell>
          <cell r="L12">
            <v>596</v>
          </cell>
          <cell r="M12">
            <v>517</v>
          </cell>
          <cell r="N12">
            <v>441</v>
          </cell>
        </row>
        <row r="13">
          <cell r="A13" t="str">
            <v>d:Other violence</v>
          </cell>
          <cell r="D13" t="str">
            <v>d:Other violence</v>
          </cell>
          <cell r="E13">
            <v>300</v>
          </cell>
          <cell r="F13">
            <v>275</v>
          </cell>
          <cell r="G13">
            <v>315</v>
          </cell>
          <cell r="H13">
            <v>334</v>
          </cell>
          <cell r="I13">
            <v>271</v>
          </cell>
          <cell r="J13">
            <v>301</v>
          </cell>
          <cell r="K13">
            <v>478</v>
          </cell>
          <cell r="L13">
            <v>379</v>
          </cell>
          <cell r="M13">
            <v>223</v>
          </cell>
          <cell r="N13">
            <v>222</v>
          </cell>
        </row>
        <row r="14">
          <cell r="A14" t="str">
            <v>B:Sexual crimes:sub-total</v>
          </cell>
          <cell r="C14" t="str">
            <v>B:Sexual crimes:sub-total</v>
          </cell>
          <cell r="E14">
            <v>839</v>
          </cell>
          <cell r="F14">
            <v>864</v>
          </cell>
          <cell r="G14">
            <v>855</v>
          </cell>
          <cell r="H14">
            <v>727</v>
          </cell>
          <cell r="I14">
            <v>915</v>
          </cell>
          <cell r="J14">
            <v>831</v>
          </cell>
          <cell r="K14">
            <v>756</v>
          </cell>
          <cell r="L14">
            <v>784</v>
          </cell>
          <cell r="M14">
            <v>864</v>
          </cell>
          <cell r="N14">
            <v>1053</v>
          </cell>
        </row>
        <row r="15">
          <cell r="A15" t="str">
            <v>e:Rape and attempted rape</v>
          </cell>
          <cell r="D15" t="str">
            <v>e:Rape and attempted rape</v>
          </cell>
          <cell r="E15">
            <v>70</v>
          </cell>
          <cell r="F15">
            <v>61</v>
          </cell>
          <cell r="G15">
            <v>60</v>
          </cell>
          <cell r="H15">
            <v>49</v>
          </cell>
          <cell r="I15">
            <v>42</v>
          </cell>
          <cell r="J15">
            <v>57</v>
          </cell>
          <cell r="K15">
            <v>36</v>
          </cell>
          <cell r="L15">
            <v>49</v>
          </cell>
          <cell r="M15">
            <v>77</v>
          </cell>
          <cell r="N15">
            <v>87</v>
          </cell>
        </row>
        <row r="16">
          <cell r="A16" t="str">
            <v>f:Sexual assault</v>
          </cell>
          <cell r="D16" t="str">
            <v>f:Sexual assault</v>
          </cell>
          <cell r="E16">
            <v>197</v>
          </cell>
          <cell r="F16">
            <v>185</v>
          </cell>
          <cell r="G16">
            <v>184</v>
          </cell>
          <cell r="H16">
            <v>145</v>
          </cell>
          <cell r="I16">
            <v>182</v>
          </cell>
          <cell r="J16">
            <v>158</v>
          </cell>
          <cell r="K16">
            <v>160</v>
          </cell>
          <cell r="L16">
            <v>151</v>
          </cell>
          <cell r="M16">
            <v>204</v>
          </cell>
          <cell r="N16">
            <v>235</v>
          </cell>
        </row>
        <row r="17">
          <cell r="A17" t="str">
            <v>g:Offences related to prostitution</v>
          </cell>
          <cell r="D17" t="str">
            <v>g:Offences related to prostitution</v>
          </cell>
          <cell r="E17">
            <v>229</v>
          </cell>
          <cell r="F17">
            <v>292</v>
          </cell>
          <cell r="G17">
            <v>306</v>
          </cell>
          <cell r="H17">
            <v>254</v>
          </cell>
          <cell r="I17">
            <v>335</v>
          </cell>
          <cell r="J17">
            <v>250</v>
          </cell>
          <cell r="K17">
            <v>245</v>
          </cell>
          <cell r="L17">
            <v>200</v>
          </cell>
          <cell r="M17">
            <v>142</v>
          </cell>
          <cell r="N17">
            <v>169</v>
          </cell>
        </row>
        <row r="18">
          <cell r="A18" t="str">
            <v>h:Other sexual crimes</v>
          </cell>
          <cell r="D18" t="str">
            <v>h:Other sexual crimes</v>
          </cell>
          <cell r="E18">
            <v>343</v>
          </cell>
          <cell r="F18">
            <v>326</v>
          </cell>
          <cell r="G18">
            <v>305</v>
          </cell>
          <cell r="H18">
            <v>279</v>
          </cell>
          <cell r="I18">
            <v>356</v>
          </cell>
          <cell r="J18">
            <v>366</v>
          </cell>
          <cell r="K18">
            <v>315</v>
          </cell>
          <cell r="L18">
            <v>384</v>
          </cell>
          <cell r="M18">
            <v>441</v>
          </cell>
          <cell r="N18">
            <v>562</v>
          </cell>
        </row>
        <row r="19">
          <cell r="A19" t="str">
            <v>C:Crimes of dishonesty:sub-total</v>
          </cell>
          <cell r="C19" t="str">
            <v>C:Crimes of dishonesty:sub-total</v>
          </cell>
          <cell r="E19">
            <v>19610</v>
          </cell>
          <cell r="F19">
            <v>17997</v>
          </cell>
          <cell r="G19">
            <v>18381</v>
          </cell>
          <cell r="H19">
            <v>17728</v>
          </cell>
          <cell r="I19">
            <v>17429</v>
          </cell>
          <cell r="J19">
            <v>15951</v>
          </cell>
          <cell r="K19">
            <v>15614</v>
          </cell>
          <cell r="L19">
            <v>14772</v>
          </cell>
          <cell r="M19">
            <v>13250</v>
          </cell>
          <cell r="N19">
            <v>12546</v>
          </cell>
        </row>
        <row r="20">
          <cell r="A20" t="str">
            <v>i:Housebreaking</v>
          </cell>
          <cell r="D20" t="str">
            <v>i:Housebreaking</v>
          </cell>
          <cell r="E20">
            <v>2372</v>
          </cell>
          <cell r="F20">
            <v>2074</v>
          </cell>
          <cell r="G20">
            <v>2025</v>
          </cell>
          <cell r="H20">
            <v>1867</v>
          </cell>
          <cell r="I20">
            <v>1860</v>
          </cell>
          <cell r="J20">
            <v>1604</v>
          </cell>
          <cell r="K20">
            <v>1540</v>
          </cell>
          <cell r="L20">
            <v>1498</v>
          </cell>
          <cell r="M20">
            <v>1365</v>
          </cell>
          <cell r="N20">
            <v>1034</v>
          </cell>
        </row>
        <row r="21">
          <cell r="A21" t="str">
            <v>j:Theft by opening a lockfast place</v>
          </cell>
          <cell r="D21" t="str">
            <v>j:Theft by opening a lockfast place</v>
          </cell>
          <cell r="E21">
            <v>458</v>
          </cell>
          <cell r="F21">
            <v>366</v>
          </cell>
          <cell r="G21">
            <v>398</v>
          </cell>
          <cell r="H21">
            <v>389</v>
          </cell>
          <cell r="I21">
            <v>349</v>
          </cell>
          <cell r="J21">
            <v>312</v>
          </cell>
          <cell r="K21">
            <v>284</v>
          </cell>
          <cell r="L21">
            <v>291</v>
          </cell>
          <cell r="M21">
            <v>247</v>
          </cell>
          <cell r="N21">
            <v>216</v>
          </cell>
        </row>
        <row r="22">
          <cell r="A22" t="str">
            <v>l:Theft from a motor vehicle</v>
          </cell>
          <cell r="D22" t="str">
            <v>l:Theft from a motor vehicle</v>
          </cell>
          <cell r="E22">
            <v>649</v>
          </cell>
          <cell r="F22">
            <v>489</v>
          </cell>
          <cell r="G22">
            <v>408</v>
          </cell>
          <cell r="H22">
            <v>447</v>
          </cell>
          <cell r="I22">
            <v>387</v>
          </cell>
          <cell r="J22">
            <v>297</v>
          </cell>
          <cell r="K22">
            <v>270</v>
          </cell>
          <cell r="L22">
            <v>250</v>
          </cell>
          <cell r="M22">
            <v>200</v>
          </cell>
          <cell r="N22">
            <v>142</v>
          </cell>
        </row>
        <row r="23">
          <cell r="A23" t="str">
            <v>m:Theft of a motor vehicle</v>
          </cell>
          <cell r="D23" t="str">
            <v>m:Theft of a motor vehicle</v>
          </cell>
          <cell r="E23">
            <v>942</v>
          </cell>
          <cell r="F23">
            <v>847</v>
          </cell>
          <cell r="G23">
            <v>851</v>
          </cell>
          <cell r="H23">
            <v>776</v>
          </cell>
          <cell r="I23">
            <v>733</v>
          </cell>
          <cell r="J23">
            <v>572</v>
          </cell>
          <cell r="K23">
            <v>484</v>
          </cell>
          <cell r="L23">
            <v>450</v>
          </cell>
          <cell r="M23">
            <v>373</v>
          </cell>
          <cell r="N23">
            <v>269</v>
          </cell>
        </row>
        <row r="24">
          <cell r="A24" t="str">
            <v>n:Shoplifting</v>
          </cell>
          <cell r="D24" t="str">
            <v>n:Shoplifting</v>
          </cell>
          <cell r="E24">
            <v>8427</v>
          </cell>
          <cell r="F24">
            <v>8162</v>
          </cell>
          <cell r="G24">
            <v>8548</v>
          </cell>
          <cell r="H24">
            <v>8457</v>
          </cell>
          <cell r="I24">
            <v>8287</v>
          </cell>
          <cell r="J24">
            <v>8098</v>
          </cell>
          <cell r="K24">
            <v>7853</v>
          </cell>
          <cell r="L24">
            <v>7267</v>
          </cell>
          <cell r="M24">
            <v>6500</v>
          </cell>
          <cell r="N24">
            <v>6517</v>
          </cell>
        </row>
        <row r="25">
          <cell r="A25" t="str">
            <v>o:Other theft</v>
          </cell>
          <cell r="D25" t="str">
            <v>o:Other theft</v>
          </cell>
          <cell r="E25">
            <v>3668</v>
          </cell>
          <cell r="F25">
            <v>3289</v>
          </cell>
          <cell r="G25">
            <v>3430</v>
          </cell>
          <cell r="H25">
            <v>3260</v>
          </cell>
          <cell r="I25">
            <v>3113</v>
          </cell>
          <cell r="J25">
            <v>2768</v>
          </cell>
          <cell r="K25">
            <v>2871</v>
          </cell>
          <cell r="L25">
            <v>2961</v>
          </cell>
          <cell r="M25">
            <v>2720</v>
          </cell>
          <cell r="N25">
            <v>2572</v>
          </cell>
        </row>
        <row r="26">
          <cell r="A26" t="str">
            <v>p:Fraud</v>
          </cell>
          <cell r="D26" t="str">
            <v>p:Fraud</v>
          </cell>
          <cell r="E26">
            <v>1537</v>
          </cell>
          <cell r="F26">
            <v>1457</v>
          </cell>
          <cell r="G26">
            <v>1355</v>
          </cell>
          <cell r="H26">
            <v>1337</v>
          </cell>
          <cell r="I26">
            <v>1438</v>
          </cell>
          <cell r="J26">
            <v>1142</v>
          </cell>
          <cell r="K26">
            <v>1065</v>
          </cell>
          <cell r="L26">
            <v>811</v>
          </cell>
          <cell r="M26">
            <v>624</v>
          </cell>
          <cell r="N26">
            <v>681</v>
          </cell>
        </row>
        <row r="27">
          <cell r="A27" t="str">
            <v>q:Other dishonesty</v>
          </cell>
          <cell r="D27" t="str">
            <v>q:Other dishonesty</v>
          </cell>
          <cell r="E27">
            <v>1557</v>
          </cell>
          <cell r="F27">
            <v>1313</v>
          </cell>
          <cell r="G27">
            <v>1366</v>
          </cell>
          <cell r="H27">
            <v>1195</v>
          </cell>
          <cell r="I27">
            <v>1262</v>
          </cell>
          <cell r="J27">
            <v>1158</v>
          </cell>
          <cell r="K27">
            <v>1247</v>
          </cell>
          <cell r="L27">
            <v>1244</v>
          </cell>
          <cell r="M27">
            <v>1221</v>
          </cell>
          <cell r="N27">
            <v>1115</v>
          </cell>
        </row>
        <row r="28">
          <cell r="A28" t="str">
            <v>D:Fire-raising, vandalism, etc:sub-total</v>
          </cell>
          <cell r="C28" t="str">
            <v>D:Fire-raising, vandalism, etc:sub-total</v>
          </cell>
          <cell r="E28">
            <v>5028</v>
          </cell>
          <cell r="F28">
            <v>5000</v>
          </cell>
          <cell r="G28">
            <v>5438</v>
          </cell>
          <cell r="H28">
            <v>5392</v>
          </cell>
          <cell r="I28">
            <v>4375</v>
          </cell>
          <cell r="J28">
            <v>3836</v>
          </cell>
          <cell r="K28">
            <v>3362</v>
          </cell>
          <cell r="L28">
            <v>3016</v>
          </cell>
          <cell r="M28">
            <v>2584</v>
          </cell>
          <cell r="N28">
            <v>2500</v>
          </cell>
        </row>
        <row r="29">
          <cell r="A29" t="str">
            <v>r:Fire-raising</v>
          </cell>
          <cell r="D29" t="str">
            <v>r:Fire-raising</v>
          </cell>
          <cell r="E29">
            <v>192</v>
          </cell>
          <cell r="F29">
            <v>192</v>
          </cell>
          <cell r="G29">
            <v>251</v>
          </cell>
          <cell r="H29">
            <v>224</v>
          </cell>
          <cell r="I29">
            <v>244</v>
          </cell>
          <cell r="J29">
            <v>190</v>
          </cell>
          <cell r="K29">
            <v>159</v>
          </cell>
          <cell r="L29">
            <v>146</v>
          </cell>
          <cell r="M29">
            <v>134</v>
          </cell>
          <cell r="N29">
            <v>128</v>
          </cell>
        </row>
        <row r="30">
          <cell r="A30" t="str">
            <v>s:Vandalism etc.</v>
          </cell>
          <cell r="D30" t="str">
            <v>s:Vandalism etc.</v>
          </cell>
          <cell r="E30">
            <v>4836</v>
          </cell>
          <cell r="F30">
            <v>4808</v>
          </cell>
          <cell r="G30">
            <v>5187</v>
          </cell>
          <cell r="H30">
            <v>5168</v>
          </cell>
          <cell r="I30">
            <v>4131</v>
          </cell>
          <cell r="J30">
            <v>3646</v>
          </cell>
          <cell r="K30">
            <v>3203</v>
          </cell>
          <cell r="L30">
            <v>2870</v>
          </cell>
          <cell r="M30">
            <v>2450</v>
          </cell>
          <cell r="N30">
            <v>2372</v>
          </cell>
        </row>
        <row r="31">
          <cell r="A31" t="str">
            <v>E:Other crimes:sub-total</v>
          </cell>
          <cell r="C31" t="str">
            <v>E:Other crimes:sub-total</v>
          </cell>
          <cell r="E31">
            <v>18313</v>
          </cell>
          <cell r="F31">
            <v>18562</v>
          </cell>
          <cell r="G31">
            <v>21663</v>
          </cell>
          <cell r="H31">
            <v>22044</v>
          </cell>
          <cell r="I31">
            <v>21428</v>
          </cell>
          <cell r="J31">
            <v>20490</v>
          </cell>
          <cell r="K31">
            <v>20030</v>
          </cell>
          <cell r="L31">
            <v>19641</v>
          </cell>
          <cell r="M31">
            <v>18162</v>
          </cell>
          <cell r="N31">
            <v>18277</v>
          </cell>
        </row>
        <row r="32">
          <cell r="A32" t="str">
            <v>t:Crimes against public justice</v>
          </cell>
          <cell r="D32" t="str">
            <v>t:Crimes against public justice</v>
          </cell>
          <cell r="E32">
            <v>7280</v>
          </cell>
          <cell r="F32">
            <v>7347</v>
          </cell>
          <cell r="G32">
            <v>9018</v>
          </cell>
          <cell r="H32">
            <v>9825</v>
          </cell>
          <cell r="I32">
            <v>10349</v>
          </cell>
          <cell r="J32">
            <v>9744</v>
          </cell>
          <cell r="K32">
            <v>9821</v>
          </cell>
          <cell r="L32">
            <v>10169</v>
          </cell>
          <cell r="M32">
            <v>9767</v>
          </cell>
          <cell r="N32">
            <v>9691</v>
          </cell>
        </row>
        <row r="33">
          <cell r="A33" t="str">
            <v>u:Handling an offensive weapon</v>
          </cell>
          <cell r="D33" t="str">
            <v>u:Handling an offensive weapon</v>
          </cell>
          <cell r="E33">
            <v>3447</v>
          </cell>
          <cell r="F33">
            <v>3500</v>
          </cell>
          <cell r="G33">
            <v>3550</v>
          </cell>
          <cell r="H33">
            <v>3422</v>
          </cell>
          <cell r="I33">
            <v>3539</v>
          </cell>
          <cell r="J33">
            <v>2863</v>
          </cell>
          <cell r="K33">
            <v>2465</v>
          </cell>
          <cell r="L33">
            <v>2278</v>
          </cell>
          <cell r="M33">
            <v>1734</v>
          </cell>
          <cell r="N33">
            <v>1697</v>
          </cell>
        </row>
        <row r="34">
          <cell r="A34" t="str">
            <v>v:Drugs</v>
          </cell>
          <cell r="D34" t="str">
            <v>v:Drugs</v>
          </cell>
          <cell r="E34">
            <v>7555</v>
          </cell>
          <cell r="F34">
            <v>7606</v>
          </cell>
          <cell r="G34">
            <v>8892</v>
          </cell>
          <cell r="H34">
            <v>8529</v>
          </cell>
          <cell r="I34">
            <v>7302</v>
          </cell>
          <cell r="J34">
            <v>7694</v>
          </cell>
          <cell r="K34">
            <v>7525</v>
          </cell>
          <cell r="L34">
            <v>6981</v>
          </cell>
          <cell r="M34">
            <v>6449</v>
          </cell>
          <cell r="N34">
            <v>6713</v>
          </cell>
        </row>
        <row r="35">
          <cell r="A35" t="str">
            <v>w:Other crime</v>
          </cell>
          <cell r="D35" t="str">
            <v>w:Other crime</v>
          </cell>
          <cell r="E35">
            <v>31</v>
          </cell>
          <cell r="F35">
            <v>109</v>
          </cell>
          <cell r="G35">
            <v>203</v>
          </cell>
          <cell r="H35">
            <v>268</v>
          </cell>
          <cell r="I35">
            <v>238</v>
          </cell>
          <cell r="J35">
            <v>189</v>
          </cell>
          <cell r="K35">
            <v>219</v>
          </cell>
          <cell r="L35">
            <v>213</v>
          </cell>
          <cell r="M35">
            <v>212</v>
          </cell>
          <cell r="N35">
            <v>176</v>
          </cell>
        </row>
        <row r="36">
          <cell r="A36" t="str">
            <v>B:All offences:sub-total</v>
          </cell>
          <cell r="B36" t="str">
            <v>B:All offences:sub-total</v>
          </cell>
          <cell r="E36">
            <v>83514</v>
          </cell>
          <cell r="F36">
            <v>83322</v>
          </cell>
          <cell r="G36">
            <v>85615</v>
          </cell>
          <cell r="H36">
            <v>84968</v>
          </cell>
          <cell r="I36">
            <v>79090</v>
          </cell>
          <cell r="J36">
            <v>77472</v>
          </cell>
          <cell r="K36">
            <v>73275</v>
          </cell>
          <cell r="L36">
            <v>67737</v>
          </cell>
          <cell r="M36">
            <v>64017</v>
          </cell>
          <cell r="N36">
            <v>69391</v>
          </cell>
        </row>
        <row r="37">
          <cell r="A37" t="str">
            <v>F:Miscellaneous offences:sub-total</v>
          </cell>
          <cell r="C37" t="str">
            <v>F:Miscellaneous offences:sub-total</v>
          </cell>
          <cell r="E37">
            <v>35957</v>
          </cell>
          <cell r="F37">
            <v>38083</v>
          </cell>
          <cell r="G37">
            <v>40501</v>
          </cell>
          <cell r="H37">
            <v>39612</v>
          </cell>
          <cell r="I37">
            <v>34159</v>
          </cell>
          <cell r="J37">
            <v>31491</v>
          </cell>
          <cell r="K37">
            <v>29168</v>
          </cell>
          <cell r="L37">
            <v>29453</v>
          </cell>
          <cell r="M37">
            <v>28564</v>
          </cell>
          <cell r="N37">
            <v>29133</v>
          </cell>
        </row>
        <row r="38">
          <cell r="A38" t="str">
            <v>x:Common assault</v>
          </cell>
          <cell r="D38" t="str">
            <v>x:Common assault</v>
          </cell>
          <cell r="E38">
            <v>12138</v>
          </cell>
          <cell r="F38">
            <v>12919</v>
          </cell>
          <cell r="G38">
            <v>13717</v>
          </cell>
          <cell r="H38">
            <v>13834</v>
          </cell>
          <cell r="I38">
            <v>13647</v>
          </cell>
          <cell r="J38">
            <v>12968</v>
          </cell>
          <cell r="K38">
            <v>12600</v>
          </cell>
          <cell r="L38">
            <v>12757</v>
          </cell>
          <cell r="M38">
            <v>11649</v>
          </cell>
          <cell r="N38">
            <v>11203</v>
          </cell>
        </row>
        <row r="39">
          <cell r="A39" t="str">
            <v>y:Breach of the peace</v>
          </cell>
          <cell r="D39" t="str">
            <v>y:Breach of the peace</v>
          </cell>
          <cell r="E39">
            <v>16172</v>
          </cell>
          <cell r="F39">
            <v>16894</v>
          </cell>
          <cell r="G39">
            <v>18104</v>
          </cell>
          <cell r="H39">
            <v>17494</v>
          </cell>
          <cell r="I39">
            <v>16004</v>
          </cell>
          <cell r="J39">
            <v>14077</v>
          </cell>
          <cell r="K39">
            <v>12113</v>
          </cell>
          <cell r="L39">
            <v>12544</v>
          </cell>
          <cell r="M39">
            <v>12961</v>
          </cell>
          <cell r="N39">
            <v>13723</v>
          </cell>
        </row>
        <row r="40">
          <cell r="A40" t="str">
            <v>z:Drunkenness</v>
          </cell>
          <cell r="D40" t="str">
            <v>z:Drunkenness</v>
          </cell>
          <cell r="E40">
            <v>311</v>
          </cell>
          <cell r="F40">
            <v>293</v>
          </cell>
          <cell r="G40">
            <v>261</v>
          </cell>
          <cell r="H40">
            <v>235</v>
          </cell>
          <cell r="I40">
            <v>129</v>
          </cell>
          <cell r="J40">
            <v>146</v>
          </cell>
          <cell r="K40">
            <v>160</v>
          </cell>
          <cell r="L40">
            <v>124</v>
          </cell>
          <cell r="M40">
            <v>102</v>
          </cell>
          <cell r="N40">
            <v>85</v>
          </cell>
        </row>
        <row r="41">
          <cell r="A41" t="str">
            <v>za: Urinating</v>
          </cell>
          <cell r="D41" t="str">
            <v>za: Urinating</v>
          </cell>
          <cell r="E41">
            <v>257</v>
          </cell>
          <cell r="F41">
            <v>345</v>
          </cell>
          <cell r="G41">
            <v>473</v>
          </cell>
          <cell r="H41">
            <v>514</v>
          </cell>
          <cell r="I41">
            <v>81</v>
          </cell>
          <cell r="J41">
            <v>47</v>
          </cell>
          <cell r="K41">
            <v>43</v>
          </cell>
          <cell r="L41">
            <v>20</v>
          </cell>
          <cell r="M41">
            <v>32</v>
          </cell>
          <cell r="N41">
            <v>41</v>
          </cell>
        </row>
        <row r="42">
          <cell r="A42" t="str">
            <v>zb:Other miscellaneous</v>
          </cell>
          <cell r="D42" t="str">
            <v>zb:Other miscellaneous</v>
          </cell>
          <cell r="E42">
            <v>7079</v>
          </cell>
          <cell r="F42">
            <v>7632</v>
          </cell>
          <cell r="G42">
            <v>7946</v>
          </cell>
          <cell r="H42">
            <v>7535</v>
          </cell>
          <cell r="I42">
            <v>4298</v>
          </cell>
          <cell r="J42">
            <v>4253</v>
          </cell>
          <cell r="K42">
            <v>4252</v>
          </cell>
          <cell r="L42">
            <v>4008</v>
          </cell>
          <cell r="M42">
            <v>3820</v>
          </cell>
          <cell r="N42">
            <v>4081</v>
          </cell>
        </row>
        <row r="43">
          <cell r="A43" t="str">
            <v>G:Motor vehicle offences:sub-total</v>
          </cell>
          <cell r="C43" t="str">
            <v>G:Motor vehicle offences:sub-total</v>
          </cell>
          <cell r="E43">
            <v>47557</v>
          </cell>
          <cell r="F43">
            <v>45239</v>
          </cell>
          <cell r="G43">
            <v>45114</v>
          </cell>
          <cell r="H43">
            <v>45356</v>
          </cell>
          <cell r="I43">
            <v>44931</v>
          </cell>
          <cell r="J43">
            <v>45981</v>
          </cell>
          <cell r="K43">
            <v>44107</v>
          </cell>
          <cell r="L43">
            <v>38284</v>
          </cell>
          <cell r="M43">
            <v>35453</v>
          </cell>
          <cell r="N43">
            <v>40258</v>
          </cell>
        </row>
        <row r="44">
          <cell r="A44" t="str">
            <v>zc:Dangerous and careless driving</v>
          </cell>
          <cell r="D44" t="str">
            <v>zc:Dangerous and careless driving</v>
          </cell>
          <cell r="E44">
            <v>3774</v>
          </cell>
          <cell r="F44">
            <v>3620</v>
          </cell>
          <cell r="G44">
            <v>3774</v>
          </cell>
          <cell r="H44">
            <v>3967</v>
          </cell>
          <cell r="I44">
            <v>3696</v>
          </cell>
          <cell r="J44">
            <v>3405</v>
          </cell>
          <cell r="K44">
            <v>3167</v>
          </cell>
          <cell r="L44">
            <v>2858</v>
          </cell>
          <cell r="M44">
            <v>2811</v>
          </cell>
          <cell r="N44">
            <v>3574</v>
          </cell>
        </row>
        <row r="45">
          <cell r="A45" t="str">
            <v>zd:Driving under the influence</v>
          </cell>
          <cell r="D45" t="str">
            <v>zd:Driving under the influence</v>
          </cell>
          <cell r="E45">
            <v>7997</v>
          </cell>
          <cell r="F45">
            <v>7970</v>
          </cell>
          <cell r="G45">
            <v>8066</v>
          </cell>
          <cell r="H45">
            <v>7820</v>
          </cell>
          <cell r="I45">
            <v>7222</v>
          </cell>
          <cell r="J45">
            <v>6232</v>
          </cell>
          <cell r="K45">
            <v>5351</v>
          </cell>
          <cell r="L45">
            <v>5287</v>
          </cell>
          <cell r="M45">
            <v>4735</v>
          </cell>
          <cell r="N45">
            <v>4087</v>
          </cell>
        </row>
        <row r="46">
          <cell r="A46" t="str">
            <v>ze:Speeding</v>
          </cell>
          <cell r="D46" t="str">
            <v>ze:Speeding</v>
          </cell>
          <cell r="E46">
            <v>13512</v>
          </cell>
          <cell r="F46">
            <v>12252</v>
          </cell>
          <cell r="G46">
            <v>13395</v>
          </cell>
          <cell r="H46">
            <v>14156</v>
          </cell>
          <cell r="I46">
            <v>13589</v>
          </cell>
          <cell r="J46">
            <v>14357</v>
          </cell>
          <cell r="K46">
            <v>12955</v>
          </cell>
          <cell r="L46">
            <v>12381</v>
          </cell>
          <cell r="M46">
            <v>12034</v>
          </cell>
          <cell r="N46">
            <v>14117</v>
          </cell>
        </row>
        <row r="47">
          <cell r="A47" t="str">
            <v>zf:Unlawful use of vehicle</v>
          </cell>
          <cell r="D47" t="str">
            <v>zf:Unlawful use of vehicle</v>
          </cell>
          <cell r="E47">
            <v>16592</v>
          </cell>
          <cell r="F47">
            <v>14703</v>
          </cell>
          <cell r="G47">
            <v>13450</v>
          </cell>
          <cell r="H47">
            <v>13609</v>
          </cell>
          <cell r="I47">
            <v>12741</v>
          </cell>
          <cell r="J47">
            <v>12175</v>
          </cell>
          <cell r="K47">
            <v>11053</v>
          </cell>
          <cell r="L47">
            <v>9002</v>
          </cell>
          <cell r="M47">
            <v>7855</v>
          </cell>
          <cell r="N47">
            <v>8507</v>
          </cell>
        </row>
        <row r="48">
          <cell r="A48" t="str">
            <v>zg:Vehicle defect offences</v>
          </cell>
          <cell r="D48" t="str">
            <v>zg:Vehicle defect offences</v>
          </cell>
          <cell r="E48">
            <v>1786</v>
          </cell>
          <cell r="F48">
            <v>1652</v>
          </cell>
          <cell r="G48">
            <v>1707</v>
          </cell>
          <cell r="H48">
            <v>1414</v>
          </cell>
          <cell r="I48">
            <v>1483</v>
          </cell>
          <cell r="J48">
            <v>1662</v>
          </cell>
          <cell r="K48">
            <v>1723</v>
          </cell>
          <cell r="L48">
            <v>1504</v>
          </cell>
          <cell r="M48">
            <v>1243</v>
          </cell>
          <cell r="N48">
            <v>1610</v>
          </cell>
        </row>
        <row r="49">
          <cell r="A49" t="str">
            <v>zh: Seat belt offences</v>
          </cell>
          <cell r="D49" t="str">
            <v>zh: Seat belt offences</v>
          </cell>
          <cell r="E49">
            <v>978</v>
          </cell>
          <cell r="F49">
            <v>1234</v>
          </cell>
          <cell r="G49">
            <v>1211</v>
          </cell>
          <cell r="H49">
            <v>1010</v>
          </cell>
          <cell r="I49">
            <v>1257</v>
          </cell>
          <cell r="J49">
            <v>2199</v>
          </cell>
          <cell r="K49">
            <v>2673</v>
          </cell>
          <cell r="L49">
            <v>1982</v>
          </cell>
          <cell r="M49">
            <v>2052</v>
          </cell>
          <cell r="N49">
            <v>2537</v>
          </cell>
        </row>
        <row r="50">
          <cell r="A50" t="str">
            <v>zi: Mobile phone offences</v>
          </cell>
          <cell r="D50" t="str">
            <v>zi: Mobile phone offences</v>
          </cell>
          <cell r="E50">
            <v>251</v>
          </cell>
          <cell r="F50">
            <v>631</v>
          </cell>
          <cell r="G50">
            <v>814</v>
          </cell>
          <cell r="H50">
            <v>1197</v>
          </cell>
          <cell r="I50">
            <v>2266</v>
          </cell>
          <cell r="J50">
            <v>2856</v>
          </cell>
          <cell r="K50">
            <v>3603</v>
          </cell>
          <cell r="L50">
            <v>2641</v>
          </cell>
          <cell r="M50">
            <v>2663</v>
          </cell>
          <cell r="N50">
            <v>3094</v>
          </cell>
        </row>
        <row r="51">
          <cell r="A51" t="str">
            <v>zj:Other vehicle</v>
          </cell>
          <cell r="D51" t="str">
            <v>zj:Other vehicle</v>
          </cell>
          <cell r="E51">
            <v>2667</v>
          </cell>
          <cell r="F51">
            <v>3177</v>
          </cell>
          <cell r="G51">
            <v>2697</v>
          </cell>
          <cell r="H51">
            <v>2183</v>
          </cell>
          <cell r="I51">
            <v>2677</v>
          </cell>
          <cell r="J51">
            <v>3095</v>
          </cell>
          <cell r="K51">
            <v>3582</v>
          </cell>
          <cell r="L51">
            <v>2629</v>
          </cell>
          <cell r="M51">
            <v>2060</v>
          </cell>
          <cell r="N51">
            <v>2732</v>
          </cell>
        </row>
      </sheetData>
      <sheetData sheetId="20">
        <row r="1">
          <cell r="I1" t="str">
            <v>Total</v>
          </cell>
        </row>
        <row r="2">
          <cell r="B2" t="str">
            <v>Offences with a charge proved by main crime or offence and main penalty, 2013-14 - Table 4off</v>
          </cell>
        </row>
        <row r="5">
          <cell r="E5" t="str">
            <v>Main Result of Proceedings</v>
          </cell>
          <cell r="I5" t="str">
            <v>Total</v>
          </cell>
        </row>
        <row r="6">
          <cell r="E6" t="str">
            <v>A:Custody</v>
          </cell>
          <cell r="F6" t="str">
            <v>B:Community</v>
          </cell>
          <cell r="G6" t="str">
            <v>C:Monetary</v>
          </cell>
          <cell r="H6" t="str">
            <v>D:Other</v>
          </cell>
        </row>
        <row r="7">
          <cell r="F7" t="str">
            <v>sentence</v>
          </cell>
        </row>
        <row r="8">
          <cell r="A8" t="str">
            <v>All crimes and offences</v>
          </cell>
          <cell r="B8" t="str">
            <v>All crimes and offences</v>
          </cell>
          <cell r="E8">
            <v>21648</v>
          </cell>
          <cell r="F8">
            <v>25682</v>
          </cell>
          <cell r="G8">
            <v>68005</v>
          </cell>
          <cell r="H8">
            <v>23387</v>
          </cell>
          <cell r="I8">
            <v>138722</v>
          </cell>
        </row>
        <row r="9">
          <cell r="A9" t="str">
            <v>A:All crimes:sub-total</v>
          </cell>
          <cell r="B9" t="str">
            <v>A:All crimes:sub-total</v>
          </cell>
          <cell r="E9">
            <v>13834</v>
          </cell>
          <cell r="F9">
            <v>12032</v>
          </cell>
          <cell r="G9">
            <v>12072</v>
          </cell>
          <cell r="H9">
            <v>9826</v>
          </cell>
          <cell r="I9">
            <v>47764</v>
          </cell>
        </row>
        <row r="10">
          <cell r="A10" t="str">
            <v>A:Non-sexual crimes of violence:sub-total</v>
          </cell>
          <cell r="C10" t="str">
            <v>A:Non-sexual crimes of violence:sub-total</v>
          </cell>
          <cell r="E10">
            <v>1201</v>
          </cell>
          <cell r="F10">
            <v>559</v>
          </cell>
          <cell r="G10">
            <v>111</v>
          </cell>
          <cell r="H10">
            <v>90</v>
          </cell>
          <cell r="I10">
            <v>1961</v>
          </cell>
        </row>
        <row r="11">
          <cell r="A11" t="str">
            <v>a:Homicide etc</v>
          </cell>
          <cell r="D11" t="str">
            <v>a:Homicide etc</v>
          </cell>
          <cell r="E11">
            <v>80</v>
          </cell>
          <cell r="F11">
            <v>9</v>
          </cell>
          <cell r="G11">
            <v>0</v>
          </cell>
          <cell r="H11">
            <v>3</v>
          </cell>
          <cell r="I11">
            <v>92</v>
          </cell>
        </row>
        <row r="12">
          <cell r="A12" t="str">
            <v>b:Serious assault and attempted murder</v>
          </cell>
          <cell r="D12" t="str">
            <v>b:Serious assault and attempted murder</v>
          </cell>
          <cell r="E12">
            <v>656</v>
          </cell>
          <cell r="F12">
            <v>335</v>
          </cell>
          <cell r="G12">
            <v>77</v>
          </cell>
          <cell r="H12">
            <v>19</v>
          </cell>
          <cell r="I12">
            <v>1087</v>
          </cell>
        </row>
        <row r="13">
          <cell r="A13" t="str">
            <v>c:Robbery</v>
          </cell>
          <cell r="D13" t="str">
            <v>c:Robbery</v>
          </cell>
          <cell r="E13">
            <v>393</v>
          </cell>
          <cell r="F13">
            <v>113</v>
          </cell>
          <cell r="G13">
            <v>9</v>
          </cell>
          <cell r="H13">
            <v>11</v>
          </cell>
          <cell r="I13">
            <v>526</v>
          </cell>
        </row>
        <row r="14">
          <cell r="A14" t="str">
            <v>d:Other violence</v>
          </cell>
          <cell r="D14" t="str">
            <v>d:Other violence</v>
          </cell>
          <cell r="E14">
            <v>72</v>
          </cell>
          <cell r="F14">
            <v>102</v>
          </cell>
          <cell r="G14">
            <v>25</v>
          </cell>
          <cell r="H14">
            <v>57</v>
          </cell>
          <cell r="I14">
            <v>256</v>
          </cell>
        </row>
        <row r="15">
          <cell r="A15" t="str">
            <v>B:Sexual crimes:sub-total</v>
          </cell>
          <cell r="C15" t="str">
            <v>B:Sexual crimes:sub-total</v>
          </cell>
          <cell r="E15">
            <v>868</v>
          </cell>
          <cell r="F15">
            <v>616</v>
          </cell>
          <cell r="G15">
            <v>139</v>
          </cell>
          <cell r="H15">
            <v>146</v>
          </cell>
          <cell r="I15">
            <v>1769</v>
          </cell>
        </row>
        <row r="16">
          <cell r="A16" t="str">
            <v>e:Rape and attempted rape</v>
          </cell>
          <cell r="D16" t="str">
            <v>e:Rape and attempted rape</v>
          </cell>
          <cell r="E16">
            <v>140</v>
          </cell>
          <cell r="F16">
            <v>6</v>
          </cell>
          <cell r="G16">
            <v>0</v>
          </cell>
          <cell r="H16">
            <v>2</v>
          </cell>
          <cell r="I16">
            <v>148</v>
          </cell>
        </row>
        <row r="17">
          <cell r="A17" t="str">
            <v>f:Sexual assault</v>
          </cell>
          <cell r="D17" t="str">
            <v>f:Sexual assault</v>
          </cell>
          <cell r="E17">
            <v>349</v>
          </cell>
          <cell r="F17">
            <v>145</v>
          </cell>
          <cell r="G17">
            <v>14</v>
          </cell>
          <cell r="H17">
            <v>20</v>
          </cell>
          <cell r="I17">
            <v>528</v>
          </cell>
        </row>
        <row r="18">
          <cell r="A18" t="str">
            <v>g:Offences related to prostitution</v>
          </cell>
          <cell r="D18" t="str">
            <v>g:Offences related to prostitution</v>
          </cell>
          <cell r="E18">
            <v>8</v>
          </cell>
          <cell r="F18">
            <v>10</v>
          </cell>
          <cell r="G18">
            <v>63</v>
          </cell>
          <cell r="H18">
            <v>95</v>
          </cell>
          <cell r="I18">
            <v>176</v>
          </cell>
        </row>
        <row r="19">
          <cell r="A19" t="str">
            <v>h:Other sexual crimes</v>
          </cell>
          <cell r="D19" t="str">
            <v>h:Other sexual crimes</v>
          </cell>
          <cell r="E19">
            <v>371</v>
          </cell>
          <cell r="F19">
            <v>455</v>
          </cell>
          <cell r="G19">
            <v>62</v>
          </cell>
          <cell r="H19">
            <v>29</v>
          </cell>
          <cell r="I19">
            <v>917</v>
          </cell>
        </row>
        <row r="20">
          <cell r="A20" t="str">
            <v>C:Crimes of dishonesty:sub-total</v>
          </cell>
          <cell r="C20" t="str">
            <v>C:Crimes of dishonesty:sub-total</v>
          </cell>
          <cell r="E20">
            <v>5693</v>
          </cell>
          <cell r="F20">
            <v>4311</v>
          </cell>
          <cell r="G20">
            <v>3316</v>
          </cell>
          <cell r="H20">
            <v>3116</v>
          </cell>
          <cell r="I20">
            <v>16436</v>
          </cell>
        </row>
        <row r="21">
          <cell r="A21" t="str">
            <v>i:Housebreaking</v>
          </cell>
          <cell r="D21" t="str">
            <v>i:Housebreaking</v>
          </cell>
          <cell r="E21">
            <v>773</v>
          </cell>
          <cell r="F21">
            <v>376</v>
          </cell>
          <cell r="G21">
            <v>70</v>
          </cell>
          <cell r="H21">
            <v>84</v>
          </cell>
          <cell r="I21">
            <v>1303</v>
          </cell>
        </row>
        <row r="22">
          <cell r="A22" t="str">
            <v>j:Theft by opening a lockfast place</v>
          </cell>
          <cell r="D22" t="str">
            <v>j:Theft by opening a lockfast place</v>
          </cell>
          <cell r="E22">
            <v>147</v>
          </cell>
          <cell r="F22">
            <v>78</v>
          </cell>
          <cell r="G22">
            <v>49</v>
          </cell>
          <cell r="H22">
            <v>32</v>
          </cell>
          <cell r="I22">
            <v>306</v>
          </cell>
        </row>
        <row r="23">
          <cell r="A23" t="str">
            <v>l:Theft from a motor vehicle</v>
          </cell>
          <cell r="D23" t="str">
            <v>l:Theft from a motor vehicle</v>
          </cell>
          <cell r="E23">
            <v>99</v>
          </cell>
          <cell r="F23">
            <v>86</v>
          </cell>
          <cell r="G23">
            <v>22</v>
          </cell>
          <cell r="H23">
            <v>22</v>
          </cell>
          <cell r="I23">
            <v>229</v>
          </cell>
        </row>
        <row r="24">
          <cell r="A24" t="str">
            <v>m:Theft of a motor vehicle</v>
          </cell>
          <cell r="D24" t="str">
            <v>m:Theft of a motor vehicle</v>
          </cell>
          <cell r="E24">
            <v>145</v>
          </cell>
          <cell r="F24">
            <v>140</v>
          </cell>
          <cell r="G24">
            <v>176</v>
          </cell>
          <cell r="H24">
            <v>122</v>
          </cell>
          <cell r="I24">
            <v>583</v>
          </cell>
        </row>
        <row r="25">
          <cell r="A25" t="str">
            <v>n:Shoplifting</v>
          </cell>
          <cell r="D25" t="str">
            <v>n:Shoplifting</v>
          </cell>
          <cell r="E25">
            <v>2544</v>
          </cell>
          <cell r="F25">
            <v>1762</v>
          </cell>
          <cell r="G25">
            <v>1721</v>
          </cell>
          <cell r="H25">
            <v>2044</v>
          </cell>
          <cell r="I25">
            <v>8071</v>
          </cell>
        </row>
        <row r="26">
          <cell r="A26" t="str">
            <v>o:Other theft</v>
          </cell>
          <cell r="D26" t="str">
            <v>o:Other theft</v>
          </cell>
          <cell r="E26">
            <v>1064</v>
          </cell>
          <cell r="F26">
            <v>951</v>
          </cell>
          <cell r="G26">
            <v>746</v>
          </cell>
          <cell r="H26">
            <v>487</v>
          </cell>
          <cell r="I26">
            <v>3248</v>
          </cell>
        </row>
        <row r="27">
          <cell r="A27" t="str">
            <v>p:Fraud</v>
          </cell>
          <cell r="D27" t="str">
            <v>p:Fraud</v>
          </cell>
          <cell r="E27">
            <v>364</v>
          </cell>
          <cell r="F27">
            <v>430</v>
          </cell>
          <cell r="G27">
            <v>322</v>
          </cell>
          <cell r="H27">
            <v>136</v>
          </cell>
          <cell r="I27">
            <v>1252</v>
          </cell>
        </row>
        <row r="28">
          <cell r="A28" t="str">
            <v>q:Other dishonesty</v>
          </cell>
          <cell r="D28" t="str">
            <v>q:Other dishonesty</v>
          </cell>
          <cell r="E28">
            <v>557</v>
          </cell>
          <cell r="F28">
            <v>488</v>
          </cell>
          <cell r="G28">
            <v>210</v>
          </cell>
          <cell r="H28">
            <v>189</v>
          </cell>
          <cell r="I28">
            <v>1444</v>
          </cell>
        </row>
        <row r="29">
          <cell r="A29" t="str">
            <v>D:Fire-raising, vandalism, etc:sub-total</v>
          </cell>
          <cell r="C29" t="str">
            <v>D:Fire-raising, vandalism, etc:sub-total</v>
          </cell>
          <cell r="E29">
            <v>519</v>
          </cell>
          <cell r="F29">
            <v>877</v>
          </cell>
          <cell r="G29">
            <v>1260</v>
          </cell>
          <cell r="H29">
            <v>489</v>
          </cell>
          <cell r="I29">
            <v>3145</v>
          </cell>
        </row>
        <row r="30">
          <cell r="A30" t="str">
            <v>r:Fire-raising</v>
          </cell>
          <cell r="D30" t="str">
            <v>r:Fire-raising</v>
          </cell>
          <cell r="E30">
            <v>57</v>
          </cell>
          <cell r="F30">
            <v>78</v>
          </cell>
          <cell r="G30">
            <v>6</v>
          </cell>
          <cell r="H30">
            <v>19</v>
          </cell>
          <cell r="I30">
            <v>160</v>
          </cell>
        </row>
        <row r="31">
          <cell r="A31" t="str">
            <v>s:Vandalism etc.</v>
          </cell>
          <cell r="D31" t="str">
            <v>s:Vandalism etc.</v>
          </cell>
          <cell r="E31">
            <v>462</v>
          </cell>
          <cell r="F31">
            <v>799</v>
          </cell>
          <cell r="G31">
            <v>1254</v>
          </cell>
          <cell r="H31">
            <v>470</v>
          </cell>
          <cell r="I31">
            <v>2985</v>
          </cell>
        </row>
        <row r="32">
          <cell r="A32" t="str">
            <v>E:Other crimes:sub-total</v>
          </cell>
          <cell r="C32" t="str">
            <v>E:Other crimes:sub-total</v>
          </cell>
          <cell r="E32">
            <v>5553</v>
          </cell>
          <cell r="F32">
            <v>5669</v>
          </cell>
          <cell r="G32">
            <v>7246</v>
          </cell>
          <cell r="H32">
            <v>5985</v>
          </cell>
          <cell r="I32">
            <v>24453</v>
          </cell>
        </row>
        <row r="33">
          <cell r="A33" t="str">
            <v>t:Crimes against public justice</v>
          </cell>
          <cell r="D33" t="str">
            <v>t:Crimes against public justice</v>
          </cell>
          <cell r="E33">
            <v>3179</v>
          </cell>
          <cell r="F33">
            <v>2995</v>
          </cell>
          <cell r="G33">
            <v>3090</v>
          </cell>
          <cell r="H33">
            <v>4201</v>
          </cell>
          <cell r="I33">
            <v>13465</v>
          </cell>
        </row>
        <row r="34">
          <cell r="A34" t="str">
            <v>u:Handling an offensive weapon</v>
          </cell>
          <cell r="D34" t="str">
            <v>u:Handling an offensive weapon</v>
          </cell>
          <cell r="E34">
            <v>817</v>
          </cell>
          <cell r="F34">
            <v>763</v>
          </cell>
          <cell r="G34">
            <v>229</v>
          </cell>
          <cell r="H34">
            <v>218</v>
          </cell>
          <cell r="I34">
            <v>2027</v>
          </cell>
        </row>
        <row r="35">
          <cell r="A35" t="str">
            <v>v:Drugs</v>
          </cell>
          <cell r="D35" t="str">
            <v>v:Drugs</v>
          </cell>
          <cell r="E35">
            <v>1487</v>
          </cell>
          <cell r="F35">
            <v>1841</v>
          </cell>
          <cell r="G35">
            <v>3897</v>
          </cell>
          <cell r="H35">
            <v>1528</v>
          </cell>
          <cell r="I35">
            <v>8753</v>
          </cell>
        </row>
        <row r="36">
          <cell r="A36" t="str">
            <v>w:Other crime</v>
          </cell>
          <cell r="D36" t="str">
            <v>w:Other crime</v>
          </cell>
          <cell r="E36">
            <v>70</v>
          </cell>
          <cell r="F36">
            <v>70</v>
          </cell>
          <cell r="G36">
            <v>30</v>
          </cell>
          <cell r="H36">
            <v>38</v>
          </cell>
          <cell r="I36">
            <v>208</v>
          </cell>
        </row>
        <row r="37">
          <cell r="A37" t="str">
            <v>B:All offences:sub-total</v>
          </cell>
          <cell r="B37" t="str">
            <v>B:All offences:sub-total</v>
          </cell>
          <cell r="E37">
            <v>7814</v>
          </cell>
          <cell r="F37">
            <v>13650</v>
          </cell>
          <cell r="G37">
            <v>55933</v>
          </cell>
          <cell r="H37">
            <v>13561</v>
          </cell>
          <cell r="I37">
            <v>90958</v>
          </cell>
        </row>
        <row r="38">
          <cell r="A38" t="str">
            <v>F:Miscellaneous offences:sub-total</v>
          </cell>
          <cell r="C38" t="str">
            <v>F:Miscellaneous offences:sub-total</v>
          </cell>
          <cell r="E38">
            <v>7161</v>
          </cell>
          <cell r="F38">
            <v>11986</v>
          </cell>
          <cell r="G38">
            <v>12220</v>
          </cell>
          <cell r="H38">
            <v>9328</v>
          </cell>
          <cell r="I38">
            <v>40695</v>
          </cell>
        </row>
        <row r="39">
          <cell r="A39" t="str">
            <v>x:Common assault</v>
          </cell>
          <cell r="D39" t="str">
            <v>x:Common assault</v>
          </cell>
          <cell r="E39">
            <v>3087</v>
          </cell>
          <cell r="F39">
            <v>4849</v>
          </cell>
          <cell r="G39">
            <v>4169</v>
          </cell>
          <cell r="H39">
            <v>2894</v>
          </cell>
          <cell r="I39">
            <v>14999</v>
          </cell>
        </row>
        <row r="40">
          <cell r="A40" t="str">
            <v>y:Breach of the peace</v>
          </cell>
          <cell r="D40" t="str">
            <v>y:Breach of the peace</v>
          </cell>
          <cell r="E40">
            <v>3387</v>
          </cell>
          <cell r="F40">
            <v>5521</v>
          </cell>
          <cell r="G40">
            <v>5775</v>
          </cell>
          <cell r="H40">
            <v>5064</v>
          </cell>
          <cell r="I40">
            <v>19747</v>
          </cell>
        </row>
        <row r="41">
          <cell r="A41" t="str">
            <v>z:Drunkenness</v>
          </cell>
          <cell r="D41" t="str">
            <v>z:Drunkenness</v>
          </cell>
          <cell r="E41">
            <v>5</v>
          </cell>
          <cell r="F41">
            <v>24</v>
          </cell>
          <cell r="G41">
            <v>92</v>
          </cell>
          <cell r="H41">
            <v>65</v>
          </cell>
          <cell r="I41">
            <v>186</v>
          </cell>
        </row>
        <row r="42">
          <cell r="A42" t="str">
            <v>za: Urinating</v>
          </cell>
          <cell r="D42" t="str">
            <v>za: Urinating</v>
          </cell>
          <cell r="E42">
            <v>3</v>
          </cell>
          <cell r="F42">
            <v>3</v>
          </cell>
          <cell r="G42">
            <v>50</v>
          </cell>
          <cell r="H42">
            <v>36</v>
          </cell>
          <cell r="I42">
            <v>92</v>
          </cell>
        </row>
        <row r="43">
          <cell r="A43" t="str">
            <v>zb:Other miscellaneous</v>
          </cell>
          <cell r="D43" t="str">
            <v>zb:Other miscellaneous</v>
          </cell>
          <cell r="E43">
            <v>679</v>
          </cell>
          <cell r="F43">
            <v>1589</v>
          </cell>
          <cell r="G43">
            <v>2134</v>
          </cell>
          <cell r="H43">
            <v>1269</v>
          </cell>
          <cell r="I43">
            <v>5671</v>
          </cell>
        </row>
        <row r="44">
          <cell r="A44" t="str">
            <v>G:Motor vehicle offences:sub-total</v>
          </cell>
          <cell r="C44" t="str">
            <v>G:Motor vehicle offences:sub-total</v>
          </cell>
          <cell r="E44">
            <v>653</v>
          </cell>
          <cell r="F44">
            <v>1664</v>
          </cell>
          <cell r="G44">
            <v>43713</v>
          </cell>
          <cell r="H44">
            <v>4233</v>
          </cell>
          <cell r="I44">
            <v>50263</v>
          </cell>
        </row>
        <row r="45">
          <cell r="A45" t="str">
            <v>zc:Dangerous and careless driving</v>
          </cell>
          <cell r="D45" t="str">
            <v>zc:Dangerous and careless driving</v>
          </cell>
          <cell r="E45">
            <v>137</v>
          </cell>
          <cell r="F45">
            <v>226</v>
          </cell>
          <cell r="G45">
            <v>3401</v>
          </cell>
          <cell r="H45">
            <v>192</v>
          </cell>
          <cell r="I45">
            <v>3956</v>
          </cell>
        </row>
        <row r="46">
          <cell r="A46" t="str">
            <v>zd:Driving under the influence</v>
          </cell>
          <cell r="D46" t="str">
            <v>zd:Driving under the influence</v>
          </cell>
          <cell r="E46">
            <v>155</v>
          </cell>
          <cell r="F46">
            <v>728</v>
          </cell>
          <cell r="G46">
            <v>3562</v>
          </cell>
          <cell r="H46">
            <v>92</v>
          </cell>
          <cell r="I46">
            <v>4537</v>
          </cell>
        </row>
        <row r="47">
          <cell r="A47" t="str">
            <v>ze:Speeding</v>
          </cell>
          <cell r="D47" t="str">
            <v>ze:Speeding</v>
          </cell>
          <cell r="E47">
            <v>0</v>
          </cell>
          <cell r="F47">
            <v>7</v>
          </cell>
          <cell r="G47">
            <v>14332</v>
          </cell>
          <cell r="H47">
            <v>83</v>
          </cell>
          <cell r="I47">
            <v>14422</v>
          </cell>
        </row>
        <row r="48">
          <cell r="A48" t="str">
            <v>zf:Unlawful use of vehicle</v>
          </cell>
          <cell r="D48" t="str">
            <v>zf:Unlawful use of vehicle</v>
          </cell>
          <cell r="E48">
            <v>336</v>
          </cell>
          <cell r="F48">
            <v>613</v>
          </cell>
          <cell r="G48">
            <v>10262</v>
          </cell>
          <cell r="H48">
            <v>2857</v>
          </cell>
          <cell r="I48">
            <v>14068</v>
          </cell>
        </row>
        <row r="49">
          <cell r="A49" t="str">
            <v>zg:Vehicle defect offences</v>
          </cell>
          <cell r="D49" t="str">
            <v>zg:Vehicle defect offences</v>
          </cell>
          <cell r="E49">
            <v>0</v>
          </cell>
          <cell r="F49">
            <v>0</v>
          </cell>
          <cell r="G49">
            <v>2394</v>
          </cell>
          <cell r="H49">
            <v>387</v>
          </cell>
          <cell r="I49">
            <v>2781</v>
          </cell>
        </row>
        <row r="50">
          <cell r="A50" t="str">
            <v>zh: Seat belt offences</v>
          </cell>
          <cell r="D50" t="str">
            <v>zh: Seat belt offences</v>
          </cell>
          <cell r="E50">
            <v>0</v>
          </cell>
          <cell r="F50">
            <v>1</v>
          </cell>
          <cell r="G50">
            <v>2657</v>
          </cell>
          <cell r="H50">
            <v>86</v>
          </cell>
          <cell r="I50">
            <v>2744</v>
          </cell>
        </row>
        <row r="51">
          <cell r="A51" t="str">
            <v>zi: Mobile phone offences</v>
          </cell>
          <cell r="D51" t="str">
            <v>zi: Mobile phone offences</v>
          </cell>
          <cell r="E51">
            <v>0</v>
          </cell>
          <cell r="F51">
            <v>2</v>
          </cell>
          <cell r="G51">
            <v>3255</v>
          </cell>
          <cell r="H51">
            <v>57</v>
          </cell>
          <cell r="I51">
            <v>3314</v>
          </cell>
        </row>
        <row r="52">
          <cell r="A52" t="str">
            <v>zj:Other vehicle</v>
          </cell>
          <cell r="D52" t="str">
            <v>zj:Other vehicle</v>
          </cell>
          <cell r="E52">
            <v>25</v>
          </cell>
          <cell r="F52">
            <v>87</v>
          </cell>
          <cell r="G52">
            <v>3850</v>
          </cell>
          <cell r="H52">
            <v>479</v>
          </cell>
          <cell r="I52">
            <v>4441</v>
          </cell>
        </row>
        <row r="54">
          <cell r="A54" t="str">
            <v/>
          </cell>
        </row>
        <row r="55">
          <cell r="A55" t="str">
            <v/>
          </cell>
        </row>
        <row r="56">
          <cell r="A56" t="str">
            <v/>
          </cell>
        </row>
        <row r="57">
          <cell r="A57" t="str">
            <v/>
          </cell>
        </row>
        <row r="58">
          <cell r="A58" t="str">
            <v/>
          </cell>
        </row>
        <row r="59">
          <cell r="A59" t="str">
            <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rogress and comments"/>
      <sheetName val="row titles"/>
      <sheetName val="Old Chart 1"/>
      <sheetName val="Chart  1"/>
      <sheetName val="Chart 2"/>
      <sheetName val="Chart  3"/>
      <sheetName val="Chart  4 "/>
      <sheetName val="Chart 5"/>
      <sheetName val="Chart 6"/>
      <sheetName val="Chart 7"/>
      <sheetName val="Chart 8"/>
      <sheetName val="Chart 9"/>
      <sheetName val="Chart 9 data"/>
      <sheetName val="Chart 9 data 2"/>
      <sheetName val="Chart 10"/>
      <sheetName val="Old Chart 11"/>
      <sheetName val="Charts 11 and 12"/>
      <sheetName val="Chart 13"/>
      <sheetName val="Chart 14 "/>
      <sheetName val="Chart 15 "/>
      <sheetName val="Chart 16 "/>
      <sheetName val="Chart 17  "/>
      <sheetName val="Chart 18"/>
      <sheetName val="Chart 19"/>
      <sheetName val="Average fine chart - old chart"/>
      <sheetName val="Average fine data - old chart"/>
      <sheetName val="Chart 18 NEW"/>
      <sheetName val="Age rates  "/>
      <sheetName val="Table 1 "/>
      <sheetName val="Table 2a "/>
      <sheetName val="Table 2b "/>
      <sheetName val="Table2SAS"/>
      <sheetName val="Table 3 "/>
      <sheetName val="Table3AS"/>
      <sheetName val="Table 4a "/>
      <sheetName val="Table4aSAS"/>
      <sheetName val="Table 4b "/>
      <sheetName val="Table4bSAS"/>
      <sheetName val="Table4a_offencesSAS"/>
      <sheetName val="Table4b_offencesSAS"/>
      <sheetName val="Table 4c "/>
      <sheetName val="Table 5"/>
      <sheetName val="tab5 Data"/>
      <sheetName val="midyear pop est"/>
      <sheetName val="tab5 NRSpopulation midyear"/>
      <sheetName val="Table 5 sas data"/>
      <sheetName val="Table 6a"/>
      <sheetName val="tab6a SAS"/>
      <sheetName val="Table 6b"/>
      <sheetName val="tab6b SAS"/>
      <sheetName val="Table 7"/>
      <sheetName val="tab7SAS"/>
      <sheetName val="tab7_averages"/>
      <sheetName val="Table8a"/>
      <sheetName val="tab8SAS"/>
      <sheetName val="Table 8b"/>
      <sheetName val="tab8b row SAS"/>
      <sheetName val="tab8b col SAS"/>
      <sheetName val="Table 8c"/>
      <sheetName val="tab8c SAS"/>
      <sheetName val="tab8bgender"/>
      <sheetName val="Table 9"/>
      <sheetName val="tab9SAS"/>
      <sheetName val="Table 10a"/>
      <sheetName val="tab10 SAS"/>
      <sheetName val="tab10 SAS ave days"/>
      <sheetName val="Table 10b"/>
      <sheetName val="10b sas"/>
      <sheetName val="old sas10b"/>
      <sheetName val="Table10c"/>
      <sheetName val="tab10cSAS"/>
      <sheetName val="Table 10d sas"/>
      <sheetName val="Table 10d SAS "/>
      <sheetName val="table 11 -deleted"/>
      <sheetName val="tab11 SASdata - deleted"/>
      <sheetName val="Table 11"/>
      <sheetName val="tab11 SASdata"/>
      <sheetName val="Table 12"/>
      <sheetName val="tab12 new sas"/>
      <sheetName val="Table 13 new"/>
      <sheetName val="tab 13 new sas"/>
      <sheetName val="Table 14"/>
      <sheetName val="bailSASdata"/>
      <sheetName val="Table 15 "/>
      <sheetName val="SAS data 15"/>
      <sheetName val="Table 16"/>
      <sheetName val="Table 16 - SAS"/>
      <sheetName val="Table 17"/>
      <sheetName val="tab17 SAS"/>
      <sheetName val="Table 18"/>
      <sheetName val="tab18SAs"/>
      <sheetName val="Table 19"/>
      <sheetName val="Table 20"/>
      <sheetName val="SAS19_20"/>
      <sheetName val="Table 21"/>
      <sheetName val="tab21 SAS"/>
      <sheetName val="Table 22"/>
      <sheetName val="Table 23"/>
      <sheetName val="SAS22_23"/>
      <sheetName val="Table 24"/>
      <sheetName val="Tab24SAS"/>
      <sheetName val="Bail table 2"/>
      <sheetName val="Bail table 3"/>
      <sheetName val="Sheet3"/>
      <sheetName val="NEW - D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ow r="1">
          <cell r="B1" t="str">
            <v>Persons with a charge proved by main crime or offence and main penalty, 2015-16 - Table 8a</v>
          </cell>
          <cell r="E1" t="str">
            <v>D:Prison</v>
          </cell>
          <cell r="F1" t="str">
            <v>E:YOI or detention</v>
          </cell>
          <cell r="G1" t="str">
            <v>F:Order for</v>
          </cell>
          <cell r="H1" t="str">
            <v>T: Extended</v>
          </cell>
          <cell r="I1" t="str">
            <v>U: Supervised</v>
          </cell>
          <cell r="J1" t="str">
            <v>K:Probation</v>
          </cell>
          <cell r="K1" t="str">
            <v>J:Community service</v>
          </cell>
          <cell r="L1" t="str">
            <v>G:Community</v>
          </cell>
          <cell r="M1" t="str">
            <v>H:Restriction</v>
          </cell>
          <cell r="N1" t="str">
            <v>I:Drug treatment</v>
          </cell>
          <cell r="O1" t="str">
            <v>N:Fine</v>
          </cell>
          <cell r="P1" t="str">
            <v>O:Compensation</v>
          </cell>
          <cell r="Q1" t="str">
            <v>R:Absolute</v>
          </cell>
          <cell r="R1" t="str">
            <v>S:Remit to</v>
          </cell>
          <cell r="S1" t="str">
            <v>Q:Admonition</v>
          </cell>
          <cell r="T1" t="str">
            <v>P:Insanity,</v>
          </cell>
          <cell r="U1" t="str">
            <v>Total</v>
          </cell>
        </row>
        <row r="3">
          <cell r="A3" t="str">
            <v>column order of main table</v>
          </cell>
          <cell r="E3">
            <v>16</v>
          </cell>
          <cell r="F3">
            <v>10</v>
          </cell>
          <cell r="G3">
            <v>1</v>
          </cell>
          <cell r="H3">
            <v>4</v>
          </cell>
          <cell r="I3">
            <v>17</v>
          </cell>
          <cell r="J3">
            <v>13</v>
          </cell>
          <cell r="K3">
            <v>8</v>
          </cell>
          <cell r="L3">
            <v>9</v>
          </cell>
          <cell r="M3">
            <v>3</v>
          </cell>
          <cell r="N3">
            <v>7</v>
          </cell>
          <cell r="O3">
            <v>15</v>
          </cell>
          <cell r="P3">
            <v>18</v>
          </cell>
          <cell r="Q3">
            <v>2</v>
          </cell>
          <cell r="R3">
            <v>14</v>
          </cell>
          <cell r="S3">
            <v>11</v>
          </cell>
          <cell r="T3">
            <v>12</v>
          </cell>
          <cell r="U3">
            <v>5</v>
          </cell>
        </row>
        <row r="4">
          <cell r="E4" t="str">
            <v>Custody</v>
          </cell>
          <cell r="J4" t="str">
            <v>Community sentence</v>
          </cell>
          <cell r="O4" t="str">
            <v>Monetary</v>
          </cell>
          <cell r="Q4" t="str">
            <v>Other</v>
          </cell>
          <cell r="U4" t="str">
            <v>Total</v>
          </cell>
        </row>
        <row r="5">
          <cell r="E5" t="str">
            <v>D:Prison</v>
          </cell>
          <cell r="F5" t="str">
            <v>E:YOI or detention</v>
          </cell>
          <cell r="G5" t="str">
            <v>F:Order for</v>
          </cell>
          <cell r="H5" t="str">
            <v>T: Extended</v>
          </cell>
          <cell r="I5" t="str">
            <v>U: Supervised</v>
          </cell>
          <cell r="J5" t="str">
            <v>K:Probation</v>
          </cell>
          <cell r="K5" t="str">
            <v>J:Community service</v>
          </cell>
          <cell r="L5" t="str">
            <v>G:Community</v>
          </cell>
          <cell r="M5" t="str">
            <v>H:Restriction</v>
          </cell>
          <cell r="N5" t="str">
            <v>I:Drug treatment</v>
          </cell>
          <cell r="O5" t="str">
            <v>N:Fine</v>
          </cell>
          <cell r="P5" t="str">
            <v>O:Compensation</v>
          </cell>
          <cell r="Q5" t="str">
            <v>R:Absolute</v>
          </cell>
          <cell r="R5" t="str">
            <v>S:Remit to</v>
          </cell>
          <cell r="S5" t="str">
            <v>Q:Admonition</v>
          </cell>
          <cell r="T5" t="str">
            <v>P:Insanity,</v>
          </cell>
        </row>
        <row r="6">
          <cell r="F6" t="str">
            <v>centre</v>
          </cell>
          <cell r="G6" t="str">
            <v>lifelong restriction</v>
          </cell>
          <cell r="H6" t="str">
            <v>sentence</v>
          </cell>
          <cell r="I6" t="str">
            <v>release order</v>
          </cell>
          <cell r="J6" t="str">
            <v>and other community</v>
          </cell>
          <cell r="K6" t="str">
            <v>service order</v>
          </cell>
          <cell r="L6" t="str">
            <v>payback order</v>
          </cell>
          <cell r="M6" t="str">
            <v>of liberty</v>
          </cell>
          <cell r="N6" t="str">
            <v>and testing</v>
          </cell>
          <cell r="P6" t="str">
            <v>order</v>
          </cell>
          <cell r="Q6" t="str">
            <v>discharge,</v>
          </cell>
          <cell r="R6" t="str">
            <v>childrens hearing</v>
          </cell>
          <cell r="T6" t="str">
            <v>guardianship,</v>
          </cell>
        </row>
        <row r="7">
          <cell r="J7" t="str">
            <v>sentence</v>
          </cell>
          <cell r="M7" t="str">
            <v>order</v>
          </cell>
          <cell r="N7" t="str">
            <v>order</v>
          </cell>
          <cell r="Q7" t="str">
            <v>no order made</v>
          </cell>
          <cell r="T7" t="str">
            <v>hospital order</v>
          </cell>
        </row>
        <row r="8">
          <cell r="A8" t="str">
            <v>All crimes and offences</v>
          </cell>
          <cell r="B8" t="str">
            <v>All crimes and offences</v>
          </cell>
          <cell r="E8">
            <v>12023</v>
          </cell>
          <cell r="F8">
            <v>1183</v>
          </cell>
          <cell r="G8">
            <v>10</v>
          </cell>
          <cell r="H8">
            <v>169</v>
          </cell>
          <cell r="I8">
            <v>350</v>
          </cell>
          <cell r="J8">
            <v>29</v>
          </cell>
          <cell r="K8">
            <v>40</v>
          </cell>
          <cell r="L8">
            <v>16742</v>
          </cell>
          <cell r="M8">
            <v>1646</v>
          </cell>
          <cell r="N8">
            <v>486</v>
          </cell>
          <cell r="O8">
            <v>49147</v>
          </cell>
          <cell r="P8">
            <v>771</v>
          </cell>
          <cell r="Q8">
            <v>774</v>
          </cell>
          <cell r="R8">
            <v>76</v>
          </cell>
          <cell r="S8">
            <v>16496</v>
          </cell>
          <cell r="T8">
            <v>8</v>
          </cell>
          <cell r="U8">
            <v>99950</v>
          </cell>
        </row>
        <row r="9">
          <cell r="A9" t="str">
            <v>All crimes</v>
          </cell>
          <cell r="B9" t="str">
            <v>All crimes</v>
          </cell>
          <cell r="E9">
            <v>7831</v>
          </cell>
          <cell r="F9">
            <v>787</v>
          </cell>
          <cell r="G9">
            <v>10</v>
          </cell>
          <cell r="H9">
            <v>167</v>
          </cell>
          <cell r="I9">
            <v>269</v>
          </cell>
          <cell r="J9">
            <v>23</v>
          </cell>
          <cell r="K9">
            <v>15</v>
          </cell>
          <cell r="L9">
            <v>8072</v>
          </cell>
          <cell r="M9">
            <v>931</v>
          </cell>
          <cell r="N9">
            <v>444</v>
          </cell>
          <cell r="O9">
            <v>8927</v>
          </cell>
          <cell r="P9">
            <v>449</v>
          </cell>
          <cell r="Q9">
            <v>216</v>
          </cell>
          <cell r="R9">
            <v>45</v>
          </cell>
          <cell r="S9">
            <v>7530</v>
          </cell>
          <cell r="T9">
            <v>5</v>
          </cell>
          <cell r="U9">
            <v>35721</v>
          </cell>
        </row>
        <row r="10">
          <cell r="A10" t="str">
            <v xml:space="preserve"> Non-sexual crimes of violence</v>
          </cell>
          <cell r="C10" t="str">
            <v>Non-sexual crimes of violence</v>
          </cell>
          <cell r="E10">
            <v>706</v>
          </cell>
          <cell r="F10">
            <v>107</v>
          </cell>
          <cell r="G10">
            <v>6</v>
          </cell>
          <cell r="H10">
            <v>44</v>
          </cell>
          <cell r="I10">
            <v>158</v>
          </cell>
          <cell r="J10">
            <v>1</v>
          </cell>
          <cell r="K10">
            <v>0</v>
          </cell>
          <cell r="L10">
            <v>470</v>
          </cell>
          <cell r="M10">
            <v>98</v>
          </cell>
          <cell r="N10">
            <v>7</v>
          </cell>
          <cell r="O10">
            <v>84</v>
          </cell>
          <cell r="P10">
            <v>17</v>
          </cell>
          <cell r="Q10">
            <v>3</v>
          </cell>
          <cell r="R10">
            <v>5</v>
          </cell>
          <cell r="S10">
            <v>59</v>
          </cell>
          <cell r="T10">
            <v>0</v>
          </cell>
          <cell r="U10">
            <v>1765</v>
          </cell>
        </row>
        <row r="11">
          <cell r="A11" t="str">
            <v xml:space="preserve">  Homicide etc </v>
          </cell>
          <cell r="D11" t="str">
            <v>Homicide etc</v>
          </cell>
          <cell r="E11">
            <v>53</v>
          </cell>
          <cell r="F11">
            <v>6</v>
          </cell>
          <cell r="G11">
            <v>0</v>
          </cell>
          <cell r="H11">
            <v>2</v>
          </cell>
          <cell r="I11">
            <v>0</v>
          </cell>
          <cell r="J11">
            <v>0</v>
          </cell>
          <cell r="K11">
            <v>0</v>
          </cell>
          <cell r="L11">
            <v>14</v>
          </cell>
          <cell r="M11">
            <v>4</v>
          </cell>
          <cell r="N11">
            <v>0</v>
          </cell>
          <cell r="O11">
            <v>4</v>
          </cell>
          <cell r="P11">
            <v>0</v>
          </cell>
          <cell r="Q11">
            <v>1</v>
          </cell>
          <cell r="R11">
            <v>0</v>
          </cell>
          <cell r="S11">
            <v>0</v>
          </cell>
          <cell r="T11">
            <v>0</v>
          </cell>
          <cell r="U11">
            <v>84</v>
          </cell>
        </row>
        <row r="12">
          <cell r="A12" t="str">
            <v xml:space="preserve">  Attempted murder and serious assault </v>
          </cell>
          <cell r="D12" t="str">
            <v>Serious assault and attempted murder</v>
          </cell>
          <cell r="E12">
            <v>410</v>
          </cell>
          <cell r="F12">
            <v>77</v>
          </cell>
          <cell r="G12">
            <v>5</v>
          </cell>
          <cell r="H12">
            <v>31</v>
          </cell>
          <cell r="I12">
            <v>107</v>
          </cell>
          <cell r="J12">
            <v>1</v>
          </cell>
          <cell r="K12">
            <v>0</v>
          </cell>
          <cell r="L12">
            <v>320</v>
          </cell>
          <cell r="M12">
            <v>76</v>
          </cell>
          <cell r="N12">
            <v>1</v>
          </cell>
          <cell r="O12">
            <v>59</v>
          </cell>
          <cell r="P12">
            <v>16</v>
          </cell>
          <cell r="Q12">
            <v>0</v>
          </cell>
          <cell r="R12">
            <v>1</v>
          </cell>
          <cell r="S12">
            <v>8</v>
          </cell>
          <cell r="T12">
            <v>0</v>
          </cell>
          <cell r="U12">
            <v>1112</v>
          </cell>
        </row>
        <row r="13">
          <cell r="A13" t="str">
            <v xml:space="preserve">  Robbery </v>
          </cell>
          <cell r="D13" t="str">
            <v>Robbery</v>
          </cell>
          <cell r="E13">
            <v>219</v>
          </cell>
          <cell r="F13">
            <v>23</v>
          </cell>
          <cell r="G13">
            <v>1</v>
          </cell>
          <cell r="H13">
            <v>7</v>
          </cell>
          <cell r="I13">
            <v>47</v>
          </cell>
          <cell r="J13">
            <v>0</v>
          </cell>
          <cell r="K13">
            <v>0</v>
          </cell>
          <cell r="L13">
            <v>45</v>
          </cell>
          <cell r="M13">
            <v>8</v>
          </cell>
          <cell r="N13">
            <v>5</v>
          </cell>
          <cell r="O13">
            <v>8</v>
          </cell>
          <cell r="P13">
            <v>1</v>
          </cell>
          <cell r="Q13">
            <v>0</v>
          </cell>
          <cell r="R13">
            <v>4</v>
          </cell>
          <cell r="S13">
            <v>11</v>
          </cell>
          <cell r="T13">
            <v>0</v>
          </cell>
          <cell r="U13">
            <v>379</v>
          </cell>
        </row>
        <row r="14">
          <cell r="A14" t="str">
            <v xml:space="preserve">  Other non-sexual crimes of violence</v>
          </cell>
          <cell r="D14" t="str">
            <v>Other non-sexual crimes of violence</v>
          </cell>
          <cell r="E14">
            <v>24</v>
          </cell>
          <cell r="F14">
            <v>1</v>
          </cell>
          <cell r="G14">
            <v>0</v>
          </cell>
          <cell r="H14">
            <v>4</v>
          </cell>
          <cell r="I14">
            <v>4</v>
          </cell>
          <cell r="J14">
            <v>0</v>
          </cell>
          <cell r="K14">
            <v>0</v>
          </cell>
          <cell r="L14">
            <v>91</v>
          </cell>
          <cell r="M14">
            <v>10</v>
          </cell>
          <cell r="N14">
            <v>1</v>
          </cell>
          <cell r="O14">
            <v>13</v>
          </cell>
          <cell r="P14">
            <v>0</v>
          </cell>
          <cell r="Q14">
            <v>2</v>
          </cell>
          <cell r="R14">
            <v>0</v>
          </cell>
          <cell r="S14">
            <v>40</v>
          </cell>
          <cell r="T14">
            <v>0</v>
          </cell>
          <cell r="U14">
            <v>190</v>
          </cell>
        </row>
        <row r="15">
          <cell r="A15" t="str">
            <v xml:space="preserve"> Sexual crimes</v>
          </cell>
          <cell r="C15" t="str">
            <v>Sexual crimes</v>
          </cell>
          <cell r="E15">
            <v>248</v>
          </cell>
          <cell r="F15">
            <v>11</v>
          </cell>
          <cell r="G15">
            <v>4</v>
          </cell>
          <cell r="H15">
            <v>115</v>
          </cell>
          <cell r="I15">
            <v>4</v>
          </cell>
          <cell r="J15">
            <v>20</v>
          </cell>
          <cell r="K15">
            <v>4</v>
          </cell>
          <cell r="L15">
            <v>536</v>
          </cell>
          <cell r="M15">
            <v>31</v>
          </cell>
          <cell r="N15">
            <v>0</v>
          </cell>
          <cell r="O15">
            <v>94</v>
          </cell>
          <cell r="P15">
            <v>4</v>
          </cell>
          <cell r="Q15">
            <v>16</v>
          </cell>
          <cell r="R15">
            <v>1</v>
          </cell>
          <cell r="S15">
            <v>66</v>
          </cell>
          <cell r="T15">
            <v>2</v>
          </cell>
          <cell r="U15">
            <v>1156</v>
          </cell>
        </row>
        <row r="16">
          <cell r="A16" t="str">
            <v xml:space="preserve">  Rape and attempted rape </v>
          </cell>
          <cell r="D16" t="str">
            <v>Rape and attempted rape</v>
          </cell>
          <cell r="E16">
            <v>53</v>
          </cell>
          <cell r="F16">
            <v>5</v>
          </cell>
          <cell r="G16">
            <v>4</v>
          </cell>
          <cell r="H16">
            <v>33</v>
          </cell>
          <cell r="I16">
            <v>0</v>
          </cell>
          <cell r="J16">
            <v>1</v>
          </cell>
          <cell r="K16">
            <v>0</v>
          </cell>
          <cell r="L16">
            <v>8</v>
          </cell>
          <cell r="M16">
            <v>0</v>
          </cell>
          <cell r="N16">
            <v>0</v>
          </cell>
          <cell r="O16">
            <v>0</v>
          </cell>
          <cell r="P16">
            <v>0</v>
          </cell>
          <cell r="Q16">
            <v>0</v>
          </cell>
          <cell r="R16">
            <v>0</v>
          </cell>
          <cell r="S16">
            <v>0</v>
          </cell>
          <cell r="T16">
            <v>0</v>
          </cell>
          <cell r="U16">
            <v>104</v>
          </cell>
        </row>
        <row r="17">
          <cell r="A17" t="str">
            <v xml:space="preserve">  Sexual assault </v>
          </cell>
          <cell r="D17" t="str">
            <v>Sexual assault</v>
          </cell>
          <cell r="E17">
            <v>84</v>
          </cell>
          <cell r="F17">
            <v>1</v>
          </cell>
          <cell r="G17">
            <v>0</v>
          </cell>
          <cell r="H17">
            <v>35</v>
          </cell>
          <cell r="I17">
            <v>1</v>
          </cell>
          <cell r="J17">
            <v>8</v>
          </cell>
          <cell r="K17">
            <v>2</v>
          </cell>
          <cell r="L17">
            <v>120</v>
          </cell>
          <cell r="M17">
            <v>10</v>
          </cell>
          <cell r="N17">
            <v>0</v>
          </cell>
          <cell r="O17">
            <v>7</v>
          </cell>
          <cell r="P17">
            <v>4</v>
          </cell>
          <cell r="Q17">
            <v>3</v>
          </cell>
          <cell r="R17">
            <v>1</v>
          </cell>
          <cell r="S17">
            <v>2</v>
          </cell>
          <cell r="T17">
            <v>1</v>
          </cell>
          <cell r="U17">
            <v>279</v>
          </cell>
        </row>
        <row r="18">
          <cell r="A18" t="str">
            <v xml:space="preserve">  Crimes associated with prostitution </v>
          </cell>
          <cell r="D18" t="str">
            <v>Offences related to prostitution</v>
          </cell>
          <cell r="E18">
            <v>1</v>
          </cell>
          <cell r="F18">
            <v>0</v>
          </cell>
          <cell r="G18">
            <v>0</v>
          </cell>
          <cell r="H18">
            <v>0</v>
          </cell>
          <cell r="I18">
            <v>0</v>
          </cell>
          <cell r="J18">
            <v>0</v>
          </cell>
          <cell r="K18">
            <v>0</v>
          </cell>
          <cell r="L18">
            <v>4</v>
          </cell>
          <cell r="M18">
            <v>0</v>
          </cell>
          <cell r="N18">
            <v>0</v>
          </cell>
          <cell r="O18">
            <v>40</v>
          </cell>
          <cell r="P18">
            <v>0</v>
          </cell>
          <cell r="Q18">
            <v>0</v>
          </cell>
          <cell r="R18">
            <v>0</v>
          </cell>
          <cell r="S18">
            <v>41</v>
          </cell>
          <cell r="T18">
            <v>0</v>
          </cell>
          <cell r="U18">
            <v>86</v>
          </cell>
        </row>
        <row r="19">
          <cell r="A19" t="str">
            <v xml:space="preserve">  Other sexual crimes </v>
          </cell>
          <cell r="D19" t="str">
            <v>Other sexual crimes</v>
          </cell>
          <cell r="E19">
            <v>110</v>
          </cell>
          <cell r="F19">
            <v>5</v>
          </cell>
          <cell r="G19">
            <v>0</v>
          </cell>
          <cell r="H19">
            <v>47</v>
          </cell>
          <cell r="I19">
            <v>3</v>
          </cell>
          <cell r="J19">
            <v>11</v>
          </cell>
          <cell r="K19">
            <v>2</v>
          </cell>
          <cell r="L19">
            <v>404</v>
          </cell>
          <cell r="M19">
            <v>21</v>
          </cell>
          <cell r="N19">
            <v>0</v>
          </cell>
          <cell r="O19">
            <v>47</v>
          </cell>
          <cell r="P19">
            <v>0</v>
          </cell>
          <cell r="Q19">
            <v>13</v>
          </cell>
          <cell r="R19">
            <v>0</v>
          </cell>
          <cell r="S19">
            <v>23</v>
          </cell>
          <cell r="T19">
            <v>1</v>
          </cell>
          <cell r="U19">
            <v>687</v>
          </cell>
        </row>
        <row r="20">
          <cell r="A20" t="str">
            <v xml:space="preserve"> Crimes of dishonesty</v>
          </cell>
          <cell r="C20" t="str">
            <v>Crimes of dishonesty</v>
          </cell>
          <cell r="E20">
            <v>3397</v>
          </cell>
          <cell r="F20">
            <v>261</v>
          </cell>
          <cell r="G20">
            <v>0</v>
          </cell>
          <cell r="H20">
            <v>0</v>
          </cell>
          <cell r="I20">
            <v>41</v>
          </cell>
          <cell r="J20">
            <v>1</v>
          </cell>
          <cell r="K20">
            <v>10</v>
          </cell>
          <cell r="L20">
            <v>2387</v>
          </cell>
          <cell r="M20">
            <v>219</v>
          </cell>
          <cell r="N20">
            <v>298</v>
          </cell>
          <cell r="O20">
            <v>2188</v>
          </cell>
          <cell r="P20">
            <v>236</v>
          </cell>
          <cell r="Q20">
            <v>38</v>
          </cell>
          <cell r="R20">
            <v>13</v>
          </cell>
          <cell r="S20">
            <v>2491</v>
          </cell>
          <cell r="T20">
            <v>0</v>
          </cell>
          <cell r="U20">
            <v>11580</v>
          </cell>
        </row>
        <row r="21">
          <cell r="A21" t="str">
            <v xml:space="preserve">  Housebreaking </v>
          </cell>
          <cell r="D21" t="str">
            <v>Housebreaking</v>
          </cell>
          <cell r="E21">
            <v>425</v>
          </cell>
          <cell r="F21">
            <v>77</v>
          </cell>
          <cell r="G21">
            <v>0</v>
          </cell>
          <cell r="H21">
            <v>0</v>
          </cell>
          <cell r="I21">
            <v>28</v>
          </cell>
          <cell r="J21">
            <v>0</v>
          </cell>
          <cell r="K21">
            <v>0</v>
          </cell>
          <cell r="L21">
            <v>194</v>
          </cell>
          <cell r="M21">
            <v>35</v>
          </cell>
          <cell r="N21">
            <v>27</v>
          </cell>
          <cell r="O21">
            <v>25</v>
          </cell>
          <cell r="P21">
            <v>5</v>
          </cell>
          <cell r="Q21">
            <v>2</v>
          </cell>
          <cell r="R21">
            <v>3</v>
          </cell>
          <cell r="S21">
            <v>32</v>
          </cell>
          <cell r="T21">
            <v>0</v>
          </cell>
          <cell r="U21">
            <v>853</v>
          </cell>
        </row>
        <row r="22">
          <cell r="A22" t="str">
            <v xml:space="preserve">  Theft by opening lockfast places </v>
          </cell>
          <cell r="D22" t="str">
            <v>Theft by opening a lockfast place</v>
          </cell>
          <cell r="E22">
            <v>63</v>
          </cell>
          <cell r="F22">
            <v>9</v>
          </cell>
          <cell r="G22">
            <v>0</v>
          </cell>
          <cell r="H22">
            <v>0</v>
          </cell>
          <cell r="I22">
            <v>0</v>
          </cell>
          <cell r="J22">
            <v>0</v>
          </cell>
          <cell r="K22">
            <v>0</v>
          </cell>
          <cell r="L22">
            <v>58</v>
          </cell>
          <cell r="M22">
            <v>8</v>
          </cell>
          <cell r="N22">
            <v>7</v>
          </cell>
          <cell r="O22">
            <v>25</v>
          </cell>
          <cell r="P22">
            <v>8</v>
          </cell>
          <cell r="Q22">
            <v>0</v>
          </cell>
          <cell r="R22">
            <v>1</v>
          </cell>
          <cell r="S22">
            <v>18</v>
          </cell>
          <cell r="T22">
            <v>0</v>
          </cell>
          <cell r="U22">
            <v>197</v>
          </cell>
        </row>
        <row r="23">
          <cell r="A23" t="str">
            <v xml:space="preserve">  Theft from a motor vehicle</v>
          </cell>
          <cell r="D23" t="str">
            <v>Theft from a motor vehicle</v>
          </cell>
          <cell r="E23">
            <v>37</v>
          </cell>
          <cell r="F23">
            <v>2</v>
          </cell>
          <cell r="G23">
            <v>0</v>
          </cell>
          <cell r="H23">
            <v>0</v>
          </cell>
          <cell r="I23">
            <v>0</v>
          </cell>
          <cell r="J23">
            <v>0</v>
          </cell>
          <cell r="K23">
            <v>0</v>
          </cell>
          <cell r="L23">
            <v>24</v>
          </cell>
          <cell r="M23">
            <v>6</v>
          </cell>
          <cell r="N23">
            <v>5</v>
          </cell>
          <cell r="O23">
            <v>8</v>
          </cell>
          <cell r="P23">
            <v>2</v>
          </cell>
          <cell r="Q23">
            <v>1</v>
          </cell>
          <cell r="R23">
            <v>1</v>
          </cell>
          <cell r="S23">
            <v>14</v>
          </cell>
          <cell r="T23">
            <v>0</v>
          </cell>
          <cell r="U23">
            <v>100</v>
          </cell>
        </row>
        <row r="24">
          <cell r="A24" t="str">
            <v xml:space="preserve">  Theft of a motor vehicle</v>
          </cell>
          <cell r="D24" t="str">
            <v>Theft of a motor vehicle</v>
          </cell>
          <cell r="E24">
            <v>77</v>
          </cell>
          <cell r="F24">
            <v>18</v>
          </cell>
          <cell r="G24">
            <v>0</v>
          </cell>
          <cell r="H24">
            <v>0</v>
          </cell>
          <cell r="I24">
            <v>0</v>
          </cell>
          <cell r="J24">
            <v>0</v>
          </cell>
          <cell r="K24">
            <v>0</v>
          </cell>
          <cell r="L24">
            <v>98</v>
          </cell>
          <cell r="M24">
            <v>12</v>
          </cell>
          <cell r="N24">
            <v>3</v>
          </cell>
          <cell r="O24">
            <v>62</v>
          </cell>
          <cell r="P24">
            <v>3</v>
          </cell>
          <cell r="Q24">
            <v>1</v>
          </cell>
          <cell r="R24">
            <v>1</v>
          </cell>
          <cell r="S24">
            <v>23</v>
          </cell>
          <cell r="T24">
            <v>0</v>
          </cell>
          <cell r="U24">
            <v>298</v>
          </cell>
        </row>
        <row r="25">
          <cell r="A25" t="str">
            <v xml:space="preserve">  Shoplifting</v>
          </cell>
          <cell r="D25" t="str">
            <v>Shoplifting</v>
          </cell>
          <cell r="E25">
            <v>1803</v>
          </cell>
          <cell r="F25">
            <v>69</v>
          </cell>
          <cell r="G25">
            <v>0</v>
          </cell>
          <cell r="H25">
            <v>0</v>
          </cell>
          <cell r="I25">
            <v>3</v>
          </cell>
          <cell r="J25">
            <v>1</v>
          </cell>
          <cell r="K25">
            <v>0</v>
          </cell>
          <cell r="L25">
            <v>1083</v>
          </cell>
          <cell r="M25">
            <v>71</v>
          </cell>
          <cell r="N25">
            <v>195</v>
          </cell>
          <cell r="O25">
            <v>1361</v>
          </cell>
          <cell r="P25">
            <v>101</v>
          </cell>
          <cell r="Q25">
            <v>20</v>
          </cell>
          <cell r="R25">
            <v>1</v>
          </cell>
          <cell r="S25">
            <v>1875</v>
          </cell>
          <cell r="T25">
            <v>0</v>
          </cell>
          <cell r="U25">
            <v>6583</v>
          </cell>
        </row>
        <row r="26">
          <cell r="A26" t="str">
            <v xml:space="preserve">  Other theft</v>
          </cell>
          <cell r="D26" t="str">
            <v>Other theft</v>
          </cell>
          <cell r="E26">
            <v>557</v>
          </cell>
          <cell r="F26">
            <v>51</v>
          </cell>
          <cell r="G26">
            <v>0</v>
          </cell>
          <cell r="H26">
            <v>0</v>
          </cell>
          <cell r="I26">
            <v>6</v>
          </cell>
          <cell r="J26">
            <v>0</v>
          </cell>
          <cell r="K26">
            <v>1</v>
          </cell>
          <cell r="L26">
            <v>512</v>
          </cell>
          <cell r="M26">
            <v>49</v>
          </cell>
          <cell r="N26">
            <v>37</v>
          </cell>
          <cell r="O26">
            <v>422</v>
          </cell>
          <cell r="P26">
            <v>76</v>
          </cell>
          <cell r="Q26">
            <v>10</v>
          </cell>
          <cell r="R26">
            <v>3</v>
          </cell>
          <cell r="S26">
            <v>367</v>
          </cell>
          <cell r="T26">
            <v>0</v>
          </cell>
          <cell r="U26">
            <v>2091</v>
          </cell>
        </row>
        <row r="27">
          <cell r="A27" t="str">
            <v xml:space="preserve">  Fraud</v>
          </cell>
          <cell r="D27" t="str">
            <v>Fraud</v>
          </cell>
          <cell r="E27">
            <v>156</v>
          </cell>
          <cell r="F27">
            <v>8</v>
          </cell>
          <cell r="G27">
            <v>0</v>
          </cell>
          <cell r="H27">
            <v>0</v>
          </cell>
          <cell r="I27">
            <v>1</v>
          </cell>
          <cell r="J27">
            <v>0</v>
          </cell>
          <cell r="K27">
            <v>5</v>
          </cell>
          <cell r="L27">
            <v>148</v>
          </cell>
          <cell r="M27">
            <v>11</v>
          </cell>
          <cell r="N27">
            <v>6</v>
          </cell>
          <cell r="O27">
            <v>125</v>
          </cell>
          <cell r="P27">
            <v>32</v>
          </cell>
          <cell r="Q27">
            <v>2</v>
          </cell>
          <cell r="R27">
            <v>0</v>
          </cell>
          <cell r="S27">
            <v>50</v>
          </cell>
          <cell r="T27">
            <v>0</v>
          </cell>
          <cell r="U27">
            <v>544</v>
          </cell>
        </row>
        <row r="28">
          <cell r="A28" t="str">
            <v xml:space="preserve">  Other dishonesty</v>
          </cell>
          <cell r="D28" t="str">
            <v>Other dishonesty</v>
          </cell>
          <cell r="E28">
            <v>279</v>
          </cell>
          <cell r="F28">
            <v>27</v>
          </cell>
          <cell r="G28">
            <v>0</v>
          </cell>
          <cell r="H28">
            <v>0</v>
          </cell>
          <cell r="I28">
            <v>3</v>
          </cell>
          <cell r="J28">
            <v>0</v>
          </cell>
          <cell r="K28">
            <v>4</v>
          </cell>
          <cell r="L28">
            <v>270</v>
          </cell>
          <cell r="M28">
            <v>27</v>
          </cell>
          <cell r="N28">
            <v>18</v>
          </cell>
          <cell r="O28">
            <v>160</v>
          </cell>
          <cell r="P28">
            <v>9</v>
          </cell>
          <cell r="Q28">
            <v>2</v>
          </cell>
          <cell r="R28">
            <v>3</v>
          </cell>
          <cell r="S28">
            <v>112</v>
          </cell>
          <cell r="T28">
            <v>0</v>
          </cell>
          <cell r="U28">
            <v>914</v>
          </cell>
        </row>
        <row r="29">
          <cell r="A29" t="str">
            <v xml:space="preserve"> Fire-raising, vandalism, etc.</v>
          </cell>
          <cell r="C29" t="str">
            <v>Fire-raising, vandalism, etc</v>
          </cell>
          <cell r="E29">
            <v>284</v>
          </cell>
          <cell r="F29">
            <v>57</v>
          </cell>
          <cell r="G29">
            <v>0</v>
          </cell>
          <cell r="H29">
            <v>1</v>
          </cell>
          <cell r="I29">
            <v>17</v>
          </cell>
          <cell r="J29">
            <v>0</v>
          </cell>
          <cell r="K29">
            <v>1</v>
          </cell>
          <cell r="L29">
            <v>598</v>
          </cell>
          <cell r="M29">
            <v>63</v>
          </cell>
          <cell r="N29">
            <v>7</v>
          </cell>
          <cell r="O29">
            <v>605</v>
          </cell>
          <cell r="P29">
            <v>184</v>
          </cell>
          <cell r="Q29">
            <v>22</v>
          </cell>
          <cell r="R29">
            <v>5</v>
          </cell>
          <cell r="S29">
            <v>383</v>
          </cell>
          <cell r="T29">
            <v>2</v>
          </cell>
          <cell r="U29">
            <v>2229</v>
          </cell>
        </row>
        <row r="30">
          <cell r="A30" t="str">
            <v xml:space="preserve">  Fire-raising </v>
          </cell>
          <cell r="D30" t="str">
            <v>Fire-raising</v>
          </cell>
          <cell r="E30">
            <v>25</v>
          </cell>
          <cell r="F30">
            <v>8</v>
          </cell>
          <cell r="G30">
            <v>0</v>
          </cell>
          <cell r="H30">
            <v>0</v>
          </cell>
          <cell r="I30">
            <v>16</v>
          </cell>
          <cell r="J30">
            <v>0</v>
          </cell>
          <cell r="K30">
            <v>0</v>
          </cell>
          <cell r="L30">
            <v>35</v>
          </cell>
          <cell r="M30">
            <v>8</v>
          </cell>
          <cell r="N30">
            <v>0</v>
          </cell>
          <cell r="O30">
            <v>13</v>
          </cell>
          <cell r="P30">
            <v>0</v>
          </cell>
          <cell r="Q30">
            <v>0</v>
          </cell>
          <cell r="R30">
            <v>1</v>
          </cell>
          <cell r="S30">
            <v>8</v>
          </cell>
          <cell r="T30">
            <v>1</v>
          </cell>
          <cell r="U30">
            <v>115</v>
          </cell>
        </row>
        <row r="31">
          <cell r="A31" t="str">
            <v xml:space="preserve">  Vandalism etc. </v>
          </cell>
          <cell r="D31" t="str">
            <v>Vandalism etc.</v>
          </cell>
          <cell r="E31">
            <v>259</v>
          </cell>
          <cell r="F31">
            <v>49</v>
          </cell>
          <cell r="G31">
            <v>0</v>
          </cell>
          <cell r="H31">
            <v>1</v>
          </cell>
          <cell r="I31">
            <v>1</v>
          </cell>
          <cell r="J31">
            <v>0</v>
          </cell>
          <cell r="K31">
            <v>1</v>
          </cell>
          <cell r="L31">
            <v>563</v>
          </cell>
          <cell r="M31">
            <v>55</v>
          </cell>
          <cell r="N31">
            <v>7</v>
          </cell>
          <cell r="O31">
            <v>592</v>
          </cell>
          <cell r="P31">
            <v>184</v>
          </cell>
          <cell r="Q31">
            <v>22</v>
          </cell>
          <cell r="R31">
            <v>4</v>
          </cell>
          <cell r="S31">
            <v>375</v>
          </cell>
          <cell r="T31">
            <v>1</v>
          </cell>
          <cell r="U31">
            <v>2114</v>
          </cell>
        </row>
        <row r="32">
          <cell r="A32" t="str">
            <v xml:space="preserve"> Other crimes</v>
          </cell>
          <cell r="C32" t="str">
            <v>Other crimes</v>
          </cell>
          <cell r="E32">
            <v>3196</v>
          </cell>
          <cell r="F32">
            <v>351</v>
          </cell>
          <cell r="G32">
            <v>0</v>
          </cell>
          <cell r="H32">
            <v>7</v>
          </cell>
          <cell r="I32">
            <v>49</v>
          </cell>
          <cell r="J32">
            <v>1</v>
          </cell>
          <cell r="K32">
            <v>0</v>
          </cell>
          <cell r="L32">
            <v>4081</v>
          </cell>
          <cell r="M32">
            <v>520</v>
          </cell>
          <cell r="N32">
            <v>132</v>
          </cell>
          <cell r="O32">
            <v>5956</v>
          </cell>
          <cell r="P32">
            <v>8</v>
          </cell>
          <cell r="Q32">
            <v>137</v>
          </cell>
          <cell r="R32">
            <v>21</v>
          </cell>
          <cell r="S32">
            <v>4531</v>
          </cell>
          <cell r="T32">
            <v>1</v>
          </cell>
          <cell r="U32">
            <v>18991</v>
          </cell>
        </row>
        <row r="33">
          <cell r="A33" t="str">
            <v xml:space="preserve">  Crimes against public justice </v>
          </cell>
          <cell r="D33" t="str">
            <v>Crimes against public justice</v>
          </cell>
          <cell r="E33">
            <v>1774</v>
          </cell>
          <cell r="F33">
            <v>260</v>
          </cell>
          <cell r="G33">
            <v>0</v>
          </cell>
          <cell r="H33">
            <v>4</v>
          </cell>
          <cell r="I33">
            <v>7</v>
          </cell>
          <cell r="J33">
            <v>1</v>
          </cell>
          <cell r="K33">
            <v>0</v>
          </cell>
          <cell r="L33">
            <v>2284</v>
          </cell>
          <cell r="M33">
            <v>272</v>
          </cell>
          <cell r="N33">
            <v>42</v>
          </cell>
          <cell r="O33">
            <v>2299</v>
          </cell>
          <cell r="P33">
            <v>2</v>
          </cell>
          <cell r="Q33">
            <v>70</v>
          </cell>
          <cell r="R33">
            <v>15</v>
          </cell>
          <cell r="S33">
            <v>3165</v>
          </cell>
          <cell r="T33">
            <v>0</v>
          </cell>
          <cell r="U33">
            <v>10195</v>
          </cell>
        </row>
        <row r="34">
          <cell r="A34" t="str">
            <v xml:space="preserve">  Handling offensive weapons </v>
          </cell>
          <cell r="D34" t="str">
            <v>Handling offensive weapons</v>
          </cell>
          <cell r="E34">
            <v>419</v>
          </cell>
          <cell r="F34">
            <v>54</v>
          </cell>
          <cell r="G34">
            <v>0</v>
          </cell>
          <cell r="H34">
            <v>0</v>
          </cell>
          <cell r="I34">
            <v>36</v>
          </cell>
          <cell r="J34">
            <v>0</v>
          </cell>
          <cell r="K34">
            <v>0</v>
          </cell>
          <cell r="L34">
            <v>523</v>
          </cell>
          <cell r="M34">
            <v>82</v>
          </cell>
          <cell r="N34">
            <v>16</v>
          </cell>
          <cell r="O34">
            <v>224</v>
          </cell>
          <cell r="P34">
            <v>0</v>
          </cell>
          <cell r="Q34">
            <v>13</v>
          </cell>
          <cell r="R34">
            <v>5</v>
          </cell>
          <cell r="S34">
            <v>120</v>
          </cell>
          <cell r="T34">
            <v>1</v>
          </cell>
          <cell r="U34">
            <v>1493</v>
          </cell>
        </row>
        <row r="35">
          <cell r="A35" t="str">
            <v xml:space="preserve">  Drugs </v>
          </cell>
          <cell r="D35" t="str">
            <v>Drugs</v>
          </cell>
          <cell r="E35">
            <v>970</v>
          </cell>
          <cell r="F35">
            <v>34</v>
          </cell>
          <cell r="G35">
            <v>0</v>
          </cell>
          <cell r="H35">
            <v>1</v>
          </cell>
          <cell r="I35">
            <v>5</v>
          </cell>
          <cell r="J35">
            <v>0</v>
          </cell>
          <cell r="K35">
            <v>0</v>
          </cell>
          <cell r="L35">
            <v>1233</v>
          </cell>
          <cell r="M35">
            <v>160</v>
          </cell>
          <cell r="N35">
            <v>74</v>
          </cell>
          <cell r="O35">
            <v>3410</v>
          </cell>
          <cell r="P35">
            <v>0</v>
          </cell>
          <cell r="Q35">
            <v>52</v>
          </cell>
          <cell r="R35">
            <v>1</v>
          </cell>
          <cell r="S35">
            <v>1212</v>
          </cell>
          <cell r="T35">
            <v>0</v>
          </cell>
          <cell r="U35">
            <v>7152</v>
          </cell>
        </row>
        <row r="36">
          <cell r="A36" t="str">
            <v xml:space="preserve">  Other crime </v>
          </cell>
          <cell r="D36" t="str">
            <v>Other crime</v>
          </cell>
          <cell r="E36">
            <v>33</v>
          </cell>
          <cell r="F36">
            <v>3</v>
          </cell>
          <cell r="G36">
            <v>0</v>
          </cell>
          <cell r="H36">
            <v>2</v>
          </cell>
          <cell r="I36">
            <v>1</v>
          </cell>
          <cell r="J36">
            <v>0</v>
          </cell>
          <cell r="K36">
            <v>0</v>
          </cell>
          <cell r="L36">
            <v>41</v>
          </cell>
          <cell r="M36">
            <v>6</v>
          </cell>
          <cell r="N36">
            <v>0</v>
          </cell>
          <cell r="O36">
            <v>23</v>
          </cell>
          <cell r="P36">
            <v>6</v>
          </cell>
          <cell r="Q36">
            <v>2</v>
          </cell>
          <cell r="R36">
            <v>0</v>
          </cell>
          <cell r="S36">
            <v>34</v>
          </cell>
          <cell r="T36">
            <v>0</v>
          </cell>
          <cell r="U36">
            <v>151</v>
          </cell>
        </row>
        <row r="37">
          <cell r="A37" t="str">
            <v>All offences</v>
          </cell>
          <cell r="B37" t="str">
            <v>All offences</v>
          </cell>
          <cell r="E37">
            <v>4192</v>
          </cell>
          <cell r="F37">
            <v>396</v>
          </cell>
          <cell r="G37">
            <v>0</v>
          </cell>
          <cell r="H37">
            <v>2</v>
          </cell>
          <cell r="I37">
            <v>81</v>
          </cell>
          <cell r="J37">
            <v>6</v>
          </cell>
          <cell r="K37">
            <v>25</v>
          </cell>
          <cell r="L37">
            <v>8670</v>
          </cell>
          <cell r="M37">
            <v>715</v>
          </cell>
          <cell r="N37">
            <v>42</v>
          </cell>
          <cell r="O37">
            <v>40220</v>
          </cell>
          <cell r="P37">
            <v>322</v>
          </cell>
          <cell r="Q37">
            <v>558</v>
          </cell>
          <cell r="R37">
            <v>31</v>
          </cell>
          <cell r="S37">
            <v>8966</v>
          </cell>
          <cell r="T37">
            <v>3</v>
          </cell>
          <cell r="U37">
            <v>64229</v>
          </cell>
        </row>
        <row r="38">
          <cell r="A38" t="str">
            <v xml:space="preserve"> Miscellaneous offences</v>
          </cell>
          <cell r="C38" t="str">
            <v>Miscellaneous offences</v>
          </cell>
          <cell r="E38">
            <v>3783</v>
          </cell>
          <cell r="F38">
            <v>371</v>
          </cell>
          <cell r="G38">
            <v>0</v>
          </cell>
          <cell r="H38">
            <v>2</v>
          </cell>
          <cell r="I38">
            <v>78</v>
          </cell>
          <cell r="J38">
            <v>6</v>
          </cell>
          <cell r="K38">
            <v>25</v>
          </cell>
          <cell r="L38">
            <v>7597</v>
          </cell>
          <cell r="M38">
            <v>646</v>
          </cell>
          <cell r="N38">
            <v>38</v>
          </cell>
          <cell r="O38">
            <v>10310</v>
          </cell>
          <cell r="P38">
            <v>315</v>
          </cell>
          <cell r="Q38">
            <v>506</v>
          </cell>
          <cell r="R38">
            <v>31</v>
          </cell>
          <cell r="S38">
            <v>7949</v>
          </cell>
          <cell r="T38">
            <v>3</v>
          </cell>
          <cell r="U38">
            <v>31660</v>
          </cell>
        </row>
        <row r="39">
          <cell r="A39" t="str">
            <v xml:space="preserve">  Common assault </v>
          </cell>
          <cell r="D39" t="str">
            <v>Common assault</v>
          </cell>
          <cell r="E39">
            <v>1623</v>
          </cell>
          <cell r="F39">
            <v>199</v>
          </cell>
          <cell r="G39">
            <v>0</v>
          </cell>
          <cell r="H39">
            <v>1</v>
          </cell>
          <cell r="I39">
            <v>58</v>
          </cell>
          <cell r="J39">
            <v>2</v>
          </cell>
          <cell r="K39">
            <v>4</v>
          </cell>
          <cell r="L39">
            <v>3335</v>
          </cell>
          <cell r="M39">
            <v>302</v>
          </cell>
          <cell r="N39">
            <v>13</v>
          </cell>
          <cell r="O39">
            <v>3666</v>
          </cell>
          <cell r="P39">
            <v>188</v>
          </cell>
          <cell r="Q39">
            <v>223</v>
          </cell>
          <cell r="R39">
            <v>16</v>
          </cell>
          <cell r="S39">
            <v>2448</v>
          </cell>
          <cell r="T39">
            <v>1</v>
          </cell>
          <cell r="U39">
            <v>12079</v>
          </cell>
        </row>
        <row r="40">
          <cell r="A40" t="str">
            <v xml:space="preserve">  Breach of the peace etc. </v>
          </cell>
          <cell r="D40" t="str">
            <v>Breach of the peace etc</v>
          </cell>
          <cell r="E40">
            <v>1822</v>
          </cell>
          <cell r="F40">
            <v>163</v>
          </cell>
          <cell r="G40">
            <v>0</v>
          </cell>
          <cell r="H40">
            <v>1</v>
          </cell>
          <cell r="I40">
            <v>19</v>
          </cell>
          <cell r="J40">
            <v>0</v>
          </cell>
          <cell r="K40">
            <v>1</v>
          </cell>
          <cell r="L40">
            <v>3516</v>
          </cell>
          <cell r="M40">
            <v>272</v>
          </cell>
          <cell r="N40">
            <v>21</v>
          </cell>
          <cell r="O40">
            <v>5418</v>
          </cell>
          <cell r="P40">
            <v>83</v>
          </cell>
          <cell r="Q40">
            <v>232</v>
          </cell>
          <cell r="R40">
            <v>10</v>
          </cell>
          <cell r="S40">
            <v>4738</v>
          </cell>
          <cell r="T40">
            <v>2</v>
          </cell>
          <cell r="U40">
            <v>16298</v>
          </cell>
        </row>
        <row r="41">
          <cell r="A41" t="str">
            <v xml:space="preserve">  Drunkenness and other disorderly conduct</v>
          </cell>
          <cell r="D41" t="str">
            <v>Drunkenness and other disorderly conduct</v>
          </cell>
          <cell r="E41">
            <v>3</v>
          </cell>
          <cell r="F41">
            <v>0</v>
          </cell>
          <cell r="G41">
            <v>0</v>
          </cell>
          <cell r="H41">
            <v>0</v>
          </cell>
          <cell r="I41">
            <v>0</v>
          </cell>
          <cell r="J41">
            <v>0</v>
          </cell>
          <cell r="K41">
            <v>0</v>
          </cell>
          <cell r="L41">
            <v>6</v>
          </cell>
          <cell r="M41">
            <v>0</v>
          </cell>
          <cell r="N41">
            <v>0</v>
          </cell>
          <cell r="O41">
            <v>67</v>
          </cell>
          <cell r="P41">
            <v>0</v>
          </cell>
          <cell r="Q41">
            <v>2</v>
          </cell>
          <cell r="R41">
            <v>0</v>
          </cell>
          <cell r="S41">
            <v>70</v>
          </cell>
          <cell r="T41">
            <v>0</v>
          </cell>
          <cell r="U41">
            <v>148</v>
          </cell>
        </row>
        <row r="42">
          <cell r="A42" t="str">
            <v xml:space="preserve">  Other miscellaneous, including urinating</v>
          </cell>
          <cell r="D42" t="str">
            <v>Other miscellaneous, including urinating</v>
          </cell>
          <cell r="E42">
            <v>335</v>
          </cell>
          <cell r="F42">
            <v>9</v>
          </cell>
          <cell r="G42">
            <v>0</v>
          </cell>
          <cell r="H42">
            <v>0</v>
          </cell>
          <cell r="I42">
            <v>1</v>
          </cell>
          <cell r="J42">
            <v>4</v>
          </cell>
          <cell r="K42">
            <v>20</v>
          </cell>
          <cell r="L42">
            <v>740</v>
          </cell>
          <cell r="M42">
            <v>72</v>
          </cell>
          <cell r="N42">
            <v>4</v>
          </cell>
          <cell r="O42">
            <v>1159</v>
          </cell>
          <cell r="P42">
            <v>44</v>
          </cell>
          <cell r="Q42">
            <v>49</v>
          </cell>
          <cell r="R42">
            <v>5</v>
          </cell>
          <cell r="S42">
            <v>693</v>
          </cell>
          <cell r="T42">
            <v>0</v>
          </cell>
          <cell r="U42">
            <v>3135</v>
          </cell>
        </row>
        <row r="43">
          <cell r="A43" t="str">
            <v xml:space="preserve"> Motor vehicle offences</v>
          </cell>
          <cell r="C43" t="str">
            <v>Motor vehicle offences</v>
          </cell>
          <cell r="E43">
            <v>409</v>
          </cell>
          <cell r="F43">
            <v>25</v>
          </cell>
          <cell r="G43">
            <v>0</v>
          </cell>
          <cell r="H43">
            <v>0</v>
          </cell>
          <cell r="I43">
            <v>3</v>
          </cell>
          <cell r="J43">
            <v>0</v>
          </cell>
          <cell r="K43">
            <v>0</v>
          </cell>
          <cell r="L43">
            <v>1073</v>
          </cell>
          <cell r="M43">
            <v>69</v>
          </cell>
          <cell r="N43">
            <v>4</v>
          </cell>
          <cell r="O43">
            <v>29910</v>
          </cell>
          <cell r="P43">
            <v>7</v>
          </cell>
          <cell r="Q43">
            <v>52</v>
          </cell>
          <cell r="R43">
            <v>0</v>
          </cell>
          <cell r="S43">
            <v>1017</v>
          </cell>
          <cell r="T43">
            <v>0</v>
          </cell>
          <cell r="U43">
            <v>32569</v>
          </cell>
        </row>
        <row r="44">
          <cell r="A44" t="str">
            <v xml:space="preserve">  Dangerous and careless driving </v>
          </cell>
          <cell r="D44" t="str">
            <v>Dangerous and careless driving</v>
          </cell>
          <cell r="E44">
            <v>125</v>
          </cell>
          <cell r="F44">
            <v>15</v>
          </cell>
          <cell r="G44">
            <v>0</v>
          </cell>
          <cell r="H44">
            <v>0</v>
          </cell>
          <cell r="I44">
            <v>3</v>
          </cell>
          <cell r="J44">
            <v>0</v>
          </cell>
          <cell r="K44">
            <v>0</v>
          </cell>
          <cell r="L44">
            <v>217</v>
          </cell>
          <cell r="M44">
            <v>23</v>
          </cell>
          <cell r="N44">
            <v>1</v>
          </cell>
          <cell r="O44">
            <v>3118</v>
          </cell>
          <cell r="P44">
            <v>5</v>
          </cell>
          <cell r="Q44">
            <v>1</v>
          </cell>
          <cell r="R44">
            <v>0</v>
          </cell>
          <cell r="S44">
            <v>64</v>
          </cell>
          <cell r="T44">
            <v>0</v>
          </cell>
          <cell r="U44">
            <v>3572</v>
          </cell>
        </row>
        <row r="45">
          <cell r="A45" t="str">
            <v xml:space="preserve">  Driving under the influence </v>
          </cell>
          <cell r="D45" t="str">
            <v>Driving under the influence</v>
          </cell>
          <cell r="E45">
            <v>96</v>
          </cell>
          <cell r="F45">
            <v>1</v>
          </cell>
          <cell r="G45">
            <v>0</v>
          </cell>
          <cell r="H45">
            <v>0</v>
          </cell>
          <cell r="I45">
            <v>0</v>
          </cell>
          <cell r="J45">
            <v>0</v>
          </cell>
          <cell r="K45">
            <v>0</v>
          </cell>
          <cell r="L45">
            <v>559</v>
          </cell>
          <cell r="M45">
            <v>29</v>
          </cell>
          <cell r="N45">
            <v>3</v>
          </cell>
          <cell r="O45">
            <v>2820</v>
          </cell>
          <cell r="P45">
            <v>0</v>
          </cell>
          <cell r="Q45">
            <v>3</v>
          </cell>
          <cell r="R45">
            <v>0</v>
          </cell>
          <cell r="S45">
            <v>28</v>
          </cell>
          <cell r="T45">
            <v>0</v>
          </cell>
          <cell r="U45">
            <v>3539</v>
          </cell>
        </row>
        <row r="46">
          <cell r="A46" t="str">
            <v xml:space="preserve">  Speeding </v>
          </cell>
          <cell r="D46" t="str">
            <v>Speeding</v>
          </cell>
          <cell r="E46">
            <v>0</v>
          </cell>
          <cell r="F46">
            <v>0</v>
          </cell>
          <cell r="G46">
            <v>0</v>
          </cell>
          <cell r="H46">
            <v>0</v>
          </cell>
          <cell r="I46">
            <v>0</v>
          </cell>
          <cell r="J46">
            <v>0</v>
          </cell>
          <cell r="K46">
            <v>0</v>
          </cell>
          <cell r="L46">
            <v>14</v>
          </cell>
          <cell r="M46">
            <v>0</v>
          </cell>
          <cell r="N46">
            <v>0</v>
          </cell>
          <cell r="O46">
            <v>12282</v>
          </cell>
          <cell r="P46">
            <v>0</v>
          </cell>
          <cell r="Q46">
            <v>5</v>
          </cell>
          <cell r="R46">
            <v>0</v>
          </cell>
          <cell r="S46">
            <v>64</v>
          </cell>
          <cell r="T46">
            <v>0</v>
          </cell>
          <cell r="U46">
            <v>12365</v>
          </cell>
        </row>
        <row r="47">
          <cell r="A47" t="str">
            <v xml:space="preserve">  Unlawful use of motor vehicle </v>
          </cell>
          <cell r="D47" t="str">
            <v>Unlawful use of vehicle</v>
          </cell>
          <cell r="E47">
            <v>182</v>
          </cell>
          <cell r="F47">
            <v>7</v>
          </cell>
          <cell r="G47">
            <v>0</v>
          </cell>
          <cell r="H47">
            <v>0</v>
          </cell>
          <cell r="I47">
            <v>0</v>
          </cell>
          <cell r="J47">
            <v>0</v>
          </cell>
          <cell r="K47">
            <v>0</v>
          </cell>
          <cell r="L47">
            <v>246</v>
          </cell>
          <cell r="M47">
            <v>16</v>
          </cell>
          <cell r="N47">
            <v>0</v>
          </cell>
          <cell r="O47">
            <v>5224</v>
          </cell>
          <cell r="P47">
            <v>0</v>
          </cell>
          <cell r="Q47">
            <v>36</v>
          </cell>
          <cell r="R47">
            <v>0</v>
          </cell>
          <cell r="S47">
            <v>620</v>
          </cell>
          <cell r="T47">
            <v>0</v>
          </cell>
          <cell r="U47">
            <v>6331</v>
          </cell>
        </row>
        <row r="48">
          <cell r="A48" t="str">
            <v xml:space="preserve">  Vehicle defect offences </v>
          </cell>
          <cell r="D48" t="str">
            <v>Vehicle defect offences</v>
          </cell>
          <cell r="E48">
            <v>0</v>
          </cell>
          <cell r="F48">
            <v>0</v>
          </cell>
          <cell r="G48">
            <v>0</v>
          </cell>
          <cell r="H48">
            <v>0</v>
          </cell>
          <cell r="I48">
            <v>0</v>
          </cell>
          <cell r="J48">
            <v>0</v>
          </cell>
          <cell r="K48">
            <v>0</v>
          </cell>
          <cell r="L48">
            <v>7</v>
          </cell>
          <cell r="M48">
            <v>0</v>
          </cell>
          <cell r="N48">
            <v>0</v>
          </cell>
          <cell r="O48">
            <v>1426</v>
          </cell>
          <cell r="P48">
            <v>0</v>
          </cell>
          <cell r="Q48">
            <v>3</v>
          </cell>
          <cell r="R48">
            <v>0</v>
          </cell>
          <cell r="S48">
            <v>98</v>
          </cell>
          <cell r="T48">
            <v>0</v>
          </cell>
          <cell r="U48">
            <v>1534</v>
          </cell>
        </row>
        <row r="49">
          <cell r="A49" t="str">
            <v xml:space="preserve">  Other motor vehicle offences </v>
          </cell>
          <cell r="D49" t="str">
            <v>Other vehicle</v>
          </cell>
          <cell r="E49">
            <v>6</v>
          </cell>
          <cell r="F49">
            <v>2</v>
          </cell>
          <cell r="G49">
            <v>0</v>
          </cell>
          <cell r="H49">
            <v>0</v>
          </cell>
          <cell r="I49">
            <v>0</v>
          </cell>
          <cell r="J49">
            <v>0</v>
          </cell>
          <cell r="K49">
            <v>0</v>
          </cell>
          <cell r="L49">
            <v>30</v>
          </cell>
          <cell r="M49">
            <v>1</v>
          </cell>
          <cell r="N49">
            <v>0</v>
          </cell>
          <cell r="O49">
            <v>5040</v>
          </cell>
          <cell r="P49">
            <v>2</v>
          </cell>
          <cell r="Q49">
            <v>4</v>
          </cell>
          <cell r="R49">
            <v>0</v>
          </cell>
          <cell r="S49">
            <v>143</v>
          </cell>
          <cell r="T49">
            <v>0</v>
          </cell>
          <cell r="U49">
            <v>5228</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ow r="1">
          <cell r="A1" t="str">
            <v>Table 2: People convicted with an aggravator recorded, 2004-05 to 2015-16</v>
          </cell>
        </row>
      </sheetData>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master template"/>
      <sheetName val="Progress and comments"/>
      <sheetName val="Chart  1"/>
      <sheetName val="Chart 2"/>
      <sheetName val="Chart  3"/>
      <sheetName val="Chart  4 "/>
      <sheetName val="Chart 5"/>
      <sheetName val="Chart 6"/>
      <sheetName val="Chart 7"/>
      <sheetName val="Chart 8"/>
      <sheetName val="Chart 9"/>
      <sheetName val="Chart 9 data"/>
      <sheetName val="Chart 9 data 2"/>
      <sheetName val="Chart 10"/>
      <sheetName val="Charts 11 and 12"/>
      <sheetName val="Chart 13"/>
      <sheetName val="Chart 14 "/>
      <sheetName val="Chart 15 "/>
      <sheetName val="Chart 16  "/>
      <sheetName val="Chart 17"/>
      <sheetName val="Chart 18"/>
      <sheetName val="Average fine chart - old chart"/>
      <sheetName val="Average fine data - old chart"/>
      <sheetName val="Age rates  "/>
      <sheetName val="Table 1 "/>
      <sheetName val="Table 2a "/>
      <sheetName val="Table 2b "/>
      <sheetName val="Table2SAS"/>
      <sheetName val="Table 3 "/>
      <sheetName val="Table3SAS"/>
      <sheetName val="Table 4a "/>
      <sheetName val="Table4aSAS"/>
      <sheetName val="Table4a_offencesSAS"/>
      <sheetName val="Table 4b "/>
      <sheetName val="Table4bSAS"/>
      <sheetName val="Table4b_offencesSAS"/>
      <sheetName val="Table 4c "/>
      <sheetName val="Table 5"/>
      <sheetName val="tab5 Data"/>
      <sheetName val="midyear pop est"/>
      <sheetName val="tab5 NRSpopulation midyear"/>
      <sheetName val="Table 5 sas data"/>
      <sheetName val="Table 6a"/>
      <sheetName val="tab6a SAS"/>
      <sheetName val="tab6apcn"/>
      <sheetName val="Table 6b"/>
      <sheetName val="tab6b SAS"/>
      <sheetName val="tab6bpcn"/>
      <sheetName val="Table 7"/>
      <sheetName val="tab7SAS"/>
      <sheetName val="tab7_averages"/>
      <sheetName val="tab7pcn"/>
      <sheetName val="Table8a"/>
      <sheetName val="tab8SAS"/>
      <sheetName val="Table 8b"/>
      <sheetName val="tab8b row SAS"/>
      <sheetName val="tab8b col SAS"/>
      <sheetName val="Table 8c"/>
      <sheetName val="tab8cgender"/>
      <sheetName val="tab8cmale SAS"/>
      <sheetName val="tab8cfemale"/>
      <sheetName val="Table 9"/>
      <sheetName val="tab9SAS"/>
      <sheetName val="Table 10a"/>
      <sheetName val="tab10a SAS"/>
      <sheetName val="Table 10b"/>
      <sheetName val="10b sas"/>
      <sheetName val="Table10c"/>
      <sheetName val="tab10cSAS"/>
      <sheetName val="Table 10d "/>
      <sheetName val="Table 10d SAS "/>
      <sheetName val="Table 11"/>
      <sheetName val="tab11 SASdata"/>
      <sheetName val="Table 12"/>
      <sheetName val="tab12 sas"/>
      <sheetName val="Table 13"/>
      <sheetName val="tab13sas"/>
      <sheetName val="Table 14"/>
      <sheetName val="tab14bailSASdata"/>
      <sheetName val="Table 15 "/>
      <sheetName val="tab15SAS "/>
      <sheetName val="Table 16"/>
      <sheetName val="Table 16 - SAS"/>
      <sheetName val="Table 17"/>
      <sheetName val="tab17 SAS"/>
      <sheetName val="Table 18"/>
      <sheetName val="tab18SAs"/>
      <sheetName val="Table 18b"/>
      <sheetName val="tab18SASb"/>
      <sheetName val="Table 19"/>
      <sheetName val="tab19 SAS"/>
      <sheetName val="Table 20"/>
      <sheetName val="Table 21"/>
      <sheetName val="SAS20_21"/>
      <sheetName val="Table 22"/>
      <sheetName val="Tab22SAS"/>
      <sheetName val="Table A"/>
      <sheetName val="Table A SAS"/>
      <sheetName val="Table B"/>
      <sheetName val="Table B SA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B1" t="str">
            <v>ave sentence</v>
          </cell>
        </row>
      </sheetData>
      <sheetData sheetId="13"/>
      <sheetData sheetId="14"/>
      <sheetData sheetId="15"/>
      <sheetData sheetId="16"/>
      <sheetData sheetId="17"/>
      <sheetData sheetId="18"/>
      <sheetData sheetId="19"/>
      <sheetData sheetId="20"/>
      <sheetData sheetId="21"/>
      <sheetData sheetId="22"/>
      <sheetData sheetId="23">
        <row r="1">
          <cell r="A1" t="str">
            <v>Chart 4 - Persons fined by average fine and crime type, 2014-15</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ow r="1">
          <cell r="E1" t="str">
            <v>Under
21</v>
          </cell>
        </row>
      </sheetData>
      <sheetData sheetId="45"/>
      <sheetData sheetId="46"/>
      <sheetData sheetId="47">
        <row r="1">
          <cell r="E1" t="str">
            <v>Under
21</v>
          </cell>
        </row>
      </sheetData>
      <sheetData sheetId="48"/>
      <sheetData sheetId="49"/>
      <sheetData sheetId="50">
        <row r="1">
          <cell r="D1" t="str">
            <v>2008-09</v>
          </cell>
        </row>
      </sheetData>
      <sheetData sheetId="51"/>
      <sheetData sheetId="52">
        <row r="1">
          <cell r="E1" t="str">
            <v>2008-09</v>
          </cell>
        </row>
      </sheetData>
      <sheetData sheetId="53"/>
      <sheetData sheetId="54">
        <row r="3">
          <cell r="A3" t="str">
            <v>column order of main table - check each year and amend if needed</v>
          </cell>
        </row>
      </sheetData>
      <sheetData sheetId="55"/>
      <sheetData sheetId="56">
        <row r="1">
          <cell r="J1" t="str">
            <v>Custody</v>
          </cell>
        </row>
      </sheetData>
      <sheetData sheetId="57">
        <row r="1">
          <cell r="D1" t="str">
            <v>Custody</v>
          </cell>
        </row>
      </sheetData>
      <sheetData sheetId="58"/>
      <sheetData sheetId="59"/>
      <sheetData sheetId="60">
        <row r="1">
          <cell r="E1" t="str">
            <v>Custody</v>
          </cell>
          <cell r="F1" t="str">
            <v>Community
sentence</v>
          </cell>
          <cell r="G1" t="str">
            <v>Financial penalty</v>
          </cell>
          <cell r="H1" t="str">
            <v>Other</v>
          </cell>
          <cell r="I1" t="str">
            <v>Total</v>
          </cell>
        </row>
        <row r="2">
          <cell r="B2" t="str">
            <v>Type of Accused=Male Person</v>
          </cell>
        </row>
        <row r="4">
          <cell r="B4" t="str">
            <v/>
          </cell>
          <cell r="E4" t="str">
            <v>res2</v>
          </cell>
          <cell r="I4" t="str">
            <v>Total</v>
          </cell>
        </row>
        <row r="5">
          <cell r="E5" t="str">
            <v>Custody</v>
          </cell>
          <cell r="F5" t="str">
            <v>Community
sentence</v>
          </cell>
          <cell r="G5" t="str">
            <v>Financial penalty</v>
          </cell>
          <cell r="H5" t="str">
            <v>Other</v>
          </cell>
        </row>
        <row r="6">
          <cell r="E6" t="str">
            <v>PctN</v>
          </cell>
          <cell r="F6" t="str">
            <v>PctN</v>
          </cell>
          <cell r="G6" t="str">
            <v>PctN</v>
          </cell>
          <cell r="H6" t="str">
            <v>PctN</v>
          </cell>
          <cell r="I6" t="str">
            <v>PctN</v>
          </cell>
        </row>
        <row r="7">
          <cell r="A7" t="str">
            <v>All crimes and offences</v>
          </cell>
          <cell r="B7" t="str">
            <v>All crimes and offences</v>
          </cell>
          <cell r="E7">
            <v>16</v>
          </cell>
          <cell r="F7">
            <v>21</v>
          </cell>
          <cell r="G7">
            <v>48</v>
          </cell>
          <cell r="H7">
            <v>15</v>
          </cell>
          <cell r="I7">
            <v>100</v>
          </cell>
        </row>
        <row r="8">
          <cell r="A8" t="str">
            <v>All crimes</v>
          </cell>
          <cell r="B8" t="str">
            <v>All crimes</v>
          </cell>
          <cell r="C8" t="str">
            <v/>
          </cell>
          <cell r="E8">
            <v>29</v>
          </cell>
          <cell r="F8">
            <v>27</v>
          </cell>
          <cell r="G8">
            <v>24</v>
          </cell>
          <cell r="H8">
            <v>20</v>
          </cell>
          <cell r="I8">
            <v>100</v>
          </cell>
        </row>
        <row r="9">
          <cell r="A9" t="str">
            <v>Non-sexual crimes of violence</v>
          </cell>
          <cell r="C9" t="str">
            <v>Non-sexual crimes of violence</v>
          </cell>
          <cell r="D9" t="str">
            <v/>
          </cell>
          <cell r="E9">
            <v>56</v>
          </cell>
          <cell r="F9">
            <v>31</v>
          </cell>
          <cell r="G9">
            <v>10</v>
          </cell>
          <cell r="H9">
            <v>3</v>
          </cell>
          <cell r="I9">
            <v>100</v>
          </cell>
        </row>
        <row r="10">
          <cell r="A10" t="str">
            <v>Homicide etc.</v>
          </cell>
          <cell r="D10" t="str">
            <v>Homicide etc.</v>
          </cell>
          <cell r="E10">
            <v>72</v>
          </cell>
          <cell r="F10">
            <v>22</v>
          </cell>
          <cell r="G10">
            <v>4</v>
          </cell>
          <cell r="H10">
            <v>2</v>
          </cell>
          <cell r="I10">
            <v>100</v>
          </cell>
        </row>
        <row r="11">
          <cell r="A11" t="str">
            <v>Attempted murder and serious assault</v>
          </cell>
          <cell r="D11" t="str">
            <v>Attempted murder and serious assault</v>
          </cell>
          <cell r="E11">
            <v>50</v>
          </cell>
          <cell r="F11">
            <v>35</v>
          </cell>
          <cell r="G11">
            <v>13</v>
          </cell>
          <cell r="H11">
            <v>2</v>
          </cell>
          <cell r="I11">
            <v>100</v>
          </cell>
        </row>
        <row r="12">
          <cell r="A12" t="str">
            <v>Robbery</v>
          </cell>
          <cell r="D12" t="str">
            <v>Robbery</v>
          </cell>
          <cell r="E12">
            <v>74</v>
          </cell>
          <cell r="F12">
            <v>20</v>
          </cell>
          <cell r="G12">
            <v>3</v>
          </cell>
          <cell r="H12">
            <v>3</v>
          </cell>
          <cell r="I12">
            <v>100</v>
          </cell>
        </row>
        <row r="13">
          <cell r="A13" t="str">
            <v>Other non-sexual crimes of violence</v>
          </cell>
          <cell r="D13" t="str">
            <v>Other non-sexual crimes of violence</v>
          </cell>
          <cell r="E13">
            <v>39</v>
          </cell>
          <cell r="F13">
            <v>32</v>
          </cell>
          <cell r="G13">
            <v>12</v>
          </cell>
          <cell r="H13">
            <v>17</v>
          </cell>
          <cell r="I13">
            <v>100</v>
          </cell>
        </row>
        <row r="14">
          <cell r="A14" t="str">
            <v>Sexual crimes</v>
          </cell>
          <cell r="C14" t="str">
            <v>Sexual crimes</v>
          </cell>
          <cell r="D14" t="str">
            <v/>
          </cell>
          <cell r="E14">
            <v>39</v>
          </cell>
          <cell r="F14">
            <v>50</v>
          </cell>
          <cell r="G14">
            <v>7</v>
          </cell>
          <cell r="H14">
            <v>4</v>
          </cell>
          <cell r="I14">
            <v>100</v>
          </cell>
        </row>
        <row r="15">
          <cell r="A15" t="str">
            <v>Rape and attempted rape</v>
          </cell>
          <cell r="D15" t="str">
            <v>Rape and attempted rape</v>
          </cell>
          <cell r="E15">
            <v>97</v>
          </cell>
          <cell r="F15">
            <v>1</v>
          </cell>
          <cell r="G15">
            <v>0</v>
          </cell>
          <cell r="H15">
            <v>2</v>
          </cell>
          <cell r="I15">
            <v>100</v>
          </cell>
        </row>
        <row r="16">
          <cell r="A16" t="str">
            <v>Sexual assault</v>
          </cell>
          <cell r="D16" t="str">
            <v>Sexual assault</v>
          </cell>
          <cell r="E16">
            <v>40</v>
          </cell>
          <cell r="F16">
            <v>52</v>
          </cell>
          <cell r="G16">
            <v>5</v>
          </cell>
          <cell r="H16">
            <v>3</v>
          </cell>
          <cell r="I16">
            <v>100</v>
          </cell>
        </row>
        <row r="17">
          <cell r="A17" t="str">
            <v>Crimes associated with prostitution</v>
          </cell>
          <cell r="D17" t="str">
            <v>Crimes associated with prostitution</v>
          </cell>
          <cell r="E17">
            <v>6</v>
          </cell>
          <cell r="F17">
            <v>6</v>
          </cell>
          <cell r="G17">
            <v>81</v>
          </cell>
          <cell r="H17">
            <v>6</v>
          </cell>
          <cell r="I17">
            <v>100</v>
          </cell>
        </row>
        <row r="18">
          <cell r="A18" t="str">
            <v>Other sexual crimes</v>
          </cell>
          <cell r="D18" t="str">
            <v>Other sexual crimes</v>
          </cell>
          <cell r="E18">
            <v>30</v>
          </cell>
          <cell r="F18">
            <v>59</v>
          </cell>
          <cell r="G18">
            <v>6</v>
          </cell>
          <cell r="H18">
            <v>4</v>
          </cell>
          <cell r="I18">
            <v>100</v>
          </cell>
        </row>
        <row r="19">
          <cell r="A19" t="str">
            <v>Crimes of dishonesty</v>
          </cell>
          <cell r="C19" t="str">
            <v>Crimes of dishonesty</v>
          </cell>
          <cell r="D19" t="str">
            <v/>
          </cell>
          <cell r="E19">
            <v>36</v>
          </cell>
          <cell r="F19">
            <v>25</v>
          </cell>
          <cell r="G19">
            <v>18</v>
          </cell>
          <cell r="H19">
            <v>21</v>
          </cell>
          <cell r="I19">
            <v>100</v>
          </cell>
        </row>
        <row r="20">
          <cell r="A20" t="str">
            <v>Housebreaking</v>
          </cell>
          <cell r="D20" t="str">
            <v>Housebreaking</v>
          </cell>
          <cell r="E20">
            <v>65</v>
          </cell>
          <cell r="F20">
            <v>26</v>
          </cell>
          <cell r="G20">
            <v>5</v>
          </cell>
          <cell r="H20">
            <v>4</v>
          </cell>
          <cell r="I20">
            <v>100</v>
          </cell>
        </row>
        <row r="21">
          <cell r="A21" t="str">
            <v>Theft by opening lockfast places</v>
          </cell>
          <cell r="D21" t="str">
            <v>Theft by opening lockfast places</v>
          </cell>
          <cell r="E21">
            <v>52</v>
          </cell>
          <cell r="F21">
            <v>25</v>
          </cell>
          <cell r="G21">
            <v>10</v>
          </cell>
          <cell r="H21">
            <v>13</v>
          </cell>
          <cell r="I21">
            <v>100</v>
          </cell>
        </row>
        <row r="22">
          <cell r="A22" t="str">
            <v>Theft from a motor vehicle</v>
          </cell>
          <cell r="D22" t="str">
            <v>Theft from a motor vehicle</v>
          </cell>
          <cell r="E22">
            <v>46</v>
          </cell>
          <cell r="F22">
            <v>43</v>
          </cell>
          <cell r="G22">
            <v>6</v>
          </cell>
          <cell r="H22">
            <v>5</v>
          </cell>
          <cell r="I22">
            <v>100</v>
          </cell>
        </row>
        <row r="23">
          <cell r="A23" t="str">
            <v>Theft of a motor vehicle</v>
          </cell>
          <cell r="D23" t="str">
            <v>Theft of a motor vehicle</v>
          </cell>
          <cell r="E23">
            <v>33</v>
          </cell>
          <cell r="F23">
            <v>41</v>
          </cell>
          <cell r="G23">
            <v>17</v>
          </cell>
          <cell r="H23">
            <v>9</v>
          </cell>
          <cell r="I23">
            <v>100</v>
          </cell>
        </row>
        <row r="24">
          <cell r="A24" t="str">
            <v>Shoplifting</v>
          </cell>
          <cell r="D24" t="str">
            <v>Shoplifting</v>
          </cell>
          <cell r="E24">
            <v>30</v>
          </cell>
          <cell r="F24">
            <v>20</v>
          </cell>
          <cell r="G24">
            <v>21</v>
          </cell>
          <cell r="H24">
            <v>30</v>
          </cell>
          <cell r="I24">
            <v>100</v>
          </cell>
        </row>
        <row r="25">
          <cell r="A25" t="str">
            <v>Other theft</v>
          </cell>
          <cell r="D25" t="str">
            <v>Other theft</v>
          </cell>
          <cell r="E25">
            <v>35</v>
          </cell>
          <cell r="F25">
            <v>30</v>
          </cell>
          <cell r="G25">
            <v>21</v>
          </cell>
          <cell r="H25">
            <v>14</v>
          </cell>
          <cell r="I25">
            <v>100</v>
          </cell>
        </row>
        <row r="26">
          <cell r="A26" t="str">
            <v>Fraud</v>
          </cell>
          <cell r="D26" t="str">
            <v>Fraud</v>
          </cell>
          <cell r="E26">
            <v>38</v>
          </cell>
          <cell r="F26">
            <v>27</v>
          </cell>
          <cell r="G26">
            <v>27</v>
          </cell>
          <cell r="H26">
            <v>7</v>
          </cell>
          <cell r="I26">
            <v>100</v>
          </cell>
        </row>
        <row r="27">
          <cell r="A27" t="str">
            <v>Other dishonesty</v>
          </cell>
          <cell r="D27" t="str">
            <v>Other dishonesty</v>
          </cell>
          <cell r="E27">
            <v>36</v>
          </cell>
          <cell r="F27">
            <v>34</v>
          </cell>
          <cell r="G27">
            <v>14</v>
          </cell>
          <cell r="H27">
            <v>15</v>
          </cell>
          <cell r="I27">
            <v>100</v>
          </cell>
        </row>
        <row r="28">
          <cell r="A28" t="str">
            <v>Fire-raising, vandalism, etc.</v>
          </cell>
          <cell r="C28" t="str">
            <v>Fire-raising, vandalism, etc.</v>
          </cell>
          <cell r="D28" t="str">
            <v/>
          </cell>
          <cell r="E28">
            <v>21</v>
          </cell>
          <cell r="F28">
            <v>32</v>
          </cell>
          <cell r="G28">
            <v>32</v>
          </cell>
          <cell r="H28">
            <v>15</v>
          </cell>
          <cell r="I28">
            <v>100</v>
          </cell>
        </row>
        <row r="29">
          <cell r="A29" t="str">
            <v>Fire-raising</v>
          </cell>
          <cell r="D29" t="str">
            <v>Fire-raising</v>
          </cell>
          <cell r="E29">
            <v>48</v>
          </cell>
          <cell r="F29">
            <v>39</v>
          </cell>
          <cell r="G29">
            <v>5</v>
          </cell>
          <cell r="H29">
            <v>8</v>
          </cell>
          <cell r="I29">
            <v>100</v>
          </cell>
        </row>
        <row r="30">
          <cell r="A30" t="str">
            <v>Vandalism etc.</v>
          </cell>
          <cell r="D30" t="str">
            <v>Vandalism etc.</v>
          </cell>
          <cell r="E30">
            <v>18</v>
          </cell>
          <cell r="F30">
            <v>32</v>
          </cell>
          <cell r="G30">
            <v>34</v>
          </cell>
          <cell r="H30">
            <v>16</v>
          </cell>
          <cell r="I30">
            <v>100</v>
          </cell>
        </row>
        <row r="31">
          <cell r="A31" t="str">
            <v>Other crimes</v>
          </cell>
          <cell r="C31" t="str">
            <v>Other crimes</v>
          </cell>
          <cell r="D31" t="str">
            <v/>
          </cell>
          <cell r="E31">
            <v>21</v>
          </cell>
          <cell r="F31">
            <v>26</v>
          </cell>
          <cell r="G31">
            <v>29</v>
          </cell>
          <cell r="H31">
            <v>24</v>
          </cell>
          <cell r="I31">
            <v>100</v>
          </cell>
        </row>
        <row r="32">
          <cell r="A32" t="str">
            <v>Crimes against public justice</v>
          </cell>
          <cell r="D32" t="str">
            <v>Crimes against public justice</v>
          </cell>
          <cell r="E32">
            <v>21</v>
          </cell>
          <cell r="F32">
            <v>25</v>
          </cell>
          <cell r="G32">
            <v>22</v>
          </cell>
          <cell r="H32">
            <v>31</v>
          </cell>
          <cell r="I32">
            <v>100</v>
          </cell>
        </row>
        <row r="33">
          <cell r="A33" t="str">
            <v>Handling offensive weapons</v>
          </cell>
          <cell r="D33" t="str">
            <v>Handling offensive weapons</v>
          </cell>
          <cell r="E33">
            <v>37</v>
          </cell>
          <cell r="F33">
            <v>39</v>
          </cell>
          <cell r="G33">
            <v>15</v>
          </cell>
          <cell r="H33">
            <v>10</v>
          </cell>
          <cell r="I33">
            <v>100</v>
          </cell>
        </row>
        <row r="34">
          <cell r="A34" t="str">
            <v>Drugs</v>
          </cell>
          <cell r="D34" t="str">
            <v>Drugs</v>
          </cell>
          <cell r="E34">
            <v>17</v>
          </cell>
          <cell r="F34">
            <v>23</v>
          </cell>
          <cell r="G34">
            <v>43</v>
          </cell>
          <cell r="H34">
            <v>17</v>
          </cell>
          <cell r="I34">
            <v>100</v>
          </cell>
        </row>
        <row r="35">
          <cell r="A35" t="str">
            <v>Other crime</v>
          </cell>
          <cell r="D35" t="str">
            <v>Other crime</v>
          </cell>
          <cell r="E35">
            <v>38</v>
          </cell>
          <cell r="F35">
            <v>30</v>
          </cell>
          <cell r="G35">
            <v>18</v>
          </cell>
          <cell r="H35">
            <v>13</v>
          </cell>
          <cell r="I35">
            <v>100</v>
          </cell>
        </row>
        <row r="36">
          <cell r="A36" t="str">
            <v>All offences</v>
          </cell>
          <cell r="B36" t="str">
            <v>All offences</v>
          </cell>
          <cell r="C36" t="str">
            <v/>
          </cell>
          <cell r="E36">
            <v>9</v>
          </cell>
          <cell r="F36">
            <v>17</v>
          </cell>
          <cell r="G36">
            <v>62</v>
          </cell>
          <cell r="H36">
            <v>13</v>
          </cell>
          <cell r="I36">
            <v>100</v>
          </cell>
        </row>
        <row r="37">
          <cell r="A37" t="str">
            <v>Miscellaneous offences</v>
          </cell>
          <cell r="C37" t="str">
            <v>Miscellaneous offences</v>
          </cell>
          <cell r="D37" t="str">
            <v/>
          </cell>
          <cell r="E37">
            <v>16</v>
          </cell>
          <cell r="F37">
            <v>29</v>
          </cell>
          <cell r="G37">
            <v>32</v>
          </cell>
          <cell r="H37">
            <v>23</v>
          </cell>
          <cell r="I37">
            <v>100</v>
          </cell>
        </row>
        <row r="38">
          <cell r="A38" t="str">
            <v>Common assault</v>
          </cell>
          <cell r="D38" t="str">
            <v>Common assault</v>
          </cell>
          <cell r="E38">
            <v>19</v>
          </cell>
          <cell r="F38">
            <v>34</v>
          </cell>
          <cell r="G38">
            <v>30</v>
          </cell>
          <cell r="H38">
            <v>17</v>
          </cell>
          <cell r="I38">
            <v>100</v>
          </cell>
        </row>
        <row r="39">
          <cell r="A39" t="str">
            <v>Breach of the peace etc.</v>
          </cell>
          <cell r="D39" t="str">
            <v>Breach of the peace etc.</v>
          </cell>
          <cell r="E39">
            <v>14</v>
          </cell>
          <cell r="F39">
            <v>27</v>
          </cell>
          <cell r="G39">
            <v>32</v>
          </cell>
          <cell r="H39">
            <v>27</v>
          </cell>
          <cell r="I39">
            <v>100</v>
          </cell>
        </row>
        <row r="40">
          <cell r="A40" t="str">
            <v>Drunkenness and other disorderly conduct</v>
          </cell>
          <cell r="D40" t="str">
            <v>Drunkenness and other disorderly conduct</v>
          </cell>
          <cell r="E40">
            <v>3</v>
          </cell>
          <cell r="F40">
            <v>14</v>
          </cell>
          <cell r="G40">
            <v>48</v>
          </cell>
          <cell r="H40">
            <v>34</v>
          </cell>
          <cell r="I40">
            <v>100</v>
          </cell>
        </row>
        <row r="41">
          <cell r="A41" t="str">
            <v>Other miscellaneous, including urinating</v>
          </cell>
          <cell r="D41" t="str">
            <v>Other miscellaneous, including urinating</v>
          </cell>
          <cell r="E41">
            <v>16</v>
          </cell>
          <cell r="F41">
            <v>23</v>
          </cell>
          <cell r="G41">
            <v>40</v>
          </cell>
          <cell r="H41">
            <v>21</v>
          </cell>
          <cell r="I41">
            <v>100</v>
          </cell>
        </row>
        <row r="42">
          <cell r="A42" t="str">
            <v>Motor vehicle offences</v>
          </cell>
          <cell r="C42" t="str">
            <v>Motor vehicle offences</v>
          </cell>
          <cell r="D42" t="str">
            <v/>
          </cell>
          <cell r="E42">
            <v>2</v>
          </cell>
          <cell r="F42">
            <v>5</v>
          </cell>
          <cell r="G42">
            <v>88</v>
          </cell>
          <cell r="H42">
            <v>4</v>
          </cell>
          <cell r="I42">
            <v>100</v>
          </cell>
        </row>
        <row r="43">
          <cell r="A43" t="str">
            <v>Dangerous and careless driving</v>
          </cell>
          <cell r="D43" t="str">
            <v>Dangerous and careless driving</v>
          </cell>
          <cell r="E43">
            <v>5</v>
          </cell>
          <cell r="F43">
            <v>11</v>
          </cell>
          <cell r="G43">
            <v>81</v>
          </cell>
          <cell r="H43">
            <v>3</v>
          </cell>
          <cell r="I43">
            <v>100</v>
          </cell>
        </row>
        <row r="44">
          <cell r="A44" t="str">
            <v>Driving under the influence</v>
          </cell>
          <cell r="D44" t="str">
            <v>Driving under the influence</v>
          </cell>
          <cell r="E44">
            <v>2</v>
          </cell>
          <cell r="F44">
            <v>16</v>
          </cell>
          <cell r="G44">
            <v>80</v>
          </cell>
          <cell r="H44">
            <v>2</v>
          </cell>
          <cell r="I44">
            <v>100</v>
          </cell>
        </row>
        <row r="45">
          <cell r="A45" t="str">
            <v>Speeding</v>
          </cell>
          <cell r="D45" t="str">
            <v>Speeding</v>
          </cell>
          <cell r="E45">
            <v>0</v>
          </cell>
          <cell r="F45">
            <v>0.4</v>
          </cell>
          <cell r="G45">
            <v>99</v>
          </cell>
          <cell r="H45">
            <v>1</v>
          </cell>
          <cell r="I45">
            <v>100</v>
          </cell>
        </row>
        <row r="46">
          <cell r="A46" t="str">
            <v>Unlawful use of motor vehicle</v>
          </cell>
          <cell r="D46" t="str">
            <v>Unlawful use of motor vehicle</v>
          </cell>
          <cell r="E46">
            <v>4</v>
          </cell>
          <cell r="F46">
            <v>7</v>
          </cell>
          <cell r="G46">
            <v>79</v>
          </cell>
          <cell r="H46">
            <v>10</v>
          </cell>
          <cell r="I46">
            <v>100</v>
          </cell>
        </row>
        <row r="47">
          <cell r="A47" t="str">
            <v>Vehicle defect offences</v>
          </cell>
          <cell r="D47" t="str">
            <v>Vehicle defect offences</v>
          </cell>
          <cell r="E47">
            <v>0.4</v>
          </cell>
          <cell r="F47">
            <v>0.4</v>
          </cell>
          <cell r="G47">
            <v>93</v>
          </cell>
          <cell r="H47">
            <v>7</v>
          </cell>
          <cell r="I47">
            <v>100</v>
          </cell>
        </row>
        <row r="48">
          <cell r="A48" t="str">
            <v>Other motor vehicle offences</v>
          </cell>
          <cell r="D48" t="str">
            <v>Other motor vehicle offences</v>
          </cell>
          <cell r="E48">
            <v>0.4</v>
          </cell>
          <cell r="F48">
            <v>1</v>
          </cell>
          <cell r="G48">
            <v>94</v>
          </cell>
          <cell r="H48">
            <v>4</v>
          </cell>
          <cell r="I48">
            <v>100</v>
          </cell>
        </row>
        <row r="49">
          <cell r="A49" t="str">
            <v/>
          </cell>
        </row>
        <row r="50">
          <cell r="A50" t="str">
            <v/>
          </cell>
        </row>
        <row r="51">
          <cell r="A51" t="str">
            <v/>
          </cell>
        </row>
        <row r="52">
          <cell r="A52" t="str">
            <v/>
          </cell>
        </row>
      </sheetData>
      <sheetData sheetId="61">
        <row r="1">
          <cell r="E1" t="str">
            <v>Custody</v>
          </cell>
          <cell r="F1" t="str">
            <v>Community
sentence</v>
          </cell>
          <cell r="G1" t="str">
            <v>Financial penalty</v>
          </cell>
          <cell r="H1" t="str">
            <v>Other</v>
          </cell>
          <cell r="I1" t="str">
            <v>Total</v>
          </cell>
        </row>
        <row r="2">
          <cell r="B2" t="str">
            <v>Type of Accused=Female Person</v>
          </cell>
        </row>
        <row r="4">
          <cell r="B4" t="str">
            <v/>
          </cell>
          <cell r="E4" t="str">
            <v>res2</v>
          </cell>
          <cell r="I4" t="str">
            <v>Total</v>
          </cell>
        </row>
        <row r="5">
          <cell r="E5" t="str">
            <v>Custody</v>
          </cell>
          <cell r="F5" t="str">
            <v>Community
sentence</v>
          </cell>
          <cell r="G5" t="str">
            <v>Financial penalty</v>
          </cell>
          <cell r="H5" t="str">
            <v>Other</v>
          </cell>
        </row>
        <row r="6">
          <cell r="E6" t="str">
            <v>PctN</v>
          </cell>
          <cell r="F6" t="str">
            <v>PctN</v>
          </cell>
          <cell r="G6" t="str">
            <v>PctN</v>
          </cell>
          <cell r="H6" t="str">
            <v>PctN</v>
          </cell>
          <cell r="I6" t="str">
            <v>PctN</v>
          </cell>
        </row>
        <row r="7">
          <cell r="A7" t="str">
            <v>All crimes and offences</v>
          </cell>
          <cell r="B7" t="str">
            <v>All crimes and offences</v>
          </cell>
          <cell r="E7">
            <v>8</v>
          </cell>
          <cell r="F7">
            <v>19</v>
          </cell>
          <cell r="G7">
            <v>45</v>
          </cell>
          <cell r="H7">
            <v>28</v>
          </cell>
          <cell r="I7">
            <v>100</v>
          </cell>
        </row>
        <row r="8">
          <cell r="A8" t="str">
            <v>All crimes</v>
          </cell>
          <cell r="B8" t="str">
            <v>All crimes</v>
          </cell>
          <cell r="C8" t="str">
            <v/>
          </cell>
          <cell r="E8">
            <v>16</v>
          </cell>
          <cell r="F8">
            <v>29</v>
          </cell>
          <cell r="G8">
            <v>20</v>
          </cell>
          <cell r="H8">
            <v>36</v>
          </cell>
          <cell r="I8">
            <v>100</v>
          </cell>
        </row>
        <row r="9">
          <cell r="A9" t="str">
            <v>Non-sexual crimes of violence</v>
          </cell>
          <cell r="C9" t="str">
            <v>Non-sexual crimes of violence</v>
          </cell>
          <cell r="D9" t="str">
            <v/>
          </cell>
          <cell r="E9">
            <v>31</v>
          </cell>
          <cell r="F9">
            <v>47</v>
          </cell>
          <cell r="G9">
            <v>3</v>
          </cell>
          <cell r="H9">
            <v>18</v>
          </cell>
          <cell r="I9">
            <v>100</v>
          </cell>
        </row>
        <row r="10">
          <cell r="A10" t="str">
            <v>Homicide etc.</v>
          </cell>
          <cell r="D10" t="str">
            <v>Homicide etc.</v>
          </cell>
          <cell r="E10">
            <v>50</v>
          </cell>
          <cell r="F10">
            <v>38</v>
          </cell>
          <cell r="G10">
            <v>0</v>
          </cell>
          <cell r="H10">
            <v>13</v>
          </cell>
          <cell r="I10">
            <v>100</v>
          </cell>
        </row>
        <row r="11">
          <cell r="A11" t="str">
            <v>Attempted murder and serious assault</v>
          </cell>
          <cell r="D11" t="str">
            <v>Attempted murder and serious assault</v>
          </cell>
          <cell r="E11">
            <v>39</v>
          </cell>
          <cell r="F11">
            <v>45</v>
          </cell>
          <cell r="G11">
            <v>6</v>
          </cell>
          <cell r="H11">
            <v>10</v>
          </cell>
          <cell r="I11">
            <v>100</v>
          </cell>
        </row>
        <row r="12">
          <cell r="A12" t="str">
            <v>Robbery</v>
          </cell>
          <cell r="D12" t="str">
            <v>Robbery</v>
          </cell>
          <cell r="E12">
            <v>54</v>
          </cell>
          <cell r="F12">
            <v>44</v>
          </cell>
          <cell r="G12">
            <v>0</v>
          </cell>
          <cell r="H12">
            <v>2</v>
          </cell>
          <cell r="I12">
            <v>100</v>
          </cell>
        </row>
        <row r="13">
          <cell r="A13" t="str">
            <v>Other non-sexual crimes of violence</v>
          </cell>
          <cell r="D13" t="str">
            <v>Other non-sexual crimes of violence</v>
          </cell>
          <cell r="E13">
            <v>4</v>
          </cell>
          <cell r="F13">
            <v>53</v>
          </cell>
          <cell r="G13">
            <v>3</v>
          </cell>
          <cell r="H13">
            <v>41</v>
          </cell>
          <cell r="I13">
            <v>100</v>
          </cell>
        </row>
        <row r="14">
          <cell r="A14" t="str">
            <v>Sexual crimes</v>
          </cell>
          <cell r="C14" t="str">
            <v>Sexual crimes</v>
          </cell>
          <cell r="D14" t="str">
            <v/>
          </cell>
          <cell r="E14">
            <v>7</v>
          </cell>
          <cell r="F14">
            <v>15</v>
          </cell>
          <cell r="G14">
            <v>24</v>
          </cell>
          <cell r="H14">
            <v>54</v>
          </cell>
          <cell r="I14">
            <v>100</v>
          </cell>
        </row>
        <row r="15">
          <cell r="A15" t="str">
            <v>Sexual assault</v>
          </cell>
          <cell r="D15" t="str">
            <v>Sexual assault</v>
          </cell>
          <cell r="E15">
            <v>67</v>
          </cell>
          <cell r="F15">
            <v>33</v>
          </cell>
          <cell r="G15">
            <v>0</v>
          </cell>
          <cell r="H15">
            <v>0</v>
          </cell>
          <cell r="I15">
            <v>100</v>
          </cell>
        </row>
        <row r="16">
          <cell r="A16" t="str">
            <v>Crimes associated with prostitution</v>
          </cell>
          <cell r="D16" t="str">
            <v>Crimes associated with prostitution</v>
          </cell>
          <cell r="E16">
            <v>0</v>
          </cell>
          <cell r="F16">
            <v>3</v>
          </cell>
          <cell r="G16">
            <v>26</v>
          </cell>
          <cell r="H16">
            <v>71</v>
          </cell>
          <cell r="I16">
            <v>100</v>
          </cell>
        </row>
        <row r="17">
          <cell r="A17" t="str">
            <v>Other sexual crimes</v>
          </cell>
          <cell r="D17" t="str">
            <v>Other sexual crimes</v>
          </cell>
          <cell r="E17">
            <v>8</v>
          </cell>
          <cell r="F17">
            <v>42</v>
          </cell>
          <cell r="G17">
            <v>25</v>
          </cell>
          <cell r="H17">
            <v>25</v>
          </cell>
          <cell r="I17">
            <v>100</v>
          </cell>
        </row>
        <row r="18">
          <cell r="A18" t="str">
            <v>Crimes of dishonesty</v>
          </cell>
          <cell r="C18" t="str">
            <v>Crimes of dishonesty</v>
          </cell>
          <cell r="D18" t="str">
            <v/>
          </cell>
          <cell r="E18">
            <v>19</v>
          </cell>
          <cell r="F18">
            <v>27</v>
          </cell>
          <cell r="G18">
            <v>19</v>
          </cell>
          <cell r="H18">
            <v>35</v>
          </cell>
          <cell r="I18">
            <v>100</v>
          </cell>
        </row>
        <row r="19">
          <cell r="A19" t="str">
            <v>Housebreaking</v>
          </cell>
          <cell r="D19" t="str">
            <v>Housebreaking</v>
          </cell>
          <cell r="E19">
            <v>50</v>
          </cell>
          <cell r="F19">
            <v>31</v>
          </cell>
          <cell r="G19">
            <v>3</v>
          </cell>
          <cell r="H19">
            <v>16</v>
          </cell>
          <cell r="I19">
            <v>100</v>
          </cell>
        </row>
        <row r="20">
          <cell r="A20" t="str">
            <v>Theft by opening lockfast places</v>
          </cell>
          <cell r="D20" t="str">
            <v>Theft by opening lockfast places</v>
          </cell>
          <cell r="E20">
            <v>33</v>
          </cell>
          <cell r="F20">
            <v>67</v>
          </cell>
          <cell r="G20">
            <v>0</v>
          </cell>
          <cell r="H20">
            <v>0</v>
          </cell>
          <cell r="I20">
            <v>100</v>
          </cell>
        </row>
        <row r="21">
          <cell r="A21" t="str">
            <v>Theft of a motor vehicle</v>
          </cell>
          <cell r="D21" t="str">
            <v>Theft of a motor vehicle</v>
          </cell>
          <cell r="E21">
            <v>9</v>
          </cell>
          <cell r="F21">
            <v>36</v>
          </cell>
          <cell r="G21">
            <v>36</v>
          </cell>
          <cell r="H21">
            <v>18</v>
          </cell>
          <cell r="I21">
            <v>100</v>
          </cell>
        </row>
        <row r="22">
          <cell r="A22" t="str">
            <v>Shoplifting</v>
          </cell>
          <cell r="D22" t="str">
            <v>Shoplifting</v>
          </cell>
          <cell r="E22">
            <v>18</v>
          </cell>
          <cell r="F22">
            <v>21</v>
          </cell>
          <cell r="G22">
            <v>19</v>
          </cell>
          <cell r="H22">
            <v>42</v>
          </cell>
          <cell r="I22">
            <v>100</v>
          </cell>
        </row>
        <row r="23">
          <cell r="A23" t="str">
            <v>Other theft</v>
          </cell>
          <cell r="D23" t="str">
            <v>Other theft</v>
          </cell>
          <cell r="E23">
            <v>22</v>
          </cell>
          <cell r="F23">
            <v>31</v>
          </cell>
          <cell r="G23">
            <v>23</v>
          </cell>
          <cell r="H23">
            <v>24</v>
          </cell>
          <cell r="I23">
            <v>100</v>
          </cell>
        </row>
        <row r="24">
          <cell r="A24" t="str">
            <v>Fraud</v>
          </cell>
          <cell r="D24" t="str">
            <v>Fraud</v>
          </cell>
          <cell r="E24">
            <v>12</v>
          </cell>
          <cell r="F24">
            <v>55</v>
          </cell>
          <cell r="G24">
            <v>21</v>
          </cell>
          <cell r="H24">
            <v>12</v>
          </cell>
          <cell r="I24">
            <v>100</v>
          </cell>
        </row>
        <row r="25">
          <cell r="A25" t="str">
            <v>Other dishonesty</v>
          </cell>
          <cell r="D25" t="str">
            <v>Other dishonesty</v>
          </cell>
          <cell r="E25">
            <v>16</v>
          </cell>
          <cell r="F25">
            <v>49</v>
          </cell>
          <cell r="G25">
            <v>21</v>
          </cell>
          <cell r="H25">
            <v>14</v>
          </cell>
          <cell r="I25">
            <v>100</v>
          </cell>
        </row>
        <row r="26">
          <cell r="A26" t="str">
            <v>Fire-raising, vandalism, etc.</v>
          </cell>
          <cell r="C26" t="str">
            <v>Fire-raising, vandalism, etc.</v>
          </cell>
          <cell r="D26" t="str">
            <v/>
          </cell>
          <cell r="E26">
            <v>9</v>
          </cell>
          <cell r="F26">
            <v>36</v>
          </cell>
          <cell r="G26">
            <v>27</v>
          </cell>
          <cell r="H26">
            <v>28</v>
          </cell>
          <cell r="I26">
            <v>100</v>
          </cell>
        </row>
        <row r="27">
          <cell r="A27" t="str">
            <v>Fire-raising</v>
          </cell>
          <cell r="D27" t="str">
            <v>Fire-raising</v>
          </cell>
          <cell r="E27">
            <v>32</v>
          </cell>
          <cell r="F27">
            <v>63</v>
          </cell>
          <cell r="G27">
            <v>0</v>
          </cell>
          <cell r="H27">
            <v>5</v>
          </cell>
          <cell r="I27">
            <v>100</v>
          </cell>
        </row>
        <row r="28">
          <cell r="A28" t="str">
            <v>Vandalism etc.</v>
          </cell>
          <cell r="D28" t="str">
            <v>Vandalism etc.</v>
          </cell>
          <cell r="E28">
            <v>7</v>
          </cell>
          <cell r="F28">
            <v>34</v>
          </cell>
          <cell r="G28">
            <v>29</v>
          </cell>
          <cell r="H28">
            <v>30</v>
          </cell>
          <cell r="I28">
            <v>100</v>
          </cell>
        </row>
        <row r="29">
          <cell r="A29" t="str">
            <v>Other crimes</v>
          </cell>
          <cell r="C29" t="str">
            <v>Other crimes</v>
          </cell>
          <cell r="D29" t="str">
            <v/>
          </cell>
          <cell r="E29">
            <v>12</v>
          </cell>
          <cell r="F29">
            <v>28</v>
          </cell>
          <cell r="G29">
            <v>22</v>
          </cell>
          <cell r="H29">
            <v>38</v>
          </cell>
          <cell r="I29">
            <v>100</v>
          </cell>
        </row>
        <row r="30">
          <cell r="A30" t="str">
            <v>Crimes against public justice</v>
          </cell>
          <cell r="D30" t="str">
            <v>Crimes against public justice</v>
          </cell>
          <cell r="E30">
            <v>12</v>
          </cell>
          <cell r="F30">
            <v>25</v>
          </cell>
          <cell r="G30">
            <v>16</v>
          </cell>
          <cell r="H30">
            <v>46</v>
          </cell>
          <cell r="I30">
            <v>100</v>
          </cell>
        </row>
        <row r="31">
          <cell r="A31" t="str">
            <v>Handling offensive weapons</v>
          </cell>
          <cell r="D31" t="str">
            <v>Handling offensive weapons</v>
          </cell>
          <cell r="E31">
            <v>18</v>
          </cell>
          <cell r="F31">
            <v>41</v>
          </cell>
          <cell r="G31">
            <v>11</v>
          </cell>
          <cell r="H31">
            <v>30</v>
          </cell>
          <cell r="I31">
            <v>100</v>
          </cell>
        </row>
        <row r="32">
          <cell r="A32" t="str">
            <v>Drugs</v>
          </cell>
          <cell r="D32" t="str">
            <v>Drugs</v>
          </cell>
          <cell r="E32">
            <v>11</v>
          </cell>
          <cell r="F32">
            <v>30</v>
          </cell>
          <cell r="G32">
            <v>34</v>
          </cell>
          <cell r="H32">
            <v>25</v>
          </cell>
          <cell r="I32">
            <v>100</v>
          </cell>
        </row>
        <row r="33">
          <cell r="A33" t="str">
            <v>Other crime</v>
          </cell>
          <cell r="D33" t="str">
            <v>Other crime</v>
          </cell>
          <cell r="E33">
            <v>24</v>
          </cell>
          <cell r="F33">
            <v>27</v>
          </cell>
          <cell r="G33">
            <v>3</v>
          </cell>
          <cell r="H33">
            <v>46</v>
          </cell>
          <cell r="I33">
            <v>100</v>
          </cell>
        </row>
        <row r="34">
          <cell r="A34" t="str">
            <v>All offences</v>
          </cell>
          <cell r="B34" t="str">
            <v>All offences</v>
          </cell>
          <cell r="C34" t="str">
            <v/>
          </cell>
          <cell r="E34">
            <v>3</v>
          </cell>
          <cell r="F34">
            <v>14</v>
          </cell>
          <cell r="G34">
            <v>58</v>
          </cell>
          <cell r="H34">
            <v>24</v>
          </cell>
          <cell r="I34">
            <v>100</v>
          </cell>
        </row>
        <row r="35">
          <cell r="A35" t="str">
            <v>Miscellaneous offences</v>
          </cell>
          <cell r="C35" t="str">
            <v>Miscellaneous offences</v>
          </cell>
          <cell r="D35" t="str">
            <v/>
          </cell>
          <cell r="E35">
            <v>7</v>
          </cell>
          <cell r="F35">
            <v>25</v>
          </cell>
          <cell r="G35">
            <v>25</v>
          </cell>
          <cell r="H35">
            <v>43</v>
          </cell>
          <cell r="I35">
            <v>100</v>
          </cell>
        </row>
        <row r="36">
          <cell r="A36" t="str">
            <v>Common assault</v>
          </cell>
          <cell r="D36" t="str">
            <v>Common assault</v>
          </cell>
          <cell r="E36">
            <v>7</v>
          </cell>
          <cell r="F36">
            <v>31</v>
          </cell>
          <cell r="G36">
            <v>23</v>
          </cell>
          <cell r="H36">
            <v>39</v>
          </cell>
          <cell r="I36">
            <v>100</v>
          </cell>
        </row>
        <row r="37">
          <cell r="A37" t="str">
            <v>Breach of the peace etc.</v>
          </cell>
          <cell r="D37" t="str">
            <v>Breach of the peace etc.</v>
          </cell>
          <cell r="E37">
            <v>7</v>
          </cell>
          <cell r="F37">
            <v>17</v>
          </cell>
          <cell r="G37">
            <v>26</v>
          </cell>
          <cell r="H37">
            <v>51</v>
          </cell>
          <cell r="I37">
            <v>100</v>
          </cell>
        </row>
        <row r="38">
          <cell r="A38" t="str">
            <v>Drunkenness and other disorderly conduct</v>
          </cell>
          <cell r="D38" t="str">
            <v>Drunkenness and other disorderly conduct</v>
          </cell>
          <cell r="E38">
            <v>0</v>
          </cell>
          <cell r="F38">
            <v>15</v>
          </cell>
          <cell r="G38">
            <v>23</v>
          </cell>
          <cell r="H38">
            <v>62</v>
          </cell>
          <cell r="I38">
            <v>100</v>
          </cell>
        </row>
        <row r="39">
          <cell r="A39" t="str">
            <v>Other miscellaneous, including urinating</v>
          </cell>
          <cell r="D39" t="str">
            <v>Other miscellaneous, including urinating</v>
          </cell>
          <cell r="E39">
            <v>5</v>
          </cell>
          <cell r="F39">
            <v>34</v>
          </cell>
          <cell r="G39">
            <v>29</v>
          </cell>
          <cell r="H39">
            <v>33</v>
          </cell>
          <cell r="I39">
            <v>100</v>
          </cell>
        </row>
        <row r="40">
          <cell r="A40" t="str">
            <v>Motor vehicle offences</v>
          </cell>
          <cell r="C40" t="str">
            <v>Motor vehicle offences</v>
          </cell>
          <cell r="D40" t="str">
            <v/>
          </cell>
          <cell r="E40">
            <v>0.4</v>
          </cell>
          <cell r="F40">
            <v>4</v>
          </cell>
          <cell r="G40">
            <v>91</v>
          </cell>
          <cell r="H40">
            <v>5</v>
          </cell>
          <cell r="I40">
            <v>100</v>
          </cell>
        </row>
        <row r="41">
          <cell r="A41" t="str">
            <v>Dangerous and careless driving</v>
          </cell>
          <cell r="D41" t="str">
            <v>Dangerous and careless driving</v>
          </cell>
          <cell r="E41">
            <v>0.4</v>
          </cell>
          <cell r="F41">
            <v>6</v>
          </cell>
          <cell r="G41">
            <v>90</v>
          </cell>
          <cell r="H41">
            <v>4</v>
          </cell>
          <cell r="I41">
            <v>100</v>
          </cell>
        </row>
        <row r="42">
          <cell r="A42" t="str">
            <v>Driving under the influence</v>
          </cell>
          <cell r="D42" t="str">
            <v>Driving under the influence</v>
          </cell>
          <cell r="E42">
            <v>0.4</v>
          </cell>
          <cell r="F42">
            <v>16</v>
          </cell>
          <cell r="G42">
            <v>82</v>
          </cell>
          <cell r="H42">
            <v>2</v>
          </cell>
          <cell r="I42">
            <v>100</v>
          </cell>
        </row>
        <row r="43">
          <cell r="A43" t="str">
            <v>Speeding</v>
          </cell>
          <cell r="D43" t="str">
            <v>Speeding</v>
          </cell>
          <cell r="E43">
            <v>0</v>
          </cell>
          <cell r="F43">
            <v>0</v>
          </cell>
          <cell r="G43">
            <v>99</v>
          </cell>
          <cell r="H43">
            <v>1</v>
          </cell>
          <cell r="I43">
            <v>100</v>
          </cell>
        </row>
        <row r="44">
          <cell r="A44" t="str">
            <v>Unlawful use of motor vehicle</v>
          </cell>
          <cell r="D44" t="str">
            <v>Unlawful use of motor vehicle</v>
          </cell>
          <cell r="E44">
            <v>0.4</v>
          </cell>
          <cell r="F44">
            <v>3</v>
          </cell>
          <cell r="G44">
            <v>84</v>
          </cell>
          <cell r="H44">
            <v>13</v>
          </cell>
          <cell r="I44">
            <v>100</v>
          </cell>
        </row>
        <row r="45">
          <cell r="A45" t="str">
            <v>Vehicle defect offences</v>
          </cell>
          <cell r="D45" t="str">
            <v>Vehicle defect offences</v>
          </cell>
          <cell r="E45">
            <v>0</v>
          </cell>
          <cell r="F45">
            <v>0</v>
          </cell>
          <cell r="G45">
            <v>90</v>
          </cell>
          <cell r="H45">
            <v>10</v>
          </cell>
          <cell r="I45">
            <v>100</v>
          </cell>
        </row>
        <row r="46">
          <cell r="A46" t="str">
            <v>Other motor vehicle offences</v>
          </cell>
          <cell r="D46" t="str">
            <v>Other motor vehicle offences</v>
          </cell>
          <cell r="E46">
            <v>0</v>
          </cell>
          <cell r="F46">
            <v>0.4</v>
          </cell>
          <cell r="G46">
            <v>94</v>
          </cell>
          <cell r="H46">
            <v>5</v>
          </cell>
          <cell r="I46">
            <v>100</v>
          </cell>
        </row>
        <row r="47">
          <cell r="A47" t="str">
            <v/>
          </cell>
        </row>
        <row r="48">
          <cell r="A48" t="str">
            <v/>
          </cell>
        </row>
        <row r="49">
          <cell r="A49" t="str">
            <v/>
          </cell>
        </row>
        <row r="50">
          <cell r="A50" t="str">
            <v/>
          </cell>
        </row>
        <row r="51">
          <cell r="A51" t="str">
            <v/>
          </cell>
        </row>
      </sheetData>
      <sheetData sheetId="62"/>
      <sheetData sheetId="63">
        <row r="1">
          <cell r="A1" t="str">
            <v>Only KEEP CUSTODY OUTPUT FROM SAS</v>
          </cell>
        </row>
      </sheetData>
      <sheetData sheetId="64"/>
      <sheetData sheetId="65">
        <row r="1">
          <cell r="E1" t="str">
            <v>Up to 3
months</v>
          </cell>
        </row>
      </sheetData>
      <sheetData sheetId="66"/>
      <sheetData sheetId="67">
        <row r="1">
          <cell r="M1" t="str">
            <v>Female PersonUp to 3
months</v>
          </cell>
        </row>
      </sheetData>
      <sheetData sheetId="68"/>
      <sheetData sheetId="69">
        <row r="1">
          <cell r="E1" t="str">
            <v>2008-09</v>
          </cell>
        </row>
      </sheetData>
      <sheetData sheetId="70"/>
      <sheetData sheetId="71"/>
      <sheetData sheetId="72"/>
      <sheetData sheetId="73"/>
      <sheetData sheetId="74"/>
      <sheetData sheetId="75">
        <row r="1">
          <cell r="C1" t="str">
            <v>2008-09</v>
          </cell>
        </row>
      </sheetData>
      <sheetData sheetId="76"/>
      <sheetData sheetId="77"/>
      <sheetData sheetId="78"/>
      <sheetData sheetId="79">
        <row r="1">
          <cell r="B1" t="str">
            <v>Group 01:Non-sexualviolent crime</v>
          </cell>
        </row>
      </sheetData>
      <sheetData sheetId="80"/>
      <sheetData sheetId="81">
        <row r="1">
          <cell r="A1">
            <v>0</v>
          </cell>
        </row>
      </sheetData>
      <sheetData sheetId="82"/>
      <sheetData sheetId="83"/>
      <sheetData sheetId="84"/>
      <sheetData sheetId="85">
        <row r="1">
          <cell r="A1" t="str">
            <v/>
          </cell>
        </row>
      </sheetData>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http://www.scotland.gov.uk/Topics/Statistics/Browse/Crime-Justice/PubCriminalProceedings" TargetMode="External" Type="http://schemas.openxmlformats.org/officeDocument/2006/relationships/hyperlink"/><Relationship Id="rId2" Target="../printerSettings/printerSettings1.bin" Type="http://schemas.openxmlformats.org/officeDocument/2006/relationships/printerSettings"/></Relationships>
</file>

<file path=xl/worksheets/_rels/sheet10.xml.rels><?xml version="1.0" encoding="UTF-8" standalone="yes"?><Relationships xmlns="http://schemas.openxmlformats.org/package/2006/relationships"><Relationship Id="rId1" Target="../printerSettings/printerSettings10.bin" Type="http://schemas.openxmlformats.org/officeDocument/2006/relationships/printerSettings"/></Relationships>
</file>

<file path=xl/worksheets/_rels/sheet11.xml.rels><?xml version="1.0" encoding="UTF-8" standalone="yes"?><Relationships xmlns="http://schemas.openxmlformats.org/package/2006/relationships"><Relationship Id="rId1" Target="../printerSettings/printerSettings11.bin" Type="http://schemas.openxmlformats.org/officeDocument/2006/relationships/printerSettings"/></Relationships>
</file>

<file path=xl/worksheets/_rels/sheet12.xml.rels><?xml version="1.0" encoding="UTF-8" standalone="yes"?><Relationships xmlns="http://schemas.openxmlformats.org/package/2006/relationships"><Relationship Id="rId1" Target="../printerSettings/printerSettings12.bin" Type="http://schemas.openxmlformats.org/officeDocument/2006/relationships/printerSettings"/></Relationships>
</file>

<file path=xl/worksheets/_rels/sheet13.xml.rels><?xml version="1.0" encoding="UTF-8" standalone="yes"?><Relationships xmlns="http://schemas.openxmlformats.org/package/2006/relationships"><Relationship Id="rId1" Target="../printerSettings/printerSettings13.bin" Type="http://schemas.openxmlformats.org/officeDocument/2006/relationships/printerSettings"/></Relationships>
</file>

<file path=xl/worksheets/_rels/sheet14.xml.rels><?xml version="1.0" encoding="UTF-8" standalone="yes"?><Relationships xmlns="http://schemas.openxmlformats.org/package/2006/relationships"><Relationship Id="rId1" Target="../printerSettings/printerSettings14.bin" Type="http://schemas.openxmlformats.org/officeDocument/2006/relationships/printerSettings"/></Relationships>
</file>

<file path=xl/worksheets/_rels/sheet15.xml.rels><?xml version="1.0" encoding="UTF-8" standalone="yes"?><Relationships xmlns="http://schemas.openxmlformats.org/package/2006/relationships"><Relationship Id="rId1" Target="../printerSettings/printerSettings15.bin" Type="http://schemas.openxmlformats.org/officeDocument/2006/relationships/printerSettings"/></Relationships>
</file>

<file path=xl/worksheets/_rels/sheet16.xml.rels><?xml version="1.0" encoding="UTF-8" standalone="yes"?><Relationships xmlns="http://schemas.openxmlformats.org/package/2006/relationships"><Relationship Id="rId1" Target="../printerSettings/printerSettings16.bin" Type="http://schemas.openxmlformats.org/officeDocument/2006/relationships/printerSettings"/></Relationships>
</file>

<file path=xl/worksheets/_rels/sheet17.xml.rels><?xml version="1.0" encoding="UTF-8" standalone="yes"?><Relationships xmlns="http://schemas.openxmlformats.org/package/2006/relationships"><Relationship Id="rId1" Target="../printerSettings/printerSettings17.bin" Type="http://schemas.openxmlformats.org/officeDocument/2006/relationships/printerSettings"/></Relationships>
</file>

<file path=xl/worksheets/_rels/sheet18.xml.rels><?xml version="1.0" encoding="UTF-8" standalone="yes"?><Relationships xmlns="http://schemas.openxmlformats.org/package/2006/relationships"><Relationship Id="rId1" Target="../printerSettings/printerSettings18.bin" Type="http://schemas.openxmlformats.org/officeDocument/2006/relationships/printerSettings"/></Relationships>
</file>

<file path=xl/worksheets/_rels/sheet19.xml.rels><?xml version="1.0" encoding="UTF-8" standalone="yes"?><Relationships xmlns="http://schemas.openxmlformats.org/package/2006/relationships"><Relationship Id="rId1" Target="../printerSettings/printerSettings19.bin" Type="http://schemas.openxmlformats.org/officeDocument/2006/relationships/printerSettings"/></Relationships>
</file>

<file path=xl/worksheets/_rels/sheet2.xml.rels><?xml version="1.0" encoding="UTF-8" standalone="yes"?><Relationships xmlns="http://schemas.openxmlformats.org/package/2006/relationships"><Relationship Id="rId1" Target="../printerSettings/printerSettings2.bin" Type="http://schemas.openxmlformats.org/officeDocument/2006/relationships/printerSettings"/></Relationships>
</file>

<file path=xl/worksheets/_rels/sheet20.xml.rels><?xml version="1.0" encoding="UTF-8" standalone="yes"?><Relationships xmlns="http://schemas.openxmlformats.org/package/2006/relationships"><Relationship Id="rId1" Target="../printerSettings/printerSettings20.bin" Type="http://schemas.openxmlformats.org/officeDocument/2006/relationships/printerSettings"/></Relationships>
</file>

<file path=xl/worksheets/_rels/sheet21.xml.rels><?xml version="1.0" encoding="UTF-8" standalone="yes"?><Relationships xmlns="http://schemas.openxmlformats.org/package/2006/relationships"><Relationship Id="rId1" Target="../printerSettings/printerSettings21.bin" Type="http://schemas.openxmlformats.org/officeDocument/2006/relationships/printerSettings"/></Relationships>
</file>

<file path=xl/worksheets/_rels/sheet22.xml.rels><?xml version="1.0" encoding="UTF-8" standalone="yes"?><Relationships xmlns="http://schemas.openxmlformats.org/package/2006/relationships"><Relationship Id="rId1" Target="../printerSettings/printerSettings22.bin" Type="http://schemas.openxmlformats.org/officeDocument/2006/relationships/printerSettings"/></Relationships>
</file>

<file path=xl/worksheets/_rels/sheet23.xml.rels><?xml version="1.0" encoding="UTF-8" standalone="yes"?><Relationships xmlns="http://schemas.openxmlformats.org/package/2006/relationships"><Relationship Id="rId1" Target="../printerSettings/printerSettings23.bin" Type="http://schemas.openxmlformats.org/officeDocument/2006/relationships/printerSettings"/></Relationships>
</file>

<file path=xl/worksheets/_rels/sheet24.xml.rels><?xml version="1.0" encoding="UTF-8" standalone="yes"?><Relationships xmlns="http://schemas.openxmlformats.org/package/2006/relationships"><Relationship Id="rId1" Target="../printerSettings/printerSettings24.bin" Type="http://schemas.openxmlformats.org/officeDocument/2006/relationships/printerSettings"/></Relationships>
</file>

<file path=xl/worksheets/_rels/sheet25.xml.rels><?xml version="1.0" encoding="UTF-8" standalone="yes"?><Relationships xmlns="http://schemas.openxmlformats.org/package/2006/relationships"><Relationship Id="rId1" Target="../printerSettings/printerSettings25.bin" Type="http://schemas.openxmlformats.org/officeDocument/2006/relationships/printerSettings"/></Relationships>
</file>

<file path=xl/worksheets/_rels/sheet26.xml.rels><?xml version="1.0" encoding="UTF-8" standalone="yes"?><Relationships xmlns="http://schemas.openxmlformats.org/package/2006/relationships"><Relationship Id="rId1" Target="../printerSettings/printerSettings26.bin" Type="http://schemas.openxmlformats.org/officeDocument/2006/relationships/printerSettings"/></Relationships>
</file>

<file path=xl/worksheets/_rels/sheet27.xml.rels><?xml version="1.0" encoding="UTF-8" standalone="yes"?><Relationships xmlns="http://schemas.openxmlformats.org/package/2006/relationships"><Relationship Id="rId1" Target="../printerSettings/printerSettings27.bin" Type="http://schemas.openxmlformats.org/officeDocument/2006/relationships/printerSettings"/></Relationships>
</file>

<file path=xl/worksheets/_rels/sheet28.xml.rels><?xml version="1.0" encoding="UTF-8" standalone="yes"?><Relationships xmlns="http://schemas.openxmlformats.org/package/2006/relationships"><Relationship Id="rId1" Target="../printerSettings/printerSettings28.bin" Type="http://schemas.openxmlformats.org/officeDocument/2006/relationships/printerSettings"/></Relationships>
</file>

<file path=xl/worksheets/_rels/sheet29.xml.rels><?xml version="1.0" encoding="UTF-8" standalone="yes"?><Relationships xmlns="http://schemas.openxmlformats.org/package/2006/relationships"><Relationship Id="rId1" Target="../printerSettings/printerSettings29.bin" Type="http://schemas.openxmlformats.org/officeDocument/2006/relationships/printerSettings"/></Relationships>
</file>

<file path=xl/worksheets/_rels/sheet3.xml.rels><?xml version="1.0" encoding="UTF-8" standalone="yes"?><Relationships xmlns="http://schemas.openxmlformats.org/package/2006/relationships"><Relationship Id="rId1" Target="../printerSettings/printerSettings3.bin" Type="http://schemas.openxmlformats.org/officeDocument/2006/relationships/printerSettings"/></Relationships>
</file>

<file path=xl/worksheets/_rels/sheet30.xml.rels><?xml version="1.0" encoding="UTF-8" standalone="yes"?><Relationships xmlns="http://schemas.openxmlformats.org/package/2006/relationships"><Relationship Id="rId1" Target="../printerSettings/printerSettings30.bin" Type="http://schemas.openxmlformats.org/officeDocument/2006/relationships/printerSettings"/></Relationships>
</file>

<file path=xl/worksheets/_rels/sheet31.xml.rels><?xml version="1.0" encoding="UTF-8" standalone="yes"?><Relationships xmlns="http://schemas.openxmlformats.org/package/2006/relationships"><Relationship Id="rId1" Target="../printerSettings/printerSettings31.bin" Type="http://schemas.openxmlformats.org/officeDocument/2006/relationships/printerSettings"/></Relationships>
</file>

<file path=xl/worksheets/_rels/sheet32.xml.rels><?xml version="1.0" encoding="UTF-8" standalone="yes"?><Relationships xmlns="http://schemas.openxmlformats.org/package/2006/relationships"><Relationship Id="rId1" Target="../printerSettings/printerSettings32.bin" Type="http://schemas.openxmlformats.org/officeDocument/2006/relationships/printerSettings"/></Relationships>
</file>

<file path=xl/worksheets/_rels/sheet33.xml.rels><?xml version="1.0" encoding="UTF-8" standalone="yes"?><Relationships xmlns="http://schemas.openxmlformats.org/package/2006/relationships"><Relationship Id="rId1" Target="../printerSettings/printerSettings33.bin" Type="http://schemas.openxmlformats.org/officeDocument/2006/relationships/printerSettings"/></Relationships>
</file>

<file path=xl/worksheets/_rels/sheet34.xml.rels><?xml version="1.0" encoding="UTF-8" standalone="yes"?><Relationships xmlns="http://schemas.openxmlformats.org/package/2006/relationships"><Relationship Id="rId1" Target="../printerSettings/printerSettings34.bin" Type="http://schemas.openxmlformats.org/officeDocument/2006/relationships/printerSettings"/></Relationships>
</file>

<file path=xl/worksheets/_rels/sheet35.xml.rels><?xml version="1.0" encoding="UTF-8" standalone="yes"?><Relationships xmlns="http://schemas.openxmlformats.org/package/2006/relationships"><Relationship Id="rId1" Target="../printerSettings/printerSettings35.bin" Type="http://schemas.openxmlformats.org/officeDocument/2006/relationships/printerSettings"/></Relationships>
</file>

<file path=xl/worksheets/_rels/sheet36.xml.rels><?xml version="1.0" encoding="UTF-8" standalone="yes"?><Relationships xmlns="http://schemas.openxmlformats.org/package/2006/relationships"><Relationship Id="rId1" Target="../printerSettings/printerSettings36.bin" Type="http://schemas.openxmlformats.org/officeDocument/2006/relationships/printerSettings"/></Relationships>
</file>

<file path=xl/worksheets/_rels/sheet37.xml.rels><?xml version="1.0" encoding="UTF-8" standalone="yes"?><Relationships xmlns="http://schemas.openxmlformats.org/package/2006/relationships"><Relationship Id="rId1" Target="../printerSettings/printerSettings37.bin" Type="http://schemas.openxmlformats.org/officeDocument/2006/relationships/printerSettings"/></Relationships>
</file>

<file path=xl/worksheets/_rels/sheet38.xml.rels><?xml version="1.0" encoding="UTF-8" standalone="yes"?><Relationships xmlns="http://schemas.openxmlformats.org/package/2006/relationships"><Relationship Id="rId1" Target="../printerSettings/printerSettings38.bin" Type="http://schemas.openxmlformats.org/officeDocument/2006/relationships/printerSettings"/></Relationships>
</file>

<file path=xl/worksheets/_rels/sheet39.xml.rels><?xml version="1.0" encoding="UTF-8" standalone="yes"?><Relationships xmlns="http://schemas.openxmlformats.org/package/2006/relationships"><Relationship Id="rId1" Target="../printerSettings/printerSettings39.bin" Type="http://schemas.openxmlformats.org/officeDocument/2006/relationships/printerSettings"/></Relationships>
</file>

<file path=xl/worksheets/_rels/sheet4.xml.rels><?xml version="1.0" encoding="UTF-8" standalone="yes"?><Relationships xmlns="http://schemas.openxmlformats.org/package/2006/relationships"><Relationship Id="rId1" Target="../printerSettings/printerSettings4.bin" Type="http://schemas.openxmlformats.org/officeDocument/2006/relationships/printerSettings"/></Relationships>
</file>

<file path=xl/worksheets/_rels/sheet40.xml.rels><?xml version="1.0" encoding="UTF-8" standalone="yes"?><Relationships xmlns="http://schemas.openxmlformats.org/package/2006/relationships"><Relationship Id="rId1" Target="../printerSettings/printerSettings40.bin" Type="http://schemas.openxmlformats.org/officeDocument/2006/relationships/printerSettings"/></Relationships>
</file>

<file path=xl/worksheets/_rels/sheet41.xml.rels><?xml version="1.0" encoding="UTF-8" standalone="yes"?><Relationships xmlns="http://schemas.openxmlformats.org/package/2006/relationships"><Relationship Id="rId1" Target="../printerSettings/printerSettings41.bin" Type="http://schemas.openxmlformats.org/officeDocument/2006/relationships/printerSettings"/></Relationships>
</file>

<file path=xl/worksheets/_rels/sheet42.xml.rels><?xml version="1.0" encoding="UTF-8" standalone="yes"?><Relationships xmlns="http://schemas.openxmlformats.org/package/2006/relationships"><Relationship Id="rId1" Target="../printerSettings/printerSettings42.bin" Type="http://schemas.openxmlformats.org/officeDocument/2006/relationships/printerSettings"/></Relationships>
</file>

<file path=xl/worksheets/_rels/sheet43.xml.rels><?xml version="1.0" encoding="UTF-8" standalone="yes"?><Relationships xmlns="http://schemas.openxmlformats.org/package/2006/relationships"><Relationship Id="rId1" Target="../printerSettings/printerSettings43.bin" Type="http://schemas.openxmlformats.org/officeDocument/2006/relationships/printerSettings"/></Relationships>
</file>

<file path=xl/worksheets/_rels/sheet44.xml.rels><?xml version="1.0" encoding="UTF-8" standalone="yes"?><Relationships xmlns="http://schemas.openxmlformats.org/package/2006/relationships"><Relationship Id="rId1" Target="../printerSettings/printerSettings44.bin" Type="http://schemas.openxmlformats.org/officeDocument/2006/relationships/printerSettings"/></Relationships>
</file>

<file path=xl/worksheets/_rels/sheet45.xml.rels><?xml version="1.0" encoding="UTF-8" standalone="yes"?><Relationships xmlns="http://schemas.openxmlformats.org/package/2006/relationships"><Relationship Id="rId1" Target="../printerSettings/printerSettings45.bin" Type="http://schemas.openxmlformats.org/officeDocument/2006/relationships/printerSettings"/></Relationships>
</file>

<file path=xl/worksheets/_rels/sheet46.xml.rels><?xml version="1.0" encoding="UTF-8" standalone="yes"?><Relationships xmlns="http://schemas.openxmlformats.org/package/2006/relationships"><Relationship Id="rId1" Target="../printerSettings/printerSettings46.bin" Type="http://schemas.openxmlformats.org/officeDocument/2006/relationships/printerSettings"/></Relationships>
</file>

<file path=xl/worksheets/_rels/sheet47.xml.rels><?xml version="1.0" encoding="UTF-8" standalone="yes"?><Relationships xmlns="http://schemas.openxmlformats.org/package/2006/relationships"><Relationship Id="rId1" Target="../printerSettings/printerSettings47.bin" Type="http://schemas.openxmlformats.org/officeDocument/2006/relationships/printerSettings"/></Relationships>
</file>

<file path=xl/worksheets/_rels/sheet48.xml.rels><?xml version="1.0" encoding="UTF-8" standalone="yes"?><Relationships xmlns="http://schemas.openxmlformats.org/package/2006/relationships"><Relationship Id="rId1" Target="../printerSettings/printerSettings48.bin" Type="http://schemas.openxmlformats.org/officeDocument/2006/relationships/printerSettings"/></Relationships>
</file>

<file path=xl/worksheets/_rels/sheet49.xml.rels><?xml version="1.0" encoding="UTF-8" standalone="yes"?><Relationships xmlns="http://schemas.openxmlformats.org/package/2006/relationships"><Relationship Id="rId1" Target="../printerSettings/printerSettings49.bin" Type="http://schemas.openxmlformats.org/officeDocument/2006/relationships/printerSettings"/></Relationships>
</file>

<file path=xl/worksheets/_rels/sheet5.xml.rels><?xml version="1.0" encoding="UTF-8" standalone="yes"?><Relationships xmlns="http://schemas.openxmlformats.org/package/2006/relationships"><Relationship Id="rId1" Target="../printerSettings/printerSettings5.bin" Type="http://schemas.openxmlformats.org/officeDocument/2006/relationships/printerSettings"/></Relationships>
</file>

<file path=xl/worksheets/_rels/sheet6.xml.rels><?xml version="1.0" encoding="UTF-8" standalone="yes"?><Relationships xmlns="http://schemas.openxmlformats.org/package/2006/relationships"><Relationship Id="rId1" Target="../printerSettings/printerSettings6.bin" Type="http://schemas.openxmlformats.org/officeDocument/2006/relationships/printerSettings"/></Relationships>
</file>

<file path=xl/worksheets/_rels/sheet7.xml.rels><?xml version="1.0" encoding="UTF-8" standalone="yes"?><Relationships xmlns="http://schemas.openxmlformats.org/package/2006/relationships"><Relationship Id="rId1" Target="../printerSettings/printerSettings7.bin" Type="http://schemas.openxmlformats.org/officeDocument/2006/relationships/printerSettings"/></Relationships>
</file>

<file path=xl/worksheets/_rels/sheet8.xml.rels><?xml version="1.0" encoding="UTF-8" standalone="yes"?><Relationships xmlns="http://schemas.openxmlformats.org/package/2006/relationships"><Relationship Id="rId1" Target="../printerSettings/printerSettings8.bin" Type="http://schemas.openxmlformats.org/officeDocument/2006/relationships/printerSettings"/></Relationships>
</file>

<file path=xl/worksheets/_rels/sheet9.xml.rels><?xml version="1.0" encoding="UTF-8" standalone="yes"?><Relationships xmlns="http://schemas.openxmlformats.org/package/2006/relationships"><Relationship Id="rId1" Target="../printerSettings/printerSettings9.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18"/>
  <sheetViews>
    <sheetView tabSelected="1" workbookViewId="0"/>
  </sheetViews>
  <sheetFormatPr defaultRowHeight="12.75" x14ac:dyDescent="0.2"/>
  <cols>
    <col min="1" max="1" customWidth="true" style="270" width="125.7109375" collapsed="false"/>
    <col min="2" max="16384" style="271" width="9.140625" collapsed="false"/>
  </cols>
  <sheetData>
    <row r="1" spans="1:1" s="269" customFormat="1" ht="18" x14ac:dyDescent="0.25">
      <c r="A1" s="268" t="s">
        <v>381</v>
      </c>
    </row>
    <row r="3" spans="1:1" x14ac:dyDescent="0.2">
      <c r="A3" s="270" t="s">
        <v>102</v>
      </c>
    </row>
    <row r="4" spans="1:1" x14ac:dyDescent="0.2">
      <c r="A4" s="272" t="s">
        <v>101</v>
      </c>
    </row>
    <row r="6" spans="1:1" x14ac:dyDescent="0.2">
      <c r="A6" s="272"/>
    </row>
    <row r="7" spans="1:1" x14ac:dyDescent="0.2">
      <c r="A7" s="270" t="s">
        <v>292</v>
      </c>
    </row>
    <row r="8" spans="1:1" x14ac:dyDescent="0.2">
      <c r="A8" s="273" t="s">
        <v>234</v>
      </c>
    </row>
    <row r="9" spans="1:1" ht="15.75" x14ac:dyDescent="0.25">
      <c r="A9" s="274"/>
    </row>
    <row r="10" spans="1:1" ht="51" x14ac:dyDescent="0.2">
      <c r="A10" s="270" t="s">
        <v>452</v>
      </c>
    </row>
    <row r="12" spans="1:1" ht="14.25" customHeight="1" x14ac:dyDescent="0.2">
      <c r="A12" s="270" t="s">
        <v>109</v>
      </c>
    </row>
    <row r="13" spans="1:1" x14ac:dyDescent="0.2">
      <c r="A13" s="271"/>
    </row>
    <row r="14" spans="1:1" x14ac:dyDescent="0.2">
      <c r="A14" s="275" t="s">
        <v>188</v>
      </c>
    </row>
    <row r="15" spans="1:1" x14ac:dyDescent="0.2">
      <c r="A15" s="276" t="s">
        <v>185</v>
      </c>
    </row>
    <row r="16" spans="1:1" x14ac:dyDescent="0.2">
      <c r="A16" s="276" t="s">
        <v>186</v>
      </c>
    </row>
    <row r="17" spans="1:1" x14ac:dyDescent="0.2">
      <c r="A17" s="276" t="s">
        <v>187</v>
      </c>
    </row>
    <row r="18" spans="1:1" x14ac:dyDescent="0.2">
      <c r="A18" s="271"/>
    </row>
  </sheetData>
  <phoneticPr fontId="10" type="noConversion"/>
  <hyperlinks>
    <hyperlink ref="A4" r:id="rId1"/>
  </hyperlinks>
  <pageMargins left="0.75" right="0.75" top="1" bottom="1" header="0.5" footer="0.5"/>
  <pageSetup paperSize="9"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M51"/>
  <sheetViews>
    <sheetView showGridLines="0" workbookViewId="0">
      <selection activeCell="A2" sqref="A2"/>
    </sheetView>
  </sheetViews>
  <sheetFormatPr defaultRowHeight="12.75" x14ac:dyDescent="0.2"/>
  <cols>
    <col min="1" max="1" customWidth="true" width="35.5703125" collapsed="false"/>
    <col min="2" max="11" customWidth="true" width="8.5703125" collapsed="false"/>
  </cols>
  <sheetData>
    <row r="1" spans="1:12" x14ac:dyDescent="0.2">
      <c r="A1" s="100" t="s">
        <v>89</v>
      </c>
    </row>
    <row r="2" spans="1:12" ht="17.25" x14ac:dyDescent="0.25">
      <c r="A2" s="21" t="s">
        <v>392</v>
      </c>
      <c r="B2" s="22"/>
      <c r="C2" s="22"/>
      <c r="D2" s="22"/>
      <c r="E2" s="22"/>
      <c r="F2" s="22"/>
      <c r="G2" s="22"/>
      <c r="H2" s="22"/>
      <c r="I2" s="22"/>
      <c r="J2" s="22"/>
      <c r="K2" s="2"/>
    </row>
    <row r="3" spans="1:12" ht="12.75" customHeight="1" x14ac:dyDescent="0.25">
      <c r="B3" s="22"/>
      <c r="C3" s="23"/>
      <c r="D3" s="23"/>
      <c r="E3" s="22"/>
      <c r="F3" s="22"/>
      <c r="G3" s="22"/>
      <c r="H3" s="22"/>
      <c r="I3" s="22"/>
      <c r="J3" s="22"/>
      <c r="K3" s="107"/>
    </row>
    <row r="4" spans="1:12" x14ac:dyDescent="0.2">
      <c r="A4" s="14" t="s">
        <v>30</v>
      </c>
      <c r="B4" s="30" t="s">
        <v>111</v>
      </c>
      <c r="C4" s="30" t="s">
        <v>118</v>
      </c>
      <c r="D4" s="30" t="s">
        <v>128</v>
      </c>
      <c r="E4" s="30" t="s">
        <v>137</v>
      </c>
      <c r="F4" s="30" t="s">
        <v>163</v>
      </c>
      <c r="G4" s="454" t="s">
        <v>208</v>
      </c>
      <c r="H4" s="454" t="s">
        <v>269</v>
      </c>
      <c r="I4" s="454" t="s">
        <v>342</v>
      </c>
      <c r="J4" s="454" t="s">
        <v>349</v>
      </c>
      <c r="K4" s="455" t="s">
        <v>371</v>
      </c>
    </row>
    <row r="5" spans="1:12" x14ac:dyDescent="0.2">
      <c r="A5" s="637" t="s">
        <v>139</v>
      </c>
      <c r="B5" s="648">
        <v>88.802887684056842</v>
      </c>
      <c r="C5" s="648">
        <v>88.134236171478236</v>
      </c>
      <c r="D5" s="648">
        <v>86.848977107063334</v>
      </c>
      <c r="E5" s="648">
        <v>86.574109782748423</v>
      </c>
      <c r="F5" s="648">
        <v>86.757038581856108</v>
      </c>
      <c r="G5" s="648">
        <v>86.419693026197365</v>
      </c>
      <c r="H5" s="648">
        <v>85.559730555579321</v>
      </c>
      <c r="I5" s="648">
        <v>86.01460479499265</v>
      </c>
      <c r="J5" s="648">
        <v>87.046474878868111</v>
      </c>
      <c r="K5" s="649">
        <v>87.485094669742452</v>
      </c>
      <c r="L5" s="154"/>
    </row>
    <row r="6" spans="1:12" s="99" customFormat="1" x14ac:dyDescent="0.2">
      <c r="A6" s="456" t="s">
        <v>11</v>
      </c>
      <c r="B6" s="512">
        <v>86.49679251653393</v>
      </c>
      <c r="C6" s="512">
        <v>86.117503309235303</v>
      </c>
      <c r="D6" s="512">
        <v>84.61490450630383</v>
      </c>
      <c r="E6" s="512">
        <v>83.865919760506202</v>
      </c>
      <c r="F6" s="512">
        <v>84.244567493369317</v>
      </c>
      <c r="G6" s="512">
        <v>85.304014581483386</v>
      </c>
      <c r="H6" s="512">
        <v>85.035810312418207</v>
      </c>
      <c r="I6" s="512">
        <v>84.616783107809781</v>
      </c>
      <c r="J6" s="512">
        <v>85.557313389903641</v>
      </c>
      <c r="K6" s="513">
        <v>85.333893070256977</v>
      </c>
    </row>
    <row r="7" spans="1:12" x14ac:dyDescent="0.2">
      <c r="A7" s="645" t="s">
        <v>12</v>
      </c>
      <c r="B7" s="646">
        <v>71.807580174927111</v>
      </c>
      <c r="C7" s="646">
        <v>71.408490300815302</v>
      </c>
      <c r="D7" s="646">
        <v>71.665695981362845</v>
      </c>
      <c r="E7" s="646">
        <v>67.496062992125985</v>
      </c>
      <c r="F7" s="646">
        <v>67.909604519774007</v>
      </c>
      <c r="G7" s="646">
        <v>67.47873163186388</v>
      </c>
      <c r="H7" s="646">
        <v>67.247254827716773</v>
      </c>
      <c r="I7" s="646">
        <v>67.172897196261687</v>
      </c>
      <c r="J7" s="646">
        <v>70.346153846153854</v>
      </c>
      <c r="K7" s="647">
        <v>67.873475609756099</v>
      </c>
    </row>
    <row r="8" spans="1:12" x14ac:dyDescent="0.2">
      <c r="A8" s="457" t="s">
        <v>460</v>
      </c>
      <c r="B8" s="514">
        <v>81.944444444444443</v>
      </c>
      <c r="C8" s="514">
        <v>84.172661870503589</v>
      </c>
      <c r="D8" s="514">
        <v>82.835820895522389</v>
      </c>
      <c r="E8" s="514">
        <v>77.702702702702695</v>
      </c>
      <c r="F8" s="514">
        <v>82.30088495575221</v>
      </c>
      <c r="G8" s="514">
        <v>72.972972972972968</v>
      </c>
      <c r="H8" s="514">
        <v>75.675675675675677</v>
      </c>
      <c r="I8" s="514">
        <v>82.978723404255319</v>
      </c>
      <c r="J8" s="514">
        <v>78.761061946902657</v>
      </c>
      <c r="K8" s="515">
        <v>81</v>
      </c>
    </row>
    <row r="9" spans="1:12" x14ac:dyDescent="0.2">
      <c r="A9" s="457" t="s">
        <v>461</v>
      </c>
      <c r="B9" s="514">
        <v>68.371040723981906</v>
      </c>
      <c r="C9" s="514">
        <v>67.635843660629163</v>
      </c>
      <c r="D9" s="514">
        <v>66.682950659501699</v>
      </c>
      <c r="E9" s="514">
        <v>63.207083128381704</v>
      </c>
      <c r="F9" s="514">
        <v>63.87017758726271</v>
      </c>
      <c r="G9" s="514">
        <v>64.168190127970746</v>
      </c>
      <c r="H9" s="514">
        <v>64.252873563218387</v>
      </c>
      <c r="I9" s="514">
        <v>65.588235294117652</v>
      </c>
      <c r="J9" s="514">
        <v>67.89838337182448</v>
      </c>
      <c r="K9" s="515">
        <v>65.658263305322123</v>
      </c>
    </row>
    <row r="10" spans="1:12" x14ac:dyDescent="0.2">
      <c r="A10" s="457" t="s">
        <v>462</v>
      </c>
      <c r="B10" s="514">
        <v>78.729689807976371</v>
      </c>
      <c r="C10" s="514">
        <v>76.564774381368267</v>
      </c>
      <c r="D10" s="514">
        <v>78.599221789883273</v>
      </c>
      <c r="E10" s="514">
        <v>77.844311377245518</v>
      </c>
      <c r="F10" s="514">
        <v>76.581196581196593</v>
      </c>
      <c r="G10" s="514">
        <v>76.43564356435644</v>
      </c>
      <c r="H10" s="514">
        <v>73.563218390804593</v>
      </c>
      <c r="I10" s="514">
        <v>70.476190476190482</v>
      </c>
      <c r="J10" s="514">
        <v>75.367647058823522</v>
      </c>
      <c r="K10" s="515">
        <v>71.343873517786562</v>
      </c>
    </row>
    <row r="11" spans="1:12" x14ac:dyDescent="0.2">
      <c r="A11" s="457" t="s">
        <v>199</v>
      </c>
      <c r="B11" s="514">
        <v>75.438596491228068</v>
      </c>
      <c r="C11" s="514">
        <v>75.513428120063182</v>
      </c>
      <c r="D11" s="514">
        <v>78.630705394190869</v>
      </c>
      <c r="E11" s="514">
        <v>68.404907975460134</v>
      </c>
      <c r="F11" s="514">
        <v>67.592592592592595</v>
      </c>
      <c r="G11" s="514">
        <v>68.389057750759875</v>
      </c>
      <c r="H11" s="514">
        <v>70.895522388059703</v>
      </c>
      <c r="I11" s="514">
        <v>65.060240963855421</v>
      </c>
      <c r="J11" s="514">
        <v>72.985781990521332</v>
      </c>
      <c r="K11" s="515">
        <v>71.673819742489272</v>
      </c>
    </row>
    <row r="12" spans="1:12" x14ac:dyDescent="0.2">
      <c r="A12" s="645" t="s">
        <v>140</v>
      </c>
      <c r="B12" s="646">
        <v>81.889763779527556</v>
      </c>
      <c r="C12" s="646">
        <v>81.028938906752416</v>
      </c>
      <c r="D12" s="646">
        <v>80.658436213991763</v>
      </c>
      <c r="E12" s="646">
        <v>73.452078032230702</v>
      </c>
      <c r="F12" s="646">
        <v>73.264604810996559</v>
      </c>
      <c r="G12" s="646">
        <v>70.133819951338197</v>
      </c>
      <c r="H12" s="646">
        <v>72.012383900928796</v>
      </c>
      <c r="I12" s="646">
        <v>68.877216021011165</v>
      </c>
      <c r="J12" s="646">
        <v>70.692943420216153</v>
      </c>
      <c r="K12" s="647">
        <v>68.95573212258796</v>
      </c>
    </row>
    <row r="13" spans="1:12" x14ac:dyDescent="0.2">
      <c r="A13" s="457" t="s">
        <v>463</v>
      </c>
      <c r="B13" s="514">
        <v>48.717948717948715</v>
      </c>
      <c r="C13" s="514">
        <v>45</v>
      </c>
      <c r="D13" s="514">
        <v>52.688172043010752</v>
      </c>
      <c r="E13" s="514">
        <v>55.797101449275367</v>
      </c>
      <c r="F13" s="514">
        <v>41.55251141552511</v>
      </c>
      <c r="G13" s="514">
        <v>46.125461254612546</v>
      </c>
      <c r="H13" s="514">
        <v>48.611111111111107</v>
      </c>
      <c r="I13" s="514">
        <v>39.442231075697208</v>
      </c>
      <c r="J13" s="514">
        <v>43.089430894308947</v>
      </c>
      <c r="K13" s="515">
        <v>46.913580246913575</v>
      </c>
    </row>
    <row r="14" spans="1:12" ht="13.5" x14ac:dyDescent="0.2">
      <c r="A14" s="457" t="s">
        <v>485</v>
      </c>
      <c r="B14" s="514">
        <v>72.935779816513758</v>
      </c>
      <c r="C14" s="514">
        <v>74.074074074074076</v>
      </c>
      <c r="D14" s="514">
        <v>69.266055045871553</v>
      </c>
      <c r="E14" s="514">
        <v>64.968152866242036</v>
      </c>
      <c r="F14" s="514">
        <v>63.270777479892757</v>
      </c>
      <c r="G14" s="514">
        <v>60.927152317880797</v>
      </c>
      <c r="H14" s="514">
        <v>62.192393736017891</v>
      </c>
      <c r="I14" s="514">
        <v>60.045146726862299</v>
      </c>
      <c r="J14" s="514">
        <v>62.240663900414937</v>
      </c>
      <c r="K14" s="515">
        <v>55.51330798479087</v>
      </c>
    </row>
    <row r="15" spans="1:12" x14ac:dyDescent="0.2">
      <c r="A15" s="457" t="s">
        <v>465</v>
      </c>
      <c r="B15" s="514">
        <v>94.696969696969703</v>
      </c>
      <c r="C15" s="514">
        <v>90.740740740740748</v>
      </c>
      <c r="D15" s="514">
        <v>92.165898617511516</v>
      </c>
      <c r="E15" s="514">
        <v>85.029940119760482</v>
      </c>
      <c r="F15" s="514">
        <v>91.351351351351354</v>
      </c>
      <c r="G15" s="514">
        <v>82.38636363636364</v>
      </c>
      <c r="H15" s="514">
        <v>73.504273504273513</v>
      </c>
      <c r="I15" s="514">
        <v>85.714285714285708</v>
      </c>
      <c r="J15" s="514">
        <v>88.679245283018872</v>
      </c>
      <c r="K15" s="515">
        <v>86.04651162790698</v>
      </c>
    </row>
    <row r="16" spans="1:12" x14ac:dyDescent="0.2">
      <c r="A16" s="457" t="s">
        <v>459</v>
      </c>
      <c r="B16" s="514">
        <v>87.769784172661872</v>
      </c>
      <c r="C16" s="514">
        <v>85.83106267029973</v>
      </c>
      <c r="D16" s="514">
        <v>86.486486486486484</v>
      </c>
      <c r="E16" s="514">
        <v>79.107142857142847</v>
      </c>
      <c r="F16" s="514">
        <v>84.070796460176993</v>
      </c>
      <c r="G16" s="514">
        <v>81.586021505376351</v>
      </c>
      <c r="H16" s="514">
        <v>83.113772455089816</v>
      </c>
      <c r="I16" s="514">
        <v>82.079343365253081</v>
      </c>
      <c r="J16" s="514">
        <v>83.207070707070713</v>
      </c>
      <c r="K16" s="515">
        <v>84.46490218642117</v>
      </c>
    </row>
    <row r="17" spans="1:13" x14ac:dyDescent="0.2">
      <c r="A17" s="645" t="s">
        <v>13</v>
      </c>
      <c r="B17" s="646">
        <v>89.10177633783934</v>
      </c>
      <c r="C17" s="646">
        <v>88.55927396483267</v>
      </c>
      <c r="D17" s="646">
        <v>86.690140845070417</v>
      </c>
      <c r="E17" s="646">
        <v>86.229337498373027</v>
      </c>
      <c r="F17" s="646">
        <v>85.840043674082168</v>
      </c>
      <c r="G17" s="646">
        <v>87.907923363043011</v>
      </c>
      <c r="H17" s="646">
        <v>87.677546086430951</v>
      </c>
      <c r="I17" s="646">
        <v>87.799528876614403</v>
      </c>
      <c r="J17" s="646">
        <v>88.718963655991374</v>
      </c>
      <c r="K17" s="647">
        <v>89.387979141890042</v>
      </c>
    </row>
    <row r="18" spans="1:13" x14ac:dyDescent="0.2">
      <c r="A18" s="457" t="s">
        <v>466</v>
      </c>
      <c r="B18" s="514">
        <v>85.047720042417822</v>
      </c>
      <c r="C18" s="514">
        <v>84.942084942084932</v>
      </c>
      <c r="D18" s="514">
        <v>79.680851063829778</v>
      </c>
      <c r="E18" s="514">
        <v>80.01172332942555</v>
      </c>
      <c r="F18" s="514">
        <v>81.269592476489024</v>
      </c>
      <c r="G18" s="514">
        <v>83.81849315068493</v>
      </c>
      <c r="H18" s="514">
        <v>84.365781710914462</v>
      </c>
      <c r="I18" s="514">
        <v>85.420743639921724</v>
      </c>
      <c r="J18" s="514">
        <v>85.835095137420709</v>
      </c>
      <c r="K18" s="515">
        <v>85.778275475923849</v>
      </c>
    </row>
    <row r="19" spans="1:13" x14ac:dyDescent="0.2">
      <c r="A19" s="457" t="s">
        <v>467</v>
      </c>
      <c r="B19" s="514">
        <v>85.013623978201636</v>
      </c>
      <c r="C19" s="514">
        <v>84.023668639053255</v>
      </c>
      <c r="D19" s="514">
        <v>86.350148367952514</v>
      </c>
      <c r="E19" s="514">
        <v>79.166666666666657</v>
      </c>
      <c r="F19" s="514">
        <v>76.760563380281681</v>
      </c>
      <c r="G19" s="514">
        <v>83.464566929133852</v>
      </c>
      <c r="H19" s="514">
        <v>83.760683760683762</v>
      </c>
      <c r="I19" s="514">
        <v>84.792626728110605</v>
      </c>
      <c r="J19" s="514">
        <v>88.023952095808383</v>
      </c>
      <c r="K19" s="515">
        <v>86.55913978494624</v>
      </c>
    </row>
    <row r="20" spans="1:13" x14ac:dyDescent="0.2">
      <c r="A20" s="457" t="s">
        <v>129</v>
      </c>
      <c r="B20" s="514">
        <v>87.352941176470594</v>
      </c>
      <c r="C20" s="514">
        <v>84.905660377358487</v>
      </c>
      <c r="D20" s="514">
        <v>84.745762711864401</v>
      </c>
      <c r="E20" s="514">
        <v>84.033613445378151</v>
      </c>
      <c r="F20" s="514">
        <v>85.628742514970057</v>
      </c>
      <c r="G20" s="514">
        <v>85.496183206106863</v>
      </c>
      <c r="H20" s="514">
        <v>84.166666666666671</v>
      </c>
      <c r="I20" s="514">
        <v>89.523809523809533</v>
      </c>
      <c r="J20" s="514">
        <v>90.322580645161281</v>
      </c>
      <c r="K20" s="515">
        <v>90.983606557377044</v>
      </c>
    </row>
    <row r="21" spans="1:13" x14ac:dyDescent="0.2">
      <c r="A21" s="457" t="s">
        <v>124</v>
      </c>
      <c r="B21" s="514">
        <v>74.093264248704656</v>
      </c>
      <c r="C21" s="514">
        <v>74.652241112828449</v>
      </c>
      <c r="D21" s="514">
        <v>67.264573991031398</v>
      </c>
      <c r="E21" s="514">
        <v>67.450271247739607</v>
      </c>
      <c r="F21" s="514">
        <v>61.53846153846154</v>
      </c>
      <c r="G21" s="514">
        <v>71.300448430493262</v>
      </c>
      <c r="H21" s="514">
        <v>72.422062350119916</v>
      </c>
      <c r="I21" s="514">
        <v>71.05263157894737</v>
      </c>
      <c r="J21" s="514">
        <v>75.226586102719025</v>
      </c>
      <c r="K21" s="515">
        <v>73.91304347826086</v>
      </c>
    </row>
    <row r="22" spans="1:13" x14ac:dyDescent="0.2">
      <c r="A22" s="457" t="s">
        <v>14</v>
      </c>
      <c r="B22" s="514">
        <v>93.977022165486829</v>
      </c>
      <c r="C22" s="514">
        <v>93.834388815868081</v>
      </c>
      <c r="D22" s="514">
        <v>92.964052705641549</v>
      </c>
      <c r="E22" s="514">
        <v>93.043229315774397</v>
      </c>
      <c r="F22" s="514">
        <v>92.390381895332382</v>
      </c>
      <c r="G22" s="514">
        <v>93.482359278211689</v>
      </c>
      <c r="H22" s="514">
        <v>93.006204173716867</v>
      </c>
      <c r="I22" s="514">
        <v>92.907063197026019</v>
      </c>
      <c r="J22" s="514">
        <v>93.308059996703477</v>
      </c>
      <c r="K22" s="515">
        <v>93.055773762765128</v>
      </c>
    </row>
    <row r="23" spans="1:13" x14ac:dyDescent="0.2">
      <c r="A23" s="457" t="s">
        <v>15</v>
      </c>
      <c r="B23" s="514">
        <v>86.150015561780265</v>
      </c>
      <c r="C23" s="514">
        <v>84.665290474786204</v>
      </c>
      <c r="D23" s="514">
        <v>82.917950154018484</v>
      </c>
      <c r="E23" s="514">
        <v>82.224909310761788</v>
      </c>
      <c r="F23" s="514">
        <v>81.679873217115698</v>
      </c>
      <c r="G23" s="514">
        <v>81.710296684118674</v>
      </c>
      <c r="H23" s="514">
        <v>82.014106583072106</v>
      </c>
      <c r="I23" s="514">
        <v>81.340579710144922</v>
      </c>
      <c r="J23" s="514">
        <v>83.580562659846549</v>
      </c>
      <c r="K23" s="515">
        <v>85.054192812321745</v>
      </c>
      <c r="M23" t="s">
        <v>130</v>
      </c>
    </row>
    <row r="24" spans="1:13" x14ac:dyDescent="0.2">
      <c r="A24" s="457" t="s">
        <v>16</v>
      </c>
      <c r="B24" s="514">
        <v>88.390092879256969</v>
      </c>
      <c r="C24" s="514">
        <v>86.889250814332257</v>
      </c>
      <c r="D24" s="514">
        <v>87.675675675675677</v>
      </c>
      <c r="E24" s="514">
        <v>81.997371879106439</v>
      </c>
      <c r="F24" s="514">
        <v>82.545454545454547</v>
      </c>
      <c r="G24" s="514">
        <v>86.868686868686879</v>
      </c>
      <c r="H24" s="514">
        <v>80.265095729013254</v>
      </c>
      <c r="I24" s="514">
        <v>83.333333333333343</v>
      </c>
      <c r="J24" s="514">
        <v>82.922535211267601</v>
      </c>
      <c r="K24" s="515">
        <v>82.926829268292678</v>
      </c>
    </row>
    <row r="25" spans="1:13" x14ac:dyDescent="0.2">
      <c r="A25" s="457" t="s">
        <v>131</v>
      </c>
      <c r="B25" s="514">
        <v>81.837455830388691</v>
      </c>
      <c r="C25" s="514">
        <v>81.585845347313239</v>
      </c>
      <c r="D25" s="514">
        <v>80.465717981888744</v>
      </c>
      <c r="E25" s="514">
        <v>81.291611185086552</v>
      </c>
      <c r="F25" s="514">
        <v>77.979094076655059</v>
      </c>
      <c r="G25" s="514">
        <v>80.568720379146924</v>
      </c>
      <c r="H25" s="514">
        <v>81.24444444444444</v>
      </c>
      <c r="I25" s="514">
        <v>79.900000000000006</v>
      </c>
      <c r="J25" s="514">
        <v>81.294236602628928</v>
      </c>
      <c r="K25" s="515">
        <v>84.043848964677224</v>
      </c>
    </row>
    <row r="26" spans="1:13" x14ac:dyDescent="0.2">
      <c r="A26" s="645" t="s">
        <v>141</v>
      </c>
      <c r="B26" s="646">
        <v>86.163522012578625</v>
      </c>
      <c r="C26" s="646">
        <v>84.239538962665989</v>
      </c>
      <c r="D26" s="646">
        <v>83.245928788296993</v>
      </c>
      <c r="E26" s="646">
        <v>81.379962192816635</v>
      </c>
      <c r="F26" s="646">
        <v>82.804232804232797</v>
      </c>
      <c r="G26" s="646">
        <v>82.948369565217391</v>
      </c>
      <c r="H26" s="646">
        <v>82.337758112094392</v>
      </c>
      <c r="I26" s="646">
        <v>82.338204592901874</v>
      </c>
      <c r="J26" s="646">
        <v>83.386581469648561</v>
      </c>
      <c r="K26" s="647">
        <v>83.474576271186436</v>
      </c>
    </row>
    <row r="27" spans="1:13" x14ac:dyDescent="0.2">
      <c r="A27" s="457" t="s">
        <v>468</v>
      </c>
      <c r="B27" s="514">
        <v>85.20179372197309</v>
      </c>
      <c r="C27" s="514">
        <v>81.958762886597938</v>
      </c>
      <c r="D27" s="514">
        <v>82.954545454545453</v>
      </c>
      <c r="E27" s="514">
        <v>78.235294117647058</v>
      </c>
      <c r="F27" s="514">
        <v>80.745341614906835</v>
      </c>
      <c r="G27" s="514">
        <v>83.647798742138363</v>
      </c>
      <c r="H27" s="514">
        <v>81.11888111888112</v>
      </c>
      <c r="I27" s="514">
        <v>81.428571428571431</v>
      </c>
      <c r="J27" s="514">
        <v>81.578947368421055</v>
      </c>
      <c r="K27" s="515">
        <v>84.507042253521121</v>
      </c>
    </row>
    <row r="28" spans="1:13" x14ac:dyDescent="0.2">
      <c r="A28" s="457" t="s">
        <v>469</v>
      </c>
      <c r="B28" s="514">
        <v>86.214235043745575</v>
      </c>
      <c r="C28" s="514">
        <v>84.356070582038456</v>
      </c>
      <c r="D28" s="514">
        <v>83.260806498404406</v>
      </c>
      <c r="E28" s="514">
        <v>81.557922769640484</v>
      </c>
      <c r="F28" s="514">
        <v>82.920013971358713</v>
      </c>
      <c r="G28" s="514">
        <v>82.908438061041295</v>
      </c>
      <c r="H28" s="514">
        <v>82.405605293888669</v>
      </c>
      <c r="I28" s="514">
        <v>82.394678492239464</v>
      </c>
      <c r="J28" s="514">
        <v>83.521333987248653</v>
      </c>
      <c r="K28" s="515">
        <v>83.400605449041379</v>
      </c>
    </row>
    <row r="29" spans="1:13" x14ac:dyDescent="0.2">
      <c r="A29" s="645" t="s">
        <v>17</v>
      </c>
      <c r="B29" s="646">
        <v>86.917752961657683</v>
      </c>
      <c r="C29" s="646">
        <v>87.053144298512649</v>
      </c>
      <c r="D29" s="646">
        <v>85.393747010479629</v>
      </c>
      <c r="E29" s="646">
        <v>85.55592244917213</v>
      </c>
      <c r="F29" s="646">
        <v>86.147022742285557</v>
      </c>
      <c r="G29" s="646">
        <v>87.216321182911429</v>
      </c>
      <c r="H29" s="646">
        <v>86.885396141685376</v>
      </c>
      <c r="I29" s="646">
        <v>86.395006596975549</v>
      </c>
      <c r="J29" s="646">
        <v>87.43997685854788</v>
      </c>
      <c r="K29" s="647">
        <v>87.490570781996482</v>
      </c>
    </row>
    <row r="30" spans="1:13" x14ac:dyDescent="0.2">
      <c r="A30" s="457" t="s">
        <v>470</v>
      </c>
      <c r="B30" s="514">
        <v>87</v>
      </c>
      <c r="C30" s="514">
        <v>87.353255069370334</v>
      </c>
      <c r="D30" s="514">
        <v>86.14263933593088</v>
      </c>
      <c r="E30" s="514">
        <v>86.825495599608857</v>
      </c>
      <c r="F30" s="514">
        <v>87.048870488704893</v>
      </c>
      <c r="G30" s="514">
        <v>87.60279965004375</v>
      </c>
      <c r="H30" s="514">
        <v>87.816032444559497</v>
      </c>
      <c r="I30" s="514">
        <v>87.664984472049696</v>
      </c>
      <c r="J30" s="514">
        <v>88.524948138443065</v>
      </c>
      <c r="K30" s="515">
        <v>88.082208439742189</v>
      </c>
    </row>
    <row r="31" spans="1:13" x14ac:dyDescent="0.2">
      <c r="A31" s="457" t="s">
        <v>471</v>
      </c>
      <c r="B31" s="514">
        <v>82.094301417413945</v>
      </c>
      <c r="C31" s="514">
        <v>82.7971554351507</v>
      </c>
      <c r="D31" s="514">
        <v>79.809725158562372</v>
      </c>
      <c r="E31" s="514">
        <v>76.77448337825696</v>
      </c>
      <c r="F31" s="514">
        <v>80.038022813688215</v>
      </c>
      <c r="G31" s="514">
        <v>79.738562091503269</v>
      </c>
      <c r="H31" s="514">
        <v>79.07594264471588</v>
      </c>
      <c r="I31" s="514">
        <v>80.22346368715084</v>
      </c>
      <c r="J31" s="514">
        <v>83.295711060948079</v>
      </c>
      <c r="K31" s="515">
        <v>82.168925964546403</v>
      </c>
    </row>
    <row r="32" spans="1:13" x14ac:dyDescent="0.2">
      <c r="A32" s="457" t="s">
        <v>472</v>
      </c>
      <c r="B32" s="514">
        <v>88.555325511847244</v>
      </c>
      <c r="C32" s="514">
        <v>88.050976265637786</v>
      </c>
      <c r="D32" s="514">
        <v>86.030769230769238</v>
      </c>
      <c r="E32" s="514">
        <v>86.078483715963699</v>
      </c>
      <c r="F32" s="514">
        <v>86.353122590593685</v>
      </c>
      <c r="G32" s="514">
        <v>88.43677568890034</v>
      </c>
      <c r="H32" s="514">
        <v>87.324287984353987</v>
      </c>
      <c r="I32" s="514">
        <v>85.955207771181861</v>
      </c>
      <c r="J32" s="514">
        <v>86.838730362295607</v>
      </c>
      <c r="K32" s="515">
        <v>88.364279398762164</v>
      </c>
    </row>
    <row r="33" spans="1:11" x14ac:dyDescent="0.2">
      <c r="A33" s="457" t="s">
        <v>473</v>
      </c>
      <c r="B33" s="514">
        <v>94.5</v>
      </c>
      <c r="C33" s="514">
        <v>89.754098360655746</v>
      </c>
      <c r="D33" s="514">
        <v>93.421052631578945</v>
      </c>
      <c r="E33" s="514">
        <v>91.379310344827587</v>
      </c>
      <c r="F33" s="514">
        <v>92.385786802030452</v>
      </c>
      <c r="G33" s="514">
        <v>92.473118279569889</v>
      </c>
      <c r="H33" s="514">
        <v>88.823529411764696</v>
      </c>
      <c r="I33" s="514">
        <v>92.5</v>
      </c>
      <c r="J33" s="514">
        <v>97.41379310344827</v>
      </c>
      <c r="K33" s="515">
        <v>91.071428571428569</v>
      </c>
    </row>
    <row r="34" spans="1:11" s="99" customFormat="1" x14ac:dyDescent="0.2">
      <c r="A34" s="456" t="s">
        <v>18</v>
      </c>
      <c r="B34" s="512">
        <v>90.153806775874912</v>
      </c>
      <c r="C34" s="512">
        <v>89.341394736521323</v>
      </c>
      <c r="D34" s="512">
        <v>88.247629467541941</v>
      </c>
      <c r="E34" s="512">
        <v>88.219087502755116</v>
      </c>
      <c r="F34" s="512">
        <v>88.127291875499608</v>
      </c>
      <c r="G34" s="512">
        <v>87.012503259290526</v>
      </c>
      <c r="H34" s="512">
        <v>85.854075876266606</v>
      </c>
      <c r="I34" s="512">
        <v>86.796206741311948</v>
      </c>
      <c r="J34" s="512">
        <v>87.898078694565072</v>
      </c>
      <c r="K34" s="513">
        <v>88.757448921679909</v>
      </c>
    </row>
    <row r="35" spans="1:11" x14ac:dyDescent="0.2">
      <c r="A35" s="645" t="s">
        <v>19</v>
      </c>
      <c r="B35" s="646">
        <v>84.221218358236882</v>
      </c>
      <c r="C35" s="646">
        <v>83.448650503202188</v>
      </c>
      <c r="D35" s="646">
        <v>82.196747831422755</v>
      </c>
      <c r="E35" s="646">
        <v>82.274218615092394</v>
      </c>
      <c r="F35" s="646">
        <v>81.162525390244582</v>
      </c>
      <c r="G35" s="646">
        <v>80.22893088246667</v>
      </c>
      <c r="H35" s="646">
        <v>79.769703688772424</v>
      </c>
      <c r="I35" s="646">
        <v>80.965325936199733</v>
      </c>
      <c r="J35" s="646">
        <v>82.530429212043572</v>
      </c>
      <c r="K35" s="647">
        <v>82.764824674132555</v>
      </c>
    </row>
    <row r="36" spans="1:11" x14ac:dyDescent="0.2">
      <c r="A36" s="457" t="s">
        <v>474</v>
      </c>
      <c r="B36" s="514">
        <v>80.639343242738988</v>
      </c>
      <c r="C36" s="514">
        <v>79.686314191753098</v>
      </c>
      <c r="D36" s="514">
        <v>78.098035615935373</v>
      </c>
      <c r="E36" s="514">
        <v>77.565425850702539</v>
      </c>
      <c r="F36" s="514">
        <v>76.05127509495388</v>
      </c>
      <c r="G36" s="514">
        <v>74.603577318279847</v>
      </c>
      <c r="H36" s="514">
        <v>73.77549774032002</v>
      </c>
      <c r="I36" s="514">
        <v>75.603686016008609</v>
      </c>
      <c r="J36" s="514">
        <v>76.805523233263514</v>
      </c>
      <c r="K36" s="515">
        <v>77.009972641426174</v>
      </c>
    </row>
    <row r="37" spans="1:11" x14ac:dyDescent="0.2">
      <c r="A37" s="457" t="s">
        <v>475</v>
      </c>
      <c r="B37" s="514">
        <v>87.067046016823355</v>
      </c>
      <c r="C37" s="514">
        <v>86.788938243301331</v>
      </c>
      <c r="D37" s="514">
        <v>85.870755750273815</v>
      </c>
      <c r="E37" s="514">
        <v>86.011015993098411</v>
      </c>
      <c r="F37" s="514">
        <v>84.436108719714682</v>
      </c>
      <c r="G37" s="514">
        <v>84.143181081956598</v>
      </c>
      <c r="H37" s="514">
        <v>83.932433824286747</v>
      </c>
      <c r="I37" s="514">
        <v>84.898751733703193</v>
      </c>
      <c r="J37" s="514">
        <v>86.571699905033242</v>
      </c>
      <c r="K37" s="515">
        <v>87.023905256232183</v>
      </c>
    </row>
    <row r="38" spans="1:11" x14ac:dyDescent="0.2">
      <c r="A38" s="457" t="s">
        <v>192</v>
      </c>
      <c r="B38" s="514">
        <v>91.796875</v>
      </c>
      <c r="C38" s="514">
        <v>93.134328358208947</v>
      </c>
      <c r="D38" s="514">
        <v>87.784090909090907</v>
      </c>
      <c r="E38" s="514">
        <v>85.60311284046692</v>
      </c>
      <c r="F38" s="514">
        <v>85.47486033519553</v>
      </c>
      <c r="G38" s="514">
        <v>88.339222614840978</v>
      </c>
      <c r="H38" s="514">
        <v>89.696969696969703</v>
      </c>
      <c r="I38" s="514">
        <v>86.25</v>
      </c>
      <c r="J38" s="514">
        <v>85.714285714285708</v>
      </c>
      <c r="K38" s="515">
        <v>88.571428571428569</v>
      </c>
    </row>
    <row r="39" spans="1:11" x14ac:dyDescent="0.2">
      <c r="A39" s="457" t="s">
        <v>482</v>
      </c>
      <c r="B39" s="514">
        <v>87.037037037037038</v>
      </c>
      <c r="C39" s="514">
        <v>78.181818181818187</v>
      </c>
      <c r="D39" s="514">
        <v>71.428571428571431</v>
      </c>
      <c r="E39" s="514">
        <v>72.727272727272734</v>
      </c>
      <c r="F39" s="514">
        <v>87.2340425531915</v>
      </c>
      <c r="G39" s="514">
        <v>91.489361702127653</v>
      </c>
      <c r="H39" s="514">
        <v>93.548387096774192</v>
      </c>
      <c r="I39" s="514">
        <v>76.470588235294116</v>
      </c>
      <c r="J39" s="514">
        <v>87.5</v>
      </c>
      <c r="K39" s="515">
        <v>75</v>
      </c>
    </row>
    <row r="40" spans="1:11" x14ac:dyDescent="0.2">
      <c r="A40" s="159" t="s">
        <v>268</v>
      </c>
      <c r="B40" s="516">
        <v>85.513588208198982</v>
      </c>
      <c r="C40" s="516">
        <v>84.936398125418435</v>
      </c>
      <c r="D40" s="516">
        <v>84.770114942528735</v>
      </c>
      <c r="E40" s="516">
        <v>85.478320715760489</v>
      </c>
      <c r="F40" s="516">
        <v>85.644876325088333</v>
      </c>
      <c r="G40" s="516">
        <v>83.433229441380959</v>
      </c>
      <c r="H40" s="516">
        <v>83.891891891891888</v>
      </c>
      <c r="I40" s="516">
        <v>83.730806925841222</v>
      </c>
      <c r="J40" s="516">
        <v>86.472255974078564</v>
      </c>
      <c r="K40" s="517">
        <v>85.904499540863171</v>
      </c>
    </row>
    <row r="41" spans="1:11" x14ac:dyDescent="0.2">
      <c r="A41" s="645" t="s">
        <v>20</v>
      </c>
      <c r="B41" s="646">
        <v>94.726107826373578</v>
      </c>
      <c r="C41" s="646">
        <v>93.720915407662403</v>
      </c>
      <c r="D41" s="646">
        <v>93.548860054248223</v>
      </c>
      <c r="E41" s="646">
        <v>93.677006817100889</v>
      </c>
      <c r="F41" s="646">
        <v>93.965758537040486</v>
      </c>
      <c r="G41" s="646">
        <v>93.314970059880238</v>
      </c>
      <c r="H41" s="646">
        <v>92.730223816846063</v>
      </c>
      <c r="I41" s="646">
        <v>93.203084519491611</v>
      </c>
      <c r="J41" s="646">
        <v>93.564858650074385</v>
      </c>
      <c r="K41" s="647">
        <v>94.356581700915982</v>
      </c>
    </row>
    <row r="42" spans="1:11" x14ac:dyDescent="0.2">
      <c r="A42" s="457" t="s">
        <v>476</v>
      </c>
      <c r="B42" s="514">
        <v>91.704820899542156</v>
      </c>
      <c r="C42" s="514">
        <v>90.615164520743917</v>
      </c>
      <c r="D42" s="514">
        <v>89.368355222013761</v>
      </c>
      <c r="E42" s="514">
        <v>90.823909531502423</v>
      </c>
      <c r="F42" s="514">
        <v>91.664529366504226</v>
      </c>
      <c r="G42" s="514">
        <v>90.285865537321328</v>
      </c>
      <c r="H42" s="514">
        <v>89.471045374780644</v>
      </c>
      <c r="I42" s="514">
        <v>90.187140115163146</v>
      </c>
      <c r="J42" s="514">
        <v>90.807335079780898</v>
      </c>
      <c r="K42" s="515">
        <v>91.974033638241366</v>
      </c>
    </row>
    <row r="43" spans="1:11" x14ac:dyDescent="0.2">
      <c r="A43" s="457" t="s">
        <v>477</v>
      </c>
      <c r="B43" s="514">
        <v>95.451064481543881</v>
      </c>
      <c r="C43" s="514">
        <v>94.741501416430594</v>
      </c>
      <c r="D43" s="514">
        <v>95.05573534699748</v>
      </c>
      <c r="E43" s="514">
        <v>94.529846276701932</v>
      </c>
      <c r="F43" s="514">
        <v>94.742936544696619</v>
      </c>
      <c r="G43" s="514">
        <v>95.734720416124844</v>
      </c>
      <c r="H43" s="514">
        <v>94.825737265415555</v>
      </c>
      <c r="I43" s="514">
        <v>95.031380753138066</v>
      </c>
      <c r="J43" s="514">
        <v>95.188556566970092</v>
      </c>
      <c r="K43" s="515">
        <v>95.337620578778143</v>
      </c>
    </row>
    <row r="44" spans="1:11" x14ac:dyDescent="0.2">
      <c r="A44" s="457" t="s">
        <v>478</v>
      </c>
      <c r="B44" s="514">
        <v>99.082125603864739</v>
      </c>
      <c r="C44" s="514">
        <v>98.352566049195261</v>
      </c>
      <c r="D44" s="514">
        <v>98.246310109506425</v>
      </c>
      <c r="E44" s="514">
        <v>98.679786797867976</v>
      </c>
      <c r="F44" s="514">
        <v>98.907639521041943</v>
      </c>
      <c r="G44" s="514">
        <v>98.287839449863171</v>
      </c>
      <c r="H44" s="514">
        <v>97.941409342834518</v>
      </c>
      <c r="I44" s="514">
        <v>98.271105389001292</v>
      </c>
      <c r="J44" s="514">
        <v>98.369224336190669</v>
      </c>
      <c r="K44" s="515">
        <v>98.876772082878944</v>
      </c>
    </row>
    <row r="45" spans="1:11" x14ac:dyDescent="0.2">
      <c r="A45" s="457" t="s">
        <v>479</v>
      </c>
      <c r="B45" s="514">
        <v>91.741391002938741</v>
      </c>
      <c r="C45" s="514">
        <v>91.060393837027277</v>
      </c>
      <c r="D45" s="514">
        <v>90.928376603697345</v>
      </c>
      <c r="E45" s="514">
        <v>90.589320724253255</v>
      </c>
      <c r="F45" s="514">
        <v>89.877559636900997</v>
      </c>
      <c r="G45" s="514">
        <v>89.839861501839422</v>
      </c>
      <c r="H45" s="514">
        <v>89.372526851328445</v>
      </c>
      <c r="I45" s="514">
        <v>90.443125867945966</v>
      </c>
      <c r="J45" s="514">
        <v>91.28428270042194</v>
      </c>
      <c r="K45" s="515">
        <v>92.590799031477005</v>
      </c>
    </row>
    <row r="46" spans="1:11" x14ac:dyDescent="0.2">
      <c r="A46" s="457" t="s">
        <v>480</v>
      </c>
      <c r="B46" s="514">
        <v>92.745535714285708</v>
      </c>
      <c r="C46" s="514">
        <v>90.588853838065191</v>
      </c>
      <c r="D46" s="514">
        <v>92.667898952556996</v>
      </c>
      <c r="E46" s="514">
        <v>90.465793304221251</v>
      </c>
      <c r="F46" s="514">
        <v>92.58620689655173</v>
      </c>
      <c r="G46" s="514">
        <v>91.647331786542921</v>
      </c>
      <c r="H46" s="514">
        <v>92.534617700180604</v>
      </c>
      <c r="I46" s="514">
        <v>93.421973407977603</v>
      </c>
      <c r="J46" s="514">
        <v>92.722117202268421</v>
      </c>
      <c r="K46" s="515">
        <v>94.393305439330547</v>
      </c>
    </row>
    <row r="47" spans="1:11" x14ac:dyDescent="0.2">
      <c r="A47" s="457" t="s">
        <v>181</v>
      </c>
      <c r="B47" s="514">
        <v>97.000441111601234</v>
      </c>
      <c r="C47" s="514">
        <v>97.448049580751004</v>
      </c>
      <c r="D47" s="514">
        <v>96.824621397166595</v>
      </c>
      <c r="E47" s="514">
        <v>96.247654784240154</v>
      </c>
      <c r="F47" s="514">
        <v>97.503840245775734</v>
      </c>
      <c r="G47" s="514">
        <v>94.723070213693845</v>
      </c>
      <c r="H47" s="514">
        <v>91.271347248576845</v>
      </c>
      <c r="I47" s="514">
        <v>95.705521472392647</v>
      </c>
      <c r="J47" s="514">
        <v>88.659793814432987</v>
      </c>
      <c r="K47" s="515">
        <v>96.313364055299544</v>
      </c>
    </row>
    <row r="48" spans="1:11" x14ac:dyDescent="0.2">
      <c r="A48" s="457" t="s">
        <v>182</v>
      </c>
      <c r="B48" s="514">
        <v>94.632206759443335</v>
      </c>
      <c r="C48" s="514">
        <v>92.007150153217566</v>
      </c>
      <c r="D48" s="514">
        <v>91.194751381215468</v>
      </c>
      <c r="E48" s="514">
        <v>90.670752468505285</v>
      </c>
      <c r="F48" s="514">
        <v>90.658857979502187</v>
      </c>
      <c r="G48" s="514">
        <v>87.687188019966726</v>
      </c>
      <c r="H48" s="514">
        <v>86.238185255198488</v>
      </c>
      <c r="I48" s="514">
        <v>86.37426900584795</v>
      </c>
      <c r="J48" s="514">
        <v>86.659979939819451</v>
      </c>
      <c r="K48" s="515">
        <v>84.59657701711491</v>
      </c>
    </row>
    <row r="49" spans="1:13" x14ac:dyDescent="0.2">
      <c r="A49" s="458" t="s">
        <v>481</v>
      </c>
      <c r="B49" s="518">
        <v>89.425021670037566</v>
      </c>
      <c r="C49" s="518">
        <v>88.488142292490124</v>
      </c>
      <c r="D49" s="518">
        <v>84.91602067183463</v>
      </c>
      <c r="E49" s="518">
        <v>84.669132757912053</v>
      </c>
      <c r="F49" s="518">
        <v>87.042343202801646</v>
      </c>
      <c r="G49" s="518">
        <v>87.778146795084695</v>
      </c>
      <c r="H49" s="518">
        <v>86.223776223776227</v>
      </c>
      <c r="I49" s="518">
        <v>86.507626124364492</v>
      </c>
      <c r="J49" s="518">
        <v>86.79245283018868</v>
      </c>
      <c r="K49" s="519">
        <v>88.048986486486484</v>
      </c>
    </row>
    <row r="50" spans="1:13" ht="11.25" customHeight="1" x14ac:dyDescent="0.2">
      <c r="A50" s="954" t="s">
        <v>301</v>
      </c>
      <c r="B50" s="954"/>
      <c r="C50" s="954"/>
      <c r="D50" s="954"/>
      <c r="E50" s="954"/>
      <c r="F50" s="954"/>
      <c r="G50" s="954"/>
      <c r="H50" s="954"/>
      <c r="I50" s="954"/>
      <c r="J50" s="954"/>
      <c r="K50" s="954"/>
    </row>
    <row r="51" spans="1:13" ht="11.25" customHeight="1" x14ac:dyDescent="0.2">
      <c r="A51" s="955" t="s">
        <v>484</v>
      </c>
      <c r="B51" s="955"/>
      <c r="C51" s="955"/>
      <c r="D51" s="955"/>
      <c r="E51" s="955"/>
      <c r="F51" s="955"/>
      <c r="G51" s="955"/>
      <c r="H51" s="955"/>
      <c r="I51" s="955"/>
      <c r="J51" s="955"/>
      <c r="K51" s="955"/>
      <c r="L51" s="918"/>
      <c r="M51" s="918"/>
    </row>
  </sheetData>
  <mergeCells count="2">
    <mergeCell ref="A50:K50"/>
    <mergeCell ref="A51:K51"/>
  </mergeCells>
  <phoneticPr fontId="10" type="noConversion"/>
  <hyperlinks>
    <hyperlink ref="A1" location="Contents!A1" display="Return to index"/>
  </hyperlinks>
  <pageMargins left="0.75" right="0.75" top="1" bottom="1" header="0.5" footer="0.5"/>
  <pageSetup paperSize="9" scale="7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N41"/>
  <sheetViews>
    <sheetView showGridLines="0" topLeftCell="B1" workbookViewId="0">
      <selection activeCell="B2" sqref="B2:I2"/>
    </sheetView>
  </sheetViews>
  <sheetFormatPr defaultRowHeight="12.75" x14ac:dyDescent="0.2"/>
  <cols>
    <col min="1" max="1" customWidth="true" hidden="true" width="9.140625" collapsed="false"/>
    <col min="2" max="2" customWidth="true" width="28.140625" collapsed="false"/>
    <col min="3" max="3" bestFit="true" customWidth="true" width="8.5703125" collapsed="false"/>
    <col min="4" max="9" bestFit="true" customWidth="true" width="8.28515625" collapsed="false"/>
    <col min="10" max="11" bestFit="true" customWidth="true" width="7.5703125" collapsed="false"/>
    <col min="12" max="13" customWidth="true" width="7.5703125" collapsed="false"/>
  </cols>
  <sheetData>
    <row r="1" spans="1:14" x14ac:dyDescent="0.2">
      <c r="A1" t="s">
        <v>384</v>
      </c>
      <c r="B1" s="100" t="s">
        <v>89</v>
      </c>
      <c r="C1" s="100"/>
    </row>
    <row r="2" spans="1:14" ht="30" customHeight="1" x14ac:dyDescent="0.25">
      <c r="A2" t="s">
        <v>488</v>
      </c>
      <c r="B2" s="956" t="s">
        <v>511</v>
      </c>
      <c r="C2" s="956"/>
      <c r="D2" s="956"/>
      <c r="E2" s="956"/>
      <c r="F2" s="956"/>
      <c r="G2" s="956"/>
      <c r="H2" s="956"/>
      <c r="I2" s="956"/>
      <c r="J2" s="28"/>
      <c r="K2" s="25"/>
      <c r="L2" s="25"/>
      <c r="M2" s="29"/>
    </row>
    <row r="3" spans="1:14" ht="12.75" customHeight="1" x14ac:dyDescent="0.25">
      <c r="A3" s="465" t="s">
        <v>369</v>
      </c>
      <c r="B3" s="580"/>
      <c r="C3" s="580"/>
      <c r="D3" s="26"/>
      <c r="E3" s="26"/>
      <c r="F3" s="27"/>
      <c r="G3" s="28"/>
      <c r="H3" s="28"/>
      <c r="I3" s="28"/>
      <c r="J3" s="28"/>
      <c r="K3" s="25"/>
      <c r="L3" s="25"/>
      <c r="M3" s="29"/>
    </row>
    <row r="4" spans="1:14" ht="15" x14ac:dyDescent="0.2">
      <c r="A4" s="465"/>
      <c r="B4" s="33" t="s">
        <v>368</v>
      </c>
      <c r="C4" s="33"/>
      <c r="D4" s="34"/>
      <c r="E4" s="34"/>
      <c r="F4" s="34"/>
      <c r="G4" s="34"/>
      <c r="H4" s="34"/>
      <c r="I4" s="34"/>
      <c r="J4" s="34"/>
      <c r="K4" s="421"/>
      <c r="L4" s="421"/>
      <c r="M4" s="35"/>
    </row>
    <row r="5" spans="1:14" ht="15" x14ac:dyDescent="0.2">
      <c r="B5" s="815" t="s">
        <v>384</v>
      </c>
      <c r="C5" s="814"/>
      <c r="D5" s="34"/>
      <c r="E5" s="814"/>
      <c r="F5" s="34"/>
      <c r="G5" s="34"/>
      <c r="H5" s="34"/>
      <c r="I5" s="34"/>
      <c r="J5" s="34"/>
      <c r="K5" s="421"/>
      <c r="L5" s="421"/>
      <c r="M5" s="35"/>
    </row>
    <row r="6" spans="1:14" ht="12.75" customHeight="1" x14ac:dyDescent="0.2">
      <c r="B6" s="33"/>
      <c r="C6" s="33"/>
      <c r="D6" s="34"/>
      <c r="E6" s="34"/>
      <c r="F6" s="34"/>
      <c r="G6" s="34"/>
      <c r="H6" s="34"/>
      <c r="I6" s="34"/>
      <c r="J6" s="34"/>
      <c r="K6" s="421"/>
      <c r="L6" s="421"/>
      <c r="M6" s="35"/>
    </row>
    <row r="7" spans="1:14" ht="33.75" x14ac:dyDescent="0.2">
      <c r="B7" s="898" t="s">
        <v>370</v>
      </c>
      <c r="C7" s="894"/>
      <c r="D7" s="942" t="s">
        <v>111</v>
      </c>
      <c r="E7" s="942" t="s">
        <v>118</v>
      </c>
      <c r="F7" s="942" t="s">
        <v>128</v>
      </c>
      <c r="G7" s="942" t="s">
        <v>137</v>
      </c>
      <c r="H7" s="942" t="s">
        <v>163</v>
      </c>
      <c r="I7" s="942" t="s">
        <v>208</v>
      </c>
      <c r="J7" s="943" t="s">
        <v>269</v>
      </c>
      <c r="K7" s="943" t="s">
        <v>342</v>
      </c>
      <c r="L7" s="943" t="s">
        <v>349</v>
      </c>
      <c r="M7" s="944" t="s">
        <v>371</v>
      </c>
      <c r="N7" s="295" t="str">
        <f>IF($B$5=$A$1,'Table 5a'!M4,"")</f>
        <v>% change 2017-18 to 2018-19</v>
      </c>
    </row>
    <row r="8" spans="1:14" ht="22.5" customHeight="1" x14ac:dyDescent="0.2">
      <c r="B8" s="903" t="s">
        <v>127</v>
      </c>
      <c r="C8" s="904" t="s">
        <v>28</v>
      </c>
      <c r="D8" s="1000">
        <f>IF($B$5=$A$1,'Table 5a'!C5,IF($B$5=$A$2,'Table 5b'!C5,IF($B$5=$A$3,'Table 5c'!C5)))</f>
        <v>121038</v>
      </c>
      <c r="E8" s="1000">
        <f>IF($B$5=$A$1,'Table 5a'!D5,IF($B$5=$A$2,'Table 5b'!D5,IF($B$5=$A$3,'Table 5c'!D5)))</f>
        <v>115574</v>
      </c>
      <c r="F8" s="1000">
        <f>IF($B$5=$A$1,'Table 5a'!E5,IF($B$5=$A$2,'Table 5b'!E5,IF($B$5=$A$3,'Table 5c'!E5)))</f>
        <v>108339</v>
      </c>
      <c r="G8" s="1000">
        <f>IF($B$5=$A$1,'Table 5a'!F5,IF($B$5=$A$2,'Table 5b'!F5,IF($B$5=$A$3,'Table 5c'!F5)))</f>
        <v>100906</v>
      </c>
      <c r="H8" s="1000">
        <f>IF($B$5=$A$1,'Table 5a'!G5,IF($B$5=$A$2,'Table 5b'!G5,IF($B$5=$A$3,'Table 5c'!G5)))</f>
        <v>105579</v>
      </c>
      <c r="I8" s="1000">
        <f>IF($B$5=$A$1,'Table 5a'!H5,IF($B$5=$A$2,'Table 5b'!H5,IF($B$5=$A$3,'Table 5c'!H5)))</f>
        <v>106580</v>
      </c>
      <c r="J8" s="1000">
        <f>IF($B$5=$A$1,'Table 5a'!I5,IF($B$5=$A$2,'Table 5b'!I5,IF($B$5=$A$3,'Table 5c'!I5)))</f>
        <v>99962</v>
      </c>
      <c r="K8" s="1000">
        <f>IF($B$5=$A$1,'Table 5a'!J5,IF($B$5=$A$2,'Table 5b'!J5,IF($B$5=$A$3,'Table 5c'!J5)))</f>
        <v>92346</v>
      </c>
      <c r="L8" s="1000">
        <f>IF($B$5=$A$1,'Table 5a'!K5,IF($B$5=$A$2,'Table 5b'!K5,IF($B$5=$A$3,'Table 5c'!K5)))</f>
        <v>83177</v>
      </c>
      <c r="M8" s="1001">
        <f>IF($B$5=$A$1,'Table 5a'!L5,IF($B$5=$A$2,'Table 5b'!L5,IF($B$5=$A$3,'Table 5c'!L5)))</f>
        <v>78503</v>
      </c>
      <c r="N8" s="1002">
        <f>IF($B$5=$A$1,'Table 5a'!M5,"")</f>
        <v>-5.6159376728304551</v>
      </c>
    </row>
    <row r="9" spans="1:14" ht="13.5" x14ac:dyDescent="0.2">
      <c r="B9" s="900"/>
      <c r="C9" s="896" t="s">
        <v>341</v>
      </c>
      <c r="D9" s="1003">
        <f>IF($B$5=$A$1,'Table 5a'!C6,IF($B$5=$A$2,'Table 5b'!C6,IF($B$5=$A$3,'Table 5c'!C6)))</f>
        <v>106</v>
      </c>
      <c r="E9" s="1003">
        <f>IF($B$5=$A$1,'Table 5a'!D6,IF($B$5=$A$2,'Table 5b'!D6,IF($B$5=$A$3,'Table 5c'!D6)))</f>
        <v>67</v>
      </c>
      <c r="F9" s="1003">
        <f>IF($B$5=$A$1,'Table 5a'!E6,IF($B$5=$A$2,'Table 5b'!E6,IF($B$5=$A$3,'Table 5c'!E6)))</f>
        <v>47</v>
      </c>
      <c r="G9" s="1003">
        <f>IF($B$5=$A$1,'Table 5a'!F6,IF($B$5=$A$2,'Table 5b'!F6,IF($B$5=$A$3,'Table 5c'!F6)))</f>
        <v>36</v>
      </c>
      <c r="H9" s="1003">
        <f>IF($B$5=$A$1,'Table 5a'!G6,IF($B$5=$A$2,'Table 5b'!G6,IF($B$5=$A$3,'Table 5c'!G6)))</f>
        <v>16</v>
      </c>
      <c r="I9" s="1003">
        <f>IF($B$5=$A$1,'Table 5a'!H6,IF($B$5=$A$2,'Table 5b'!H6,IF($B$5=$A$3,'Table 5c'!H6)))</f>
        <v>12</v>
      </c>
      <c r="J9" s="1003">
        <f>IF($B$5=$A$1,'Table 5a'!I6,IF($B$5=$A$2,'Table 5b'!I6,IF($B$5=$A$3,'Table 5c'!I6)))</f>
        <v>14</v>
      </c>
      <c r="K9" s="1003">
        <f>IF($B$5=$A$1,'Table 5a'!J6,IF($B$5=$A$2,'Table 5b'!J6,IF($B$5=$A$3,'Table 5c'!J6)))</f>
        <v>17</v>
      </c>
      <c r="L9" s="1003">
        <f>IF($B$5=$A$1,'Table 5a'!K6,IF($B$5=$A$2,'Table 5b'!K6,IF($B$5=$A$3,'Table 5c'!K6)))</f>
        <v>11</v>
      </c>
      <c r="M9" s="1004">
        <f>IF($B$5=$A$1,'Table 5a'!L6,IF($B$5=$A$2,'Table 5b'!L6,IF($B$5=$A$3,'Table 5c'!L6)))</f>
        <v>12</v>
      </c>
      <c r="N9" s="1005">
        <f>IF($B$5=$A$1,'Table 5a'!M6,"")</f>
        <v>9.0909090909090793</v>
      </c>
    </row>
    <row r="10" spans="1:14" x14ac:dyDescent="0.2">
      <c r="B10" s="900"/>
      <c r="C10" s="896" t="s">
        <v>270</v>
      </c>
      <c r="D10" s="1003">
        <f>IF($B$5=$A$1,'Table 5a'!C7,IF($B$5=$A$2,'Table 5b'!C7,IF($B$5=$A$3,'Table 5c'!C7)))</f>
        <v>5174</v>
      </c>
      <c r="E10" s="1003">
        <f>IF($B$5=$A$1,'Table 5a'!D7,IF($B$5=$A$2,'Table 5b'!D7,IF($B$5=$A$3,'Table 5c'!D7)))</f>
        <v>4053</v>
      </c>
      <c r="F10" s="1003">
        <f>IF($B$5=$A$1,'Table 5a'!E7,IF($B$5=$A$2,'Table 5b'!E7,IF($B$5=$A$3,'Table 5c'!E7)))</f>
        <v>3347</v>
      </c>
      <c r="G10" s="1003">
        <f>IF($B$5=$A$1,'Table 5a'!F7,IF($B$5=$A$2,'Table 5b'!F7,IF($B$5=$A$3,'Table 5c'!F7)))</f>
        <v>2534</v>
      </c>
      <c r="H10" s="1003">
        <f>IF($B$5=$A$1,'Table 5a'!G7,IF($B$5=$A$2,'Table 5b'!G7,IF($B$5=$A$3,'Table 5c'!G7)))</f>
        <v>2027</v>
      </c>
      <c r="I10" s="1003">
        <f>IF($B$5=$A$1,'Table 5a'!H7,IF($B$5=$A$2,'Table 5b'!H7,IF($B$5=$A$3,'Table 5c'!H7)))</f>
        <v>1834</v>
      </c>
      <c r="J10" s="1003">
        <f>IF($B$5=$A$1,'Table 5a'!I7,IF($B$5=$A$2,'Table 5b'!I7,IF($B$5=$A$3,'Table 5c'!I7)))</f>
        <v>1787</v>
      </c>
      <c r="K10" s="1003">
        <f>IF($B$5=$A$1,'Table 5a'!J7,IF($B$5=$A$2,'Table 5b'!J7,IF($B$5=$A$3,'Table 5c'!J7)))</f>
        <v>1713</v>
      </c>
      <c r="L10" s="1003">
        <f>IF($B$5=$A$1,'Table 5a'!K7,IF($B$5=$A$2,'Table 5b'!K7,IF($B$5=$A$3,'Table 5c'!K7)))</f>
        <v>1478</v>
      </c>
      <c r="M10" s="1004">
        <f>IF($B$5=$A$1,'Table 5a'!L7,IF($B$5=$A$2,'Table 5b'!L7,IF($B$5=$A$3,'Table 5c'!L7)))</f>
        <v>1324</v>
      </c>
      <c r="N10" s="1005">
        <f>IF($B$5=$A$1,'Table 5a'!M7,"")</f>
        <v>-10.419485791610285</v>
      </c>
    </row>
    <row r="11" spans="1:14" x14ac:dyDescent="0.2">
      <c r="B11" s="900"/>
      <c r="C11" s="896" t="s">
        <v>271</v>
      </c>
      <c r="D11" s="1003">
        <f>IF($B$5=$A$1,'Table 5a'!C8,IF($B$5=$A$2,'Table 5b'!C8,IF($B$5=$A$3,'Table 5c'!C8)))</f>
        <v>14559</v>
      </c>
      <c r="E11" s="1003">
        <f>IF($B$5=$A$1,'Table 5a'!D8,IF($B$5=$A$2,'Table 5b'!D8,IF($B$5=$A$3,'Table 5c'!D8)))</f>
        <v>13253</v>
      </c>
      <c r="F11" s="1003">
        <f>IF($B$5=$A$1,'Table 5a'!E8,IF($B$5=$A$2,'Table 5b'!E8,IF($B$5=$A$3,'Table 5c'!E8)))</f>
        <v>11693</v>
      </c>
      <c r="G11" s="1003">
        <f>IF($B$5=$A$1,'Table 5a'!F8,IF($B$5=$A$2,'Table 5b'!F8,IF($B$5=$A$3,'Table 5c'!F8)))</f>
        <v>9404</v>
      </c>
      <c r="H11" s="1003">
        <f>IF($B$5=$A$1,'Table 5a'!G8,IF($B$5=$A$2,'Table 5b'!G8,IF($B$5=$A$3,'Table 5c'!G8)))</f>
        <v>8573</v>
      </c>
      <c r="I11" s="1003">
        <f>IF($B$5=$A$1,'Table 5a'!H8,IF($B$5=$A$2,'Table 5b'!H8,IF($B$5=$A$3,'Table 5c'!H8)))</f>
        <v>8230</v>
      </c>
      <c r="J11" s="1003">
        <f>IF($B$5=$A$1,'Table 5a'!I8,IF($B$5=$A$2,'Table 5b'!I8,IF($B$5=$A$3,'Table 5c'!I8)))</f>
        <v>7974</v>
      </c>
      <c r="K11" s="1003">
        <f>IF($B$5=$A$1,'Table 5a'!J8,IF($B$5=$A$2,'Table 5b'!J8,IF($B$5=$A$3,'Table 5c'!J8)))</f>
        <v>7088</v>
      </c>
      <c r="L11" s="1003">
        <f>IF($B$5=$A$1,'Table 5a'!K8,IF($B$5=$A$2,'Table 5b'!K8,IF($B$5=$A$3,'Table 5c'!K8)))</f>
        <v>6002</v>
      </c>
      <c r="M11" s="1004">
        <f>IF($B$5=$A$1,'Table 5a'!L8,IF($B$5=$A$2,'Table 5b'!L8,IF($B$5=$A$3,'Table 5c'!L8)))</f>
        <v>5296</v>
      </c>
      <c r="N11" s="1005">
        <f>IF($B$5=$A$1,'Table 5a'!M8,"")</f>
        <v>-11.76274575141619</v>
      </c>
    </row>
    <row r="12" spans="1:14" x14ac:dyDescent="0.2">
      <c r="B12" s="900"/>
      <c r="C12" s="896" t="s">
        <v>32</v>
      </c>
      <c r="D12" s="1003">
        <f>IF($B$5=$A$1,'Table 5a'!C9,IF($B$5=$A$2,'Table 5b'!C9,IF($B$5=$A$3,'Table 5c'!C9)))</f>
        <v>44326</v>
      </c>
      <c r="E12" s="1003">
        <f>IF($B$5=$A$1,'Table 5a'!D9,IF($B$5=$A$2,'Table 5b'!D9,IF($B$5=$A$3,'Table 5c'!D9)))</f>
        <v>41750</v>
      </c>
      <c r="F12" s="1003">
        <f>IF($B$5=$A$1,'Table 5a'!E9,IF($B$5=$A$2,'Table 5b'!E9,IF($B$5=$A$3,'Table 5c'!E9)))</f>
        <v>38750</v>
      </c>
      <c r="G12" s="1003">
        <f>IF($B$5=$A$1,'Table 5a'!F9,IF($B$5=$A$2,'Table 5b'!F9,IF($B$5=$A$3,'Table 5c'!F9)))</f>
        <v>36210</v>
      </c>
      <c r="H12" s="1003">
        <f>IF($B$5=$A$1,'Table 5a'!G9,IF($B$5=$A$2,'Table 5b'!G9,IF($B$5=$A$3,'Table 5c'!G9)))</f>
        <v>36362</v>
      </c>
      <c r="I12" s="1003">
        <f>IF($B$5=$A$1,'Table 5a'!H9,IF($B$5=$A$2,'Table 5b'!H9,IF($B$5=$A$3,'Table 5c'!H9)))</f>
        <v>35670</v>
      </c>
      <c r="J12" s="1003">
        <f>IF($B$5=$A$1,'Table 5a'!I9,IF($B$5=$A$2,'Table 5b'!I9,IF($B$5=$A$3,'Table 5c'!I9)))</f>
        <v>33302</v>
      </c>
      <c r="K12" s="1003">
        <f>IF($B$5=$A$1,'Table 5a'!J9,IF($B$5=$A$2,'Table 5b'!J9,IF($B$5=$A$3,'Table 5c'!J9)))</f>
        <v>30445</v>
      </c>
      <c r="L12" s="1003">
        <f>IF($B$5=$A$1,'Table 5a'!K9,IF($B$5=$A$2,'Table 5b'!K9,IF($B$5=$A$3,'Table 5c'!K9)))</f>
        <v>26526</v>
      </c>
      <c r="M12" s="1004">
        <f>IF($B$5=$A$1,'Table 5a'!L9,IF($B$5=$A$2,'Table 5b'!L9,IF($B$5=$A$3,'Table 5c'!L9)))</f>
        <v>24510</v>
      </c>
      <c r="N12" s="1005">
        <f>IF($B$5=$A$1,'Table 5a'!M9,"")</f>
        <v>-7.6000904772675852</v>
      </c>
    </row>
    <row r="13" spans="1:14" x14ac:dyDescent="0.2">
      <c r="B13" s="900"/>
      <c r="C13" s="896" t="s">
        <v>29</v>
      </c>
      <c r="D13" s="1003">
        <f>IF($B$5=$A$1,'Table 5a'!C10,IF($B$5=$A$2,'Table 5b'!C10,IF($B$5=$A$3,'Table 5c'!C10)))</f>
        <v>29281</v>
      </c>
      <c r="E13" s="1003">
        <f>IF($B$5=$A$1,'Table 5a'!D10,IF($B$5=$A$2,'Table 5b'!D10,IF($B$5=$A$3,'Table 5c'!D10)))</f>
        <v>28548</v>
      </c>
      <c r="F13" s="1003">
        <f>IF($B$5=$A$1,'Table 5a'!E10,IF($B$5=$A$2,'Table 5b'!E10,IF($B$5=$A$3,'Table 5c'!E10)))</f>
        <v>27320</v>
      </c>
      <c r="G13" s="1003">
        <f>IF($B$5=$A$1,'Table 5a'!F10,IF($B$5=$A$2,'Table 5b'!F10,IF($B$5=$A$3,'Table 5c'!F10)))</f>
        <v>26060</v>
      </c>
      <c r="H13" s="1003">
        <f>IF($B$5=$A$1,'Table 5a'!G10,IF($B$5=$A$2,'Table 5b'!G10,IF($B$5=$A$3,'Table 5c'!G10)))</f>
        <v>27838</v>
      </c>
      <c r="I13" s="1003">
        <f>IF($B$5=$A$1,'Table 5a'!H10,IF($B$5=$A$2,'Table 5b'!H10,IF($B$5=$A$3,'Table 5c'!H10)))</f>
        <v>29075</v>
      </c>
      <c r="J13" s="1003">
        <f>IF($B$5=$A$1,'Table 5a'!I10,IF($B$5=$A$2,'Table 5b'!I10,IF($B$5=$A$3,'Table 5c'!I10)))</f>
        <v>27102</v>
      </c>
      <c r="K13" s="1003">
        <f>IF($B$5=$A$1,'Table 5a'!J10,IF($B$5=$A$2,'Table 5b'!J10,IF($B$5=$A$3,'Table 5c'!J10)))</f>
        <v>25666</v>
      </c>
      <c r="L13" s="1003">
        <f>IF($B$5=$A$1,'Table 5a'!K10,IF($B$5=$A$2,'Table 5b'!K10,IF($B$5=$A$3,'Table 5c'!K10)))</f>
        <v>24169</v>
      </c>
      <c r="M13" s="1004">
        <f>IF($B$5=$A$1,'Table 5a'!L10,IF($B$5=$A$2,'Table 5b'!L10,IF($B$5=$A$3,'Table 5c'!L10)))</f>
        <v>23421</v>
      </c>
      <c r="N13" s="1005">
        <f>IF($B$5=$A$1,'Table 5a'!M10,"")</f>
        <v>-3.0948735984111835</v>
      </c>
    </row>
    <row r="14" spans="1:14" x14ac:dyDescent="0.2">
      <c r="B14" s="900"/>
      <c r="C14" s="896" t="s">
        <v>250</v>
      </c>
      <c r="D14" s="1003">
        <f>IF($B$5=$A$1,'Table 5a'!C11,IF($B$5=$A$2,'Table 5b'!C11,IF($B$5=$A$3,'Table 5c'!C11)))</f>
        <v>18289</v>
      </c>
      <c r="E14" s="1003">
        <f>IF($B$5=$A$1,'Table 5a'!D11,IF($B$5=$A$2,'Table 5b'!D11,IF($B$5=$A$3,'Table 5c'!D11)))</f>
        <v>18344</v>
      </c>
      <c r="F14" s="1003">
        <f>IF($B$5=$A$1,'Table 5a'!E11,IF($B$5=$A$2,'Table 5b'!E11,IF($B$5=$A$3,'Table 5c'!E11)))</f>
        <v>17989</v>
      </c>
      <c r="G14" s="1003">
        <f>IF($B$5=$A$1,'Table 5a'!F11,IF($B$5=$A$2,'Table 5b'!F11,IF($B$5=$A$3,'Table 5c'!F11)))</f>
        <v>17408</v>
      </c>
      <c r="H14" s="1003">
        <f>IF($B$5=$A$1,'Table 5a'!G11,IF($B$5=$A$2,'Table 5b'!G11,IF($B$5=$A$3,'Table 5c'!G11)))</f>
        <v>19445</v>
      </c>
      <c r="I14" s="1003">
        <f>IF($B$5=$A$1,'Table 5a'!H11,IF($B$5=$A$2,'Table 5b'!H11,IF($B$5=$A$3,'Table 5c'!H11)))</f>
        <v>19541</v>
      </c>
      <c r="J14" s="1003">
        <f>IF($B$5=$A$1,'Table 5a'!I11,IF($B$5=$A$2,'Table 5b'!I11,IF($B$5=$A$3,'Table 5c'!I11)))</f>
        <v>18310</v>
      </c>
      <c r="K14" s="1003">
        <f>IF($B$5=$A$1,'Table 5a'!J11,IF($B$5=$A$2,'Table 5b'!J11,IF($B$5=$A$3,'Table 5c'!J11)))</f>
        <v>16298</v>
      </c>
      <c r="L14" s="1003">
        <f>IF($B$5=$A$1,'Table 5a'!K11,IF($B$5=$A$2,'Table 5b'!K11,IF($B$5=$A$3,'Table 5c'!K11)))</f>
        <v>14828</v>
      </c>
      <c r="M14" s="1004">
        <f>IF($B$5=$A$1,'Table 5a'!L11,IF($B$5=$A$2,'Table 5b'!L11,IF($B$5=$A$3,'Table 5c'!L11)))</f>
        <v>14013</v>
      </c>
      <c r="N14" s="1005">
        <f>IF($B$5=$A$1,'Table 5a'!M11,"")</f>
        <v>-5.4963582411653675</v>
      </c>
    </row>
    <row r="15" spans="1:14" x14ac:dyDescent="0.2">
      <c r="B15" s="900"/>
      <c r="C15" s="896" t="s">
        <v>272</v>
      </c>
      <c r="D15" s="1003">
        <f>IF($B$5=$A$1,'Table 5a'!C12,IF($B$5=$A$2,'Table 5b'!C12,IF($B$5=$A$3,'Table 5c'!C12)))</f>
        <v>6777</v>
      </c>
      <c r="E15" s="1003">
        <f>IF($B$5=$A$1,'Table 5a'!D12,IF($B$5=$A$2,'Table 5b'!D12,IF($B$5=$A$3,'Table 5c'!D12)))</f>
        <v>6970</v>
      </c>
      <c r="F15" s="1003">
        <f>IF($B$5=$A$1,'Table 5a'!E12,IF($B$5=$A$2,'Table 5b'!E12,IF($B$5=$A$3,'Table 5c'!E12)))</f>
        <v>6760</v>
      </c>
      <c r="G15" s="1003">
        <f>IF($B$5=$A$1,'Table 5a'!F12,IF($B$5=$A$2,'Table 5b'!F12,IF($B$5=$A$3,'Table 5c'!F12)))</f>
        <v>6761</v>
      </c>
      <c r="H15" s="1003">
        <f>IF($B$5=$A$1,'Table 5a'!G12,IF($B$5=$A$2,'Table 5b'!G12,IF($B$5=$A$3,'Table 5c'!G12)))</f>
        <v>8147</v>
      </c>
      <c r="I15" s="1003">
        <f>IF($B$5=$A$1,'Table 5a'!H12,IF($B$5=$A$2,'Table 5b'!H12,IF($B$5=$A$3,'Table 5c'!H12)))</f>
        <v>8882</v>
      </c>
      <c r="J15" s="1003">
        <f>IF($B$5=$A$1,'Table 5a'!I12,IF($B$5=$A$2,'Table 5b'!I12,IF($B$5=$A$3,'Table 5c'!I12)))</f>
        <v>8244</v>
      </c>
      <c r="K15" s="1003">
        <f>IF($B$5=$A$1,'Table 5a'!J12,IF($B$5=$A$2,'Table 5b'!J12,IF($B$5=$A$3,'Table 5c'!J12)))</f>
        <v>7923</v>
      </c>
      <c r="L15" s="1003">
        <f>IF($B$5=$A$1,'Table 5a'!K12,IF($B$5=$A$2,'Table 5b'!K12,IF($B$5=$A$3,'Table 5c'!K12)))</f>
        <v>7221</v>
      </c>
      <c r="M15" s="1004">
        <f>IF($B$5=$A$1,'Table 5a'!L12,IF($B$5=$A$2,'Table 5b'!L12,IF($B$5=$A$3,'Table 5c'!L12)))</f>
        <v>6963</v>
      </c>
      <c r="N15" s="1005">
        <f>IF($B$5=$A$1,'Table 5a'!M12,"")</f>
        <v>-3.5729123390112107</v>
      </c>
    </row>
    <row r="16" spans="1:14" x14ac:dyDescent="0.2">
      <c r="B16" s="900"/>
      <c r="C16" s="896" t="s">
        <v>320</v>
      </c>
      <c r="D16" s="1003">
        <f>IF($B$5=$A$1,'Table 5a'!C13,IF($B$5=$A$2,'Table 5b'!C13,IF($B$5=$A$3,'Table 5c'!C13)))</f>
        <v>2525</v>
      </c>
      <c r="E16" s="1003">
        <f>IF($B$5=$A$1,'Table 5a'!D13,IF($B$5=$A$2,'Table 5b'!D13,IF($B$5=$A$3,'Table 5c'!D13)))</f>
        <v>2588</v>
      </c>
      <c r="F16" s="1003">
        <f>IF($B$5=$A$1,'Table 5a'!E13,IF($B$5=$A$2,'Table 5b'!E13,IF($B$5=$A$3,'Table 5c'!E13)))</f>
        <v>2433</v>
      </c>
      <c r="G16" s="1003">
        <f>IF($B$5=$A$1,'Table 5a'!F13,IF($B$5=$A$2,'Table 5b'!F13,IF($B$5=$A$3,'Table 5c'!F13)))</f>
        <v>2491</v>
      </c>
      <c r="H16" s="1003">
        <f>IF($B$5=$A$1,'Table 5a'!G13,IF($B$5=$A$2,'Table 5b'!G13,IF($B$5=$A$3,'Table 5c'!G13)))</f>
        <v>3170</v>
      </c>
      <c r="I16" s="1003">
        <f>IF($B$5=$A$1,'Table 5a'!H13,IF($B$5=$A$2,'Table 5b'!H13,IF($B$5=$A$3,'Table 5c'!H13)))</f>
        <v>3335</v>
      </c>
      <c r="J16" s="1003">
        <f>IF($B$5=$A$1,'Table 5a'!I13,IF($B$5=$A$2,'Table 5b'!I13,IF($B$5=$A$3,'Table 5c'!I13)))</f>
        <v>3229</v>
      </c>
      <c r="K16" s="1003">
        <f>IF($B$5=$A$1,'Table 5a'!J13,IF($B$5=$A$2,'Table 5b'!J13,IF($B$5=$A$3,'Table 5c'!J13)))</f>
        <v>3192</v>
      </c>
      <c r="L16" s="1003">
        <f>IF($B$5=$A$1,'Table 5a'!K13,IF($B$5=$A$2,'Table 5b'!K13,IF($B$5=$A$3,'Table 5c'!K13)))</f>
        <v>2938</v>
      </c>
      <c r="M16" s="1004">
        <f>IF($B$5=$A$1,'Table 5a'!L13,IF($B$5=$A$2,'Table 5b'!L13,IF($B$5=$A$3,'Table 5c'!L13)))</f>
        <v>2964</v>
      </c>
      <c r="N16" s="1005">
        <f>IF($B$5=$A$1,'Table 5a'!M13,"")</f>
        <v>0.88495575221239164</v>
      </c>
    </row>
    <row r="17" spans="2:14" ht="22.5" customHeight="1" x14ac:dyDescent="0.2">
      <c r="B17" s="901" t="s">
        <v>273</v>
      </c>
      <c r="C17" s="904" t="s">
        <v>28</v>
      </c>
      <c r="D17" s="1000">
        <f>IF($B$5=$A$1,'Table 5a'!C14,IF($B$5=$A$2,'Table 5b'!C14,IF($B$5=$A$3,'Table 5c'!C14)))</f>
        <v>101613</v>
      </c>
      <c r="E17" s="1000">
        <f>IF($B$5=$A$1,'Table 5a'!D14,IF($B$5=$A$2,'Table 5b'!D14,IF($B$5=$A$3,'Table 5c'!D14)))</f>
        <v>97042</v>
      </c>
      <c r="F17" s="1000">
        <f>IF($B$5=$A$1,'Table 5a'!E14,IF($B$5=$A$2,'Table 5b'!E14,IF($B$5=$A$3,'Table 5c'!E14)))</f>
        <v>90902</v>
      </c>
      <c r="G17" s="1000">
        <f>IF($B$5=$A$1,'Table 5a'!F14,IF($B$5=$A$2,'Table 5b'!F14,IF($B$5=$A$3,'Table 5c'!F14)))</f>
        <v>84347</v>
      </c>
      <c r="H17" s="1000">
        <f>IF($B$5=$A$1,'Table 5a'!G14,IF($B$5=$A$2,'Table 5b'!G14,IF($B$5=$A$3,'Table 5c'!G14)))</f>
        <v>87988</v>
      </c>
      <c r="I17" s="1000">
        <f>IF($B$5=$A$1,'Table 5a'!H14,IF($B$5=$A$2,'Table 5b'!H14,IF($B$5=$A$3,'Table 5c'!H14)))</f>
        <v>88659</v>
      </c>
      <c r="J17" s="1000">
        <f>IF($B$5=$A$1,'Table 5a'!I14,IF($B$5=$A$2,'Table 5b'!I14,IF($B$5=$A$3,'Table 5c'!I14)))</f>
        <v>83018</v>
      </c>
      <c r="K17" s="1000">
        <f>IF($B$5=$A$1,'Table 5a'!J14,IF($B$5=$A$2,'Table 5b'!J14,IF($B$5=$A$3,'Table 5c'!J14)))</f>
        <v>76489</v>
      </c>
      <c r="L17" s="1000">
        <f>IF($B$5=$A$1,'Table 5a'!K14,IF($B$5=$A$2,'Table 5b'!K14,IF($B$5=$A$3,'Table 5c'!K14)))</f>
        <v>68571</v>
      </c>
      <c r="M17" s="1001">
        <f>IF($B$5=$A$1,'Table 5a'!L14,IF($B$5=$A$2,'Table 5b'!L14,IF($B$5=$A$3,'Table 5c'!L14)))</f>
        <v>64678</v>
      </c>
      <c r="N17" s="1002">
        <f>IF($B$5=$A$1,'Table 5a'!M14,"")</f>
        <v>-5.6773271499613571</v>
      </c>
    </row>
    <row r="18" spans="2:14" ht="13.5" x14ac:dyDescent="0.2">
      <c r="B18" s="900"/>
      <c r="C18" s="896" t="s">
        <v>341</v>
      </c>
      <c r="D18" s="1003">
        <f>IF($B$5=$A$1,'Table 5a'!C15,IF($B$5=$A$2,'Table 5b'!C15,IF($B$5=$A$3,'Table 5c'!C15)))</f>
        <v>88</v>
      </c>
      <c r="E18" s="1003">
        <f>IF($B$5=$A$1,'Table 5a'!D15,IF($B$5=$A$2,'Table 5b'!D15,IF($B$5=$A$3,'Table 5c'!D15)))</f>
        <v>52</v>
      </c>
      <c r="F18" s="1003">
        <f>IF($B$5=$A$1,'Table 5a'!E15,IF($B$5=$A$2,'Table 5b'!E15,IF($B$5=$A$3,'Table 5c'!E15)))</f>
        <v>45</v>
      </c>
      <c r="G18" s="1003">
        <f>IF($B$5=$A$1,'Table 5a'!F15,IF($B$5=$A$2,'Table 5b'!F15,IF($B$5=$A$3,'Table 5c'!F15)))</f>
        <v>34</v>
      </c>
      <c r="H18" s="1003">
        <f>IF($B$5=$A$1,'Table 5a'!G15,IF($B$5=$A$2,'Table 5b'!G15,IF($B$5=$A$3,'Table 5c'!G15)))</f>
        <v>15</v>
      </c>
      <c r="I18" s="1003">
        <f>IF($B$5=$A$1,'Table 5a'!H15,IF($B$5=$A$2,'Table 5b'!H15,IF($B$5=$A$3,'Table 5c'!H15)))</f>
        <v>12</v>
      </c>
      <c r="J18" s="1003">
        <f>IF($B$5=$A$1,'Table 5a'!I15,IF($B$5=$A$2,'Table 5b'!I15,IF($B$5=$A$3,'Table 5c'!I15)))</f>
        <v>14</v>
      </c>
      <c r="K18" s="1003">
        <f>IF($B$5=$A$1,'Table 5a'!J15,IF($B$5=$A$2,'Table 5b'!J15,IF($B$5=$A$3,'Table 5c'!J15)))</f>
        <v>13</v>
      </c>
      <c r="L18" s="1003">
        <f>IF($B$5=$A$1,'Table 5a'!K15,IF($B$5=$A$2,'Table 5b'!K15,IF($B$5=$A$3,'Table 5c'!K15)))</f>
        <v>10</v>
      </c>
      <c r="M18" s="1004">
        <f>IF($B$5=$A$1,'Table 5a'!L15,IF($B$5=$A$2,'Table 5b'!L15,IF($B$5=$A$3,'Table 5c'!L15)))</f>
        <v>11</v>
      </c>
      <c r="N18" s="1005">
        <f>IF($B$5=$A$1,'Table 5a'!M15,"")</f>
        <v>10.000000000000014</v>
      </c>
    </row>
    <row r="19" spans="2:14" x14ac:dyDescent="0.2">
      <c r="B19" s="900"/>
      <c r="C19" s="896" t="s">
        <v>270</v>
      </c>
      <c r="D19" s="1003">
        <f>IF($B$5=$A$1,'Table 5a'!C16,IF($B$5=$A$2,'Table 5b'!C16,IF($B$5=$A$3,'Table 5c'!C16)))</f>
        <v>4477</v>
      </c>
      <c r="E19" s="1003">
        <f>IF($B$5=$A$1,'Table 5a'!D16,IF($B$5=$A$2,'Table 5b'!D16,IF($B$5=$A$3,'Table 5c'!D16)))</f>
        <v>3600</v>
      </c>
      <c r="F19" s="1003">
        <f>IF($B$5=$A$1,'Table 5a'!E16,IF($B$5=$A$2,'Table 5b'!E16,IF($B$5=$A$3,'Table 5c'!E16)))</f>
        <v>2935</v>
      </c>
      <c r="G19" s="1003">
        <f>IF($B$5=$A$1,'Table 5a'!F16,IF($B$5=$A$2,'Table 5b'!F16,IF($B$5=$A$3,'Table 5c'!F16)))</f>
        <v>2202</v>
      </c>
      <c r="H19" s="1003">
        <f>IF($B$5=$A$1,'Table 5a'!G16,IF($B$5=$A$2,'Table 5b'!G16,IF($B$5=$A$3,'Table 5c'!G16)))</f>
        <v>1775</v>
      </c>
      <c r="I19" s="1003">
        <f>IF($B$5=$A$1,'Table 5a'!H16,IF($B$5=$A$2,'Table 5b'!H16,IF($B$5=$A$3,'Table 5c'!H16)))</f>
        <v>1594</v>
      </c>
      <c r="J19" s="1003">
        <f>IF($B$5=$A$1,'Table 5a'!I16,IF($B$5=$A$2,'Table 5b'!I16,IF($B$5=$A$3,'Table 5c'!I16)))</f>
        <v>1585</v>
      </c>
      <c r="K19" s="1003">
        <f>IF($B$5=$A$1,'Table 5a'!J16,IF($B$5=$A$2,'Table 5b'!J16,IF($B$5=$A$3,'Table 5c'!J16)))</f>
        <v>1493</v>
      </c>
      <c r="L19" s="1003">
        <f>IF($B$5=$A$1,'Table 5a'!K16,IF($B$5=$A$2,'Table 5b'!K16,IF($B$5=$A$3,'Table 5c'!K16)))</f>
        <v>1277</v>
      </c>
      <c r="M19" s="1004">
        <f>IF($B$5=$A$1,'Table 5a'!L16,IF($B$5=$A$2,'Table 5b'!L16,IF($B$5=$A$3,'Table 5c'!L16)))</f>
        <v>1168</v>
      </c>
      <c r="N19" s="1005">
        <f>IF($B$5=$A$1,'Table 5a'!M16,"")</f>
        <v>-8.535630383711819</v>
      </c>
    </row>
    <row r="20" spans="2:14" x14ac:dyDescent="0.2">
      <c r="B20" s="900"/>
      <c r="C20" s="896" t="s">
        <v>271</v>
      </c>
      <c r="D20" s="1003">
        <f>IF($B$5=$A$1,'Table 5a'!C17,IF($B$5=$A$2,'Table 5b'!C17,IF($B$5=$A$3,'Table 5c'!C17)))</f>
        <v>12763</v>
      </c>
      <c r="E20" s="1003">
        <f>IF($B$5=$A$1,'Table 5a'!D17,IF($B$5=$A$2,'Table 5b'!D17,IF($B$5=$A$3,'Table 5c'!D17)))</f>
        <v>11493</v>
      </c>
      <c r="F20" s="1003">
        <f>IF($B$5=$A$1,'Table 5a'!E17,IF($B$5=$A$2,'Table 5b'!E17,IF($B$5=$A$3,'Table 5c'!E17)))</f>
        <v>10155</v>
      </c>
      <c r="G20" s="1003">
        <f>IF($B$5=$A$1,'Table 5a'!F17,IF($B$5=$A$2,'Table 5b'!F17,IF($B$5=$A$3,'Table 5c'!F17)))</f>
        <v>8122</v>
      </c>
      <c r="H20" s="1003">
        <f>IF($B$5=$A$1,'Table 5a'!G17,IF($B$5=$A$2,'Table 5b'!G17,IF($B$5=$A$3,'Table 5c'!G17)))</f>
        <v>7397</v>
      </c>
      <c r="I20" s="1003">
        <f>IF($B$5=$A$1,'Table 5a'!H17,IF($B$5=$A$2,'Table 5b'!H17,IF($B$5=$A$3,'Table 5c'!H17)))</f>
        <v>7022</v>
      </c>
      <c r="J20" s="1003">
        <f>IF($B$5=$A$1,'Table 5a'!I17,IF($B$5=$A$2,'Table 5b'!I17,IF($B$5=$A$3,'Table 5c'!I17)))</f>
        <v>6818</v>
      </c>
      <c r="K20" s="1003">
        <f>IF($B$5=$A$1,'Table 5a'!J17,IF($B$5=$A$2,'Table 5b'!J17,IF($B$5=$A$3,'Table 5c'!J17)))</f>
        <v>6094</v>
      </c>
      <c r="L20" s="1003">
        <f>IF($B$5=$A$1,'Table 5a'!K17,IF($B$5=$A$2,'Table 5b'!K17,IF($B$5=$A$3,'Table 5c'!K17)))</f>
        <v>5114</v>
      </c>
      <c r="M20" s="1004">
        <f>IF($B$5=$A$1,'Table 5a'!L17,IF($B$5=$A$2,'Table 5b'!L17,IF($B$5=$A$3,'Table 5c'!L17)))</f>
        <v>4513</v>
      </c>
      <c r="N20" s="1005">
        <f>IF($B$5=$A$1,'Table 5a'!M17,"")</f>
        <v>-11.752053187328897</v>
      </c>
    </row>
    <row r="21" spans="2:14" x14ac:dyDescent="0.2">
      <c r="B21" s="900"/>
      <c r="C21" s="896" t="s">
        <v>32</v>
      </c>
      <c r="D21" s="1003">
        <f>IF($B$5=$A$1,'Table 5a'!C18,IF($B$5=$A$2,'Table 5b'!C18,IF($B$5=$A$3,'Table 5c'!C18)))</f>
        <v>37316</v>
      </c>
      <c r="E21" s="1003">
        <f>IF($B$5=$A$1,'Table 5a'!D18,IF($B$5=$A$2,'Table 5b'!D18,IF($B$5=$A$3,'Table 5c'!D18)))</f>
        <v>35177</v>
      </c>
      <c r="F21" s="1003">
        <f>IF($B$5=$A$1,'Table 5a'!E18,IF($B$5=$A$2,'Table 5b'!E18,IF($B$5=$A$3,'Table 5c'!E18)))</f>
        <v>32761</v>
      </c>
      <c r="G21" s="1003">
        <f>IF($B$5=$A$1,'Table 5a'!F18,IF($B$5=$A$2,'Table 5b'!F18,IF($B$5=$A$3,'Table 5c'!F18)))</f>
        <v>30337</v>
      </c>
      <c r="H21" s="1003">
        <f>IF($B$5=$A$1,'Table 5a'!G18,IF($B$5=$A$2,'Table 5b'!G18,IF($B$5=$A$3,'Table 5c'!G18)))</f>
        <v>30706</v>
      </c>
      <c r="I21" s="1003">
        <f>IF($B$5=$A$1,'Table 5a'!H18,IF($B$5=$A$2,'Table 5b'!H18,IF($B$5=$A$3,'Table 5c'!H18)))</f>
        <v>30156</v>
      </c>
      <c r="J21" s="1003">
        <f>IF($B$5=$A$1,'Table 5a'!I18,IF($B$5=$A$2,'Table 5b'!I18,IF($B$5=$A$3,'Table 5c'!I18)))</f>
        <v>28124</v>
      </c>
      <c r="K21" s="1003">
        <f>IF($B$5=$A$1,'Table 5a'!J18,IF($B$5=$A$2,'Table 5b'!J18,IF($B$5=$A$3,'Table 5c'!J18)))</f>
        <v>25779</v>
      </c>
      <c r="L21" s="1003">
        <f>IF($B$5=$A$1,'Table 5a'!K18,IF($B$5=$A$2,'Table 5b'!K18,IF($B$5=$A$3,'Table 5c'!K18)))</f>
        <v>22479</v>
      </c>
      <c r="M21" s="1004">
        <f>IF($B$5=$A$1,'Table 5a'!L18,IF($B$5=$A$2,'Table 5b'!L18,IF($B$5=$A$3,'Table 5c'!L18)))</f>
        <v>20754</v>
      </c>
      <c r="N21" s="1005">
        <f>IF($B$5=$A$1,'Table 5a'!M18,"")</f>
        <v>-7.6738289069798498</v>
      </c>
    </row>
    <row r="22" spans="2:14" x14ac:dyDescent="0.2">
      <c r="B22" s="900"/>
      <c r="C22" s="896" t="s">
        <v>29</v>
      </c>
      <c r="D22" s="1003">
        <f>IF($B$5=$A$1,'Table 5a'!C19,IF($B$5=$A$2,'Table 5b'!C19,IF($B$5=$A$3,'Table 5c'!C19)))</f>
        <v>24149</v>
      </c>
      <c r="E22" s="1003">
        <f>IF($B$5=$A$1,'Table 5a'!D19,IF($B$5=$A$2,'Table 5b'!D19,IF($B$5=$A$3,'Table 5c'!D19)))</f>
        <v>23564</v>
      </c>
      <c r="F22" s="1003">
        <f>IF($B$5=$A$1,'Table 5a'!E19,IF($B$5=$A$2,'Table 5b'!E19,IF($B$5=$A$3,'Table 5c'!E19)))</f>
        <v>22467</v>
      </c>
      <c r="G22" s="1003">
        <f>IF($B$5=$A$1,'Table 5a'!F19,IF($B$5=$A$2,'Table 5b'!F19,IF($B$5=$A$3,'Table 5c'!F19)))</f>
        <v>21568</v>
      </c>
      <c r="H22" s="1003">
        <f>IF($B$5=$A$1,'Table 5a'!G19,IF($B$5=$A$2,'Table 5b'!G19,IF($B$5=$A$3,'Table 5c'!G19)))</f>
        <v>22837</v>
      </c>
      <c r="I22" s="1003">
        <f>IF($B$5=$A$1,'Table 5a'!H19,IF($B$5=$A$2,'Table 5b'!H19,IF($B$5=$A$3,'Table 5c'!H19)))</f>
        <v>23762</v>
      </c>
      <c r="J22" s="1003">
        <f>IF($B$5=$A$1,'Table 5a'!I19,IF($B$5=$A$2,'Table 5b'!I19,IF($B$5=$A$3,'Table 5c'!I19)))</f>
        <v>22104</v>
      </c>
      <c r="K22" s="1003">
        <f>IF($B$5=$A$1,'Table 5a'!J19,IF($B$5=$A$2,'Table 5b'!J19,IF($B$5=$A$3,'Table 5c'!J19)))</f>
        <v>20701</v>
      </c>
      <c r="L22" s="1003">
        <f>IF($B$5=$A$1,'Table 5a'!K19,IF($B$5=$A$2,'Table 5b'!K19,IF($B$5=$A$3,'Table 5c'!K19)))</f>
        <v>19348</v>
      </c>
      <c r="M22" s="1004">
        <f>IF($B$5=$A$1,'Table 5a'!L19,IF($B$5=$A$2,'Table 5b'!L19,IF($B$5=$A$3,'Table 5c'!L19)))</f>
        <v>18766</v>
      </c>
      <c r="N22" s="1005">
        <f>IF($B$5=$A$1,'Table 5a'!M19,"")</f>
        <v>-3.0080628488732657</v>
      </c>
    </row>
    <row r="23" spans="2:14" x14ac:dyDescent="0.2">
      <c r="B23" s="900"/>
      <c r="C23" s="896" t="s">
        <v>250</v>
      </c>
      <c r="D23" s="1003">
        <f>IF($B$5=$A$1,'Table 5a'!C20,IF($B$5=$A$2,'Table 5b'!C20,IF($B$5=$A$3,'Table 5c'!C20)))</f>
        <v>14974</v>
      </c>
      <c r="E23" s="1003">
        <f>IF($B$5=$A$1,'Table 5a'!D20,IF($B$5=$A$2,'Table 5b'!D20,IF($B$5=$A$3,'Table 5c'!D20)))</f>
        <v>15071</v>
      </c>
      <c r="F23" s="1003">
        <f>IF($B$5=$A$1,'Table 5a'!E20,IF($B$5=$A$2,'Table 5b'!E20,IF($B$5=$A$3,'Table 5c'!E20)))</f>
        <v>14816</v>
      </c>
      <c r="G23" s="1003">
        <f>IF($B$5=$A$1,'Table 5a'!F20,IF($B$5=$A$2,'Table 5b'!F20,IF($B$5=$A$3,'Table 5c'!F20)))</f>
        <v>14234</v>
      </c>
      <c r="H23" s="1003">
        <f>IF($B$5=$A$1,'Table 5a'!G20,IF($B$5=$A$2,'Table 5b'!G20,IF($B$5=$A$3,'Table 5c'!G20)))</f>
        <v>15819</v>
      </c>
      <c r="I23" s="1003">
        <f>IF($B$5=$A$1,'Table 5a'!H20,IF($B$5=$A$2,'Table 5b'!H20,IF($B$5=$A$3,'Table 5c'!H20)))</f>
        <v>15938</v>
      </c>
      <c r="J23" s="1003">
        <f>IF($B$5=$A$1,'Table 5a'!I20,IF($B$5=$A$2,'Table 5b'!I20,IF($B$5=$A$3,'Table 5c'!I20)))</f>
        <v>14830</v>
      </c>
      <c r="K23" s="1003">
        <f>IF($B$5=$A$1,'Table 5a'!J20,IF($B$5=$A$2,'Table 5b'!J20,IF($B$5=$A$3,'Table 5c'!J20)))</f>
        <v>13171</v>
      </c>
      <c r="L23" s="1003">
        <f>IF($B$5=$A$1,'Table 5a'!K20,IF($B$5=$A$2,'Table 5b'!K20,IF($B$5=$A$3,'Table 5c'!K20)))</f>
        <v>11942</v>
      </c>
      <c r="M23" s="1004">
        <f>IF($B$5=$A$1,'Table 5a'!L20,IF($B$5=$A$2,'Table 5b'!L20,IF($B$5=$A$3,'Table 5c'!L20)))</f>
        <v>11319</v>
      </c>
      <c r="N23" s="1005">
        <f>IF($B$5=$A$1,'Table 5a'!M20,"")</f>
        <v>-5.2168815943728077</v>
      </c>
    </row>
    <row r="24" spans="2:14" x14ac:dyDescent="0.2">
      <c r="B24" s="900"/>
      <c r="C24" s="896" t="s">
        <v>272</v>
      </c>
      <c r="D24" s="1003">
        <f>IF($B$5=$A$1,'Table 5a'!C21,IF($B$5=$A$2,'Table 5b'!C21,IF($B$5=$A$3,'Table 5c'!C21)))</f>
        <v>5664</v>
      </c>
      <c r="E24" s="1003">
        <f>IF($B$5=$A$1,'Table 5a'!D21,IF($B$5=$A$2,'Table 5b'!D21,IF($B$5=$A$3,'Table 5c'!D21)))</f>
        <v>5850</v>
      </c>
      <c r="F24" s="1003">
        <f>IF($B$5=$A$1,'Table 5a'!E21,IF($B$5=$A$2,'Table 5b'!E21,IF($B$5=$A$3,'Table 5c'!E21)))</f>
        <v>5595</v>
      </c>
      <c r="G24" s="1003">
        <f>IF($B$5=$A$1,'Table 5a'!F21,IF($B$5=$A$2,'Table 5b'!F21,IF($B$5=$A$3,'Table 5c'!F21)))</f>
        <v>5678</v>
      </c>
      <c r="H24" s="1003">
        <f>IF($B$5=$A$1,'Table 5a'!G21,IF($B$5=$A$2,'Table 5b'!G21,IF($B$5=$A$3,'Table 5c'!G21)))</f>
        <v>6772</v>
      </c>
      <c r="I24" s="1003">
        <f>IF($B$5=$A$1,'Table 5a'!H21,IF($B$5=$A$2,'Table 5b'!H21,IF($B$5=$A$3,'Table 5c'!H21)))</f>
        <v>7360</v>
      </c>
      <c r="J24" s="1003">
        <f>IF($B$5=$A$1,'Table 5a'!I21,IF($B$5=$A$2,'Table 5b'!I21,IF($B$5=$A$3,'Table 5c'!I21)))</f>
        <v>6806</v>
      </c>
      <c r="K24" s="1003">
        <f>IF($B$5=$A$1,'Table 5a'!J21,IF($B$5=$A$2,'Table 5b'!J21,IF($B$5=$A$3,'Table 5c'!J21)))</f>
        <v>6542</v>
      </c>
      <c r="L24" s="1003">
        <f>IF($B$5=$A$1,'Table 5a'!K21,IF($B$5=$A$2,'Table 5b'!K21,IF($B$5=$A$3,'Table 5c'!K21)))</f>
        <v>5940</v>
      </c>
      <c r="M24" s="1004">
        <f>IF($B$5=$A$1,'Table 5a'!L21,IF($B$5=$A$2,'Table 5b'!L21,IF($B$5=$A$3,'Table 5c'!L21)))</f>
        <v>5667</v>
      </c>
      <c r="N24" s="1005">
        <f>IF($B$5=$A$1,'Table 5a'!M21,"")</f>
        <v>-4.5959595959595987</v>
      </c>
    </row>
    <row r="25" spans="2:14" x14ac:dyDescent="0.2">
      <c r="B25" s="900"/>
      <c r="C25" s="896" t="s">
        <v>320</v>
      </c>
      <c r="D25" s="1003">
        <f>IF($B$5=$A$1,'Table 5a'!C22,IF($B$5=$A$2,'Table 5b'!C22,IF($B$5=$A$3,'Table 5c'!C22)))</f>
        <v>2182</v>
      </c>
      <c r="E25" s="1003">
        <f>IF($B$5=$A$1,'Table 5a'!D22,IF($B$5=$A$2,'Table 5b'!D22,IF($B$5=$A$3,'Table 5c'!D22)))</f>
        <v>2235</v>
      </c>
      <c r="F25" s="1003">
        <f>IF($B$5=$A$1,'Table 5a'!E22,IF($B$5=$A$2,'Table 5b'!E22,IF($B$5=$A$3,'Table 5c'!E22)))</f>
        <v>2128</v>
      </c>
      <c r="G25" s="1003">
        <f>IF($B$5=$A$1,'Table 5a'!F22,IF($B$5=$A$2,'Table 5b'!F22,IF($B$5=$A$3,'Table 5c'!F22)))</f>
        <v>2172</v>
      </c>
      <c r="H25" s="1003">
        <f>IF($B$5=$A$1,'Table 5a'!G22,IF($B$5=$A$2,'Table 5b'!G22,IF($B$5=$A$3,'Table 5c'!G22)))</f>
        <v>2667</v>
      </c>
      <c r="I25" s="1003">
        <f>IF($B$5=$A$1,'Table 5a'!H22,IF($B$5=$A$2,'Table 5b'!H22,IF($B$5=$A$3,'Table 5c'!H22)))</f>
        <v>2815</v>
      </c>
      <c r="J25" s="1003">
        <f>IF($B$5=$A$1,'Table 5a'!I22,IF($B$5=$A$2,'Table 5b'!I22,IF($B$5=$A$3,'Table 5c'!I22)))</f>
        <v>2737</v>
      </c>
      <c r="K25" s="1003">
        <f>IF($B$5=$A$1,'Table 5a'!J22,IF($B$5=$A$2,'Table 5b'!J22,IF($B$5=$A$3,'Table 5c'!J22)))</f>
        <v>2695</v>
      </c>
      <c r="L25" s="1003">
        <f>IF($B$5=$A$1,'Table 5a'!K22,IF($B$5=$A$2,'Table 5b'!K22,IF($B$5=$A$3,'Table 5c'!K22)))</f>
        <v>2461</v>
      </c>
      <c r="M25" s="1004">
        <f>IF($B$5=$A$1,'Table 5a'!L22,IF($B$5=$A$2,'Table 5b'!L22,IF($B$5=$A$3,'Table 5c'!L22)))</f>
        <v>2480</v>
      </c>
      <c r="N25" s="1005">
        <f>IF($B$5=$A$1,'Table 5a'!M22,"")</f>
        <v>0.77204388459975348</v>
      </c>
    </row>
    <row r="26" spans="2:14" ht="22.5" customHeight="1" x14ac:dyDescent="0.2">
      <c r="B26" s="901" t="s">
        <v>274</v>
      </c>
      <c r="C26" s="904" t="s">
        <v>28</v>
      </c>
      <c r="D26" s="1000">
        <f>IF($B$5=$A$1,'Table 5a'!C23,IF($B$5=$A$2,'Table 5b'!C23,IF($B$5=$A$3,'Table 5c'!C23)))</f>
        <v>19424</v>
      </c>
      <c r="E26" s="1000">
        <f>IF($B$5=$A$1,'Table 5a'!D23,IF($B$5=$A$2,'Table 5b'!D23,IF($B$5=$A$3,'Table 5c'!D23)))</f>
        <v>18531</v>
      </c>
      <c r="F26" s="1000">
        <f>IF($B$5=$A$1,'Table 5a'!E23,IF($B$5=$A$2,'Table 5b'!E23,IF($B$5=$A$3,'Table 5c'!E23)))</f>
        <v>17437</v>
      </c>
      <c r="G26" s="1000">
        <f>IF($B$5=$A$1,'Table 5a'!F23,IF($B$5=$A$2,'Table 5b'!F23,IF($B$5=$A$3,'Table 5c'!F23)))</f>
        <v>16557</v>
      </c>
      <c r="H26" s="1000">
        <f>IF($B$5=$A$1,'Table 5a'!G23,IF($B$5=$A$2,'Table 5b'!G23,IF($B$5=$A$3,'Table 5c'!G23)))</f>
        <v>17590</v>
      </c>
      <c r="I26" s="1000">
        <f>IF($B$5=$A$1,'Table 5a'!H23,IF($B$5=$A$2,'Table 5b'!H23,IF($B$5=$A$3,'Table 5c'!H23)))</f>
        <v>17920</v>
      </c>
      <c r="J26" s="1000">
        <f>IF($B$5=$A$1,'Table 5a'!I23,IF($B$5=$A$2,'Table 5b'!I23,IF($B$5=$A$3,'Table 5c'!I23)))</f>
        <v>16944</v>
      </c>
      <c r="K26" s="1000">
        <f>IF($B$5=$A$1,'Table 5a'!J23,IF($B$5=$A$2,'Table 5b'!J23,IF($B$5=$A$3,'Table 5c'!J23)))</f>
        <v>15855</v>
      </c>
      <c r="L26" s="1000">
        <f>IF($B$5=$A$1,'Table 5a'!K23,IF($B$5=$A$2,'Table 5b'!K23,IF($B$5=$A$3,'Table 5c'!K23)))</f>
        <v>14603</v>
      </c>
      <c r="M26" s="1001">
        <f>IF($B$5=$A$1,'Table 5a'!L23,IF($B$5=$A$2,'Table 5b'!L23,IF($B$5=$A$3,'Table 5c'!L23)))</f>
        <v>13825</v>
      </c>
      <c r="N26" s="1002">
        <f>IF($B$5=$A$1,'Table 5a'!M23,"")</f>
        <v>-5.3276723960829884</v>
      </c>
    </row>
    <row r="27" spans="2:14" ht="13.5" x14ac:dyDescent="0.2">
      <c r="B27" s="900"/>
      <c r="C27" s="896" t="s">
        <v>341</v>
      </c>
      <c r="D27" s="1003">
        <f>IF($B$5=$A$1,'Table 5a'!C24,IF($B$5=$A$2,'Table 5b'!C24,IF($B$5=$A$3,'Table 5c'!C24)))</f>
        <v>18</v>
      </c>
      <c r="E27" s="1003">
        <f>IF($B$5=$A$1,'Table 5a'!D24,IF($B$5=$A$2,'Table 5b'!D24,IF($B$5=$A$3,'Table 5c'!D24)))</f>
        <v>15</v>
      </c>
      <c r="F27" s="1003">
        <f>IF($B$5=$A$1,'Table 5a'!E24,IF($B$5=$A$2,'Table 5b'!E24,IF($B$5=$A$3,'Table 5c'!E24)))</f>
        <v>2</v>
      </c>
      <c r="G27" s="1003">
        <f>IF($B$5=$A$1,'Table 5a'!F24,IF($B$5=$A$2,'Table 5b'!F24,IF($B$5=$A$3,'Table 5c'!F24)))</f>
        <v>2</v>
      </c>
      <c r="H27" s="1003">
        <f>IF($B$5=$A$1,'Table 5a'!G24,IF($B$5=$A$2,'Table 5b'!G24,IF($B$5=$A$3,'Table 5c'!G24)))</f>
        <v>1</v>
      </c>
      <c r="I27" s="1003">
        <f>IF($B$5=$A$1,'Table 5a'!H24,IF($B$5=$A$2,'Table 5b'!H24,IF($B$5=$A$3,'Table 5c'!H24)))</f>
        <v>0</v>
      </c>
      <c r="J27" s="1003">
        <f>IF($B$5=$A$1,'Table 5a'!I24,IF($B$5=$A$2,'Table 5b'!I24,IF($B$5=$A$3,'Table 5c'!I24)))</f>
        <v>0</v>
      </c>
      <c r="K27" s="1003">
        <f>IF($B$5=$A$1,'Table 5a'!J24,IF($B$5=$A$2,'Table 5b'!J24,IF($B$5=$A$3,'Table 5c'!J24)))</f>
        <v>4</v>
      </c>
      <c r="L27" s="1003">
        <f>IF($B$5=$A$1,'Table 5a'!K24,IF($B$5=$A$2,'Table 5b'!K24,IF($B$5=$A$3,'Table 5c'!K24)))</f>
        <v>1</v>
      </c>
      <c r="M27" s="1004">
        <f>IF($B$5=$A$1,'Table 5a'!L24,IF($B$5=$A$2,'Table 5b'!L24,IF($B$5=$A$3,'Table 5c'!L24)))</f>
        <v>1</v>
      </c>
      <c r="N27" s="1005" t="str">
        <f>IF($B$5=$A$1,'Table 5a'!M24,"")</f>
        <v>-</v>
      </c>
    </row>
    <row r="28" spans="2:14" x14ac:dyDescent="0.2">
      <c r="B28" s="900"/>
      <c r="C28" s="896" t="s">
        <v>270</v>
      </c>
      <c r="D28" s="1003">
        <f>IF($B$5=$A$1,'Table 5a'!C25,IF($B$5=$A$2,'Table 5b'!C25,IF($B$5=$A$3,'Table 5c'!C25)))</f>
        <v>697</v>
      </c>
      <c r="E28" s="1003">
        <f>IF($B$5=$A$1,'Table 5a'!D25,IF($B$5=$A$2,'Table 5b'!D25,IF($B$5=$A$3,'Table 5c'!D25)))</f>
        <v>453</v>
      </c>
      <c r="F28" s="1003">
        <f>IF($B$5=$A$1,'Table 5a'!E25,IF($B$5=$A$2,'Table 5b'!E25,IF($B$5=$A$3,'Table 5c'!E25)))</f>
        <v>412</v>
      </c>
      <c r="G28" s="1003">
        <f>IF($B$5=$A$1,'Table 5a'!F25,IF($B$5=$A$2,'Table 5b'!F25,IF($B$5=$A$3,'Table 5c'!F25)))</f>
        <v>332</v>
      </c>
      <c r="H28" s="1003">
        <f>IF($B$5=$A$1,'Table 5a'!G25,IF($B$5=$A$2,'Table 5b'!G25,IF($B$5=$A$3,'Table 5c'!G25)))</f>
        <v>252</v>
      </c>
      <c r="I28" s="1003">
        <f>IF($B$5=$A$1,'Table 5a'!H25,IF($B$5=$A$2,'Table 5b'!H25,IF($B$5=$A$3,'Table 5c'!H25)))</f>
        <v>240</v>
      </c>
      <c r="J28" s="1003">
        <f>IF($B$5=$A$1,'Table 5a'!I25,IF($B$5=$A$2,'Table 5b'!I25,IF($B$5=$A$3,'Table 5c'!I25)))</f>
        <v>202</v>
      </c>
      <c r="K28" s="1003">
        <f>IF($B$5=$A$1,'Table 5a'!J25,IF($B$5=$A$2,'Table 5b'!J25,IF($B$5=$A$3,'Table 5c'!J25)))</f>
        <v>220</v>
      </c>
      <c r="L28" s="1003">
        <f>IF($B$5=$A$1,'Table 5a'!K25,IF($B$5=$A$2,'Table 5b'!K25,IF($B$5=$A$3,'Table 5c'!K25)))</f>
        <v>201</v>
      </c>
      <c r="M28" s="1004">
        <f>IF($B$5=$A$1,'Table 5a'!L25,IF($B$5=$A$2,'Table 5b'!L25,IF($B$5=$A$3,'Table 5c'!L25)))</f>
        <v>156</v>
      </c>
      <c r="N28" s="1005">
        <f>IF($B$5=$A$1,'Table 5a'!M25,"")</f>
        <v>-22.388059701492537</v>
      </c>
    </row>
    <row r="29" spans="2:14" x14ac:dyDescent="0.2">
      <c r="B29" s="900"/>
      <c r="C29" s="896" t="s">
        <v>271</v>
      </c>
      <c r="D29" s="1003">
        <f>IF($B$5=$A$1,'Table 5a'!C26,IF($B$5=$A$2,'Table 5b'!C26,IF($B$5=$A$3,'Table 5c'!C26)))</f>
        <v>1796</v>
      </c>
      <c r="E29" s="1003">
        <f>IF($B$5=$A$1,'Table 5a'!D26,IF($B$5=$A$2,'Table 5b'!D26,IF($B$5=$A$3,'Table 5c'!D26)))</f>
        <v>1760</v>
      </c>
      <c r="F29" s="1003">
        <f>IF($B$5=$A$1,'Table 5a'!E26,IF($B$5=$A$2,'Table 5b'!E26,IF($B$5=$A$3,'Table 5c'!E26)))</f>
        <v>1538</v>
      </c>
      <c r="G29" s="1003">
        <f>IF($B$5=$A$1,'Table 5a'!F26,IF($B$5=$A$2,'Table 5b'!F26,IF($B$5=$A$3,'Table 5c'!F26)))</f>
        <v>1282</v>
      </c>
      <c r="H29" s="1003">
        <f>IF($B$5=$A$1,'Table 5a'!G26,IF($B$5=$A$2,'Table 5b'!G26,IF($B$5=$A$3,'Table 5c'!G26)))</f>
        <v>1176</v>
      </c>
      <c r="I29" s="1003">
        <f>IF($B$5=$A$1,'Table 5a'!H26,IF($B$5=$A$2,'Table 5b'!H26,IF($B$5=$A$3,'Table 5c'!H26)))</f>
        <v>1208</v>
      </c>
      <c r="J29" s="1003">
        <f>IF($B$5=$A$1,'Table 5a'!I26,IF($B$5=$A$2,'Table 5b'!I26,IF($B$5=$A$3,'Table 5c'!I26)))</f>
        <v>1156</v>
      </c>
      <c r="K29" s="1003">
        <f>IF($B$5=$A$1,'Table 5a'!J26,IF($B$5=$A$2,'Table 5b'!J26,IF($B$5=$A$3,'Table 5c'!J26)))</f>
        <v>994</v>
      </c>
      <c r="L29" s="1003">
        <f>IF($B$5=$A$1,'Table 5a'!K26,IF($B$5=$A$2,'Table 5b'!K26,IF($B$5=$A$3,'Table 5c'!K26)))</f>
        <v>888</v>
      </c>
      <c r="M29" s="1004">
        <f>IF($B$5=$A$1,'Table 5a'!L26,IF($B$5=$A$2,'Table 5b'!L26,IF($B$5=$A$3,'Table 5c'!L26)))</f>
        <v>783</v>
      </c>
      <c r="N29" s="1005">
        <f>IF($B$5=$A$1,'Table 5a'!M26,"")</f>
        <v>-11.824324324324323</v>
      </c>
    </row>
    <row r="30" spans="2:14" x14ac:dyDescent="0.2">
      <c r="B30" s="900"/>
      <c r="C30" s="896" t="s">
        <v>32</v>
      </c>
      <c r="D30" s="1003">
        <f>IF($B$5=$A$1,'Table 5a'!C27,IF($B$5=$A$2,'Table 5b'!C27,IF($B$5=$A$3,'Table 5c'!C27)))</f>
        <v>7010</v>
      </c>
      <c r="E30" s="1003">
        <f>IF($B$5=$A$1,'Table 5a'!D27,IF($B$5=$A$2,'Table 5b'!D27,IF($B$5=$A$3,'Table 5c'!D27)))</f>
        <v>6573</v>
      </c>
      <c r="F30" s="1003">
        <f>IF($B$5=$A$1,'Table 5a'!E27,IF($B$5=$A$2,'Table 5b'!E27,IF($B$5=$A$3,'Table 5c'!E27)))</f>
        <v>5989</v>
      </c>
      <c r="G30" s="1003">
        <f>IF($B$5=$A$1,'Table 5a'!F27,IF($B$5=$A$2,'Table 5b'!F27,IF($B$5=$A$3,'Table 5c'!F27)))</f>
        <v>5873</v>
      </c>
      <c r="H30" s="1003">
        <f>IF($B$5=$A$1,'Table 5a'!G27,IF($B$5=$A$2,'Table 5b'!G27,IF($B$5=$A$3,'Table 5c'!G27)))</f>
        <v>5656</v>
      </c>
      <c r="I30" s="1003">
        <f>IF($B$5=$A$1,'Table 5a'!H27,IF($B$5=$A$2,'Table 5b'!H27,IF($B$5=$A$3,'Table 5c'!H27)))</f>
        <v>5514</v>
      </c>
      <c r="J30" s="1003">
        <f>IF($B$5=$A$1,'Table 5a'!I27,IF($B$5=$A$2,'Table 5b'!I27,IF($B$5=$A$3,'Table 5c'!I27)))</f>
        <v>5178</v>
      </c>
      <c r="K30" s="1003">
        <f>IF($B$5=$A$1,'Table 5a'!J27,IF($B$5=$A$2,'Table 5b'!J27,IF($B$5=$A$3,'Table 5c'!J27)))</f>
        <v>4666</v>
      </c>
      <c r="L30" s="1003">
        <f>IF($B$5=$A$1,'Table 5a'!K27,IF($B$5=$A$2,'Table 5b'!K27,IF($B$5=$A$3,'Table 5c'!K27)))</f>
        <v>4047</v>
      </c>
      <c r="M30" s="1004">
        <f>IF($B$5=$A$1,'Table 5a'!L27,IF($B$5=$A$2,'Table 5b'!L27,IF($B$5=$A$3,'Table 5c'!L27)))</f>
        <v>3756</v>
      </c>
      <c r="N30" s="1005">
        <f>IF($B$5=$A$1,'Table 5a'!M27,"")</f>
        <v>-7.1905114899925877</v>
      </c>
    </row>
    <row r="31" spans="2:14" x14ac:dyDescent="0.2">
      <c r="B31" s="900"/>
      <c r="C31" s="896" t="s">
        <v>29</v>
      </c>
      <c r="D31" s="1003">
        <f>IF($B$5=$A$1,'Table 5a'!C28,IF($B$5=$A$2,'Table 5b'!C28,IF($B$5=$A$3,'Table 5c'!C28)))</f>
        <v>5132</v>
      </c>
      <c r="E31" s="1003">
        <f>IF($B$5=$A$1,'Table 5a'!D28,IF($B$5=$A$2,'Table 5b'!D28,IF($B$5=$A$3,'Table 5c'!D28)))</f>
        <v>4984</v>
      </c>
      <c r="F31" s="1003">
        <f>IF($B$5=$A$1,'Table 5a'!E28,IF($B$5=$A$2,'Table 5b'!E28,IF($B$5=$A$3,'Table 5c'!E28)))</f>
        <v>4853</v>
      </c>
      <c r="G31" s="1003">
        <f>IF($B$5=$A$1,'Table 5a'!F28,IF($B$5=$A$2,'Table 5b'!F28,IF($B$5=$A$3,'Table 5c'!F28)))</f>
        <v>4492</v>
      </c>
      <c r="H31" s="1003">
        <f>IF($B$5=$A$1,'Table 5a'!G28,IF($B$5=$A$2,'Table 5b'!G28,IF($B$5=$A$3,'Table 5c'!G28)))</f>
        <v>5001</v>
      </c>
      <c r="I31" s="1003">
        <f>IF($B$5=$A$1,'Table 5a'!H28,IF($B$5=$A$2,'Table 5b'!H28,IF($B$5=$A$3,'Table 5c'!H28)))</f>
        <v>5313</v>
      </c>
      <c r="J31" s="1003">
        <f>IF($B$5=$A$1,'Table 5a'!I28,IF($B$5=$A$2,'Table 5b'!I28,IF($B$5=$A$3,'Table 5c'!I28)))</f>
        <v>4998</v>
      </c>
      <c r="K31" s="1003">
        <f>IF($B$5=$A$1,'Table 5a'!J28,IF($B$5=$A$2,'Table 5b'!J28,IF($B$5=$A$3,'Table 5c'!J28)))</f>
        <v>4965</v>
      </c>
      <c r="L31" s="1003">
        <f>IF($B$5=$A$1,'Table 5a'!K28,IF($B$5=$A$2,'Table 5b'!K28,IF($B$5=$A$3,'Table 5c'!K28)))</f>
        <v>4821</v>
      </c>
      <c r="M31" s="1004">
        <f>IF($B$5=$A$1,'Table 5a'!L28,IF($B$5=$A$2,'Table 5b'!L28,IF($B$5=$A$3,'Table 5c'!L28)))</f>
        <v>4655</v>
      </c>
      <c r="N31" s="1005">
        <f>IF($B$5=$A$1,'Table 5a'!M28,"")</f>
        <v>-3.4432690313213072</v>
      </c>
    </row>
    <row r="32" spans="2:14" x14ac:dyDescent="0.2">
      <c r="B32" s="900"/>
      <c r="C32" s="896" t="s">
        <v>250</v>
      </c>
      <c r="D32" s="1003">
        <f>IF($B$5=$A$1,'Table 5a'!C29,IF($B$5=$A$2,'Table 5b'!C29,IF($B$5=$A$3,'Table 5c'!C29)))</f>
        <v>3315</v>
      </c>
      <c r="E32" s="1003">
        <f>IF($B$5=$A$1,'Table 5a'!D29,IF($B$5=$A$2,'Table 5b'!D29,IF($B$5=$A$3,'Table 5c'!D29)))</f>
        <v>3273</v>
      </c>
      <c r="F32" s="1003">
        <f>IF($B$5=$A$1,'Table 5a'!E29,IF($B$5=$A$2,'Table 5b'!E29,IF($B$5=$A$3,'Table 5c'!E29)))</f>
        <v>3173</v>
      </c>
      <c r="G32" s="1003">
        <f>IF($B$5=$A$1,'Table 5a'!F29,IF($B$5=$A$2,'Table 5b'!F29,IF($B$5=$A$3,'Table 5c'!F29)))</f>
        <v>3174</v>
      </c>
      <c r="H32" s="1003">
        <f>IF($B$5=$A$1,'Table 5a'!G29,IF($B$5=$A$2,'Table 5b'!G29,IF($B$5=$A$3,'Table 5c'!G29)))</f>
        <v>3626</v>
      </c>
      <c r="I32" s="1003">
        <f>IF($B$5=$A$1,'Table 5a'!H29,IF($B$5=$A$2,'Table 5b'!H29,IF($B$5=$A$3,'Table 5c'!H29)))</f>
        <v>3603</v>
      </c>
      <c r="J32" s="1003">
        <f>IF($B$5=$A$1,'Table 5a'!I29,IF($B$5=$A$2,'Table 5b'!I29,IF($B$5=$A$3,'Table 5c'!I29)))</f>
        <v>3480</v>
      </c>
      <c r="K32" s="1003">
        <f>IF($B$5=$A$1,'Table 5a'!J29,IF($B$5=$A$2,'Table 5b'!J29,IF($B$5=$A$3,'Table 5c'!J29)))</f>
        <v>3127</v>
      </c>
      <c r="L32" s="1003">
        <f>IF($B$5=$A$1,'Table 5a'!K29,IF($B$5=$A$2,'Table 5b'!K29,IF($B$5=$A$3,'Table 5c'!K29)))</f>
        <v>2886</v>
      </c>
      <c r="M32" s="1004">
        <f>IF($B$5=$A$1,'Table 5a'!L29,IF($B$5=$A$2,'Table 5b'!L29,IF($B$5=$A$3,'Table 5c'!L29)))</f>
        <v>2694</v>
      </c>
      <c r="N32" s="1005">
        <f>IF($B$5=$A$1,'Table 5a'!M29,"")</f>
        <v>-6.6528066528066461</v>
      </c>
    </row>
    <row r="33" spans="2:14" x14ac:dyDescent="0.2">
      <c r="B33" s="900"/>
      <c r="C33" s="896" t="s">
        <v>272</v>
      </c>
      <c r="D33" s="1003">
        <f>IF($B$5=$A$1,'Table 5a'!C30,IF($B$5=$A$2,'Table 5b'!C30,IF($B$5=$A$3,'Table 5c'!C30)))</f>
        <v>1113</v>
      </c>
      <c r="E33" s="1003">
        <f>IF($B$5=$A$1,'Table 5a'!D30,IF($B$5=$A$2,'Table 5b'!D30,IF($B$5=$A$3,'Table 5c'!D30)))</f>
        <v>1120</v>
      </c>
      <c r="F33" s="1003">
        <f>IF($B$5=$A$1,'Table 5a'!E30,IF($B$5=$A$2,'Table 5b'!E30,IF($B$5=$A$3,'Table 5c'!E30)))</f>
        <v>1165</v>
      </c>
      <c r="G33" s="1003">
        <f>IF($B$5=$A$1,'Table 5a'!F30,IF($B$5=$A$2,'Table 5b'!F30,IF($B$5=$A$3,'Table 5c'!F30)))</f>
        <v>1083</v>
      </c>
      <c r="H33" s="1003">
        <f>IF($B$5=$A$1,'Table 5a'!G30,IF($B$5=$A$2,'Table 5b'!G30,IF($B$5=$A$3,'Table 5c'!G30)))</f>
        <v>1375</v>
      </c>
      <c r="I33" s="1003">
        <f>IF($B$5=$A$1,'Table 5a'!H30,IF($B$5=$A$2,'Table 5b'!H30,IF($B$5=$A$3,'Table 5c'!H30)))</f>
        <v>1522</v>
      </c>
      <c r="J33" s="1003">
        <f>IF($B$5=$A$1,'Table 5a'!I30,IF($B$5=$A$2,'Table 5b'!I30,IF($B$5=$A$3,'Table 5c'!I30)))</f>
        <v>1438</v>
      </c>
      <c r="K33" s="1003">
        <f>IF($B$5=$A$1,'Table 5a'!J30,IF($B$5=$A$2,'Table 5b'!J30,IF($B$5=$A$3,'Table 5c'!J30)))</f>
        <v>1381</v>
      </c>
      <c r="L33" s="1003">
        <f>IF($B$5=$A$1,'Table 5a'!K30,IF($B$5=$A$2,'Table 5b'!K30,IF($B$5=$A$3,'Table 5c'!K30)))</f>
        <v>1281</v>
      </c>
      <c r="M33" s="1004">
        <f>IF($B$5=$A$1,'Table 5a'!L30,IF($B$5=$A$2,'Table 5b'!L30,IF($B$5=$A$3,'Table 5c'!L30)))</f>
        <v>1296</v>
      </c>
      <c r="N33" s="1005">
        <f>IF($B$5=$A$1,'Table 5a'!M30,"")</f>
        <v>1.1709601873536286</v>
      </c>
    </row>
    <row r="34" spans="2:14" ht="14.25" customHeight="1" x14ac:dyDescent="0.2">
      <c r="B34" s="902"/>
      <c r="C34" s="897" t="s">
        <v>320</v>
      </c>
      <c r="D34" s="1006">
        <f>IF($B$5=$A$1,'Table 5a'!C31,IF($B$5=$A$2,'Table 5b'!C31,IF($B$5=$A$3,'Table 5c'!C31)))</f>
        <v>343</v>
      </c>
      <c r="E34" s="1006">
        <f>IF($B$5=$A$1,'Table 5a'!D31,IF($B$5=$A$2,'Table 5b'!D31,IF($B$5=$A$3,'Table 5c'!D31)))</f>
        <v>353</v>
      </c>
      <c r="F34" s="1006">
        <f>IF($B$5=$A$1,'Table 5a'!E31,IF($B$5=$A$2,'Table 5b'!E31,IF($B$5=$A$3,'Table 5c'!E31)))</f>
        <v>305</v>
      </c>
      <c r="G34" s="1006">
        <f>IF($B$5=$A$1,'Table 5a'!F31,IF($B$5=$A$2,'Table 5b'!F31,IF($B$5=$A$3,'Table 5c'!F31)))</f>
        <v>319</v>
      </c>
      <c r="H34" s="1006">
        <f>IF($B$5=$A$1,'Table 5a'!G31,IF($B$5=$A$2,'Table 5b'!G31,IF($B$5=$A$3,'Table 5c'!G31)))</f>
        <v>503</v>
      </c>
      <c r="I34" s="1006">
        <f>IF($B$5=$A$1,'Table 5a'!H31,IF($B$5=$A$2,'Table 5b'!H31,IF($B$5=$A$3,'Table 5c'!H31)))</f>
        <v>520</v>
      </c>
      <c r="J34" s="1006">
        <f>IF($B$5=$A$1,'Table 5a'!I31,IF($B$5=$A$2,'Table 5b'!I31,IF($B$5=$A$3,'Table 5c'!I31)))</f>
        <v>492</v>
      </c>
      <c r="K34" s="1006">
        <f>IF($B$5=$A$1,'Table 5a'!J31,IF($B$5=$A$2,'Table 5b'!J31,IF($B$5=$A$3,'Table 5c'!J31)))</f>
        <v>497</v>
      </c>
      <c r="L34" s="1006">
        <f>IF($B$5=$A$1,'Table 5a'!K31,IF($B$5=$A$2,'Table 5b'!K31,IF($B$5=$A$3,'Table 5c'!K31)))</f>
        <v>477</v>
      </c>
      <c r="M34" s="1007">
        <f>IF($B$5=$A$1,'Table 5a'!L31,IF($B$5=$A$2,'Table 5b'!L31,IF($B$5=$A$3,'Table 5c'!L31)))</f>
        <v>484</v>
      </c>
      <c r="N34" s="1008">
        <f>IF($B$5=$A$1,'Table 5a'!M31,"")</f>
        <v>1.4675052410901372</v>
      </c>
    </row>
    <row r="35" spans="2:14" ht="11.25" customHeight="1" x14ac:dyDescent="0.2">
      <c r="B35" s="585" t="s">
        <v>251</v>
      </c>
      <c r="C35" s="585"/>
      <c r="D35" s="32"/>
      <c r="E35" s="32"/>
      <c r="F35" s="32"/>
      <c r="G35" s="32"/>
      <c r="H35" s="32"/>
      <c r="I35" s="32"/>
      <c r="J35" s="32"/>
      <c r="K35" s="32"/>
      <c r="L35" s="32"/>
      <c r="M35" s="32"/>
    </row>
    <row r="36" spans="2:14" ht="11.25" customHeight="1" x14ac:dyDescent="0.2">
      <c r="B36" s="305" t="s">
        <v>252</v>
      </c>
      <c r="C36" s="305"/>
      <c r="D36" s="32"/>
      <c r="E36" s="32"/>
      <c r="F36" s="32"/>
      <c r="G36" s="32"/>
      <c r="H36" s="32"/>
      <c r="I36" s="32"/>
      <c r="J36" s="32"/>
      <c r="K36" s="32"/>
      <c r="L36" s="32"/>
      <c r="M36" s="32"/>
    </row>
    <row r="37" spans="2:14" ht="11.25" customHeight="1" x14ac:dyDescent="0.2">
      <c r="B37" s="586" t="s">
        <v>253</v>
      </c>
      <c r="C37" s="586"/>
      <c r="D37" s="32"/>
      <c r="E37" s="32"/>
      <c r="F37" s="32"/>
      <c r="G37" s="32"/>
      <c r="H37" s="32"/>
      <c r="I37" s="32"/>
      <c r="J37" s="32"/>
      <c r="K37" s="32"/>
      <c r="L37" s="32"/>
      <c r="M37" s="32"/>
    </row>
    <row r="38" spans="2:14" ht="11.25" customHeight="1" x14ac:dyDescent="0.2">
      <c r="B38" s="305" t="s">
        <v>321</v>
      </c>
      <c r="C38" s="305"/>
      <c r="D38" s="32"/>
      <c r="E38" s="32"/>
      <c r="F38" s="32"/>
      <c r="G38" s="32"/>
      <c r="H38" s="32"/>
      <c r="I38" s="32"/>
      <c r="J38" s="32"/>
      <c r="K38" s="32"/>
      <c r="L38" s="32"/>
      <c r="M38" s="32"/>
    </row>
    <row r="39" spans="2:14" ht="11.25" customHeight="1" x14ac:dyDescent="0.2">
      <c r="B39" s="305" t="s">
        <v>254</v>
      </c>
      <c r="C39" s="305"/>
      <c r="D39" s="32"/>
      <c r="E39" s="32"/>
      <c r="F39" s="32"/>
      <c r="G39" s="32"/>
      <c r="H39" s="32"/>
      <c r="I39" s="32"/>
      <c r="J39" s="32"/>
      <c r="K39" s="32"/>
      <c r="L39" s="32"/>
      <c r="M39" s="32"/>
    </row>
    <row r="40" spans="2:14" ht="11.25" customHeight="1" x14ac:dyDescent="0.2">
      <c r="B40" s="301"/>
      <c r="C40" s="301"/>
      <c r="D40" s="32"/>
      <c r="E40" s="32"/>
      <c r="F40" s="32"/>
      <c r="G40" s="32"/>
      <c r="H40" s="32"/>
      <c r="I40" s="32"/>
      <c r="J40" s="32"/>
      <c r="K40" s="32"/>
      <c r="L40" s="32"/>
      <c r="M40" s="32"/>
    </row>
    <row r="41" spans="2:14" x14ac:dyDescent="0.2">
      <c r="B41" s="154"/>
      <c r="C41" s="154"/>
    </row>
  </sheetData>
  <sheetProtection sheet="1" objects="1" scenarios="1"/>
  <mergeCells count="1">
    <mergeCell ref="B2:I2"/>
  </mergeCells>
  <phoneticPr fontId="10" type="noConversion"/>
  <dataValidations count="1">
    <dataValidation type="list" allowBlank="1" showInputMessage="1" showErrorMessage="1" sqref="B5">
      <formula1>$A$1:$A$3</formula1>
    </dataValidation>
  </dataValidations>
  <hyperlinks>
    <hyperlink ref="B1" location="Contents!A1" display="Return to index"/>
  </hyperlinks>
  <pageMargins left="0.75" right="0.75" top="1" bottom="1" header="0.5" footer="0.5"/>
  <pageSetup paperSize="9" scale="6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92D050"/>
    <pageSetUpPr fitToPage="1"/>
  </sheetPr>
  <dimension ref="A1:M38"/>
  <sheetViews>
    <sheetView showGridLines="0" workbookViewId="0">
      <selection activeCell="C5" sqref="C5:L5"/>
    </sheetView>
  </sheetViews>
  <sheetFormatPr defaultRowHeight="12.75" x14ac:dyDescent="0.2"/>
  <cols>
    <col min="1" max="1" customWidth="true" width="15.85546875" collapsed="false"/>
    <col min="2" max="2" bestFit="true" customWidth="true" width="8.5703125" collapsed="false"/>
    <col min="3" max="8" bestFit="true" customWidth="true" width="8.28515625" collapsed="false"/>
    <col min="9" max="10" bestFit="true" customWidth="true" width="7.5703125" collapsed="false"/>
    <col min="11" max="11" customWidth="true" width="7.5703125" collapsed="false"/>
    <col min="12" max="12" bestFit="true" customWidth="true" width="7.5703125" collapsed="false"/>
    <col min="13" max="13" bestFit="true" customWidth="true" width="8.7109375" collapsed="false"/>
  </cols>
  <sheetData>
    <row r="1" spans="1:13" x14ac:dyDescent="0.2">
      <c r="A1" s="100" t="s">
        <v>89</v>
      </c>
      <c r="B1" s="100"/>
    </row>
    <row r="2" spans="1:13" ht="15" x14ac:dyDescent="0.25">
      <c r="A2" s="580" t="s">
        <v>456</v>
      </c>
      <c r="B2" s="580"/>
      <c r="C2" s="26"/>
      <c r="D2" s="26"/>
      <c r="E2" s="27"/>
      <c r="F2" s="28"/>
      <c r="G2" s="28"/>
      <c r="H2" s="28"/>
      <c r="I2" s="28"/>
      <c r="J2" s="25"/>
      <c r="K2" s="25"/>
      <c r="L2" s="29"/>
    </row>
    <row r="3" spans="1:13" ht="12.75" customHeight="1" x14ac:dyDescent="0.2">
      <c r="A3" s="33"/>
      <c r="B3" s="33"/>
      <c r="C3" s="34"/>
      <c r="D3" s="34"/>
      <c r="E3" s="34"/>
      <c r="F3" s="34"/>
      <c r="G3" s="34"/>
      <c r="H3" s="34"/>
      <c r="I3" s="34"/>
      <c r="J3" s="421"/>
      <c r="K3" s="421"/>
      <c r="L3" s="35"/>
    </row>
    <row r="4" spans="1:13" ht="33.75" x14ac:dyDescent="0.2">
      <c r="A4" s="898" t="s">
        <v>370</v>
      </c>
      <c r="B4" s="894"/>
      <c r="C4" s="130" t="s">
        <v>111</v>
      </c>
      <c r="D4" s="130" t="s">
        <v>118</v>
      </c>
      <c r="E4" s="130" t="s">
        <v>128</v>
      </c>
      <c r="F4" s="130" t="s">
        <v>137</v>
      </c>
      <c r="G4" s="130" t="s">
        <v>163</v>
      </c>
      <c r="H4" s="130" t="s">
        <v>208</v>
      </c>
      <c r="I4" s="30" t="s">
        <v>269</v>
      </c>
      <c r="J4" s="30" t="s">
        <v>342</v>
      </c>
      <c r="K4" s="30" t="s">
        <v>349</v>
      </c>
      <c r="L4" s="68" t="s">
        <v>371</v>
      </c>
      <c r="M4" s="295" t="s">
        <v>374</v>
      </c>
    </row>
    <row r="5" spans="1:13" ht="13.5" x14ac:dyDescent="0.2">
      <c r="A5" s="899" t="s">
        <v>127</v>
      </c>
      <c r="B5" s="895" t="s">
        <v>28</v>
      </c>
      <c r="C5" s="650">
        <v>121038</v>
      </c>
      <c r="D5" s="650">
        <v>115574</v>
      </c>
      <c r="E5" s="650">
        <v>108339</v>
      </c>
      <c r="F5" s="650">
        <v>100906</v>
      </c>
      <c r="G5" s="650">
        <v>105579</v>
      </c>
      <c r="H5" s="650">
        <v>106580</v>
      </c>
      <c r="I5" s="650">
        <v>99962</v>
      </c>
      <c r="J5" s="650">
        <v>92346</v>
      </c>
      <c r="K5" s="650">
        <v>83177</v>
      </c>
      <c r="L5" s="651">
        <v>78503</v>
      </c>
      <c r="M5" s="886">
        <v>-5.6159376728304551</v>
      </c>
    </row>
    <row r="6" spans="1:13" ht="13.5" x14ac:dyDescent="0.2">
      <c r="A6" s="900"/>
      <c r="B6" s="896" t="s">
        <v>341</v>
      </c>
      <c r="C6" s="329">
        <v>106</v>
      </c>
      <c r="D6" s="329">
        <v>67</v>
      </c>
      <c r="E6" s="329">
        <v>47</v>
      </c>
      <c r="F6" s="329">
        <v>36</v>
      </c>
      <c r="G6" s="329">
        <v>16</v>
      </c>
      <c r="H6" s="329">
        <v>12</v>
      </c>
      <c r="I6" s="329">
        <v>14</v>
      </c>
      <c r="J6" s="329">
        <v>17</v>
      </c>
      <c r="K6" s="329">
        <v>11</v>
      </c>
      <c r="L6" s="330">
        <v>12</v>
      </c>
      <c r="M6" s="887">
        <v>9.0909090909090793</v>
      </c>
    </row>
    <row r="7" spans="1:13" x14ac:dyDescent="0.2">
      <c r="A7" s="900"/>
      <c r="B7" s="896" t="s">
        <v>270</v>
      </c>
      <c r="C7" s="329">
        <v>5174</v>
      </c>
      <c r="D7" s="329">
        <v>4053</v>
      </c>
      <c r="E7" s="329">
        <v>3347</v>
      </c>
      <c r="F7" s="329">
        <v>2534</v>
      </c>
      <c r="G7" s="329">
        <v>2027</v>
      </c>
      <c r="H7" s="329">
        <v>1834</v>
      </c>
      <c r="I7" s="329">
        <v>1787</v>
      </c>
      <c r="J7" s="329">
        <v>1713</v>
      </c>
      <c r="K7" s="329">
        <v>1478</v>
      </c>
      <c r="L7" s="330">
        <v>1324</v>
      </c>
      <c r="M7" s="887">
        <v>-10.419485791610285</v>
      </c>
    </row>
    <row r="8" spans="1:13" x14ac:dyDescent="0.2">
      <c r="A8" s="900"/>
      <c r="B8" s="896" t="s">
        <v>271</v>
      </c>
      <c r="C8" s="329">
        <v>14559</v>
      </c>
      <c r="D8" s="329">
        <v>13253</v>
      </c>
      <c r="E8" s="329">
        <v>11693</v>
      </c>
      <c r="F8" s="329">
        <v>9404</v>
      </c>
      <c r="G8" s="329">
        <v>8573</v>
      </c>
      <c r="H8" s="329">
        <v>8230</v>
      </c>
      <c r="I8" s="329">
        <v>7974</v>
      </c>
      <c r="J8" s="329">
        <v>7088</v>
      </c>
      <c r="K8" s="329">
        <v>6002</v>
      </c>
      <c r="L8" s="330">
        <v>5296</v>
      </c>
      <c r="M8" s="887">
        <v>-11.76274575141619</v>
      </c>
    </row>
    <row r="9" spans="1:13" x14ac:dyDescent="0.2">
      <c r="A9" s="900"/>
      <c r="B9" s="896" t="s">
        <v>32</v>
      </c>
      <c r="C9" s="329">
        <v>44326</v>
      </c>
      <c r="D9" s="329">
        <v>41750</v>
      </c>
      <c r="E9" s="329">
        <v>38750</v>
      </c>
      <c r="F9" s="329">
        <v>36210</v>
      </c>
      <c r="G9" s="329">
        <v>36362</v>
      </c>
      <c r="H9" s="329">
        <v>35670</v>
      </c>
      <c r="I9" s="329">
        <v>33302</v>
      </c>
      <c r="J9" s="329">
        <v>30445</v>
      </c>
      <c r="K9" s="329">
        <v>26526</v>
      </c>
      <c r="L9" s="330">
        <v>24510</v>
      </c>
      <c r="M9" s="887">
        <v>-7.6000904772675852</v>
      </c>
    </row>
    <row r="10" spans="1:13" x14ac:dyDescent="0.2">
      <c r="A10" s="900"/>
      <c r="B10" s="896" t="s">
        <v>29</v>
      </c>
      <c r="C10" s="329">
        <v>29281</v>
      </c>
      <c r="D10" s="329">
        <v>28548</v>
      </c>
      <c r="E10" s="329">
        <v>27320</v>
      </c>
      <c r="F10" s="329">
        <v>26060</v>
      </c>
      <c r="G10" s="329">
        <v>27838</v>
      </c>
      <c r="H10" s="329">
        <v>29075</v>
      </c>
      <c r="I10" s="329">
        <v>27102</v>
      </c>
      <c r="J10" s="329">
        <v>25666</v>
      </c>
      <c r="K10" s="329">
        <v>24169</v>
      </c>
      <c r="L10" s="330">
        <v>23421</v>
      </c>
      <c r="M10" s="887">
        <v>-3.0948735984111835</v>
      </c>
    </row>
    <row r="11" spans="1:13" x14ac:dyDescent="0.2">
      <c r="A11" s="900"/>
      <c r="B11" s="896" t="s">
        <v>250</v>
      </c>
      <c r="C11" s="329">
        <v>18289</v>
      </c>
      <c r="D11" s="329">
        <v>18344</v>
      </c>
      <c r="E11" s="329">
        <v>17989</v>
      </c>
      <c r="F11" s="329">
        <v>17408</v>
      </c>
      <c r="G11" s="329">
        <v>19445</v>
      </c>
      <c r="H11" s="329">
        <v>19541</v>
      </c>
      <c r="I11" s="329">
        <v>18310</v>
      </c>
      <c r="J11" s="329">
        <v>16298</v>
      </c>
      <c r="K11" s="329">
        <v>14828</v>
      </c>
      <c r="L11" s="330">
        <v>14013</v>
      </c>
      <c r="M11" s="887">
        <v>-5.4963582411653675</v>
      </c>
    </row>
    <row r="12" spans="1:13" x14ac:dyDescent="0.2">
      <c r="A12" s="900"/>
      <c r="B12" s="896" t="s">
        <v>272</v>
      </c>
      <c r="C12" s="329">
        <v>6777</v>
      </c>
      <c r="D12" s="329">
        <v>6970</v>
      </c>
      <c r="E12" s="329">
        <v>6760</v>
      </c>
      <c r="F12" s="329">
        <v>6761</v>
      </c>
      <c r="G12" s="329">
        <v>8147</v>
      </c>
      <c r="H12" s="329">
        <v>8882</v>
      </c>
      <c r="I12" s="329">
        <v>8244</v>
      </c>
      <c r="J12" s="329">
        <v>7923</v>
      </c>
      <c r="K12" s="329">
        <v>7221</v>
      </c>
      <c r="L12" s="330">
        <v>6963</v>
      </c>
      <c r="M12" s="887">
        <v>-3.5729123390112107</v>
      </c>
    </row>
    <row r="13" spans="1:13" x14ac:dyDescent="0.2">
      <c r="A13" s="900"/>
      <c r="B13" s="896" t="s">
        <v>320</v>
      </c>
      <c r="C13" s="329">
        <v>2525</v>
      </c>
      <c r="D13" s="329">
        <v>2588</v>
      </c>
      <c r="E13" s="329">
        <v>2433</v>
      </c>
      <c r="F13" s="329">
        <v>2491</v>
      </c>
      <c r="G13" s="329">
        <v>3170</v>
      </c>
      <c r="H13" s="329">
        <v>3335</v>
      </c>
      <c r="I13" s="329">
        <v>3229</v>
      </c>
      <c r="J13" s="329">
        <v>3192</v>
      </c>
      <c r="K13" s="329">
        <v>2938</v>
      </c>
      <c r="L13" s="330">
        <v>2964</v>
      </c>
      <c r="M13" s="887">
        <v>0.88495575221239164</v>
      </c>
    </row>
    <row r="14" spans="1:13" ht="13.5" x14ac:dyDescent="0.2">
      <c r="A14" s="901" t="s">
        <v>273</v>
      </c>
      <c r="B14" s="895" t="s">
        <v>28</v>
      </c>
      <c r="C14" s="650">
        <v>101613</v>
      </c>
      <c r="D14" s="650">
        <v>97042</v>
      </c>
      <c r="E14" s="650">
        <v>90902</v>
      </c>
      <c r="F14" s="650">
        <v>84347</v>
      </c>
      <c r="G14" s="650">
        <v>87988</v>
      </c>
      <c r="H14" s="650">
        <v>88659</v>
      </c>
      <c r="I14" s="650">
        <v>83018</v>
      </c>
      <c r="J14" s="650">
        <v>76489</v>
      </c>
      <c r="K14" s="650">
        <v>68571</v>
      </c>
      <c r="L14" s="651">
        <v>64678</v>
      </c>
      <c r="M14" s="886">
        <v>-5.6773271499613571</v>
      </c>
    </row>
    <row r="15" spans="1:13" ht="13.5" x14ac:dyDescent="0.2">
      <c r="A15" s="900"/>
      <c r="B15" s="896" t="s">
        <v>341</v>
      </c>
      <c r="C15" s="329">
        <v>88</v>
      </c>
      <c r="D15" s="329">
        <v>52</v>
      </c>
      <c r="E15" s="329">
        <v>45</v>
      </c>
      <c r="F15" s="329">
        <v>34</v>
      </c>
      <c r="G15" s="329">
        <v>15</v>
      </c>
      <c r="H15" s="329">
        <v>12</v>
      </c>
      <c r="I15" s="329">
        <v>14</v>
      </c>
      <c r="J15" s="329">
        <v>13</v>
      </c>
      <c r="K15" s="329">
        <v>10</v>
      </c>
      <c r="L15" s="330">
        <v>11</v>
      </c>
      <c r="M15" s="887">
        <v>10.000000000000014</v>
      </c>
    </row>
    <row r="16" spans="1:13" x14ac:dyDescent="0.2">
      <c r="A16" s="900"/>
      <c r="B16" s="896" t="s">
        <v>270</v>
      </c>
      <c r="C16" s="329">
        <v>4477</v>
      </c>
      <c r="D16" s="329">
        <v>3600</v>
      </c>
      <c r="E16" s="329">
        <v>2935</v>
      </c>
      <c r="F16" s="329">
        <v>2202</v>
      </c>
      <c r="G16" s="329">
        <v>1775</v>
      </c>
      <c r="H16" s="329">
        <v>1594</v>
      </c>
      <c r="I16" s="329">
        <v>1585</v>
      </c>
      <c r="J16" s="329">
        <v>1493</v>
      </c>
      <c r="K16" s="329">
        <v>1277</v>
      </c>
      <c r="L16" s="330">
        <v>1168</v>
      </c>
      <c r="M16" s="887">
        <v>-8.535630383711819</v>
      </c>
    </row>
    <row r="17" spans="1:13" x14ac:dyDescent="0.2">
      <c r="A17" s="900"/>
      <c r="B17" s="896" t="s">
        <v>271</v>
      </c>
      <c r="C17" s="329">
        <v>12763</v>
      </c>
      <c r="D17" s="329">
        <v>11493</v>
      </c>
      <c r="E17" s="329">
        <v>10155</v>
      </c>
      <c r="F17" s="329">
        <v>8122</v>
      </c>
      <c r="G17" s="329">
        <v>7397</v>
      </c>
      <c r="H17" s="329">
        <v>7022</v>
      </c>
      <c r="I17" s="329">
        <v>6818</v>
      </c>
      <c r="J17" s="329">
        <v>6094</v>
      </c>
      <c r="K17" s="329">
        <v>5114</v>
      </c>
      <c r="L17" s="330">
        <v>4513</v>
      </c>
      <c r="M17" s="887">
        <v>-11.752053187328897</v>
      </c>
    </row>
    <row r="18" spans="1:13" x14ac:dyDescent="0.2">
      <c r="A18" s="900"/>
      <c r="B18" s="896" t="s">
        <v>32</v>
      </c>
      <c r="C18" s="329">
        <v>37316</v>
      </c>
      <c r="D18" s="329">
        <v>35177</v>
      </c>
      <c r="E18" s="329">
        <v>32761</v>
      </c>
      <c r="F18" s="329">
        <v>30337</v>
      </c>
      <c r="G18" s="329">
        <v>30706</v>
      </c>
      <c r="H18" s="329">
        <v>30156</v>
      </c>
      <c r="I18" s="329">
        <v>28124</v>
      </c>
      <c r="J18" s="329">
        <v>25779</v>
      </c>
      <c r="K18" s="329">
        <v>22479</v>
      </c>
      <c r="L18" s="330">
        <v>20754</v>
      </c>
      <c r="M18" s="887">
        <v>-7.6738289069798498</v>
      </c>
    </row>
    <row r="19" spans="1:13" x14ac:dyDescent="0.2">
      <c r="A19" s="900"/>
      <c r="B19" s="896" t="s">
        <v>29</v>
      </c>
      <c r="C19" s="329">
        <v>24149</v>
      </c>
      <c r="D19" s="329">
        <v>23564</v>
      </c>
      <c r="E19" s="329">
        <v>22467</v>
      </c>
      <c r="F19" s="329">
        <v>21568</v>
      </c>
      <c r="G19" s="329">
        <v>22837</v>
      </c>
      <c r="H19" s="329">
        <v>23762</v>
      </c>
      <c r="I19" s="329">
        <v>22104</v>
      </c>
      <c r="J19" s="329">
        <v>20701</v>
      </c>
      <c r="K19" s="329">
        <v>19348</v>
      </c>
      <c r="L19" s="330">
        <v>18766</v>
      </c>
      <c r="M19" s="887">
        <v>-3.0080628488732657</v>
      </c>
    </row>
    <row r="20" spans="1:13" x14ac:dyDescent="0.2">
      <c r="A20" s="900"/>
      <c r="B20" s="896" t="s">
        <v>250</v>
      </c>
      <c r="C20" s="329">
        <v>14974</v>
      </c>
      <c r="D20" s="329">
        <v>15071</v>
      </c>
      <c r="E20" s="329">
        <v>14816</v>
      </c>
      <c r="F20" s="329">
        <v>14234</v>
      </c>
      <c r="G20" s="329">
        <v>15819</v>
      </c>
      <c r="H20" s="329">
        <v>15938</v>
      </c>
      <c r="I20" s="329">
        <v>14830</v>
      </c>
      <c r="J20" s="329">
        <v>13171</v>
      </c>
      <c r="K20" s="329">
        <v>11942</v>
      </c>
      <c r="L20" s="330">
        <v>11319</v>
      </c>
      <c r="M20" s="887">
        <v>-5.2168815943728077</v>
      </c>
    </row>
    <row r="21" spans="1:13" x14ac:dyDescent="0.2">
      <c r="A21" s="900"/>
      <c r="B21" s="896" t="s">
        <v>272</v>
      </c>
      <c r="C21" s="329">
        <v>5664</v>
      </c>
      <c r="D21" s="329">
        <v>5850</v>
      </c>
      <c r="E21" s="329">
        <v>5595</v>
      </c>
      <c r="F21" s="329">
        <v>5678</v>
      </c>
      <c r="G21" s="329">
        <v>6772</v>
      </c>
      <c r="H21" s="329">
        <v>7360</v>
      </c>
      <c r="I21" s="329">
        <v>6806</v>
      </c>
      <c r="J21" s="329">
        <v>6542</v>
      </c>
      <c r="K21" s="329">
        <v>5940</v>
      </c>
      <c r="L21" s="330">
        <v>5667</v>
      </c>
      <c r="M21" s="887">
        <v>-4.5959595959595987</v>
      </c>
    </row>
    <row r="22" spans="1:13" x14ac:dyDescent="0.2">
      <c r="A22" s="900"/>
      <c r="B22" s="896" t="s">
        <v>320</v>
      </c>
      <c r="C22" s="329">
        <v>2182</v>
      </c>
      <c r="D22" s="329">
        <v>2235</v>
      </c>
      <c r="E22" s="329">
        <v>2128</v>
      </c>
      <c r="F22" s="329">
        <v>2172</v>
      </c>
      <c r="G22" s="329">
        <v>2667</v>
      </c>
      <c r="H22" s="329">
        <v>2815</v>
      </c>
      <c r="I22" s="329">
        <v>2737</v>
      </c>
      <c r="J22" s="329">
        <v>2695</v>
      </c>
      <c r="K22" s="329">
        <v>2461</v>
      </c>
      <c r="L22" s="330">
        <v>2480</v>
      </c>
      <c r="M22" s="887">
        <v>0.77204388459975348</v>
      </c>
    </row>
    <row r="23" spans="1:13" ht="13.5" x14ac:dyDescent="0.2">
      <c r="A23" s="901" t="s">
        <v>274</v>
      </c>
      <c r="B23" s="895" t="s">
        <v>28</v>
      </c>
      <c r="C23" s="650">
        <v>19424</v>
      </c>
      <c r="D23" s="650">
        <v>18531</v>
      </c>
      <c r="E23" s="650">
        <v>17437</v>
      </c>
      <c r="F23" s="650">
        <v>16557</v>
      </c>
      <c r="G23" s="650">
        <v>17590</v>
      </c>
      <c r="H23" s="650">
        <v>17920</v>
      </c>
      <c r="I23" s="650">
        <v>16944</v>
      </c>
      <c r="J23" s="650">
        <v>15855</v>
      </c>
      <c r="K23" s="650">
        <v>14603</v>
      </c>
      <c r="L23" s="651">
        <v>13825</v>
      </c>
      <c r="M23" s="886">
        <v>-5.3276723960829884</v>
      </c>
    </row>
    <row r="24" spans="1:13" ht="13.5" x14ac:dyDescent="0.2">
      <c r="A24" s="900"/>
      <c r="B24" s="896" t="s">
        <v>341</v>
      </c>
      <c r="C24" s="329">
        <v>18</v>
      </c>
      <c r="D24" s="329">
        <v>15</v>
      </c>
      <c r="E24" s="329">
        <v>2</v>
      </c>
      <c r="F24" s="329">
        <v>2</v>
      </c>
      <c r="G24" s="329">
        <v>1</v>
      </c>
      <c r="H24" s="329">
        <v>0</v>
      </c>
      <c r="I24" s="329">
        <v>0</v>
      </c>
      <c r="J24" s="329">
        <v>4</v>
      </c>
      <c r="K24" s="329">
        <v>1</v>
      </c>
      <c r="L24" s="330">
        <v>1</v>
      </c>
      <c r="M24" s="887" t="s">
        <v>494</v>
      </c>
    </row>
    <row r="25" spans="1:13" x14ac:dyDescent="0.2">
      <c r="A25" s="900"/>
      <c r="B25" s="896" t="s">
        <v>270</v>
      </c>
      <c r="C25" s="329">
        <v>697</v>
      </c>
      <c r="D25" s="329">
        <v>453</v>
      </c>
      <c r="E25" s="329">
        <v>412</v>
      </c>
      <c r="F25" s="329">
        <v>332</v>
      </c>
      <c r="G25" s="329">
        <v>252</v>
      </c>
      <c r="H25" s="329">
        <v>240</v>
      </c>
      <c r="I25" s="329">
        <v>202</v>
      </c>
      <c r="J25" s="329">
        <v>220</v>
      </c>
      <c r="K25" s="329">
        <v>201</v>
      </c>
      <c r="L25" s="330">
        <v>156</v>
      </c>
      <c r="M25" s="887">
        <v>-22.388059701492537</v>
      </c>
    </row>
    <row r="26" spans="1:13" x14ac:dyDescent="0.2">
      <c r="A26" s="900"/>
      <c r="B26" s="896" t="s">
        <v>271</v>
      </c>
      <c r="C26" s="329">
        <v>1796</v>
      </c>
      <c r="D26" s="329">
        <v>1760</v>
      </c>
      <c r="E26" s="329">
        <v>1538</v>
      </c>
      <c r="F26" s="329">
        <v>1282</v>
      </c>
      <c r="G26" s="329">
        <v>1176</v>
      </c>
      <c r="H26" s="329">
        <v>1208</v>
      </c>
      <c r="I26" s="329">
        <v>1156</v>
      </c>
      <c r="J26" s="329">
        <v>994</v>
      </c>
      <c r="K26" s="329">
        <v>888</v>
      </c>
      <c r="L26" s="330">
        <v>783</v>
      </c>
      <c r="M26" s="887">
        <v>-11.824324324324323</v>
      </c>
    </row>
    <row r="27" spans="1:13" x14ac:dyDescent="0.2">
      <c r="A27" s="900"/>
      <c r="B27" s="896" t="s">
        <v>32</v>
      </c>
      <c r="C27" s="329">
        <v>7010</v>
      </c>
      <c r="D27" s="329">
        <v>6573</v>
      </c>
      <c r="E27" s="329">
        <v>5989</v>
      </c>
      <c r="F27" s="329">
        <v>5873</v>
      </c>
      <c r="G27" s="329">
        <v>5656</v>
      </c>
      <c r="H27" s="329">
        <v>5514</v>
      </c>
      <c r="I27" s="329">
        <v>5178</v>
      </c>
      <c r="J27" s="329">
        <v>4666</v>
      </c>
      <c r="K27" s="329">
        <v>4047</v>
      </c>
      <c r="L27" s="330">
        <v>3756</v>
      </c>
      <c r="M27" s="887">
        <v>-7.1905114899925877</v>
      </c>
    </row>
    <row r="28" spans="1:13" x14ac:dyDescent="0.2">
      <c r="A28" s="900"/>
      <c r="B28" s="896" t="s">
        <v>29</v>
      </c>
      <c r="C28" s="329">
        <v>5132</v>
      </c>
      <c r="D28" s="329">
        <v>4984</v>
      </c>
      <c r="E28" s="329">
        <v>4853</v>
      </c>
      <c r="F28" s="329">
        <v>4492</v>
      </c>
      <c r="G28" s="329">
        <v>5001</v>
      </c>
      <c r="H28" s="329">
        <v>5313</v>
      </c>
      <c r="I28" s="329">
        <v>4998</v>
      </c>
      <c r="J28" s="329">
        <v>4965</v>
      </c>
      <c r="K28" s="329">
        <v>4821</v>
      </c>
      <c r="L28" s="330">
        <v>4655</v>
      </c>
      <c r="M28" s="887">
        <v>-3.4432690313213072</v>
      </c>
    </row>
    <row r="29" spans="1:13" x14ac:dyDescent="0.2">
      <c r="A29" s="900"/>
      <c r="B29" s="896" t="s">
        <v>250</v>
      </c>
      <c r="C29" s="329">
        <v>3315</v>
      </c>
      <c r="D29" s="329">
        <v>3273</v>
      </c>
      <c r="E29" s="329">
        <v>3173</v>
      </c>
      <c r="F29" s="329">
        <v>3174</v>
      </c>
      <c r="G29" s="329">
        <v>3626</v>
      </c>
      <c r="H29" s="329">
        <v>3603</v>
      </c>
      <c r="I29" s="329">
        <v>3480</v>
      </c>
      <c r="J29" s="329">
        <v>3127</v>
      </c>
      <c r="K29" s="329">
        <v>2886</v>
      </c>
      <c r="L29" s="330">
        <v>2694</v>
      </c>
      <c r="M29" s="887">
        <v>-6.6528066528066461</v>
      </c>
    </row>
    <row r="30" spans="1:13" x14ac:dyDescent="0.2">
      <c r="A30" s="900"/>
      <c r="B30" s="896" t="s">
        <v>272</v>
      </c>
      <c r="C30" s="329">
        <v>1113</v>
      </c>
      <c r="D30" s="329">
        <v>1120</v>
      </c>
      <c r="E30" s="329">
        <v>1165</v>
      </c>
      <c r="F30" s="329">
        <v>1083</v>
      </c>
      <c r="G30" s="329">
        <v>1375</v>
      </c>
      <c r="H30" s="329">
        <v>1522</v>
      </c>
      <c r="I30" s="329">
        <v>1438</v>
      </c>
      <c r="J30" s="329">
        <v>1381</v>
      </c>
      <c r="K30" s="329">
        <v>1281</v>
      </c>
      <c r="L30" s="330">
        <v>1296</v>
      </c>
      <c r="M30" s="887">
        <v>1.1709601873536286</v>
      </c>
    </row>
    <row r="31" spans="1:13" x14ac:dyDescent="0.2">
      <c r="A31" s="902"/>
      <c r="B31" s="897" t="s">
        <v>320</v>
      </c>
      <c r="C31" s="331">
        <v>343</v>
      </c>
      <c r="D31" s="331">
        <v>353</v>
      </c>
      <c r="E31" s="331">
        <v>305</v>
      </c>
      <c r="F31" s="331">
        <v>319</v>
      </c>
      <c r="G31" s="331">
        <v>503</v>
      </c>
      <c r="H31" s="331">
        <v>520</v>
      </c>
      <c r="I31" s="331">
        <v>492</v>
      </c>
      <c r="J31" s="331">
        <v>497</v>
      </c>
      <c r="K31" s="331">
        <v>477</v>
      </c>
      <c r="L31" s="332">
        <v>484</v>
      </c>
      <c r="M31" s="888">
        <v>1.4675052410901372</v>
      </c>
    </row>
    <row r="32" spans="1:13" ht="11.25" customHeight="1" x14ac:dyDescent="0.2">
      <c r="A32" s="585" t="s">
        <v>251</v>
      </c>
      <c r="B32" s="585"/>
      <c r="C32" s="32"/>
      <c r="D32" s="32"/>
      <c r="E32" s="32"/>
      <c r="F32" s="32"/>
      <c r="G32" s="32"/>
      <c r="H32" s="32"/>
      <c r="I32" s="32"/>
      <c r="J32" s="32"/>
      <c r="K32" s="32"/>
      <c r="L32" s="32"/>
    </row>
    <row r="33" spans="1:12" ht="11.25" customHeight="1" x14ac:dyDescent="0.2">
      <c r="A33" s="305" t="s">
        <v>252</v>
      </c>
      <c r="B33" s="305"/>
      <c r="C33" s="32"/>
      <c r="D33" s="32"/>
      <c r="E33" s="32"/>
      <c r="F33" s="32"/>
      <c r="G33" s="32"/>
      <c r="H33" s="32"/>
      <c r="I33" s="32"/>
      <c r="J33" s="32"/>
      <c r="K33" s="32"/>
      <c r="L33" s="32"/>
    </row>
    <row r="34" spans="1:12" ht="11.25" customHeight="1" x14ac:dyDescent="0.2">
      <c r="A34" s="586" t="s">
        <v>253</v>
      </c>
      <c r="B34" s="586"/>
      <c r="C34" s="32"/>
      <c r="D34" s="32"/>
      <c r="E34" s="32"/>
      <c r="F34" s="32"/>
      <c r="G34" s="32"/>
      <c r="H34" s="32"/>
      <c r="I34" s="32"/>
      <c r="J34" s="32"/>
      <c r="K34" s="32"/>
      <c r="L34" s="32"/>
    </row>
    <row r="35" spans="1:12" ht="11.25" customHeight="1" x14ac:dyDescent="0.2">
      <c r="A35" s="305" t="s">
        <v>321</v>
      </c>
      <c r="B35" s="305"/>
      <c r="C35" s="32"/>
      <c r="D35" s="32"/>
      <c r="E35" s="32"/>
      <c r="F35" s="32"/>
      <c r="G35" s="32"/>
      <c r="H35" s="32"/>
      <c r="I35" s="32"/>
      <c r="J35" s="32"/>
      <c r="K35" s="32"/>
      <c r="L35" s="32"/>
    </row>
    <row r="36" spans="1:12" ht="11.25" customHeight="1" x14ac:dyDescent="0.2">
      <c r="A36" s="305" t="s">
        <v>254</v>
      </c>
      <c r="B36" s="305"/>
      <c r="C36" s="32"/>
      <c r="D36" s="32"/>
      <c r="E36" s="32"/>
      <c r="F36" s="32"/>
      <c r="G36" s="32"/>
      <c r="H36" s="32"/>
      <c r="I36" s="32"/>
      <c r="J36" s="32"/>
      <c r="K36" s="32"/>
      <c r="L36" s="32"/>
    </row>
    <row r="37" spans="1:12" ht="11.25" customHeight="1" x14ac:dyDescent="0.2">
      <c r="A37" s="301"/>
      <c r="B37" s="301"/>
      <c r="C37" s="32"/>
      <c r="D37" s="32"/>
      <c r="E37" s="32"/>
      <c r="F37" s="32"/>
      <c r="G37" s="32"/>
      <c r="H37" s="32"/>
      <c r="I37" s="32"/>
      <c r="J37" s="32"/>
      <c r="K37" s="32"/>
      <c r="L37" s="32"/>
    </row>
    <row r="38" spans="1:12" x14ac:dyDescent="0.2">
      <c r="A38" s="154"/>
      <c r="B38" s="154"/>
    </row>
  </sheetData>
  <hyperlinks>
    <hyperlink ref="A1" location="Contents!A1" display="Return to index"/>
  </hyperlinks>
  <pageMargins left="0.75" right="0.75" top="1" bottom="1" header="0.5" footer="0.5"/>
  <pageSetup paperSize="9" scale="8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92D050"/>
    <pageSetUpPr fitToPage="1"/>
  </sheetPr>
  <dimension ref="A1:L38"/>
  <sheetViews>
    <sheetView showGridLines="0" workbookViewId="0">
      <selection activeCell="M25" sqref="M25"/>
    </sheetView>
  </sheetViews>
  <sheetFormatPr defaultRowHeight="12.75" x14ac:dyDescent="0.2"/>
  <cols>
    <col min="1" max="1" customWidth="true" width="15.85546875" collapsed="false"/>
    <col min="2" max="2" bestFit="true" customWidth="true" width="8.5703125" collapsed="false"/>
    <col min="3" max="8" bestFit="true" customWidth="true" width="8.28515625" collapsed="false"/>
    <col min="9" max="10" bestFit="true" customWidth="true" width="7.5703125" collapsed="false"/>
    <col min="11" max="11" customWidth="true" width="7.5703125" collapsed="false"/>
    <col min="12" max="12" bestFit="true" customWidth="true" width="7.5703125" collapsed="false"/>
  </cols>
  <sheetData>
    <row r="1" spans="1:12" x14ac:dyDescent="0.2">
      <c r="A1" s="100" t="s">
        <v>89</v>
      </c>
      <c r="B1" s="100"/>
    </row>
    <row r="2" spans="1:12" ht="15" x14ac:dyDescent="0.25">
      <c r="A2" s="580" t="s">
        <v>487</v>
      </c>
      <c r="B2" s="580"/>
      <c r="C2" s="26"/>
      <c r="D2" s="26"/>
      <c r="E2" s="27"/>
      <c r="F2" s="28"/>
      <c r="G2" s="28"/>
      <c r="H2" s="28"/>
      <c r="I2" s="28"/>
      <c r="J2" s="25"/>
      <c r="K2" s="25"/>
      <c r="L2" s="29"/>
    </row>
    <row r="3" spans="1:12" ht="12.75" customHeight="1" x14ac:dyDescent="0.2">
      <c r="A3" s="33"/>
      <c r="B3" s="33"/>
      <c r="C3" s="34"/>
      <c r="D3" s="34"/>
      <c r="E3" s="34"/>
      <c r="F3" s="34"/>
      <c r="G3" s="34"/>
      <c r="H3" s="34"/>
      <c r="I3" s="34"/>
      <c r="J3" s="421"/>
      <c r="K3" s="421"/>
      <c r="L3" s="35"/>
    </row>
    <row r="4" spans="1:12" ht="13.5" x14ac:dyDescent="0.2">
      <c r="A4" s="898" t="s">
        <v>370</v>
      </c>
      <c r="B4" s="894"/>
      <c r="C4" s="130" t="s">
        <v>111</v>
      </c>
      <c r="D4" s="130" t="s">
        <v>118</v>
      </c>
      <c r="E4" s="130" t="s">
        <v>128</v>
      </c>
      <c r="F4" s="130" t="s">
        <v>137</v>
      </c>
      <c r="G4" s="130" t="s">
        <v>163</v>
      </c>
      <c r="H4" s="130" t="s">
        <v>208</v>
      </c>
      <c r="I4" s="30" t="s">
        <v>269</v>
      </c>
      <c r="J4" s="30" t="s">
        <v>342</v>
      </c>
      <c r="K4" s="30" t="s">
        <v>349</v>
      </c>
      <c r="L4" s="68" t="s">
        <v>371</v>
      </c>
    </row>
    <row r="5" spans="1:12" ht="13.5" x14ac:dyDescent="0.2">
      <c r="A5" s="899" t="s">
        <v>127</v>
      </c>
      <c r="B5" s="895" t="s">
        <v>28</v>
      </c>
      <c r="C5" s="650">
        <v>100</v>
      </c>
      <c r="D5" s="650">
        <v>100</v>
      </c>
      <c r="E5" s="650">
        <v>100</v>
      </c>
      <c r="F5" s="650">
        <v>100</v>
      </c>
      <c r="G5" s="650">
        <v>100</v>
      </c>
      <c r="H5" s="650">
        <v>100</v>
      </c>
      <c r="I5" s="650">
        <v>100</v>
      </c>
      <c r="J5" s="650">
        <v>100</v>
      </c>
      <c r="K5" s="650">
        <v>100</v>
      </c>
      <c r="L5" s="651">
        <v>100</v>
      </c>
    </row>
    <row r="6" spans="1:12" ht="13.5" x14ac:dyDescent="0.2">
      <c r="A6" s="900"/>
      <c r="B6" s="896" t="s">
        <v>341</v>
      </c>
      <c r="C6" s="329">
        <v>8.7576526186207523E-2</v>
      </c>
      <c r="D6" s="329">
        <v>5.797201768579166E-2</v>
      </c>
      <c r="E6" s="329">
        <v>4.3382346154201168E-2</v>
      </c>
      <c r="F6" s="329">
        <v>3.5677475620391662E-2</v>
      </c>
      <c r="G6" s="329">
        <v>1.5154672374926594E-2</v>
      </c>
      <c r="H6" s="329">
        <v>1.1259253699133977E-2</v>
      </c>
      <c r="I6" s="329">
        <v>1.40053220223685E-2</v>
      </c>
      <c r="J6" s="329">
        <v>1.8409425625920472E-2</v>
      </c>
      <c r="K6" s="329">
        <v>1.322528674826268E-2</v>
      </c>
      <c r="L6" s="330">
        <v>1.5286040023948129E-2</v>
      </c>
    </row>
    <row r="7" spans="1:12" x14ac:dyDescent="0.2">
      <c r="A7" s="900"/>
      <c r="B7" s="896" t="s">
        <v>270</v>
      </c>
      <c r="C7" s="329">
        <v>4.2747259102588462</v>
      </c>
      <c r="D7" s="329">
        <v>3.5068744429927405</v>
      </c>
      <c r="E7" s="329">
        <v>3.0893768633640701</v>
      </c>
      <c r="F7" s="329">
        <v>2.5112978672797905</v>
      </c>
      <c r="G7" s="329">
        <v>1.9199075564985131</v>
      </c>
      <c r="H7" s="329">
        <v>1.7207892736843093</v>
      </c>
      <c r="I7" s="329">
        <v>1.7876793181408934</v>
      </c>
      <c r="J7" s="329">
        <v>1.8550203586589276</v>
      </c>
      <c r="K7" s="329">
        <v>1.7769976194483852</v>
      </c>
      <c r="L7" s="330">
        <v>1.6865597493089437</v>
      </c>
    </row>
    <row r="8" spans="1:12" x14ac:dyDescent="0.2">
      <c r="A8" s="900"/>
      <c r="B8" s="896" t="s">
        <v>271</v>
      </c>
      <c r="C8" s="329">
        <v>12.028553252311276</v>
      </c>
      <c r="D8" s="329">
        <v>11.467211199847716</v>
      </c>
      <c r="E8" s="329">
        <v>10.792973905980302</v>
      </c>
      <c r="F8" s="329">
        <v>9.3197494648378658</v>
      </c>
      <c r="G8" s="329">
        <v>8.1200628918903561</v>
      </c>
      <c r="H8" s="329">
        <v>7.7219714953227188</v>
      </c>
      <c r="I8" s="329">
        <v>7.9770312718833152</v>
      </c>
      <c r="J8" s="329">
        <v>7.6756475786190768</v>
      </c>
      <c r="K8" s="329">
        <v>7.2161973693702368</v>
      </c>
      <c r="L8" s="330">
        <v>6.7462389972357748</v>
      </c>
    </row>
    <row r="9" spans="1:12" x14ac:dyDescent="0.2">
      <c r="A9" s="900"/>
      <c r="B9" s="896" t="s">
        <v>32</v>
      </c>
      <c r="C9" s="329">
        <v>36.621859431413533</v>
      </c>
      <c r="D9" s="329">
        <v>36.124354304206001</v>
      </c>
      <c r="E9" s="329">
        <v>35.767359861176487</v>
      </c>
      <c r="F9" s="329">
        <v>35.885594228177276</v>
      </c>
      <c r="G9" s="329">
        <v>34.440887306067552</v>
      </c>
      <c r="H9" s="329">
        <v>33.468131620675749</v>
      </c>
      <c r="I9" s="329">
        <v>33.314659570636842</v>
      </c>
      <c r="J9" s="329">
        <v>32.969115481244046</v>
      </c>
      <c r="K9" s="329">
        <v>31.8921778440378</v>
      </c>
      <c r="L9" s="330">
        <v>31.221736748914054</v>
      </c>
    </row>
    <row r="10" spans="1:12" x14ac:dyDescent="0.2">
      <c r="A10" s="900"/>
      <c r="B10" s="896" t="s">
        <v>29</v>
      </c>
      <c r="C10" s="329">
        <v>24.19177606847493</v>
      </c>
      <c r="D10" s="329">
        <v>24.701271058119112</v>
      </c>
      <c r="E10" s="329">
        <v>25.217142487931397</v>
      </c>
      <c r="F10" s="329">
        <v>25.826528185205738</v>
      </c>
      <c r="G10" s="329">
        <v>26.367235598325411</v>
      </c>
      <c r="H10" s="329">
        <v>27.28023344186003</v>
      </c>
      <c r="I10" s="329">
        <v>27.112302675016508</v>
      </c>
      <c r="J10" s="329">
        <v>27.793901065580872</v>
      </c>
      <c r="K10" s="329">
        <v>29.058359583523696</v>
      </c>
      <c r="L10" s="330">
        <v>29.834528616740762</v>
      </c>
    </row>
    <row r="11" spans="1:12" x14ac:dyDescent="0.2">
      <c r="A11" s="900"/>
      <c r="B11" s="896" t="s">
        <v>250</v>
      </c>
      <c r="C11" s="329">
        <v>15.110255541693862</v>
      </c>
      <c r="D11" s="329">
        <v>15.872219289972572</v>
      </c>
      <c r="E11" s="329">
        <v>16.604362233360099</v>
      </c>
      <c r="F11" s="329">
        <v>17.252041544438278</v>
      </c>
      <c r="G11" s="329">
        <v>18.417662770652974</v>
      </c>
      <c r="H11" s="329">
        <v>18.334756377898085</v>
      </c>
      <c r="I11" s="329">
        <v>18.316960444969087</v>
      </c>
      <c r="J11" s="329">
        <v>17.649224638308933</v>
      </c>
      <c r="K11" s="329">
        <v>17.827686536658092</v>
      </c>
      <c r="L11" s="330">
        <v>17.850273237965428</v>
      </c>
    </row>
    <row r="12" spans="1:12" x14ac:dyDescent="0.2">
      <c r="A12" s="900"/>
      <c r="B12" s="896" t="s">
        <v>272</v>
      </c>
      <c r="C12" s="329">
        <v>5.5991143204144187</v>
      </c>
      <c r="D12" s="329">
        <v>6.0308203473129538</v>
      </c>
      <c r="E12" s="329">
        <v>6.239673617072337</v>
      </c>
      <c r="F12" s="329">
        <v>6.7004281297074444</v>
      </c>
      <c r="G12" s="329">
        <v>7.7165697399079356</v>
      </c>
      <c r="H12" s="329">
        <v>8.3337242796423308</v>
      </c>
      <c r="I12" s="329">
        <v>8.2471339108861361</v>
      </c>
      <c r="J12" s="329">
        <v>8.5798752490686994</v>
      </c>
      <c r="K12" s="329">
        <v>8.6817996008367988</v>
      </c>
      <c r="L12" s="330">
        <v>8.8697247238959029</v>
      </c>
    </row>
    <row r="13" spans="1:12" x14ac:dyDescent="0.2">
      <c r="A13" s="900"/>
      <c r="B13" s="896" t="s">
        <v>320</v>
      </c>
      <c r="C13" s="329">
        <v>2.0861389492469242</v>
      </c>
      <c r="D13" s="329">
        <v>2.2392773398631167</v>
      </c>
      <c r="E13" s="329">
        <v>2.2457286849610942</v>
      </c>
      <c r="F13" s="329">
        <v>2.4686831047332118</v>
      </c>
      <c r="G13" s="329">
        <v>3.0025194642823316</v>
      </c>
      <c r="H13" s="329">
        <v>3.1291342572176508</v>
      </c>
      <c r="I13" s="329">
        <v>3.230227486444849</v>
      </c>
      <c r="J13" s="329">
        <v>3.4566403881140086</v>
      </c>
      <c r="K13" s="329">
        <v>3.5323538605814315</v>
      </c>
      <c r="L13" s="330">
        <v>3.7756518859151877</v>
      </c>
    </row>
    <row r="14" spans="1:12" ht="13.5" x14ac:dyDescent="0.2">
      <c r="A14" s="901" t="s">
        <v>273</v>
      </c>
      <c r="B14" s="895" t="s">
        <v>28</v>
      </c>
      <c r="C14" s="650">
        <v>100</v>
      </c>
      <c r="D14" s="650">
        <v>100</v>
      </c>
      <c r="E14" s="650">
        <v>100</v>
      </c>
      <c r="F14" s="650">
        <v>100</v>
      </c>
      <c r="G14" s="650">
        <v>100</v>
      </c>
      <c r="H14" s="650">
        <v>100</v>
      </c>
      <c r="I14" s="650">
        <v>100</v>
      </c>
      <c r="J14" s="650">
        <v>100</v>
      </c>
      <c r="K14" s="650">
        <v>100</v>
      </c>
      <c r="L14" s="651">
        <v>100</v>
      </c>
    </row>
    <row r="15" spans="1:12" ht="13.5" x14ac:dyDescent="0.2">
      <c r="A15" s="900"/>
      <c r="B15" s="896" t="s">
        <v>341</v>
      </c>
      <c r="C15" s="329">
        <v>8.6603092124039258E-2</v>
      </c>
      <c r="D15" s="329">
        <v>5.3585045650336963E-2</v>
      </c>
      <c r="E15" s="329">
        <v>4.95038613011815E-2</v>
      </c>
      <c r="F15" s="329">
        <v>4.0309673135974014E-2</v>
      </c>
      <c r="G15" s="329">
        <v>1.7047779242623993E-2</v>
      </c>
      <c r="H15" s="329">
        <v>1.3535004906439278E-2</v>
      </c>
      <c r="I15" s="329">
        <v>1.6863812667132428E-2</v>
      </c>
      <c r="J15" s="329">
        <v>1.6995907908326686E-2</v>
      </c>
      <c r="K15" s="329">
        <v>1.4583424479736333E-2</v>
      </c>
      <c r="L15" s="330">
        <v>1.7007328612511211E-2</v>
      </c>
    </row>
    <row r="16" spans="1:12" x14ac:dyDescent="0.2">
      <c r="A16" s="900"/>
      <c r="B16" s="896" t="s">
        <v>270</v>
      </c>
      <c r="C16" s="329">
        <v>4.4059323118104965</v>
      </c>
      <c r="D16" s="329">
        <v>3.7097339296387131</v>
      </c>
      <c r="E16" s="329">
        <v>3.2287518426437263</v>
      </c>
      <c r="F16" s="329">
        <v>2.6106441248651402</v>
      </c>
      <c r="G16" s="329">
        <v>2.0173205437105062</v>
      </c>
      <c r="H16" s="329">
        <v>1.7978998184053507</v>
      </c>
      <c r="I16" s="329">
        <v>1.9092245055289214</v>
      </c>
      <c r="J16" s="329">
        <v>1.9519146543947496</v>
      </c>
      <c r="K16" s="329">
        <v>1.8623033060623295</v>
      </c>
      <c r="L16" s="330">
        <v>1.8058690744920991</v>
      </c>
    </row>
    <row r="17" spans="1:12" x14ac:dyDescent="0.2">
      <c r="A17" s="900"/>
      <c r="B17" s="896" t="s">
        <v>271</v>
      </c>
      <c r="C17" s="329">
        <v>12.560400736126285</v>
      </c>
      <c r="D17" s="329">
        <v>11.843325570371592</v>
      </c>
      <c r="E17" s="329">
        <v>11.171371366966623</v>
      </c>
      <c r="F17" s="329">
        <v>9.629269565011203</v>
      </c>
      <c r="G17" s="329">
        <v>8.4068282038459792</v>
      </c>
      <c r="H17" s="329">
        <v>7.9202337044180515</v>
      </c>
      <c r="I17" s="329">
        <v>8.212676768893493</v>
      </c>
      <c r="J17" s="329">
        <v>7.9671586764109872</v>
      </c>
      <c r="K17" s="329">
        <v>7.4579632789371599</v>
      </c>
      <c r="L17" s="330">
        <v>6.9776430934784628</v>
      </c>
    </row>
    <row r="18" spans="1:12" x14ac:dyDescent="0.2">
      <c r="A18" s="900"/>
      <c r="B18" s="896" t="s">
        <v>32</v>
      </c>
      <c r="C18" s="329">
        <v>36.723647564780102</v>
      </c>
      <c r="D18" s="329">
        <v>36.249252900805836</v>
      </c>
      <c r="E18" s="329">
        <v>36.039911113066822</v>
      </c>
      <c r="F18" s="329">
        <v>35.966898644883635</v>
      </c>
      <c r="G18" s="329">
        <v>34.897940628267492</v>
      </c>
      <c r="H18" s="329">
        <v>34.013467329881905</v>
      </c>
      <c r="I18" s="329">
        <v>33.876990532173743</v>
      </c>
      <c r="J18" s="329">
        <v>33.702885382211825</v>
      </c>
      <c r="K18" s="329">
        <v>32.782079887999302</v>
      </c>
      <c r="L18" s="330">
        <v>32.088190729459789</v>
      </c>
    </row>
    <row r="19" spans="1:12" x14ac:dyDescent="0.2">
      <c r="A19" s="900"/>
      <c r="B19" s="896" t="s">
        <v>29</v>
      </c>
      <c r="C19" s="329">
        <v>23.765659905720725</v>
      </c>
      <c r="D19" s="329">
        <v>24.282269532779623</v>
      </c>
      <c r="E19" s="329">
        <v>24.715627818969878</v>
      </c>
      <c r="F19" s="329">
        <v>25.570559711667279</v>
      </c>
      <c r="G19" s="329">
        <v>25.954675637586945</v>
      </c>
      <c r="H19" s="329">
        <v>26.801565548900847</v>
      </c>
      <c r="I19" s="329">
        <v>26.625551085306803</v>
      </c>
      <c r="J19" s="329">
        <v>27.064022277713136</v>
      </c>
      <c r="K19" s="329">
        <v>28.216009683393857</v>
      </c>
      <c r="L19" s="330">
        <v>29.014502612944121</v>
      </c>
    </row>
    <row r="20" spans="1:12" x14ac:dyDescent="0.2">
      <c r="A20" s="900"/>
      <c r="B20" s="896" t="s">
        <v>250</v>
      </c>
      <c r="C20" s="329">
        <v>14.736303425742769</v>
      </c>
      <c r="D20" s="329">
        <v>15.530388903773623</v>
      </c>
      <c r="E20" s="329">
        <v>16.298871311962333</v>
      </c>
      <c r="F20" s="329">
        <v>16.875526100513355</v>
      </c>
      <c r="G20" s="329">
        <v>17.978587989271265</v>
      </c>
      <c r="H20" s="329">
        <v>17.976742349902437</v>
      </c>
      <c r="I20" s="329">
        <v>17.863595846683854</v>
      </c>
      <c r="J20" s="329">
        <v>17.219469466197754</v>
      </c>
      <c r="K20" s="329">
        <v>17.415525513701127</v>
      </c>
      <c r="L20" s="330">
        <v>17.500541142274034</v>
      </c>
    </row>
    <row r="21" spans="1:12" x14ac:dyDescent="0.2">
      <c r="A21" s="900"/>
      <c r="B21" s="896" t="s">
        <v>272</v>
      </c>
      <c r="C21" s="329">
        <v>5.5740899294381627</v>
      </c>
      <c r="D21" s="329">
        <v>6.0283176356629085</v>
      </c>
      <c r="E21" s="329">
        <v>6.1549800884468988</v>
      </c>
      <c r="F21" s="329">
        <v>6.7317154137076605</v>
      </c>
      <c r="G21" s="329">
        <v>7.6965040687366457</v>
      </c>
      <c r="H21" s="329">
        <v>8.3014696759494235</v>
      </c>
      <c r="I21" s="329">
        <v>8.1982220723216646</v>
      </c>
      <c r="J21" s="329">
        <v>8.5528638104825525</v>
      </c>
      <c r="K21" s="329">
        <v>8.6625541409633815</v>
      </c>
      <c r="L21" s="330">
        <v>8.7618664770091836</v>
      </c>
    </row>
    <row r="22" spans="1:12" x14ac:dyDescent="0.2">
      <c r="A22" s="900"/>
      <c r="B22" s="896" t="s">
        <v>320</v>
      </c>
      <c r="C22" s="329">
        <v>2.1473630342574279</v>
      </c>
      <c r="D22" s="329">
        <v>2.3031264813173675</v>
      </c>
      <c r="E22" s="329">
        <v>2.3409825966425384</v>
      </c>
      <c r="F22" s="329">
        <v>2.5750767662157519</v>
      </c>
      <c r="G22" s="329">
        <v>3.0310951493385461</v>
      </c>
      <c r="H22" s="329">
        <v>3.1750865676355473</v>
      </c>
      <c r="I22" s="329">
        <v>3.2968753764243899</v>
      </c>
      <c r="J22" s="329">
        <v>3.5233824471492632</v>
      </c>
      <c r="K22" s="329">
        <v>3.5889807644631113</v>
      </c>
      <c r="L22" s="330">
        <v>3.8343795417298003</v>
      </c>
    </row>
    <row r="23" spans="1:12" ht="13.5" x14ac:dyDescent="0.2">
      <c r="A23" s="901" t="s">
        <v>274</v>
      </c>
      <c r="B23" s="895" t="s">
        <v>28</v>
      </c>
      <c r="C23" s="650">
        <v>100</v>
      </c>
      <c r="D23" s="650">
        <v>100</v>
      </c>
      <c r="E23" s="650">
        <v>100</v>
      </c>
      <c r="F23" s="650">
        <v>100</v>
      </c>
      <c r="G23" s="650">
        <v>100</v>
      </c>
      <c r="H23" s="650">
        <v>100</v>
      </c>
      <c r="I23" s="650">
        <v>100</v>
      </c>
      <c r="J23" s="650">
        <v>100</v>
      </c>
      <c r="K23" s="650">
        <v>100</v>
      </c>
      <c r="L23" s="651">
        <v>100</v>
      </c>
    </row>
    <row r="24" spans="1:12" ht="13.5" x14ac:dyDescent="0.2">
      <c r="A24" s="900"/>
      <c r="B24" s="896" t="s">
        <v>341</v>
      </c>
      <c r="C24" s="329">
        <v>9.2668863261943984E-2</v>
      </c>
      <c r="D24" s="329">
        <v>8.0945442771571965E-2</v>
      </c>
      <c r="E24" s="329">
        <v>1.1469862935137926E-2</v>
      </c>
      <c r="F24" s="329">
        <v>1.207948299812768E-2</v>
      </c>
      <c r="G24" s="329">
        <v>5.6850483229107449E-3</v>
      </c>
      <c r="H24" s="329">
        <v>0</v>
      </c>
      <c r="I24" s="329">
        <v>0</v>
      </c>
      <c r="J24" s="329">
        <v>2.5228634500157679E-2</v>
      </c>
      <c r="K24" s="329">
        <v>6.8479079641169628E-3</v>
      </c>
      <c r="L24" s="330">
        <v>7.2332730560578668E-3</v>
      </c>
    </row>
    <row r="25" spans="1:12" x14ac:dyDescent="0.2">
      <c r="A25" s="900"/>
      <c r="B25" s="896" t="s">
        <v>270</v>
      </c>
      <c r="C25" s="329">
        <v>3.5883443163097195</v>
      </c>
      <c r="D25" s="329">
        <v>2.4445523717014734</v>
      </c>
      <c r="E25" s="329">
        <v>2.3627917646384127</v>
      </c>
      <c r="F25" s="329">
        <v>2.0051941776891948</v>
      </c>
      <c r="G25" s="329">
        <v>1.4326321773735078</v>
      </c>
      <c r="H25" s="329">
        <v>1.3392857142857142</v>
      </c>
      <c r="I25" s="329">
        <v>1.1921624173748819</v>
      </c>
      <c r="J25" s="329">
        <v>1.3875748975086724</v>
      </c>
      <c r="K25" s="329">
        <v>1.3764295007875094</v>
      </c>
      <c r="L25" s="330">
        <v>1.1283905967450272</v>
      </c>
    </row>
    <row r="26" spans="1:12" x14ac:dyDescent="0.2">
      <c r="A26" s="900"/>
      <c r="B26" s="896" t="s">
        <v>271</v>
      </c>
      <c r="C26" s="329">
        <v>9.2462932454695217</v>
      </c>
      <c r="D26" s="329">
        <v>9.497598618531109</v>
      </c>
      <c r="E26" s="329">
        <v>8.8203245971210631</v>
      </c>
      <c r="F26" s="329">
        <v>7.742948601799843</v>
      </c>
      <c r="G26" s="329">
        <v>6.6856168277430363</v>
      </c>
      <c r="H26" s="329">
        <v>6.7410714285714279</v>
      </c>
      <c r="I26" s="329">
        <v>6.8224740321057604</v>
      </c>
      <c r="J26" s="329">
        <v>6.2693156732891833</v>
      </c>
      <c r="K26" s="329">
        <v>6.0809422721358626</v>
      </c>
      <c r="L26" s="330">
        <v>5.6636528028933091</v>
      </c>
    </row>
    <row r="27" spans="1:12" x14ac:dyDescent="0.2">
      <c r="A27" s="900"/>
      <c r="B27" s="896" t="s">
        <v>32</v>
      </c>
      <c r="C27" s="329">
        <v>36.08937397034596</v>
      </c>
      <c r="D27" s="329">
        <v>35.470293022502837</v>
      </c>
      <c r="E27" s="329">
        <v>34.346504559270521</v>
      </c>
      <c r="F27" s="329">
        <v>35.47140182400193</v>
      </c>
      <c r="G27" s="329">
        <v>32.154633314383176</v>
      </c>
      <c r="H27" s="329">
        <v>30.770089285714285</v>
      </c>
      <c r="I27" s="329">
        <v>30.559490084985836</v>
      </c>
      <c r="J27" s="329">
        <v>29.42920214443393</v>
      </c>
      <c r="K27" s="329">
        <v>27.713483530781346</v>
      </c>
      <c r="L27" s="330">
        <v>27.168173598553345</v>
      </c>
    </row>
    <row r="28" spans="1:12" x14ac:dyDescent="0.2">
      <c r="A28" s="900"/>
      <c r="B28" s="896" t="s">
        <v>29</v>
      </c>
      <c r="C28" s="329">
        <v>26.420922570016476</v>
      </c>
      <c r="D28" s="329">
        <v>26.895472451567642</v>
      </c>
      <c r="E28" s="329">
        <v>27.831622412112178</v>
      </c>
      <c r="F28" s="329">
        <v>27.130518813794769</v>
      </c>
      <c r="G28" s="329">
        <v>28.430926662876633</v>
      </c>
      <c r="H28" s="329">
        <v>29.648437500000004</v>
      </c>
      <c r="I28" s="329">
        <v>29.497167138810198</v>
      </c>
      <c r="J28" s="329">
        <v>31.315042573320717</v>
      </c>
      <c r="K28" s="329">
        <v>33.013764295007874</v>
      </c>
      <c r="L28" s="330">
        <v>33.670886075949369</v>
      </c>
    </row>
    <row r="29" spans="1:12" x14ac:dyDescent="0.2">
      <c r="A29" s="900"/>
      <c r="B29" s="896" t="s">
        <v>250</v>
      </c>
      <c r="C29" s="329">
        <v>17.066515650741351</v>
      </c>
      <c r="D29" s="329">
        <v>17.662295612756999</v>
      </c>
      <c r="E29" s="329">
        <v>18.196937546596317</v>
      </c>
      <c r="F29" s="329">
        <v>19.170139518028627</v>
      </c>
      <c r="G29" s="329">
        <v>20.613985218874362</v>
      </c>
      <c r="H29" s="329">
        <v>20.106026785714285</v>
      </c>
      <c r="I29" s="329">
        <v>20.538243626062322</v>
      </c>
      <c r="J29" s="329">
        <v>19.722485020498265</v>
      </c>
      <c r="K29" s="329">
        <v>19.763062384441554</v>
      </c>
      <c r="L29" s="330">
        <v>19.486437613019891</v>
      </c>
    </row>
    <row r="30" spans="1:12" x14ac:dyDescent="0.2">
      <c r="A30" s="900"/>
      <c r="B30" s="896" t="s">
        <v>272</v>
      </c>
      <c r="C30" s="329">
        <v>5.7300247116968697</v>
      </c>
      <c r="D30" s="329">
        <v>6.0439263936107066</v>
      </c>
      <c r="E30" s="329">
        <v>6.6811951597178414</v>
      </c>
      <c r="F30" s="329">
        <v>6.5410400434861389</v>
      </c>
      <c r="G30" s="329">
        <v>7.8169414440022749</v>
      </c>
      <c r="H30" s="329">
        <v>8.4933035714285712</v>
      </c>
      <c r="I30" s="329">
        <v>8.4867799811142586</v>
      </c>
      <c r="J30" s="329">
        <v>8.7101860611794386</v>
      </c>
      <c r="K30" s="329">
        <v>8.7721701020338294</v>
      </c>
      <c r="L30" s="330">
        <v>9.374321880650994</v>
      </c>
    </row>
    <row r="31" spans="1:12" x14ac:dyDescent="0.2">
      <c r="A31" s="902"/>
      <c r="B31" s="897" t="s">
        <v>320</v>
      </c>
      <c r="C31" s="331">
        <v>1.7658566721581548</v>
      </c>
      <c r="D31" s="331">
        <v>1.9049160865576602</v>
      </c>
      <c r="E31" s="331">
        <v>1.7491540976085338</v>
      </c>
      <c r="F31" s="331">
        <v>1.926677538201365</v>
      </c>
      <c r="G31" s="331">
        <v>2.8595793064241044</v>
      </c>
      <c r="H31" s="331">
        <v>2.9017857142857144</v>
      </c>
      <c r="I31" s="331">
        <v>2.9036827195467421</v>
      </c>
      <c r="J31" s="331">
        <v>3.1346578366445916</v>
      </c>
      <c r="K31" s="331">
        <v>3.2664520988837911</v>
      </c>
      <c r="L31" s="332">
        <v>3.5009041591320074</v>
      </c>
    </row>
    <row r="32" spans="1:12" ht="11.25" customHeight="1" x14ac:dyDescent="0.2">
      <c r="A32" s="585" t="s">
        <v>251</v>
      </c>
      <c r="B32" s="585"/>
      <c r="C32" s="32"/>
      <c r="D32" s="32"/>
      <c r="E32" s="32"/>
      <c r="F32" s="32"/>
      <c r="G32" s="32"/>
      <c r="H32" s="32"/>
      <c r="I32" s="32"/>
      <c r="J32" s="32"/>
      <c r="K32" s="32"/>
      <c r="L32" s="32"/>
    </row>
    <row r="33" spans="1:12" ht="11.25" customHeight="1" x14ac:dyDescent="0.2">
      <c r="A33" s="305" t="s">
        <v>252</v>
      </c>
      <c r="B33" s="305"/>
      <c r="C33" s="32"/>
      <c r="D33" s="32"/>
      <c r="E33" s="32"/>
      <c r="F33" s="32"/>
      <c r="G33" s="32"/>
      <c r="H33" s="32"/>
      <c r="I33" s="32"/>
      <c r="J33" s="32"/>
      <c r="K33" s="32"/>
      <c r="L33" s="32"/>
    </row>
    <row r="34" spans="1:12" ht="11.25" customHeight="1" x14ac:dyDescent="0.2">
      <c r="A34" s="586" t="s">
        <v>253</v>
      </c>
      <c r="B34" s="586"/>
      <c r="C34" s="32"/>
      <c r="D34" s="32"/>
      <c r="E34" s="32"/>
      <c r="F34" s="32"/>
      <c r="G34" s="32"/>
      <c r="H34" s="32"/>
      <c r="I34" s="32"/>
      <c r="J34" s="32"/>
      <c r="K34" s="32"/>
      <c r="L34" s="32"/>
    </row>
    <row r="35" spans="1:12" ht="11.25" customHeight="1" x14ac:dyDescent="0.2">
      <c r="A35" s="305" t="s">
        <v>321</v>
      </c>
      <c r="B35" s="305"/>
      <c r="C35" s="32"/>
      <c r="D35" s="32"/>
      <c r="E35" s="32"/>
      <c r="F35" s="32"/>
      <c r="G35" s="32"/>
      <c r="H35" s="32"/>
      <c r="I35" s="32"/>
      <c r="J35" s="32"/>
      <c r="K35" s="32"/>
      <c r="L35" s="32"/>
    </row>
    <row r="36" spans="1:12" ht="11.25" customHeight="1" x14ac:dyDescent="0.2">
      <c r="A36" s="305" t="s">
        <v>254</v>
      </c>
      <c r="B36" s="305"/>
      <c r="C36" s="32"/>
      <c r="D36" s="32"/>
      <c r="E36" s="32"/>
      <c r="F36" s="32"/>
      <c r="G36" s="32"/>
      <c r="H36" s="32"/>
      <c r="I36" s="32"/>
      <c r="J36" s="32"/>
      <c r="K36" s="32"/>
      <c r="L36" s="32"/>
    </row>
    <row r="37" spans="1:12" ht="11.25" customHeight="1" x14ac:dyDescent="0.2">
      <c r="A37" s="301"/>
      <c r="B37" s="301"/>
      <c r="C37" s="32"/>
      <c r="D37" s="32"/>
      <c r="E37" s="32"/>
      <c r="F37" s="32"/>
      <c r="G37" s="32"/>
      <c r="H37" s="32"/>
      <c r="I37" s="32"/>
      <c r="J37" s="32"/>
      <c r="K37" s="32"/>
      <c r="L37" s="32"/>
    </row>
    <row r="38" spans="1:12" x14ac:dyDescent="0.2">
      <c r="A38" s="154"/>
      <c r="B38" s="154"/>
    </row>
  </sheetData>
  <hyperlinks>
    <hyperlink ref="A1" location="Contents!A1" display="Return to index"/>
  </hyperlinks>
  <pageMargins left="0.75" right="0.75" top="1" bottom="1" header="0.5" footer="0.5"/>
  <pageSetup paperSize="9" scale="8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1">
    <tabColor rgb="FF92D050"/>
    <pageSetUpPr fitToPage="1"/>
  </sheetPr>
  <dimension ref="A1:L38"/>
  <sheetViews>
    <sheetView showGridLines="0" workbookViewId="0">
      <selection activeCell="M25" sqref="M25"/>
    </sheetView>
  </sheetViews>
  <sheetFormatPr defaultRowHeight="12.75" x14ac:dyDescent="0.2"/>
  <cols>
    <col min="1" max="1" customWidth="true" width="15.7109375" collapsed="false"/>
    <col min="2" max="2" bestFit="true" customWidth="true" width="8.5703125" collapsed="false"/>
    <col min="3" max="8" bestFit="true" customWidth="true" width="8.28515625" collapsed="false"/>
    <col min="9" max="10" bestFit="true" customWidth="true" width="7.5703125" collapsed="false"/>
    <col min="11" max="11" customWidth="true" width="7.5703125" collapsed="false"/>
    <col min="12" max="12" bestFit="true" customWidth="true" width="7.5703125" collapsed="false"/>
  </cols>
  <sheetData>
    <row r="1" spans="1:12" x14ac:dyDescent="0.2">
      <c r="A1" s="100" t="s">
        <v>89</v>
      </c>
      <c r="B1" s="100"/>
    </row>
    <row r="2" spans="1:12" ht="15" x14ac:dyDescent="0.25">
      <c r="A2" s="580" t="s">
        <v>489</v>
      </c>
      <c r="B2" s="580"/>
      <c r="C2" s="26"/>
      <c r="D2" s="26"/>
      <c r="E2" s="27"/>
      <c r="F2" s="28"/>
      <c r="G2" s="28"/>
      <c r="H2" s="28"/>
      <c r="I2" s="28"/>
      <c r="J2" s="25"/>
      <c r="K2" s="25"/>
      <c r="L2" s="29"/>
    </row>
    <row r="3" spans="1:12" ht="12.75" customHeight="1" x14ac:dyDescent="0.2">
      <c r="A3" s="33"/>
      <c r="B3" s="33"/>
      <c r="C3" s="34"/>
      <c r="D3" s="34"/>
      <c r="E3" s="34"/>
      <c r="F3" s="34"/>
      <c r="G3" s="34"/>
      <c r="H3" s="34"/>
      <c r="I3" s="34"/>
      <c r="J3" s="421"/>
      <c r="K3" s="421"/>
      <c r="L3" s="35"/>
    </row>
    <row r="4" spans="1:12" ht="13.5" x14ac:dyDescent="0.2">
      <c r="A4" s="898" t="s">
        <v>370</v>
      </c>
      <c r="B4" s="894"/>
      <c r="C4" s="130" t="s">
        <v>111</v>
      </c>
      <c r="D4" s="130" t="s">
        <v>118</v>
      </c>
      <c r="E4" s="130" t="s">
        <v>128</v>
      </c>
      <c r="F4" s="130" t="s">
        <v>137</v>
      </c>
      <c r="G4" s="130" t="s">
        <v>163</v>
      </c>
      <c r="H4" s="130" t="s">
        <v>208</v>
      </c>
      <c r="I4" s="30" t="s">
        <v>269</v>
      </c>
      <c r="J4" s="30" t="s">
        <v>342</v>
      </c>
      <c r="K4" s="30" t="s">
        <v>349</v>
      </c>
      <c r="L4" s="68" t="s">
        <v>371</v>
      </c>
    </row>
    <row r="5" spans="1:12" ht="13.5" x14ac:dyDescent="0.2">
      <c r="A5" s="899" t="s">
        <v>127</v>
      </c>
      <c r="B5" s="895" t="s">
        <v>28</v>
      </c>
      <c r="C5" s="650">
        <v>25.29626243892611</v>
      </c>
      <c r="D5" s="650">
        <v>24.033851561286394</v>
      </c>
      <c r="E5" s="650">
        <v>22.380807774066202</v>
      </c>
      <c r="F5" s="650">
        <v>20.807518289372236</v>
      </c>
      <c r="G5" s="650">
        <v>21.719962294846567</v>
      </c>
      <c r="H5" s="650">
        <v>21.84585023338261</v>
      </c>
      <c r="I5" s="650">
        <v>20.386287538794559</v>
      </c>
      <c r="J5" s="650">
        <v>18.705878301594407</v>
      </c>
      <c r="K5" s="650">
        <v>16.760875304036968</v>
      </c>
      <c r="L5" s="651">
        <v>15.76308486841841</v>
      </c>
    </row>
    <row r="6" spans="1:12" ht="13.5" x14ac:dyDescent="0.2">
      <c r="A6" s="900"/>
      <c r="B6" s="896" t="s">
        <v>341</v>
      </c>
      <c r="C6" s="329">
        <v>0.22404321920515383</v>
      </c>
      <c r="D6" s="329">
        <v>0.14428553892802304</v>
      </c>
      <c r="E6" s="329">
        <v>0.10286422141633091</v>
      </c>
      <c r="F6" s="329">
        <v>7.9916176810101408E-2</v>
      </c>
      <c r="G6" s="329">
        <v>3.5966937392801671E-2</v>
      </c>
      <c r="H6" s="329">
        <v>2.7126858754967606E-2</v>
      </c>
      <c r="I6" s="329">
        <v>3.1627268126942817E-2</v>
      </c>
      <c r="J6" s="329">
        <v>3.795939238177324E-2</v>
      </c>
      <c r="K6" s="329">
        <v>2.4216699836207049E-2</v>
      </c>
      <c r="L6" s="330">
        <v>2.5997547564679729E-2</v>
      </c>
    </row>
    <row r="7" spans="1:12" x14ac:dyDescent="0.2">
      <c r="A7" s="900"/>
      <c r="B7" s="896" t="s">
        <v>270</v>
      </c>
      <c r="C7" s="329">
        <v>39.044047178852523</v>
      </c>
      <c r="D7" s="329">
        <v>31.740437928766095</v>
      </c>
      <c r="E7" s="329">
        <v>26.572982414354335</v>
      </c>
      <c r="F7" s="329">
        <v>20.46965498856963</v>
      </c>
      <c r="G7" s="329">
        <v>16.384431960554501</v>
      </c>
      <c r="H7" s="329">
        <v>15.044995529158907</v>
      </c>
      <c r="I7" s="329">
        <v>15.037783799249372</v>
      </c>
      <c r="J7" s="329">
        <v>14.787127516315046</v>
      </c>
      <c r="K7" s="329">
        <v>13.117722238000567</v>
      </c>
      <c r="L7" s="330">
        <v>12.113892548675157</v>
      </c>
    </row>
    <row r="8" spans="1:12" x14ac:dyDescent="0.2">
      <c r="A8" s="900"/>
      <c r="B8" s="896" t="s">
        <v>271</v>
      </c>
      <c r="C8" s="329">
        <v>70.911588216957597</v>
      </c>
      <c r="D8" s="329">
        <v>62.250759757065623</v>
      </c>
      <c r="E8" s="329">
        <v>54.430857031137258</v>
      </c>
      <c r="F8" s="329">
        <v>45.012444955006707</v>
      </c>
      <c r="G8" s="329">
        <v>42.385618653034179</v>
      </c>
      <c r="H8" s="329">
        <v>41.162760455741278</v>
      </c>
      <c r="I8" s="329">
        <v>40.479212142748359</v>
      </c>
      <c r="J8" s="329">
        <v>36.181540676157859</v>
      </c>
      <c r="K8" s="329">
        <v>31.355954340046495</v>
      </c>
      <c r="L8" s="330">
        <v>28.161225140912475</v>
      </c>
    </row>
    <row r="9" spans="1:12" x14ac:dyDescent="0.2">
      <c r="A9" s="900"/>
      <c r="B9" s="896" t="s">
        <v>32</v>
      </c>
      <c r="C9" s="329">
        <v>64.686164259019009</v>
      </c>
      <c r="D9" s="329">
        <v>60.177404429633512</v>
      </c>
      <c r="E9" s="329">
        <v>54.89694957130795</v>
      </c>
      <c r="F9" s="329">
        <v>50.810712205937037</v>
      </c>
      <c r="G9" s="329">
        <v>50.582656222395649</v>
      </c>
      <c r="H9" s="329">
        <v>49.40881186143924</v>
      </c>
      <c r="I9" s="329">
        <v>45.3917220285201</v>
      </c>
      <c r="J9" s="329">
        <v>41.078996617341289</v>
      </c>
      <c r="K9" s="329">
        <v>35.564410383745972</v>
      </c>
      <c r="L9" s="330">
        <v>33.049225952339533</v>
      </c>
    </row>
    <row r="10" spans="1:12" x14ac:dyDescent="0.2">
      <c r="A10" s="900"/>
      <c r="B10" s="896" t="s">
        <v>29</v>
      </c>
      <c r="C10" s="329">
        <v>43.025936641769881</v>
      </c>
      <c r="D10" s="329">
        <v>42.565373363988513</v>
      </c>
      <c r="E10" s="329">
        <v>40.930065320309225</v>
      </c>
      <c r="F10" s="329">
        <v>39.536545513299963</v>
      </c>
      <c r="G10" s="329">
        <v>42.474241275295277</v>
      </c>
      <c r="H10" s="329">
        <v>44.323403061706713</v>
      </c>
      <c r="I10" s="329">
        <v>40.94186533084175</v>
      </c>
      <c r="J10" s="329">
        <v>38.180611877553083</v>
      </c>
      <c r="K10" s="329">
        <v>35.411416515266957</v>
      </c>
      <c r="L10" s="330">
        <v>33.642886384693284</v>
      </c>
    </row>
    <row r="11" spans="1:12" x14ac:dyDescent="0.2">
      <c r="A11" s="900"/>
      <c r="B11" s="896" t="s">
        <v>250</v>
      </c>
      <c r="C11" s="329">
        <v>22.770736323115614</v>
      </c>
      <c r="D11" s="329">
        <v>22.764841077979259</v>
      </c>
      <c r="E11" s="329">
        <v>22.304192032534438</v>
      </c>
      <c r="F11" s="329">
        <v>21.689482071415309</v>
      </c>
      <c r="G11" s="329">
        <v>24.459950212145568</v>
      </c>
      <c r="H11" s="329">
        <v>25.004926511799315</v>
      </c>
      <c r="I11" s="329">
        <v>23.953928915309582</v>
      </c>
      <c r="J11" s="329">
        <v>21.848678663018518</v>
      </c>
      <c r="K11" s="329">
        <v>20.317032299258322</v>
      </c>
      <c r="L11" s="330">
        <v>19.746353836398225</v>
      </c>
    </row>
    <row r="12" spans="1:12" x14ac:dyDescent="0.2">
      <c r="A12" s="900"/>
      <c r="B12" s="896" t="s">
        <v>272</v>
      </c>
      <c r="C12" s="329">
        <v>9.9946759952275688</v>
      </c>
      <c r="D12" s="329">
        <v>10.180369268430193</v>
      </c>
      <c r="E12" s="329">
        <v>9.7359484052343674</v>
      </c>
      <c r="F12" s="329">
        <v>9.575103880175952</v>
      </c>
      <c r="G12" s="329">
        <v>11.298596655215979</v>
      </c>
      <c r="H12" s="329">
        <v>12.066196987933804</v>
      </c>
      <c r="I12" s="329">
        <v>10.982730575394367</v>
      </c>
      <c r="J12" s="329">
        <v>10.349043467811249</v>
      </c>
      <c r="K12" s="329">
        <v>9.3177559963456744</v>
      </c>
      <c r="L12" s="330">
        <v>8.8902678188392468</v>
      </c>
    </row>
    <row r="13" spans="1:12" x14ac:dyDescent="0.2">
      <c r="A13" s="900"/>
      <c r="B13" s="896" t="s">
        <v>320</v>
      </c>
      <c r="C13" s="329">
        <v>2.2408690134407765</v>
      </c>
      <c r="D13" s="329">
        <v>2.2526090400299421</v>
      </c>
      <c r="E13" s="329">
        <v>2.0816097097296646</v>
      </c>
      <c r="F13" s="329">
        <v>2.1008137596132679</v>
      </c>
      <c r="G13" s="329">
        <v>2.6422479612181347</v>
      </c>
      <c r="H13" s="329">
        <v>2.7359006773712715</v>
      </c>
      <c r="I13" s="329">
        <v>2.6161085527062018</v>
      </c>
      <c r="J13" s="329">
        <v>2.5492112778640292</v>
      </c>
      <c r="K13" s="329">
        <v>2.311765770444334</v>
      </c>
      <c r="L13" s="330">
        <v>2.2966240246708871</v>
      </c>
    </row>
    <row r="14" spans="1:12" ht="13.5" x14ac:dyDescent="0.2">
      <c r="A14" s="901" t="s">
        <v>273</v>
      </c>
      <c r="B14" s="895" t="s">
        <v>28</v>
      </c>
      <c r="C14" s="650">
        <v>44.121382542065177</v>
      </c>
      <c r="D14" s="650">
        <v>41.891972396073008</v>
      </c>
      <c r="E14" s="650">
        <v>38.920075166755367</v>
      </c>
      <c r="F14" s="650">
        <v>36.046265649272534</v>
      </c>
      <c r="G14" s="650">
        <v>37.469333768264001</v>
      </c>
      <c r="H14" s="650">
        <v>37.617135889087173</v>
      </c>
      <c r="I14" s="650">
        <v>35.022515016338893</v>
      </c>
      <c r="J14" s="650">
        <v>32.032662100204206</v>
      </c>
      <c r="K14" s="650">
        <v>28.552821533102176</v>
      </c>
      <c r="L14" s="651">
        <v>26.799602551427576</v>
      </c>
    </row>
    <row r="15" spans="1:12" ht="13.5" x14ac:dyDescent="0.2">
      <c r="A15" s="900"/>
      <c r="B15" s="896" t="s">
        <v>341</v>
      </c>
      <c r="C15" s="329">
        <v>0.36269664958969944</v>
      </c>
      <c r="D15" s="329">
        <v>0.21834244493151606</v>
      </c>
      <c r="E15" s="329">
        <v>0.19216069758603463</v>
      </c>
      <c r="F15" s="329">
        <v>0.14737435252812034</v>
      </c>
      <c r="G15" s="329">
        <v>6.5839719786152592E-2</v>
      </c>
      <c r="H15" s="329">
        <v>5.3012197223044399E-2</v>
      </c>
      <c r="I15" s="329">
        <v>6.1832266726732296E-2</v>
      </c>
      <c r="J15" s="329">
        <v>5.6833830993673957E-2</v>
      </c>
      <c r="K15" s="329">
        <v>4.3109580242017186E-2</v>
      </c>
      <c r="L15" s="330">
        <v>4.6653858061998732E-2</v>
      </c>
    </row>
    <row r="16" spans="1:12" x14ac:dyDescent="0.2">
      <c r="A16" s="900"/>
      <c r="B16" s="896" t="s">
        <v>270</v>
      </c>
      <c r="C16" s="329">
        <v>67.013935665424285</v>
      </c>
      <c r="D16" s="329">
        <v>55.356511309642798</v>
      </c>
      <c r="E16" s="329">
        <v>45.33868849926624</v>
      </c>
      <c r="F16" s="329">
        <v>34.462790515689804</v>
      </c>
      <c r="G16" s="329">
        <v>27.851438075661765</v>
      </c>
      <c r="H16" s="329">
        <v>25.509305935634611</v>
      </c>
      <c r="I16" s="329">
        <v>26.001082694926097</v>
      </c>
      <c r="J16" s="329">
        <v>25.059165142080261</v>
      </c>
      <c r="K16" s="329">
        <v>22.131715771230503</v>
      </c>
      <c r="L16" s="330">
        <v>20.961576425405145</v>
      </c>
    </row>
    <row r="17" spans="1:12" x14ac:dyDescent="0.2">
      <c r="A17" s="900"/>
      <c r="B17" s="896" t="s">
        <v>271</v>
      </c>
      <c r="C17" s="329">
        <v>123.37838099104847</v>
      </c>
      <c r="D17" s="329">
        <v>107.64259623489744</v>
      </c>
      <c r="E17" s="329">
        <v>94.329983093986286</v>
      </c>
      <c r="F17" s="329">
        <v>77.471909040615046</v>
      </c>
      <c r="G17" s="329">
        <v>72.468453640567446</v>
      </c>
      <c r="H17" s="329">
        <v>69.268254187464237</v>
      </c>
      <c r="I17" s="329">
        <v>68.051382886344811</v>
      </c>
      <c r="J17" s="329">
        <v>61.251155871828885</v>
      </c>
      <c r="K17" s="329">
        <v>52.656507413509061</v>
      </c>
      <c r="L17" s="330">
        <v>47.022662151601978</v>
      </c>
    </row>
    <row r="18" spans="1:12" x14ac:dyDescent="0.2">
      <c r="A18" s="900"/>
      <c r="B18" s="896" t="s">
        <v>32</v>
      </c>
      <c r="C18" s="329">
        <v>110.08806218931159</v>
      </c>
      <c r="D18" s="329">
        <v>102.72636478854319</v>
      </c>
      <c r="E18" s="329">
        <v>93.926770319358482</v>
      </c>
      <c r="F18" s="329">
        <v>86.192249885643335</v>
      </c>
      <c r="G18" s="329">
        <v>86.210914359033382</v>
      </c>
      <c r="H18" s="329">
        <v>84.276068681810045</v>
      </c>
      <c r="I18" s="329">
        <v>77.266283503851767</v>
      </c>
      <c r="J18" s="329">
        <v>69.927926412786064</v>
      </c>
      <c r="K18" s="329">
        <v>60.503862406804295</v>
      </c>
      <c r="L18" s="330">
        <v>55.886621840321631</v>
      </c>
    </row>
    <row r="19" spans="1:12" x14ac:dyDescent="0.2">
      <c r="A19" s="900"/>
      <c r="B19" s="896" t="s">
        <v>29</v>
      </c>
      <c r="C19" s="329">
        <v>72.898680222659593</v>
      </c>
      <c r="D19" s="329">
        <v>71.940820706646676</v>
      </c>
      <c r="E19" s="329">
        <v>68.686047258152783</v>
      </c>
      <c r="F19" s="329">
        <v>66.70584232827143</v>
      </c>
      <c r="G19" s="329">
        <v>70.991808757013843</v>
      </c>
      <c r="H19" s="329">
        <v>73.912786520139235</v>
      </c>
      <c r="I19" s="329">
        <v>68.157640753976935</v>
      </c>
      <c r="J19" s="329">
        <v>62.804526561694118</v>
      </c>
      <c r="K19" s="329">
        <v>57.765052561182053</v>
      </c>
      <c r="L19" s="330">
        <v>54.916466453431035</v>
      </c>
    </row>
    <row r="20" spans="1:12" x14ac:dyDescent="0.2">
      <c r="A20" s="900"/>
      <c r="B20" s="896" t="s">
        <v>250</v>
      </c>
      <c r="C20" s="329">
        <v>38.275432816058611</v>
      </c>
      <c r="D20" s="329">
        <v>38.409978285912345</v>
      </c>
      <c r="E20" s="329">
        <v>37.737194671557013</v>
      </c>
      <c r="F20" s="329">
        <v>36.534251181318609</v>
      </c>
      <c r="G20" s="329">
        <v>41.054934559695624</v>
      </c>
      <c r="H20" s="329">
        <v>42.088973629031834</v>
      </c>
      <c r="I20" s="329">
        <v>39.99190993056024</v>
      </c>
      <c r="J20" s="329">
        <v>36.419995465128494</v>
      </c>
      <c r="K20" s="329">
        <v>33.723317434633188</v>
      </c>
      <c r="L20" s="330">
        <v>32.873394303571374</v>
      </c>
    </row>
    <row r="21" spans="1:12" x14ac:dyDescent="0.2">
      <c r="A21" s="900"/>
      <c r="B21" s="896" t="s">
        <v>272</v>
      </c>
      <c r="C21" s="329">
        <v>17.018003509362305</v>
      </c>
      <c r="D21" s="329">
        <v>17.435778216901081</v>
      </c>
      <c r="E21" s="329">
        <v>16.448335469608061</v>
      </c>
      <c r="F21" s="329">
        <v>16.434105834715385</v>
      </c>
      <c r="G21" s="329">
        <v>19.199473800599915</v>
      </c>
      <c r="H21" s="329">
        <v>20.470658259604662</v>
      </c>
      <c r="I21" s="329">
        <v>18.607525029663776</v>
      </c>
      <c r="J21" s="329">
        <v>17.553839466354692</v>
      </c>
      <c r="K21" s="329">
        <v>15.772577488761375</v>
      </c>
      <c r="L21" s="330">
        <v>14.90303951527647</v>
      </c>
    </row>
    <row r="22" spans="1:12" x14ac:dyDescent="0.2">
      <c r="A22" s="900"/>
      <c r="B22" s="896" t="s">
        <v>320</v>
      </c>
      <c r="C22" s="329">
        <v>4.4002670006191025</v>
      </c>
      <c r="D22" s="329">
        <v>4.393975436989213</v>
      </c>
      <c r="E22" s="329">
        <v>4.089295768693443</v>
      </c>
      <c r="F22" s="329">
        <v>4.0971855428959483</v>
      </c>
      <c r="G22" s="329">
        <v>4.9503572164403087</v>
      </c>
      <c r="H22" s="329">
        <v>5.126290677981534</v>
      </c>
      <c r="I22" s="329">
        <v>4.9053256028603949</v>
      </c>
      <c r="J22" s="329">
        <v>4.7493087508877414</v>
      </c>
      <c r="K22" s="329">
        <v>4.2609627594278781</v>
      </c>
      <c r="L22" s="330">
        <v>4.2158086022894556</v>
      </c>
    </row>
    <row r="23" spans="1:12" ht="13.5" x14ac:dyDescent="0.2">
      <c r="A23" s="901" t="s">
        <v>274</v>
      </c>
      <c r="B23" s="895" t="s">
        <v>28</v>
      </c>
      <c r="C23" s="650">
        <v>7.8267509353297777</v>
      </c>
      <c r="D23" s="650">
        <v>7.4353693429743162</v>
      </c>
      <c r="E23" s="650">
        <v>6.9605920395289136</v>
      </c>
      <c r="F23" s="650">
        <v>6.5978968979483836</v>
      </c>
      <c r="G23" s="650">
        <v>7.0006968857445671</v>
      </c>
      <c r="H23" s="650">
        <v>7.1060184645448548</v>
      </c>
      <c r="I23" s="650">
        <v>6.6893646051127211</v>
      </c>
      <c r="J23" s="650">
        <v>6.2206085563872362</v>
      </c>
      <c r="K23" s="650">
        <v>5.7024235397668184</v>
      </c>
      <c r="L23" s="651">
        <v>5.3861132170738042</v>
      </c>
    </row>
    <row r="24" spans="1:12" ht="13.5" x14ac:dyDescent="0.2">
      <c r="A24" s="900"/>
      <c r="B24" s="896" t="s">
        <v>341</v>
      </c>
      <c r="C24" s="329">
        <v>7.8092461474385685E-2</v>
      </c>
      <c r="D24" s="329">
        <v>6.6313290509683945E-2</v>
      </c>
      <c r="E24" s="329">
        <v>8.9793206246015431E-3</v>
      </c>
      <c r="F24" s="329">
        <v>9.1005473979259861E-3</v>
      </c>
      <c r="G24" s="329">
        <v>4.6077216198906123E-3</v>
      </c>
      <c r="H24" s="329">
        <v>0</v>
      </c>
      <c r="I24" s="329">
        <v>0</v>
      </c>
      <c r="J24" s="329">
        <v>1.8255670667701153E-2</v>
      </c>
      <c r="K24" s="329">
        <v>4.4991339167210313E-3</v>
      </c>
      <c r="L24" s="330">
        <v>4.4286391234837448E-3</v>
      </c>
    </row>
    <row r="25" spans="1:12" x14ac:dyDescent="0.2">
      <c r="A25" s="900"/>
      <c r="B25" s="896" t="s">
        <v>270</v>
      </c>
      <c r="C25" s="329">
        <v>10.607213513924822</v>
      </c>
      <c r="D25" s="329">
        <v>7.2296078775594887</v>
      </c>
      <c r="E25" s="329">
        <v>6.7298268539692918</v>
      </c>
      <c r="F25" s="329">
        <v>5.5427560185648934</v>
      </c>
      <c r="G25" s="329">
        <v>4.2011202987463321</v>
      </c>
      <c r="H25" s="329">
        <v>4.039451981014575</v>
      </c>
      <c r="I25" s="329">
        <v>3.4902807775377966</v>
      </c>
      <c r="J25" s="329">
        <v>3.9100684261974585</v>
      </c>
      <c r="K25" s="329">
        <v>3.6564068980571931</v>
      </c>
      <c r="L25" s="330">
        <v>2.9118058796080262</v>
      </c>
    </row>
    <row r="26" spans="1:12" x14ac:dyDescent="0.2">
      <c r="A26" s="900"/>
      <c r="B26" s="896" t="s">
        <v>271</v>
      </c>
      <c r="C26" s="329">
        <v>17.631005438517271</v>
      </c>
      <c r="D26" s="329">
        <v>16.583904190262611</v>
      </c>
      <c r="E26" s="329">
        <v>14.351164982410957</v>
      </c>
      <c r="F26" s="329">
        <v>12.317211429449857</v>
      </c>
      <c r="G26" s="329">
        <v>11.737698373091128</v>
      </c>
      <c r="H26" s="329">
        <v>12.255996104054219</v>
      </c>
      <c r="I26" s="329">
        <v>11.942025392299668</v>
      </c>
      <c r="J26" s="329">
        <v>10.310240745158646</v>
      </c>
      <c r="K26" s="329">
        <v>9.4172543613129012</v>
      </c>
      <c r="L26" s="330">
        <v>8.5030135201172836</v>
      </c>
    </row>
    <row r="27" spans="1:12" x14ac:dyDescent="0.2">
      <c r="A27" s="900"/>
      <c r="B27" s="896" t="s">
        <v>32</v>
      </c>
      <c r="C27" s="329">
        <v>20.243616474434134</v>
      </c>
      <c r="D27" s="329">
        <v>18.707947675808597</v>
      </c>
      <c r="E27" s="329">
        <v>16.772386753483161</v>
      </c>
      <c r="F27" s="329">
        <v>16.283312446627999</v>
      </c>
      <c r="G27" s="329">
        <v>15.594584907221043</v>
      </c>
      <c r="H27" s="329">
        <v>15.143692050797558</v>
      </c>
      <c r="I27" s="329">
        <v>14.007087402277707</v>
      </c>
      <c r="J27" s="329">
        <v>12.526779817548231</v>
      </c>
      <c r="K27" s="329">
        <v>10.811373982176059</v>
      </c>
      <c r="L27" s="330">
        <v>10.144168183610525</v>
      </c>
    </row>
    <row r="28" spans="1:12" x14ac:dyDescent="0.2">
      <c r="A28" s="900"/>
      <c r="B28" s="896" t="s">
        <v>29</v>
      </c>
      <c r="C28" s="329">
        <v>14.693293250304203</v>
      </c>
      <c r="D28" s="329">
        <v>14.524726131392816</v>
      </c>
      <c r="E28" s="329">
        <v>14.257468792507263</v>
      </c>
      <c r="F28" s="329">
        <v>13.376731277191958</v>
      </c>
      <c r="G28" s="329">
        <v>14.985437067756589</v>
      </c>
      <c r="H28" s="329">
        <v>15.884025388131676</v>
      </c>
      <c r="I28" s="329">
        <v>14.802047053806241</v>
      </c>
      <c r="J28" s="329">
        <v>14.491442314427815</v>
      </c>
      <c r="K28" s="329">
        <v>13.87030787422643</v>
      </c>
      <c r="L28" s="330">
        <v>13.133171202383437</v>
      </c>
    </row>
    <row r="29" spans="1:12" x14ac:dyDescent="0.2">
      <c r="A29" s="900"/>
      <c r="B29" s="896" t="s">
        <v>250</v>
      </c>
      <c r="C29" s="329">
        <v>8.0468391578855378</v>
      </c>
      <c r="D29" s="329">
        <v>7.9166586040751561</v>
      </c>
      <c r="E29" s="329">
        <v>7.6657325086973334</v>
      </c>
      <c r="F29" s="329">
        <v>7.68534167566599</v>
      </c>
      <c r="G29" s="329">
        <v>8.8512424937753273</v>
      </c>
      <c r="H29" s="329">
        <v>8.9446193261372553</v>
      </c>
      <c r="I29" s="329">
        <v>8.8423844963525156</v>
      </c>
      <c r="J29" s="329">
        <v>8.136724025323506</v>
      </c>
      <c r="K29" s="329">
        <v>7.6813746626423294</v>
      </c>
      <c r="L29" s="330">
        <v>7.3741750586457693</v>
      </c>
    </row>
    <row r="30" spans="1:12" x14ac:dyDescent="0.2">
      <c r="A30" s="900"/>
      <c r="B30" s="896" t="s">
        <v>272</v>
      </c>
      <c r="C30" s="329">
        <v>3.2238722964224578</v>
      </c>
      <c r="D30" s="329">
        <v>3.2079373535662525</v>
      </c>
      <c r="E30" s="329">
        <v>3.2893065068976615</v>
      </c>
      <c r="F30" s="329">
        <v>3.0033194583487015</v>
      </c>
      <c r="G30" s="329">
        <v>3.7329134371309505</v>
      </c>
      <c r="H30" s="329">
        <v>4.0417774260622945</v>
      </c>
      <c r="I30" s="329">
        <v>3.7363556761166845</v>
      </c>
      <c r="J30" s="329">
        <v>3.5149250692295162</v>
      </c>
      <c r="K30" s="329">
        <v>3.2156116565294988</v>
      </c>
      <c r="L30" s="330">
        <v>3.2162160820730699</v>
      </c>
    </row>
    <row r="31" spans="1:12" ht="14.25" customHeight="1" x14ac:dyDescent="0.2">
      <c r="A31" s="902"/>
      <c r="B31" s="897" t="s">
        <v>320</v>
      </c>
      <c r="C31" s="331">
        <v>0.54365398880358085</v>
      </c>
      <c r="D31" s="331">
        <v>0.55135660276865361</v>
      </c>
      <c r="E31" s="331">
        <v>0.47037123857229224</v>
      </c>
      <c r="F31" s="331">
        <v>0.48656901729836749</v>
      </c>
      <c r="G31" s="331">
        <v>0.76098319634122913</v>
      </c>
      <c r="H31" s="331">
        <v>0.77629667670378455</v>
      </c>
      <c r="I31" s="331">
        <v>0.72747596889596644</v>
      </c>
      <c r="J31" s="331">
        <v>0.72586428236558731</v>
      </c>
      <c r="K31" s="331">
        <v>0.68799300756792314</v>
      </c>
      <c r="L31" s="332">
        <v>0.68913669966169655</v>
      </c>
    </row>
    <row r="32" spans="1:12" ht="11.25" customHeight="1" x14ac:dyDescent="0.2">
      <c r="A32" s="585" t="s">
        <v>251</v>
      </c>
      <c r="B32" s="585"/>
      <c r="C32" s="32"/>
      <c r="D32" s="32"/>
      <c r="E32" s="32"/>
      <c r="F32" s="32"/>
      <c r="G32" s="32"/>
      <c r="H32" s="32"/>
      <c r="I32" s="32"/>
      <c r="J32" s="32"/>
      <c r="K32" s="32"/>
      <c r="L32" s="32"/>
    </row>
    <row r="33" spans="1:12" ht="11.25" customHeight="1" x14ac:dyDescent="0.2">
      <c r="A33" s="305" t="s">
        <v>252</v>
      </c>
      <c r="B33" s="305"/>
      <c r="C33" s="32"/>
      <c r="D33" s="32"/>
      <c r="E33" s="32"/>
      <c r="F33" s="32"/>
      <c r="G33" s="32"/>
      <c r="H33" s="32"/>
      <c r="I33" s="32"/>
      <c r="J33" s="32"/>
      <c r="K33" s="32"/>
      <c r="L33" s="32"/>
    </row>
    <row r="34" spans="1:12" ht="11.25" customHeight="1" x14ac:dyDescent="0.2">
      <c r="A34" s="586" t="s">
        <v>253</v>
      </c>
      <c r="B34" s="586"/>
      <c r="C34" s="32"/>
      <c r="D34" s="32"/>
      <c r="E34" s="32"/>
      <c r="F34" s="32"/>
      <c r="G34" s="32"/>
      <c r="H34" s="32"/>
      <c r="I34" s="32"/>
      <c r="J34" s="32"/>
      <c r="K34" s="32"/>
      <c r="L34" s="32"/>
    </row>
    <row r="35" spans="1:12" ht="11.25" customHeight="1" x14ac:dyDescent="0.2">
      <c r="A35" s="305" t="s">
        <v>321</v>
      </c>
      <c r="B35" s="305"/>
      <c r="C35" s="32"/>
      <c r="D35" s="32"/>
      <c r="E35" s="32"/>
      <c r="F35" s="32"/>
      <c r="G35" s="32"/>
      <c r="H35" s="32"/>
      <c r="I35" s="32"/>
      <c r="J35" s="32"/>
      <c r="K35" s="32"/>
      <c r="L35" s="32"/>
    </row>
    <row r="36" spans="1:12" ht="11.25" customHeight="1" x14ac:dyDescent="0.2">
      <c r="A36" s="305" t="s">
        <v>254</v>
      </c>
      <c r="B36" s="305"/>
      <c r="C36" s="32"/>
      <c r="D36" s="32"/>
      <c r="E36" s="32"/>
      <c r="F36" s="32"/>
      <c r="G36" s="32"/>
      <c r="H36" s="32"/>
      <c r="I36" s="32"/>
      <c r="J36" s="32"/>
      <c r="K36" s="32"/>
      <c r="L36" s="32"/>
    </row>
    <row r="37" spans="1:12" ht="11.25" customHeight="1" x14ac:dyDescent="0.2">
      <c r="A37" s="301"/>
      <c r="B37" s="301"/>
      <c r="C37" s="32"/>
      <c r="D37" s="32"/>
      <c r="E37" s="32"/>
      <c r="F37" s="32"/>
      <c r="G37" s="32"/>
      <c r="H37" s="32"/>
      <c r="I37" s="32"/>
      <c r="J37" s="32"/>
      <c r="K37" s="32"/>
      <c r="L37" s="32"/>
    </row>
    <row r="38" spans="1:12" x14ac:dyDescent="0.2">
      <c r="A38" s="154"/>
      <c r="B38" s="154"/>
    </row>
  </sheetData>
  <hyperlinks>
    <hyperlink ref="A1" location="Contents!A1" display="Return to index"/>
  </hyperlinks>
  <pageMargins left="0.75" right="0.75" top="1" bottom="1" header="0.5" footer="0.5"/>
  <pageSetup paperSize="9" scale="8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L54"/>
  <sheetViews>
    <sheetView showGridLines="0" topLeftCell="B1" workbookViewId="0">
      <selection activeCell="B2" sqref="B2"/>
    </sheetView>
  </sheetViews>
  <sheetFormatPr defaultRowHeight="12.75" x14ac:dyDescent="0.2"/>
  <cols>
    <col min="1" max="1" customWidth="true" hidden="true" width="0.0" collapsed="false"/>
    <col min="2" max="2" customWidth="true" width="36.0" collapsed="false"/>
    <col min="3" max="12" customWidth="true" width="9.0" collapsed="false"/>
  </cols>
  <sheetData>
    <row r="1" spans="1:12" x14ac:dyDescent="0.2">
      <c r="A1" s="465" t="s">
        <v>365</v>
      </c>
      <c r="B1" s="100" t="s">
        <v>89</v>
      </c>
    </row>
    <row r="2" spans="1:12" ht="17.25" x14ac:dyDescent="0.2">
      <c r="A2" s="465" t="s">
        <v>366</v>
      </c>
      <c r="B2" s="33" t="s">
        <v>395</v>
      </c>
      <c r="C2" s="34"/>
      <c r="D2" s="34"/>
      <c r="E2" s="34"/>
      <c r="F2" s="34"/>
      <c r="G2" s="34"/>
      <c r="H2" s="34"/>
      <c r="I2" s="34"/>
      <c r="J2" s="34"/>
      <c r="K2" s="421"/>
      <c r="L2" s="35"/>
    </row>
    <row r="3" spans="1:12" ht="12.75" customHeight="1" x14ac:dyDescent="0.2">
      <c r="A3" s="465" t="s">
        <v>367</v>
      </c>
      <c r="B3" s="33"/>
      <c r="C3" s="34"/>
      <c r="D3" s="34"/>
      <c r="E3" s="34"/>
      <c r="F3" s="34"/>
      <c r="G3" s="34"/>
      <c r="H3" s="34"/>
      <c r="I3" s="34"/>
      <c r="J3" s="34"/>
      <c r="K3" s="421"/>
      <c r="L3" s="35"/>
    </row>
    <row r="4" spans="1:12" ht="15" x14ac:dyDescent="0.2">
      <c r="A4" s="465"/>
      <c r="B4" s="33" t="s">
        <v>368</v>
      </c>
      <c r="C4" s="34"/>
      <c r="D4" s="34"/>
      <c r="E4" s="34"/>
      <c r="F4" s="34"/>
      <c r="G4" s="34"/>
      <c r="H4" s="34"/>
      <c r="I4" s="34"/>
      <c r="J4" s="34"/>
      <c r="K4" s="421"/>
      <c r="L4" s="35"/>
    </row>
    <row r="5" spans="1:12" ht="15" x14ac:dyDescent="0.2">
      <c r="B5" s="815" t="s">
        <v>367</v>
      </c>
      <c r="C5" s="34"/>
      <c r="D5" s="34"/>
      <c r="E5" s="814"/>
      <c r="F5" s="34"/>
      <c r="G5" s="34"/>
      <c r="H5" s="34"/>
      <c r="I5" s="34"/>
      <c r="J5" s="34"/>
      <c r="K5" s="421"/>
      <c r="L5" s="35"/>
    </row>
    <row r="6" spans="1:12" ht="12.75" customHeight="1" x14ac:dyDescent="0.2">
      <c r="B6" s="33"/>
      <c r="C6" s="34"/>
      <c r="D6" s="34"/>
      <c r="E6" s="34"/>
      <c r="F6" s="34"/>
      <c r="G6" s="34"/>
      <c r="H6" s="34"/>
      <c r="I6" s="34"/>
      <c r="J6" s="34"/>
      <c r="K6" s="421"/>
      <c r="L6" s="35"/>
    </row>
    <row r="7" spans="1:12" x14ac:dyDescent="0.2">
      <c r="B7" s="422"/>
      <c r="C7" s="174"/>
      <c r="D7" s="112"/>
      <c r="E7" s="112"/>
      <c r="F7" s="175"/>
      <c r="G7" s="176" t="s">
        <v>143</v>
      </c>
      <c r="H7" s="174"/>
      <c r="I7" s="112"/>
      <c r="J7" s="112"/>
      <c r="K7" s="177"/>
      <c r="L7" s="176" t="s">
        <v>507</v>
      </c>
    </row>
    <row r="8" spans="1:12" x14ac:dyDescent="0.2">
      <c r="B8" s="423" t="s">
        <v>30</v>
      </c>
      <c r="C8" s="165" t="s">
        <v>31</v>
      </c>
      <c r="D8" s="166" t="s">
        <v>32</v>
      </c>
      <c r="E8" s="166" t="s">
        <v>29</v>
      </c>
      <c r="F8" s="165" t="s">
        <v>275</v>
      </c>
      <c r="G8" s="165" t="s">
        <v>9</v>
      </c>
      <c r="H8" s="167" t="s">
        <v>31</v>
      </c>
      <c r="I8" s="166" t="s">
        <v>32</v>
      </c>
      <c r="J8" s="166" t="s">
        <v>29</v>
      </c>
      <c r="K8" s="165" t="s">
        <v>275</v>
      </c>
      <c r="L8" s="168" t="s">
        <v>9</v>
      </c>
    </row>
    <row r="9" spans="1:12" x14ac:dyDescent="0.2">
      <c r="B9" s="657" t="s">
        <v>139</v>
      </c>
      <c r="C9" s="947">
        <f>IF($B$5=$A$1,'Table 6a'!B6,IF($B$5=$A$2,'Table 6b'!B6,IF($B$5=$A$3,'Table 6c'!B6)))</f>
        <v>6632</v>
      </c>
      <c r="D9" s="1009">
        <f>IF($B$5=$A$1,'Table 6a'!C6,IF($B$5=$A$2,'Table 6b'!C6,IF($B$5=$A$3,'Table 6c'!C6,)))</f>
        <v>24510</v>
      </c>
      <c r="E9" s="1009">
        <f>IF($B$5=$A$1,'Table 6a'!D6,IF($B$5=$A$2,'Table 6b'!D6,IF($B$5=$A$3,'Table 6c'!D6,)))</f>
        <v>23421</v>
      </c>
      <c r="F9" s="1009">
        <f>IF($B$5=$A$1,'Table 6a'!E6,IF($B$5=$A$2,'Table 6b'!E6,IF($B$5=$A$3,'Table 6c'!E6,)))</f>
        <v>23940</v>
      </c>
      <c r="G9" s="1010">
        <f>IF($B$5=$A$1,'Table 6a'!F6,IF($B$5=$A$2,'Table 6b'!F6,IF($B$5=$A$3,'Table 6c'!F6,)))</f>
        <v>78503</v>
      </c>
      <c r="H9" s="1011">
        <f>IF($B$5=$A$1,'Table 6a'!G6,IF($B$5=$A$2,'Table 6b'!G6,IF($B$5=$A$3,'Table 6c'!G6,)))</f>
        <v>100</v>
      </c>
      <c r="I9" s="1011">
        <f>IF($B$5=$A$1,'Table 6a'!H6,IF($B$5=$A$2,'Table 6b'!H6,IF($B$5=$A$3,'Table 6c'!H6,)))</f>
        <v>100</v>
      </c>
      <c r="J9" s="1011">
        <f>IF($B$5=$A$1,'Table 6a'!I6,IF($B$5=$A$2,'Table 6b'!I6,IF($B$5=$A$3,'Table 6c'!I6,)))</f>
        <v>100</v>
      </c>
      <c r="K9" s="1011">
        <f>IF($B$5=$A$1,'Table 6a'!J6,IF($B$5=$A$2,'Table 6b'!J6,IF($B$5=$A$3,'Table 6c'!J6,)))</f>
        <v>100</v>
      </c>
      <c r="L9" s="1012">
        <f>IF($B$5=$A$1,'Table 6a'!K6,IF($B$5=$A$2,'Table 6b'!K6,IF($B$5=$A$3,'Table 6c'!K6,)))</f>
        <v>100</v>
      </c>
    </row>
    <row r="10" spans="1:12" ht="22.5" customHeight="1" x14ac:dyDescent="0.2">
      <c r="B10" s="905" t="s">
        <v>11</v>
      </c>
      <c r="C10" s="1013">
        <f>IF($B$5=$A$1,'Table 6a'!B7,IF($B$5=$A$2,'Table 6b'!B7,IF($B$5=$A$3,'Table 6c'!B7,)))</f>
        <v>2845</v>
      </c>
      <c r="D10" s="1013">
        <f>IF($B$5=$A$1,'Table 6a'!C7,IF($B$5=$A$2,'Table 6b'!C7,IF($B$5=$A$3,'Table 6c'!C7,)))</f>
        <v>8853</v>
      </c>
      <c r="E10" s="1013">
        <f>IF($B$5=$A$1,'Table 6a'!D7,IF($B$5=$A$2,'Table 6b'!D7,IF($B$5=$A$3,'Table 6c'!D7,)))</f>
        <v>9376</v>
      </c>
      <c r="F10" s="1013">
        <f>IF($B$5=$A$1,'Table 6a'!E7,IF($B$5=$A$2,'Table 6b'!E7,IF($B$5=$A$3,'Table 6c'!E7,)))</f>
        <v>7384</v>
      </c>
      <c r="G10" s="1014">
        <f>IF($B$5=$A$1,'Table 6a'!F7,IF($B$5=$A$2,'Table 6b'!F7,IF($B$5=$A$3,'Table 6c'!F7,)))</f>
        <v>28458</v>
      </c>
      <c r="H10" s="1015">
        <f>IF($B$5=$A$1,'Table 6a'!G7,IF($B$5=$A$2,'Table 6b'!G7,IF($B$5=$A$3,'Table 6c'!G7,)))</f>
        <v>42.9</v>
      </c>
      <c r="I10" s="1015">
        <f>IF($B$5=$A$1,'Table 6a'!H7,IF($B$5=$A$2,'Table 6b'!H7,IF($B$5=$A$3,'Table 6c'!H7,)))</f>
        <v>36.119999999999997</v>
      </c>
      <c r="J10" s="1015">
        <f>IF($B$5=$A$1,'Table 6a'!I7,IF($B$5=$A$2,'Table 6b'!I7,IF($B$5=$A$3,'Table 6c'!I7,)))</f>
        <v>40.03</v>
      </c>
      <c r="K10" s="1015">
        <f>IF($B$5=$A$1,'Table 6a'!J7,IF($B$5=$A$2,'Table 6b'!J7,IF($B$5=$A$3,'Table 6c'!J7,)))</f>
        <v>30.84</v>
      </c>
      <c r="L10" s="1016">
        <f>IF($B$5=$A$1,'Table 6a'!K7,IF($B$5=$A$2,'Table 6b'!K7,IF($B$5=$A$3,'Table 6c'!K7,)))</f>
        <v>36.25</v>
      </c>
    </row>
    <row r="11" spans="1:12" x14ac:dyDescent="0.2">
      <c r="B11" s="652" t="s">
        <v>12</v>
      </c>
      <c r="C11" s="1009">
        <f>IF($B$5=$A$1,'Table 6a'!B8,IF($B$5=$A$2,'Table 6b'!B8,IF($B$5=$A$3,'Table 6c'!B8,)))</f>
        <v>262</v>
      </c>
      <c r="D11" s="1009">
        <f>IF($B$5=$A$1,'Table 6a'!C8,IF($B$5=$A$2,'Table 6b'!C8,IF($B$5=$A$3,'Table 6c'!C8,)))</f>
        <v>714</v>
      </c>
      <c r="E11" s="1009">
        <f>IF($B$5=$A$1,'Table 6a'!D8,IF($B$5=$A$2,'Table 6b'!D8,IF($B$5=$A$3,'Table 6c'!D8,)))</f>
        <v>452</v>
      </c>
      <c r="F11" s="1009">
        <f>IF($B$5=$A$1,'Table 6a'!E8,IF($B$5=$A$2,'Table 6b'!E8,IF($B$5=$A$3,'Table 6c'!E8,)))</f>
        <v>353</v>
      </c>
      <c r="G11" s="1010">
        <f>IF($B$5=$A$1,'Table 6a'!F8,IF($B$5=$A$2,'Table 6b'!F8,IF($B$5=$A$3,'Table 6c'!F8,)))</f>
        <v>1781</v>
      </c>
      <c r="H11" s="1011">
        <f>IF($B$5=$A$1,'Table 6a'!G8,IF($B$5=$A$2,'Table 6b'!G8,IF($B$5=$A$3,'Table 6c'!G8,)))</f>
        <v>3.95</v>
      </c>
      <c r="I11" s="1011">
        <f>IF($B$5=$A$1,'Table 6a'!H8,IF($B$5=$A$2,'Table 6b'!H8,IF($B$5=$A$3,'Table 6c'!H8,)))</f>
        <v>2.91</v>
      </c>
      <c r="J11" s="1011">
        <f>IF($B$5=$A$1,'Table 6a'!I8,IF($B$5=$A$2,'Table 6b'!I8,IF($B$5=$A$3,'Table 6c'!I8,)))</f>
        <v>1.93</v>
      </c>
      <c r="K11" s="1011">
        <f>IF($B$5=$A$1,'Table 6a'!J8,IF($B$5=$A$2,'Table 6b'!J8,IF($B$5=$A$3,'Table 6c'!J8,)))</f>
        <v>1.47</v>
      </c>
      <c r="L11" s="1012">
        <f>IF($B$5=$A$1,'Table 6a'!K8,IF($B$5=$A$2,'Table 6b'!K8,IF($B$5=$A$3,'Table 6c'!K8,)))</f>
        <v>2.27</v>
      </c>
    </row>
    <row r="12" spans="1:12" x14ac:dyDescent="0.2">
      <c r="B12" s="169" t="s">
        <v>164</v>
      </c>
      <c r="C12" s="1017">
        <f>IF($B$5=$A$1,'Table 6a'!B9,IF($B$5=$A$2,'Table 6b'!B9,IF($B$5=$A$3,'Table 6c'!B9,)))</f>
        <v>13</v>
      </c>
      <c r="D12" s="1018">
        <f>IF($B$5=$A$1,'Table 6a'!C9,IF($B$5=$A$2,'Table 6b'!C9,IF($B$5=$A$3,'Table 6c'!C9,)))</f>
        <v>16</v>
      </c>
      <c r="E12" s="1018">
        <f>IF($B$5=$A$1,'Table 6a'!D9,IF($B$5=$A$2,'Table 6b'!D9,IF($B$5=$A$3,'Table 6c'!D9,)))</f>
        <v>19</v>
      </c>
      <c r="F12" s="1018">
        <f>IF($B$5=$A$1,'Table 6a'!E9,IF($B$5=$A$2,'Table 6b'!E9,IF($B$5=$A$3,'Table 6c'!E9,)))</f>
        <v>33</v>
      </c>
      <c r="G12" s="1019">
        <f>IF($B$5=$A$1,'Table 6a'!F9,IF($B$5=$A$2,'Table 6b'!F9,IF($B$5=$A$3,'Table 6c'!F9,)))</f>
        <v>81</v>
      </c>
      <c r="H12" s="1020">
        <f>IF($B$5=$A$1,'Table 6a'!G9,IF($B$5=$A$2,'Table 6b'!G9,IF($B$5=$A$3,'Table 6c'!G9,)))</f>
        <v>0.2</v>
      </c>
      <c r="I12" s="1021">
        <f>IF($B$5=$A$1,'Table 6a'!H9,IF($B$5=$A$2,'Table 6b'!H9,IF($B$5=$A$3,'Table 6c'!H9,)))</f>
        <v>7.0000000000000007E-2</v>
      </c>
      <c r="J12" s="1021">
        <f>IF($B$5=$A$1,'Table 6a'!I9,IF($B$5=$A$2,'Table 6b'!I9,IF($B$5=$A$3,'Table 6c'!I9,)))</f>
        <v>0.08</v>
      </c>
      <c r="K12" s="1021">
        <f>IF($B$5=$A$1,'Table 6a'!J9,IF($B$5=$A$2,'Table 6b'!J9,IF($B$5=$A$3,'Table 6c'!J9,)))</f>
        <v>0.14000000000000001</v>
      </c>
      <c r="L12" s="1022">
        <f>IF($B$5=$A$1,'Table 6a'!K9,IF($B$5=$A$2,'Table 6b'!K9,IF($B$5=$A$3,'Table 6c'!K9,)))</f>
        <v>0.1</v>
      </c>
    </row>
    <row r="13" spans="1:12" x14ac:dyDescent="0.2">
      <c r="B13" s="169" t="s">
        <v>198</v>
      </c>
      <c r="C13" s="1018">
        <f>IF($B$5=$A$1,'Table 6a'!B10,IF($B$5=$A$2,'Table 6b'!B10,IF($B$5=$A$3,'Table 6c'!B10,)))</f>
        <v>184</v>
      </c>
      <c r="D13" s="1018">
        <f>IF($B$5=$A$1,'Table 6a'!C10,IF($B$5=$A$2,'Table 6b'!C10,IF($B$5=$A$3,'Table 6c'!C10,)))</f>
        <v>492</v>
      </c>
      <c r="E13" s="1018">
        <f>IF($B$5=$A$1,'Table 6a'!D10,IF($B$5=$A$2,'Table 6b'!D10,IF($B$5=$A$3,'Table 6c'!D10,)))</f>
        <v>278</v>
      </c>
      <c r="F13" s="1018">
        <f>IF($B$5=$A$1,'Table 6a'!E10,IF($B$5=$A$2,'Table 6b'!E10,IF($B$5=$A$3,'Table 6c'!E10,)))</f>
        <v>218</v>
      </c>
      <c r="G13" s="1019">
        <f>IF($B$5=$A$1,'Table 6a'!F10,IF($B$5=$A$2,'Table 6b'!F10,IF($B$5=$A$3,'Table 6c'!F10,)))</f>
        <v>1172</v>
      </c>
      <c r="H13" s="1021">
        <f>IF($B$5=$A$1,'Table 6a'!G10,IF($B$5=$A$2,'Table 6b'!G10,IF($B$5=$A$3,'Table 6c'!G10,)))</f>
        <v>2.77</v>
      </c>
      <c r="I13" s="1021">
        <f>IF($B$5=$A$1,'Table 6a'!H10,IF($B$5=$A$2,'Table 6b'!H10,IF($B$5=$A$3,'Table 6c'!H10,)))</f>
        <v>2.0099999999999998</v>
      </c>
      <c r="J13" s="1021">
        <f>IF($B$5=$A$1,'Table 6a'!I10,IF($B$5=$A$2,'Table 6b'!I10,IF($B$5=$A$3,'Table 6c'!I10,)))</f>
        <v>1.19</v>
      </c>
      <c r="K13" s="1021">
        <f>IF($B$5=$A$1,'Table 6a'!J10,IF($B$5=$A$2,'Table 6b'!J10,IF($B$5=$A$3,'Table 6c'!J10,)))</f>
        <v>0.91</v>
      </c>
      <c r="L13" s="1022">
        <f>IF($B$5=$A$1,'Table 6a'!K10,IF($B$5=$A$2,'Table 6b'!K10,IF($B$5=$A$3,'Table 6c'!K10,)))</f>
        <v>1.49</v>
      </c>
    </row>
    <row r="14" spans="1:12" x14ac:dyDescent="0.2">
      <c r="B14" s="169" t="s">
        <v>165</v>
      </c>
      <c r="C14" s="1018">
        <f>IF($B$5=$A$1,'Table 6a'!B11,IF($B$5=$A$2,'Table 6b'!B11,IF($B$5=$A$3,'Table 6c'!B11,)))</f>
        <v>54</v>
      </c>
      <c r="D14" s="1018">
        <f>IF($B$5=$A$1,'Table 6a'!C11,IF($B$5=$A$2,'Table 6b'!C11,IF($B$5=$A$3,'Table 6c'!C11,)))</f>
        <v>138</v>
      </c>
      <c r="E14" s="1018">
        <f>IF($B$5=$A$1,'Table 6a'!D11,IF($B$5=$A$2,'Table 6b'!D11,IF($B$5=$A$3,'Table 6c'!D11,)))</f>
        <v>108</v>
      </c>
      <c r="F14" s="1018">
        <f>IF($B$5=$A$1,'Table 6a'!E11,IF($B$5=$A$2,'Table 6b'!E11,IF($B$5=$A$3,'Table 6c'!E11,)))</f>
        <v>61</v>
      </c>
      <c r="G14" s="1019">
        <f>IF($B$5=$A$1,'Table 6a'!F11,IF($B$5=$A$2,'Table 6b'!F11,IF($B$5=$A$3,'Table 6c'!F11,)))</f>
        <v>361</v>
      </c>
      <c r="H14" s="1021">
        <f>IF($B$5=$A$1,'Table 6a'!G11,IF($B$5=$A$2,'Table 6b'!G11,IF($B$5=$A$3,'Table 6c'!G11,)))</f>
        <v>0.81</v>
      </c>
      <c r="I14" s="1021">
        <f>IF($B$5=$A$1,'Table 6a'!H11,IF($B$5=$A$2,'Table 6b'!H11,IF($B$5=$A$3,'Table 6c'!H11,)))</f>
        <v>0.56000000000000005</v>
      </c>
      <c r="J14" s="1021">
        <f>IF($B$5=$A$1,'Table 6a'!I11,IF($B$5=$A$2,'Table 6b'!I11,IF($B$5=$A$3,'Table 6c'!I11,)))</f>
        <v>0.46</v>
      </c>
      <c r="K14" s="1021">
        <f>IF($B$5=$A$1,'Table 6a'!J11,IF($B$5=$A$2,'Table 6b'!J11,IF($B$5=$A$3,'Table 6c'!J11,)))</f>
        <v>0.25</v>
      </c>
      <c r="L14" s="1022">
        <f>IF($B$5=$A$1,'Table 6a'!K11,IF($B$5=$A$2,'Table 6b'!K11,IF($B$5=$A$3,'Table 6c'!K11,)))</f>
        <v>0.46</v>
      </c>
    </row>
    <row r="15" spans="1:12" x14ac:dyDescent="0.2">
      <c r="B15" s="169" t="s">
        <v>199</v>
      </c>
      <c r="C15" s="1018">
        <f>IF($B$5=$A$1,'Table 6a'!B12,IF($B$5=$A$2,'Table 6b'!B12,IF($B$5=$A$3,'Table 6c'!B12,)))</f>
        <v>11</v>
      </c>
      <c r="D15" s="1018">
        <f>IF($B$5=$A$1,'Table 6a'!C12,IF($B$5=$A$2,'Table 6b'!C12,IF($B$5=$A$3,'Table 6c'!C12,)))</f>
        <v>68</v>
      </c>
      <c r="E15" s="1018">
        <f>IF($B$5=$A$1,'Table 6a'!D12,IF($B$5=$A$2,'Table 6b'!D12,IF($B$5=$A$3,'Table 6c'!D12,)))</f>
        <v>47</v>
      </c>
      <c r="F15" s="1018">
        <f>IF($B$5=$A$1,'Table 6a'!E12,IF($B$5=$A$2,'Table 6b'!E12,IF($B$5=$A$3,'Table 6c'!E12,)))</f>
        <v>41</v>
      </c>
      <c r="G15" s="1019">
        <f>IF($B$5=$A$1,'Table 6a'!F12,IF($B$5=$A$2,'Table 6b'!F12,IF($B$5=$A$3,'Table 6c'!F12,)))</f>
        <v>167</v>
      </c>
      <c r="H15" s="1021">
        <f>IF($B$5=$A$1,'Table 6a'!G12,IF($B$5=$A$2,'Table 6b'!G12,IF($B$5=$A$3,'Table 6c'!G12,)))</f>
        <v>0.17</v>
      </c>
      <c r="I15" s="1021">
        <f>IF($B$5=$A$1,'Table 6a'!H12,IF($B$5=$A$2,'Table 6b'!H12,IF($B$5=$A$3,'Table 6c'!H12,)))</f>
        <v>0.28000000000000003</v>
      </c>
      <c r="J15" s="1021">
        <f>IF($B$5=$A$1,'Table 6a'!I12,IF($B$5=$A$2,'Table 6b'!I12,IF($B$5=$A$3,'Table 6c'!I12,)))</f>
        <v>0.2</v>
      </c>
      <c r="K15" s="1021">
        <f>IF($B$5=$A$1,'Table 6a'!J12,IF($B$5=$A$2,'Table 6b'!J12,IF($B$5=$A$3,'Table 6c'!J12,)))</f>
        <v>0.17</v>
      </c>
      <c r="L15" s="1022">
        <f>IF($B$5=$A$1,'Table 6a'!K12,IF($B$5=$A$2,'Table 6b'!K12,IF($B$5=$A$3,'Table 6c'!K12,)))</f>
        <v>0.21</v>
      </c>
    </row>
    <row r="16" spans="1:12" x14ac:dyDescent="0.2">
      <c r="B16" s="652" t="s">
        <v>140</v>
      </c>
      <c r="C16" s="1009">
        <f>IF($B$5=$A$1,'Table 6a'!B13,IF($B$5=$A$2,'Table 6b'!B13,IF($B$5=$A$3,'Table 6c'!B13,)))</f>
        <v>119</v>
      </c>
      <c r="D16" s="1009">
        <f>IF($B$5=$A$1,'Table 6a'!C13,IF($B$5=$A$2,'Table 6b'!C13,IF($B$5=$A$3,'Table 6c'!C13,)))</f>
        <v>274</v>
      </c>
      <c r="E16" s="1009">
        <f>IF($B$5=$A$1,'Table 6a'!D13,IF($B$5=$A$2,'Table 6b'!D13,IF($B$5=$A$3,'Table 6c'!D13,)))</f>
        <v>244</v>
      </c>
      <c r="F16" s="1009">
        <f>IF($B$5=$A$1,'Table 6a'!E13,IF($B$5=$A$2,'Table 6b'!E13,IF($B$5=$A$3,'Table 6c'!E13,)))</f>
        <v>578</v>
      </c>
      <c r="G16" s="1010">
        <f>IF($B$5=$A$1,'Table 6a'!F13,IF($B$5=$A$2,'Table 6b'!F13,IF($B$5=$A$3,'Table 6c'!F13,)))</f>
        <v>1215</v>
      </c>
      <c r="H16" s="1011">
        <f>IF($B$5=$A$1,'Table 6a'!G13,IF($B$5=$A$2,'Table 6b'!G13,IF($B$5=$A$3,'Table 6c'!G13,)))</f>
        <v>1.79</v>
      </c>
      <c r="I16" s="1011">
        <f>IF($B$5=$A$1,'Table 6a'!H13,IF($B$5=$A$2,'Table 6b'!H13,IF($B$5=$A$3,'Table 6c'!H13,)))</f>
        <v>1.1200000000000001</v>
      </c>
      <c r="J16" s="1011">
        <f>IF($B$5=$A$1,'Table 6a'!I13,IF($B$5=$A$2,'Table 6b'!I13,IF($B$5=$A$3,'Table 6c'!I13,)))</f>
        <v>1.04</v>
      </c>
      <c r="K16" s="1011">
        <f>IF($B$5=$A$1,'Table 6a'!J13,IF($B$5=$A$2,'Table 6b'!J13,IF($B$5=$A$3,'Table 6c'!J13,)))</f>
        <v>2.41</v>
      </c>
      <c r="L16" s="1012">
        <f>IF($B$5=$A$1,'Table 6a'!K13,IF($B$5=$A$2,'Table 6b'!K13,IF($B$5=$A$3,'Table 6c'!K13,)))</f>
        <v>1.55</v>
      </c>
    </row>
    <row r="17" spans="2:12" x14ac:dyDescent="0.2">
      <c r="B17" s="169" t="s">
        <v>166</v>
      </c>
      <c r="C17" s="1018">
        <f>IF($B$5=$A$1,'Table 6a'!B14,IF($B$5=$A$2,'Table 6b'!B14,IF($B$5=$A$3,'Table 6c'!B14,)))</f>
        <v>17</v>
      </c>
      <c r="D17" s="1018">
        <f>IF($B$5=$A$1,'Table 6a'!C14,IF($B$5=$A$2,'Table 6b'!C14,IF($B$5=$A$3,'Table 6c'!C14,)))</f>
        <v>35</v>
      </c>
      <c r="E17" s="1018">
        <f>IF($B$5=$A$1,'Table 6a'!D14,IF($B$5=$A$2,'Table 6b'!D14,IF($B$5=$A$3,'Table 6c'!D14,)))</f>
        <v>29</v>
      </c>
      <c r="F17" s="1018">
        <f>IF($B$5=$A$1,'Table 6a'!E14,IF($B$5=$A$2,'Table 6b'!E14,IF($B$5=$A$3,'Table 6c'!E14,)))</f>
        <v>71</v>
      </c>
      <c r="G17" s="1019">
        <f>IF($B$5=$A$1,'Table 6a'!F14,IF($B$5=$A$2,'Table 6b'!F14,IF($B$5=$A$3,'Table 6c'!F14,)))</f>
        <v>152</v>
      </c>
      <c r="H17" s="1020">
        <f>IF($B$5=$A$1,'Table 6a'!G14,IF($B$5=$A$2,'Table 6b'!G14,IF($B$5=$A$3,'Table 6c'!G14,)))</f>
        <v>0.26</v>
      </c>
      <c r="I17" s="1020">
        <f>IF($B$5=$A$1,'Table 6a'!H14,IF($B$5=$A$2,'Table 6b'!H14,IF($B$5=$A$3,'Table 6c'!H14,)))</f>
        <v>0.14000000000000001</v>
      </c>
      <c r="J17" s="1020">
        <f>IF($B$5=$A$1,'Table 6a'!I14,IF($B$5=$A$2,'Table 6b'!I14,IF($B$5=$A$3,'Table 6c'!I14,)))</f>
        <v>0.12</v>
      </c>
      <c r="K17" s="1020">
        <f>IF($B$5=$A$1,'Table 6a'!J14,IF($B$5=$A$2,'Table 6b'!J14,IF($B$5=$A$3,'Table 6c'!J14,)))</f>
        <v>0.3</v>
      </c>
      <c r="L17" s="1023">
        <f>IF($B$5=$A$1,'Table 6a'!K14,IF($B$5=$A$2,'Table 6b'!K14,IF($B$5=$A$3,'Table 6c'!K14,)))</f>
        <v>0.19</v>
      </c>
    </row>
    <row r="18" spans="2:12" x14ac:dyDescent="0.2">
      <c r="B18" s="169" t="s">
        <v>167</v>
      </c>
      <c r="C18" s="1018">
        <f>IF($B$5=$A$1,'Table 6a'!B15,IF($B$5=$A$2,'Table 6b'!B15,IF($B$5=$A$3,'Table 6c'!B15,)))</f>
        <v>26</v>
      </c>
      <c r="D18" s="1018">
        <f>IF($B$5=$A$1,'Table 6a'!C15,IF($B$5=$A$2,'Table 6b'!C15,IF($B$5=$A$3,'Table 6c'!C15,)))</f>
        <v>58</v>
      </c>
      <c r="E18" s="1018">
        <f>IF($B$5=$A$1,'Table 6a'!D15,IF($B$5=$A$2,'Table 6b'!D15,IF($B$5=$A$3,'Table 6c'!D15,)))</f>
        <v>49</v>
      </c>
      <c r="F18" s="1018">
        <f>IF($B$5=$A$1,'Table 6a'!E15,IF($B$5=$A$2,'Table 6b'!E15,IF($B$5=$A$3,'Table 6c'!E15,)))</f>
        <v>159</v>
      </c>
      <c r="G18" s="1019">
        <f>IF($B$5=$A$1,'Table 6a'!F15,IF($B$5=$A$2,'Table 6b'!F15,IF($B$5=$A$3,'Table 6c'!F15,)))</f>
        <v>292</v>
      </c>
      <c r="H18" s="1020">
        <f>IF($B$5=$A$1,'Table 6a'!G15,IF($B$5=$A$2,'Table 6b'!G15,IF($B$5=$A$3,'Table 6c'!G15,)))</f>
        <v>0.39</v>
      </c>
      <c r="I18" s="1020">
        <f>IF($B$5=$A$1,'Table 6a'!H15,IF($B$5=$A$2,'Table 6b'!H15,IF($B$5=$A$3,'Table 6c'!H15,)))</f>
        <v>0.24</v>
      </c>
      <c r="J18" s="1020">
        <f>IF($B$5=$A$1,'Table 6a'!I15,IF($B$5=$A$2,'Table 6b'!I15,IF($B$5=$A$3,'Table 6c'!I15,)))</f>
        <v>0.21</v>
      </c>
      <c r="K18" s="1021">
        <f>IF($B$5=$A$1,'Table 6a'!J15,IF($B$5=$A$2,'Table 6b'!J15,IF($B$5=$A$3,'Table 6c'!J15,)))</f>
        <v>0.66</v>
      </c>
      <c r="L18" s="1022">
        <f>IF($B$5=$A$1,'Table 6a'!K15,IF($B$5=$A$2,'Table 6b'!K15,IF($B$5=$A$3,'Table 6c'!K15,)))</f>
        <v>0.37</v>
      </c>
    </row>
    <row r="19" spans="2:12" x14ac:dyDescent="0.2">
      <c r="B19" s="169" t="s">
        <v>190</v>
      </c>
      <c r="C19" s="1024">
        <f>IF($B$5=$A$1,'Table 6a'!B16,IF($B$5=$A$2,'Table 6b'!B16,IF($B$5=$A$3,'Table 6c'!B16,)))</f>
        <v>0</v>
      </c>
      <c r="D19" s="1018">
        <f>IF($B$5=$A$1,'Table 6a'!C16,IF($B$5=$A$2,'Table 6b'!C16,IF($B$5=$A$3,'Table 6c'!C16,)))</f>
        <v>3</v>
      </c>
      <c r="E19" s="1018">
        <f>IF($B$5=$A$1,'Table 6a'!D16,IF($B$5=$A$2,'Table 6b'!D16,IF($B$5=$A$3,'Table 6c'!D16,)))</f>
        <v>11</v>
      </c>
      <c r="F19" s="1018">
        <f>IF($B$5=$A$1,'Table 6a'!E16,IF($B$5=$A$2,'Table 6b'!E16,IF($B$5=$A$3,'Table 6c'!E16,)))</f>
        <v>23</v>
      </c>
      <c r="G19" s="1019">
        <f>IF($B$5=$A$1,'Table 6a'!F16,IF($B$5=$A$2,'Table 6b'!F16,IF($B$5=$A$3,'Table 6c'!F16,)))</f>
        <v>37</v>
      </c>
      <c r="H19" s="1020">
        <f>IF($B$5=$A$1,'Table 6a'!G16,IF($B$5=$A$2,'Table 6b'!G16,IF($B$5=$A$3,'Table 6c'!G16,)))</f>
        <v>0</v>
      </c>
      <c r="I19" s="1021">
        <f>IF($B$5=$A$1,'Table 6a'!H16,IF($B$5=$A$2,'Table 6b'!H16,IF($B$5=$A$3,'Table 6c'!H16,)))</f>
        <v>0.01</v>
      </c>
      <c r="J19" s="1021">
        <f>IF($B$5=$A$1,'Table 6a'!I16,IF($B$5=$A$2,'Table 6b'!I16,IF($B$5=$A$3,'Table 6c'!I16,)))</f>
        <v>0.05</v>
      </c>
      <c r="K19" s="1021">
        <f>IF($B$5=$A$1,'Table 6a'!J16,IF($B$5=$A$2,'Table 6b'!J16,IF($B$5=$A$3,'Table 6c'!J16,)))</f>
        <v>0.1</v>
      </c>
      <c r="L19" s="1022">
        <f>IF($B$5=$A$1,'Table 6a'!K16,IF($B$5=$A$2,'Table 6b'!K16,IF($B$5=$A$3,'Table 6c'!K16,)))</f>
        <v>0.05</v>
      </c>
    </row>
    <row r="20" spans="2:12" x14ac:dyDescent="0.2">
      <c r="B20" s="169" t="s">
        <v>168</v>
      </c>
      <c r="C20" s="1018">
        <f>IF($B$5=$A$1,'Table 6a'!B17,IF($B$5=$A$2,'Table 6b'!B17,IF($B$5=$A$3,'Table 6c'!B17,)))</f>
        <v>76</v>
      </c>
      <c r="D20" s="1018">
        <f>IF($B$5=$A$1,'Table 6a'!C17,IF($B$5=$A$2,'Table 6b'!C17,IF($B$5=$A$3,'Table 6c'!C17,)))</f>
        <v>178</v>
      </c>
      <c r="E20" s="1018">
        <f>IF($B$5=$A$1,'Table 6a'!D17,IF($B$5=$A$2,'Table 6b'!D17,IF($B$5=$A$3,'Table 6c'!D17,)))</f>
        <v>155</v>
      </c>
      <c r="F20" s="1018">
        <f>IF($B$5=$A$1,'Table 6a'!E17,IF($B$5=$A$2,'Table 6b'!E17,IF($B$5=$A$3,'Table 6c'!E17,)))</f>
        <v>325</v>
      </c>
      <c r="G20" s="1019">
        <f>IF($B$5=$A$1,'Table 6a'!F17,IF($B$5=$A$2,'Table 6b'!F17,IF($B$5=$A$3,'Table 6c'!F17,)))</f>
        <v>734</v>
      </c>
      <c r="H20" s="1021">
        <f>IF($B$5=$A$1,'Table 6a'!G17,IF($B$5=$A$2,'Table 6b'!G17,IF($B$5=$A$3,'Table 6c'!G17,)))</f>
        <v>1.1499999999999999</v>
      </c>
      <c r="I20" s="1021">
        <f>IF($B$5=$A$1,'Table 6a'!H17,IF($B$5=$A$2,'Table 6b'!H17,IF($B$5=$A$3,'Table 6c'!H17,)))</f>
        <v>0.73</v>
      </c>
      <c r="J20" s="1021">
        <f>IF($B$5=$A$1,'Table 6a'!I17,IF($B$5=$A$2,'Table 6b'!I17,IF($B$5=$A$3,'Table 6c'!I17,)))</f>
        <v>0.66</v>
      </c>
      <c r="K20" s="1021">
        <f>IF($B$5=$A$1,'Table 6a'!J17,IF($B$5=$A$2,'Table 6b'!J17,IF($B$5=$A$3,'Table 6c'!J17,)))</f>
        <v>1.36</v>
      </c>
      <c r="L20" s="1022">
        <f>IF($B$5=$A$1,'Table 6a'!K17,IF($B$5=$A$2,'Table 6b'!K17,IF($B$5=$A$3,'Table 6c'!K17,)))</f>
        <v>0.93</v>
      </c>
    </row>
    <row r="21" spans="2:12" x14ac:dyDescent="0.2">
      <c r="B21" s="652" t="s">
        <v>13</v>
      </c>
      <c r="C21" s="1009">
        <f>IF($B$5=$A$1,'Table 6a'!B18,IF($B$5=$A$2,'Table 6b'!B18,IF($B$5=$A$3,'Table 6c'!B18,)))</f>
        <v>626</v>
      </c>
      <c r="D21" s="1009">
        <f>IF($B$5=$A$1,'Table 6a'!C18,IF($B$5=$A$2,'Table 6b'!C18,IF($B$5=$A$3,'Table 6c'!C18,)))</f>
        <v>2510</v>
      </c>
      <c r="E21" s="1009">
        <f>IF($B$5=$A$1,'Table 6a'!D18,IF($B$5=$A$2,'Table 6b'!D18,IF($B$5=$A$3,'Table 6c'!D18,)))</f>
        <v>3931</v>
      </c>
      <c r="F21" s="1009">
        <f>IF($B$5=$A$1,'Table 6a'!E18,IF($B$5=$A$2,'Table 6b'!E18,IF($B$5=$A$3,'Table 6c'!E18,)))</f>
        <v>2704</v>
      </c>
      <c r="G21" s="1010">
        <f>IF($B$5=$A$1,'Table 6a'!F18,IF($B$5=$A$2,'Table 6b'!F18,IF($B$5=$A$3,'Table 6c'!F18,)))</f>
        <v>9771</v>
      </c>
      <c r="H21" s="1011">
        <f>IF($B$5=$A$1,'Table 6a'!G18,IF($B$5=$A$2,'Table 6b'!G18,IF($B$5=$A$3,'Table 6c'!G18,)))</f>
        <v>9.44</v>
      </c>
      <c r="I21" s="1011">
        <f>IF($B$5=$A$1,'Table 6a'!H18,IF($B$5=$A$2,'Table 6b'!H18,IF($B$5=$A$3,'Table 6c'!H18,)))</f>
        <v>10.24</v>
      </c>
      <c r="J21" s="1011">
        <f>IF($B$5=$A$1,'Table 6a'!I18,IF($B$5=$A$2,'Table 6b'!I18,IF($B$5=$A$3,'Table 6c'!I18,)))</f>
        <v>16.78</v>
      </c>
      <c r="K21" s="1011">
        <f>IF($B$5=$A$1,'Table 6a'!J18,IF($B$5=$A$2,'Table 6b'!J18,IF($B$5=$A$3,'Table 6c'!J18,)))</f>
        <v>11.29</v>
      </c>
      <c r="L21" s="1012">
        <f>IF($B$5=$A$1,'Table 6a'!K18,IF($B$5=$A$2,'Table 6b'!K18,IF($B$5=$A$3,'Table 6c'!K18,)))</f>
        <v>12.45</v>
      </c>
    </row>
    <row r="22" spans="2:12" x14ac:dyDescent="0.2">
      <c r="B22" s="169" t="s">
        <v>169</v>
      </c>
      <c r="C22" s="1018">
        <f>IF($B$5=$A$1,'Table 6a'!B19,IF($B$5=$A$2,'Table 6b'!B19,IF($B$5=$A$3,'Table 6c'!B19,)))</f>
        <v>110</v>
      </c>
      <c r="D22" s="1018">
        <f>IF($B$5=$A$1,'Table 6a'!C19,IF($B$5=$A$2,'Table 6b'!C19,IF($B$5=$A$3,'Table 6c'!C19,)))</f>
        <v>218</v>
      </c>
      <c r="E22" s="1018">
        <f>IF($B$5=$A$1,'Table 6a'!D19,IF($B$5=$A$2,'Table 6b'!D19,IF($B$5=$A$3,'Table 6c'!D19,)))</f>
        <v>263</v>
      </c>
      <c r="F22" s="1018">
        <f>IF($B$5=$A$1,'Table 6a'!E19,IF($B$5=$A$2,'Table 6b'!E19,IF($B$5=$A$3,'Table 6c'!E19,)))</f>
        <v>175</v>
      </c>
      <c r="G22" s="1019">
        <f>IF($B$5=$A$1,'Table 6a'!F19,IF($B$5=$A$2,'Table 6b'!F19,IF($B$5=$A$3,'Table 6c'!F19,)))</f>
        <v>766</v>
      </c>
      <c r="H22" s="1021">
        <f>IF($B$5=$A$1,'Table 6a'!G19,IF($B$5=$A$2,'Table 6b'!G19,IF($B$5=$A$3,'Table 6c'!G19,)))</f>
        <v>1.66</v>
      </c>
      <c r="I22" s="1021">
        <f>IF($B$5=$A$1,'Table 6a'!H19,IF($B$5=$A$2,'Table 6b'!H19,IF($B$5=$A$3,'Table 6c'!H19,)))</f>
        <v>0.89</v>
      </c>
      <c r="J22" s="1021">
        <f>IF($B$5=$A$1,'Table 6a'!I19,IF($B$5=$A$2,'Table 6b'!I19,IF($B$5=$A$3,'Table 6c'!I19,)))</f>
        <v>1.1200000000000001</v>
      </c>
      <c r="K22" s="1021">
        <f>IF($B$5=$A$1,'Table 6a'!J19,IF($B$5=$A$2,'Table 6b'!J19,IF($B$5=$A$3,'Table 6c'!J19,)))</f>
        <v>0.73</v>
      </c>
      <c r="L22" s="1022">
        <f>IF($B$5=$A$1,'Table 6a'!K19,IF($B$5=$A$2,'Table 6b'!K19,IF($B$5=$A$3,'Table 6c'!K19,)))</f>
        <v>0.98</v>
      </c>
    </row>
    <row r="23" spans="2:12" x14ac:dyDescent="0.2">
      <c r="B23" s="169" t="s">
        <v>196</v>
      </c>
      <c r="C23" s="1018">
        <f>IF($B$5=$A$1,'Table 6a'!B20,IF($B$5=$A$2,'Table 6b'!B20,IF($B$5=$A$3,'Table 6c'!B20,)))</f>
        <v>16</v>
      </c>
      <c r="D23" s="1018">
        <f>IF($B$5=$A$1,'Table 6a'!C20,IF($B$5=$A$2,'Table 6b'!C20,IF($B$5=$A$3,'Table 6c'!C20,)))</f>
        <v>46</v>
      </c>
      <c r="E23" s="1018">
        <f>IF($B$5=$A$1,'Table 6a'!D20,IF($B$5=$A$2,'Table 6b'!D20,IF($B$5=$A$3,'Table 6c'!D20,)))</f>
        <v>60</v>
      </c>
      <c r="F23" s="1018">
        <f>IF($B$5=$A$1,'Table 6a'!E20,IF($B$5=$A$2,'Table 6b'!E20,IF($B$5=$A$3,'Table 6c'!E20,)))</f>
        <v>39</v>
      </c>
      <c r="G23" s="1019">
        <f>IF($B$5=$A$1,'Table 6a'!F20,IF($B$5=$A$2,'Table 6b'!F20,IF($B$5=$A$3,'Table 6c'!F20,)))</f>
        <v>161</v>
      </c>
      <c r="H23" s="1021">
        <f>IF($B$5=$A$1,'Table 6a'!G20,IF($B$5=$A$2,'Table 6b'!G20,IF($B$5=$A$3,'Table 6c'!G20,)))</f>
        <v>0.24</v>
      </c>
      <c r="I23" s="1021">
        <f>IF($B$5=$A$1,'Table 6a'!H20,IF($B$5=$A$2,'Table 6b'!H20,IF($B$5=$A$3,'Table 6c'!H20,)))</f>
        <v>0.19</v>
      </c>
      <c r="J23" s="1021">
        <f>IF($B$5=$A$1,'Table 6a'!I20,IF($B$5=$A$2,'Table 6b'!I20,IF($B$5=$A$3,'Table 6c'!I20,)))</f>
        <v>0.26</v>
      </c>
      <c r="K23" s="1021">
        <f>IF($B$5=$A$1,'Table 6a'!J20,IF($B$5=$A$2,'Table 6b'!J20,IF($B$5=$A$3,'Table 6c'!J20,)))</f>
        <v>0.16</v>
      </c>
      <c r="L23" s="1022">
        <f>IF($B$5=$A$1,'Table 6a'!K20,IF($B$5=$A$2,'Table 6b'!K20,IF($B$5=$A$3,'Table 6c'!K20,)))</f>
        <v>0.21</v>
      </c>
    </row>
    <row r="24" spans="2:12" x14ac:dyDescent="0.2">
      <c r="B24" s="169" t="s">
        <v>129</v>
      </c>
      <c r="C24" s="1018">
        <f>IF($B$5=$A$1,'Table 6a'!B21,IF($B$5=$A$2,'Table 6b'!B21,IF($B$5=$A$3,'Table 6c'!B21,)))</f>
        <v>7</v>
      </c>
      <c r="D24" s="1018">
        <f>IF($B$5=$A$1,'Table 6a'!C21,IF($B$5=$A$2,'Table 6b'!C21,IF($B$5=$A$3,'Table 6c'!C21,)))</f>
        <v>22</v>
      </c>
      <c r="E24" s="1018">
        <f>IF($B$5=$A$1,'Table 6a'!D21,IF($B$5=$A$2,'Table 6b'!D21,IF($B$5=$A$3,'Table 6c'!D21,)))</f>
        <v>39</v>
      </c>
      <c r="F24" s="1018">
        <f>IF($B$5=$A$1,'Table 6a'!E21,IF($B$5=$A$2,'Table 6b'!E21,IF($B$5=$A$3,'Table 6c'!E21,)))</f>
        <v>43</v>
      </c>
      <c r="G24" s="1019">
        <f>IF($B$5=$A$1,'Table 6a'!F21,IF($B$5=$A$2,'Table 6b'!F21,IF($B$5=$A$3,'Table 6c'!F21,)))</f>
        <v>111</v>
      </c>
      <c r="H24" s="1021">
        <f>IF($B$5=$A$1,'Table 6a'!G21,IF($B$5=$A$2,'Table 6b'!G21,IF($B$5=$A$3,'Table 6c'!G21,)))</f>
        <v>0.11</v>
      </c>
      <c r="I24" s="1021">
        <f>IF($B$5=$A$1,'Table 6a'!H21,IF($B$5=$A$2,'Table 6b'!H21,IF($B$5=$A$3,'Table 6c'!H21,)))</f>
        <v>0.09</v>
      </c>
      <c r="J24" s="1021">
        <f>IF($B$5=$A$1,'Table 6a'!I21,IF($B$5=$A$2,'Table 6b'!I21,IF($B$5=$A$3,'Table 6c'!I21,)))</f>
        <v>0.17</v>
      </c>
      <c r="K24" s="1021">
        <f>IF($B$5=$A$1,'Table 6a'!J21,IF($B$5=$A$2,'Table 6b'!J21,IF($B$5=$A$3,'Table 6c'!J21,)))</f>
        <v>0.18</v>
      </c>
      <c r="L24" s="1022">
        <f>IF($B$5=$A$1,'Table 6a'!K21,IF($B$5=$A$2,'Table 6b'!K21,IF($B$5=$A$3,'Table 6c'!K21,)))</f>
        <v>0.14000000000000001</v>
      </c>
    </row>
    <row r="25" spans="2:12" x14ac:dyDescent="0.2">
      <c r="B25" s="169" t="s">
        <v>124</v>
      </c>
      <c r="C25" s="1018">
        <f>IF($B$5=$A$1,'Table 6a'!B22,IF($B$5=$A$2,'Table 6b'!B22,IF($B$5=$A$3,'Table 6c'!B22,)))</f>
        <v>46</v>
      </c>
      <c r="D25" s="1018">
        <f>IF($B$5=$A$1,'Table 6a'!C22,IF($B$5=$A$2,'Table 6b'!C22,IF($B$5=$A$3,'Table 6c'!C22,)))</f>
        <v>83</v>
      </c>
      <c r="E25" s="1018">
        <f>IF($B$5=$A$1,'Table 6a'!D22,IF($B$5=$A$2,'Table 6b'!D22,IF($B$5=$A$3,'Table 6c'!D22,)))</f>
        <v>72</v>
      </c>
      <c r="F25" s="1018">
        <f>IF($B$5=$A$1,'Table 6a'!E22,IF($B$5=$A$2,'Table 6b'!E22,IF($B$5=$A$3,'Table 6c'!E22,)))</f>
        <v>20</v>
      </c>
      <c r="G25" s="1019">
        <f>IF($B$5=$A$1,'Table 6a'!F22,IF($B$5=$A$2,'Table 6b'!F22,IF($B$5=$A$3,'Table 6c'!F22,)))</f>
        <v>221</v>
      </c>
      <c r="H25" s="1021">
        <f>IF($B$5=$A$1,'Table 6a'!G22,IF($B$5=$A$2,'Table 6b'!G22,IF($B$5=$A$3,'Table 6c'!G22,)))</f>
        <v>0.69</v>
      </c>
      <c r="I25" s="1021">
        <f>IF($B$5=$A$1,'Table 6a'!H22,IF($B$5=$A$2,'Table 6b'!H22,IF($B$5=$A$3,'Table 6c'!H22,)))</f>
        <v>0.34</v>
      </c>
      <c r="J25" s="1021">
        <f>IF($B$5=$A$1,'Table 6a'!I22,IF($B$5=$A$2,'Table 6b'!I22,IF($B$5=$A$3,'Table 6c'!I22,)))</f>
        <v>0.31</v>
      </c>
      <c r="K25" s="1021">
        <f>IF($B$5=$A$1,'Table 6a'!J22,IF($B$5=$A$2,'Table 6b'!J22,IF($B$5=$A$3,'Table 6c'!J22,)))</f>
        <v>0.08</v>
      </c>
      <c r="L25" s="1022">
        <f>IF($B$5=$A$1,'Table 6a'!K22,IF($B$5=$A$2,'Table 6b'!K22,IF($B$5=$A$3,'Table 6c'!K22,)))</f>
        <v>0.28000000000000003</v>
      </c>
    </row>
    <row r="26" spans="2:12" x14ac:dyDescent="0.2">
      <c r="B26" s="169" t="s">
        <v>14</v>
      </c>
      <c r="C26" s="1018">
        <f>IF($B$5=$A$1,'Table 6a'!B23,IF($B$5=$A$2,'Table 6b'!B23,IF($B$5=$A$3,'Table 6c'!B23,)))</f>
        <v>242</v>
      </c>
      <c r="D26" s="1018">
        <f>IF($B$5=$A$1,'Table 6a'!C23,IF($B$5=$A$2,'Table 6b'!C23,IF($B$5=$A$3,'Table 6c'!C23,)))</f>
        <v>1426</v>
      </c>
      <c r="E26" s="1018">
        <f>IF($B$5=$A$1,'Table 6a'!D23,IF($B$5=$A$2,'Table 6b'!D23,IF($B$5=$A$3,'Table 6c'!D23,)))</f>
        <v>2528</v>
      </c>
      <c r="F26" s="1018">
        <f>IF($B$5=$A$1,'Table 6a'!E23,IF($B$5=$A$2,'Table 6b'!E23,IF($B$5=$A$3,'Table 6c'!E23,)))</f>
        <v>1727</v>
      </c>
      <c r="G26" s="1019">
        <f>IF($B$5=$A$1,'Table 6a'!F23,IF($B$5=$A$2,'Table 6b'!F23,IF($B$5=$A$3,'Table 6c'!F23,)))</f>
        <v>5923</v>
      </c>
      <c r="H26" s="1021">
        <f>IF($B$5=$A$1,'Table 6a'!G23,IF($B$5=$A$2,'Table 6b'!G23,IF($B$5=$A$3,'Table 6c'!G23,)))</f>
        <v>3.65</v>
      </c>
      <c r="I26" s="1021">
        <f>IF($B$5=$A$1,'Table 6a'!H23,IF($B$5=$A$2,'Table 6b'!H23,IF($B$5=$A$3,'Table 6c'!H23,)))</f>
        <v>5.82</v>
      </c>
      <c r="J26" s="1021">
        <f>IF($B$5=$A$1,'Table 6a'!I23,IF($B$5=$A$2,'Table 6b'!I23,IF($B$5=$A$3,'Table 6c'!I23,)))</f>
        <v>10.79</v>
      </c>
      <c r="K26" s="1021">
        <f>IF($B$5=$A$1,'Table 6a'!J23,IF($B$5=$A$2,'Table 6b'!J23,IF($B$5=$A$3,'Table 6c'!J23,)))</f>
        <v>7.21</v>
      </c>
      <c r="L26" s="1022">
        <f>IF($B$5=$A$1,'Table 6a'!K23,IF($B$5=$A$2,'Table 6b'!K23,IF($B$5=$A$3,'Table 6c'!K23,)))</f>
        <v>7.54</v>
      </c>
    </row>
    <row r="27" spans="2:12" x14ac:dyDescent="0.2">
      <c r="B27" s="169" t="s">
        <v>15</v>
      </c>
      <c r="C27" s="1018">
        <f>IF($B$5=$A$1,'Table 6a'!B24,IF($B$5=$A$2,'Table 6b'!B24,IF($B$5=$A$3,'Table 6c'!B24,)))</f>
        <v>117</v>
      </c>
      <c r="D27" s="1018">
        <f>IF($B$5=$A$1,'Table 6a'!C24,IF($B$5=$A$2,'Table 6b'!C24,IF($B$5=$A$3,'Table 6c'!C24,)))</f>
        <v>403</v>
      </c>
      <c r="E27" s="1018">
        <f>IF($B$5=$A$1,'Table 6a'!D24,IF($B$5=$A$2,'Table 6b'!D24,IF($B$5=$A$3,'Table 6c'!D24,)))</f>
        <v>594</v>
      </c>
      <c r="F27" s="1018">
        <f>IF($B$5=$A$1,'Table 6a'!E24,IF($B$5=$A$2,'Table 6b'!E24,IF($B$5=$A$3,'Table 6c'!E24,)))</f>
        <v>377</v>
      </c>
      <c r="G27" s="1019">
        <f>IF($B$5=$A$1,'Table 6a'!F24,IF($B$5=$A$2,'Table 6b'!F24,IF($B$5=$A$3,'Table 6c'!F24,)))</f>
        <v>1491</v>
      </c>
      <c r="H27" s="1021">
        <f>IF($B$5=$A$1,'Table 6a'!G24,IF($B$5=$A$2,'Table 6b'!G24,IF($B$5=$A$3,'Table 6c'!G24,)))</f>
        <v>1.76</v>
      </c>
      <c r="I27" s="1021">
        <f>IF($B$5=$A$1,'Table 6a'!H24,IF($B$5=$A$2,'Table 6b'!H24,IF($B$5=$A$3,'Table 6c'!H24,)))</f>
        <v>1.64</v>
      </c>
      <c r="J27" s="1021">
        <f>IF($B$5=$A$1,'Table 6a'!I24,IF($B$5=$A$2,'Table 6b'!I24,IF($B$5=$A$3,'Table 6c'!I24,)))</f>
        <v>2.54</v>
      </c>
      <c r="K27" s="1021">
        <f>IF($B$5=$A$1,'Table 6a'!J24,IF($B$5=$A$2,'Table 6b'!J24,IF($B$5=$A$3,'Table 6c'!J24,)))</f>
        <v>1.57</v>
      </c>
      <c r="L27" s="1022">
        <f>IF($B$5=$A$1,'Table 6a'!K24,IF($B$5=$A$2,'Table 6b'!K24,IF($B$5=$A$3,'Table 6c'!K24,)))</f>
        <v>1.9</v>
      </c>
    </row>
    <row r="28" spans="2:12" x14ac:dyDescent="0.2">
      <c r="B28" s="169" t="s">
        <v>16</v>
      </c>
      <c r="C28" s="1018">
        <f>IF($B$5=$A$1,'Table 6a'!B25,IF($B$5=$A$2,'Table 6b'!B25,IF($B$5=$A$3,'Table 6c'!B25,)))</f>
        <v>17</v>
      </c>
      <c r="D28" s="1018">
        <f>IF($B$5=$A$1,'Table 6a'!C25,IF($B$5=$A$2,'Table 6b'!C25,IF($B$5=$A$3,'Table 6c'!C25,)))</f>
        <v>117</v>
      </c>
      <c r="E28" s="1018">
        <f>IF($B$5=$A$1,'Table 6a'!D25,IF($B$5=$A$2,'Table 6b'!D25,IF($B$5=$A$3,'Table 6c'!D25,)))</f>
        <v>146</v>
      </c>
      <c r="F28" s="1018">
        <f>IF($B$5=$A$1,'Table 6a'!E25,IF($B$5=$A$2,'Table 6b'!E25,IF($B$5=$A$3,'Table 6c'!E25,)))</f>
        <v>128</v>
      </c>
      <c r="G28" s="1019">
        <f>IF($B$5=$A$1,'Table 6a'!F25,IF($B$5=$A$2,'Table 6b'!F25,IF($B$5=$A$3,'Table 6c'!F25,)))</f>
        <v>408</v>
      </c>
      <c r="H28" s="1021">
        <f>IF($B$5=$A$1,'Table 6a'!G25,IF($B$5=$A$2,'Table 6b'!G25,IF($B$5=$A$3,'Table 6c'!G25,)))</f>
        <v>0.26</v>
      </c>
      <c r="I28" s="1021">
        <f>IF($B$5=$A$1,'Table 6a'!H25,IF($B$5=$A$2,'Table 6b'!H25,IF($B$5=$A$3,'Table 6c'!H25,)))</f>
        <v>0.48</v>
      </c>
      <c r="J28" s="1021">
        <f>IF($B$5=$A$1,'Table 6a'!I25,IF($B$5=$A$2,'Table 6b'!I25,IF($B$5=$A$3,'Table 6c'!I25,)))</f>
        <v>0.62</v>
      </c>
      <c r="K28" s="1021">
        <f>IF($B$5=$A$1,'Table 6a'!J25,IF($B$5=$A$2,'Table 6b'!J25,IF($B$5=$A$3,'Table 6c'!J25,)))</f>
        <v>0.53</v>
      </c>
      <c r="L28" s="1022">
        <f>IF($B$5=$A$1,'Table 6a'!K25,IF($B$5=$A$2,'Table 6b'!K25,IF($B$5=$A$3,'Table 6c'!K25,)))</f>
        <v>0.52</v>
      </c>
    </row>
    <row r="29" spans="2:12" x14ac:dyDescent="0.2">
      <c r="B29" s="169" t="s">
        <v>131</v>
      </c>
      <c r="C29" s="1018">
        <f>IF($B$5=$A$1,'Table 6a'!B26,IF($B$5=$A$2,'Table 6b'!B26,IF($B$5=$A$3,'Table 6c'!B26,)))</f>
        <v>71</v>
      </c>
      <c r="D29" s="1018">
        <f>IF($B$5=$A$1,'Table 6a'!C26,IF($B$5=$A$2,'Table 6b'!C26,IF($B$5=$A$3,'Table 6c'!C26,)))</f>
        <v>195</v>
      </c>
      <c r="E29" s="1018">
        <f>IF($B$5=$A$1,'Table 6a'!D26,IF($B$5=$A$2,'Table 6b'!D26,IF($B$5=$A$3,'Table 6c'!D26,)))</f>
        <v>229</v>
      </c>
      <c r="F29" s="1018">
        <f>IF($B$5=$A$1,'Table 6a'!E26,IF($B$5=$A$2,'Table 6b'!E26,IF($B$5=$A$3,'Table 6c'!E26,)))</f>
        <v>195</v>
      </c>
      <c r="G29" s="1019">
        <f>IF($B$5=$A$1,'Table 6a'!F26,IF($B$5=$A$2,'Table 6b'!F26,IF($B$5=$A$3,'Table 6c'!F26,)))</f>
        <v>690</v>
      </c>
      <c r="H29" s="1021">
        <f>IF($B$5=$A$1,'Table 6a'!G26,IF($B$5=$A$2,'Table 6b'!G26,IF($B$5=$A$3,'Table 6c'!G26,)))</f>
        <v>1.07</v>
      </c>
      <c r="I29" s="1021">
        <f>IF($B$5=$A$1,'Table 6a'!H26,IF($B$5=$A$2,'Table 6b'!H26,IF($B$5=$A$3,'Table 6c'!H26,)))</f>
        <v>0.8</v>
      </c>
      <c r="J29" s="1021">
        <f>IF($B$5=$A$1,'Table 6a'!I26,IF($B$5=$A$2,'Table 6b'!I26,IF($B$5=$A$3,'Table 6c'!I26,)))</f>
        <v>0.98</v>
      </c>
      <c r="K29" s="1021">
        <f>IF($B$5=$A$1,'Table 6a'!J26,IF($B$5=$A$2,'Table 6b'!J26,IF($B$5=$A$3,'Table 6c'!J26,)))</f>
        <v>0.81</v>
      </c>
      <c r="L29" s="1022">
        <f>IF($B$5=$A$1,'Table 6a'!K26,IF($B$5=$A$2,'Table 6b'!K26,IF($B$5=$A$3,'Table 6c'!K26,)))</f>
        <v>0.88</v>
      </c>
    </row>
    <row r="30" spans="2:12" x14ac:dyDescent="0.2">
      <c r="B30" s="652" t="s">
        <v>141</v>
      </c>
      <c r="C30" s="1009">
        <f>IF($B$5=$A$1,'Table 6a'!B27,IF($B$5=$A$2,'Table 6b'!B27,IF($B$5=$A$3,'Table 6c'!B27,)))</f>
        <v>348</v>
      </c>
      <c r="D30" s="1009">
        <f>IF($B$5=$A$1,'Table 6a'!C27,IF($B$5=$A$2,'Table 6b'!C27,IF($B$5=$A$3,'Table 6c'!C27,)))</f>
        <v>665</v>
      </c>
      <c r="E30" s="1009">
        <f>IF($B$5=$A$1,'Table 6a'!D27,IF($B$5=$A$2,'Table 6b'!D27,IF($B$5=$A$3,'Table 6c'!D27,)))</f>
        <v>449</v>
      </c>
      <c r="F30" s="1009">
        <f>IF($B$5=$A$1,'Table 6a'!E27,IF($B$5=$A$2,'Table 6b'!E27,IF($B$5=$A$3,'Table 6c'!E27,)))</f>
        <v>311</v>
      </c>
      <c r="G30" s="1010">
        <f>IF($B$5=$A$1,'Table 6a'!F27,IF($B$5=$A$2,'Table 6b'!F27,IF($B$5=$A$3,'Table 6c'!F27,)))</f>
        <v>1773</v>
      </c>
      <c r="H30" s="1011">
        <f>IF($B$5=$A$1,'Table 6a'!G27,IF($B$5=$A$2,'Table 6b'!G27,IF($B$5=$A$3,'Table 6c'!G27,)))</f>
        <v>5.25</v>
      </c>
      <c r="I30" s="1011">
        <f>IF($B$5=$A$1,'Table 6a'!H27,IF($B$5=$A$2,'Table 6b'!H27,IF($B$5=$A$3,'Table 6c'!H27,)))</f>
        <v>2.71</v>
      </c>
      <c r="J30" s="1011">
        <f>IF($B$5=$A$1,'Table 6a'!I27,IF($B$5=$A$2,'Table 6b'!I27,IF($B$5=$A$3,'Table 6c'!I27,)))</f>
        <v>1.92</v>
      </c>
      <c r="K30" s="1011">
        <f>IF($B$5=$A$1,'Table 6a'!J27,IF($B$5=$A$2,'Table 6b'!J27,IF($B$5=$A$3,'Table 6c'!J27,)))</f>
        <v>1.3</v>
      </c>
      <c r="L30" s="1012">
        <f>IF($B$5=$A$1,'Table 6a'!K27,IF($B$5=$A$2,'Table 6b'!K27,IF($B$5=$A$3,'Table 6c'!K27,)))</f>
        <v>2.2599999999999998</v>
      </c>
    </row>
    <row r="31" spans="2:12" x14ac:dyDescent="0.2">
      <c r="B31" s="169" t="s">
        <v>170</v>
      </c>
      <c r="C31" s="1018">
        <f>IF($B$5=$A$1,'Table 6a'!B28,IF($B$5=$A$2,'Table 6b'!B28,IF($B$5=$A$3,'Table 6c'!B28,)))</f>
        <v>27</v>
      </c>
      <c r="D31" s="1018">
        <f>IF($B$5=$A$1,'Table 6a'!C28,IF($B$5=$A$2,'Table 6b'!C28,IF($B$5=$A$3,'Table 6c'!C28,)))</f>
        <v>34</v>
      </c>
      <c r="E31" s="1018">
        <f>IF($B$5=$A$1,'Table 6a'!D28,IF($B$5=$A$2,'Table 6b'!D28,IF($B$5=$A$3,'Table 6c'!D28,)))</f>
        <v>32</v>
      </c>
      <c r="F31" s="1018">
        <f>IF($B$5=$A$1,'Table 6a'!E28,IF($B$5=$A$2,'Table 6b'!E28,IF($B$5=$A$3,'Table 6c'!E28,)))</f>
        <v>27</v>
      </c>
      <c r="G31" s="1019">
        <f>IF($B$5=$A$1,'Table 6a'!F28,IF($B$5=$A$2,'Table 6b'!F28,IF($B$5=$A$3,'Table 6c'!F28,)))</f>
        <v>120</v>
      </c>
      <c r="H31" s="1021">
        <f>IF($B$5=$A$1,'Table 6a'!G28,IF($B$5=$A$2,'Table 6b'!G28,IF($B$5=$A$3,'Table 6c'!G28,)))</f>
        <v>0.41</v>
      </c>
      <c r="I31" s="1021">
        <f>IF($B$5=$A$1,'Table 6a'!H28,IF($B$5=$A$2,'Table 6b'!H28,IF($B$5=$A$3,'Table 6c'!H28,)))</f>
        <v>0.14000000000000001</v>
      </c>
      <c r="J31" s="1021">
        <f>IF($B$5=$A$1,'Table 6a'!I28,IF($B$5=$A$2,'Table 6b'!I28,IF($B$5=$A$3,'Table 6c'!I28,)))</f>
        <v>0.14000000000000001</v>
      </c>
      <c r="K31" s="1021">
        <f>IF($B$5=$A$1,'Table 6a'!J28,IF($B$5=$A$2,'Table 6b'!J28,IF($B$5=$A$3,'Table 6c'!J28,)))</f>
        <v>0.11</v>
      </c>
      <c r="L31" s="1022">
        <f>IF($B$5=$A$1,'Table 6a'!K28,IF($B$5=$A$2,'Table 6b'!K28,IF($B$5=$A$3,'Table 6c'!K28,)))</f>
        <v>0.15</v>
      </c>
    </row>
    <row r="32" spans="2:12" x14ac:dyDescent="0.2">
      <c r="B32" s="169" t="s">
        <v>171</v>
      </c>
      <c r="C32" s="1018">
        <f>IF($B$5=$A$1,'Table 6a'!B29,IF($B$5=$A$2,'Table 6b'!B29,IF($B$5=$A$3,'Table 6c'!B29,)))</f>
        <v>321</v>
      </c>
      <c r="D32" s="1018">
        <f>IF($B$5=$A$1,'Table 6a'!C29,IF($B$5=$A$2,'Table 6b'!C29,IF($B$5=$A$3,'Table 6c'!C29,)))</f>
        <v>631</v>
      </c>
      <c r="E32" s="1018">
        <f>IF($B$5=$A$1,'Table 6a'!D29,IF($B$5=$A$2,'Table 6b'!D29,IF($B$5=$A$3,'Table 6c'!D29,)))</f>
        <v>417</v>
      </c>
      <c r="F32" s="1018">
        <f>IF($B$5=$A$1,'Table 6a'!E29,IF($B$5=$A$2,'Table 6b'!E29,IF($B$5=$A$3,'Table 6c'!E29,)))</f>
        <v>284</v>
      </c>
      <c r="G32" s="1019">
        <f>IF($B$5=$A$1,'Table 6a'!F29,IF($B$5=$A$2,'Table 6b'!F29,IF($B$5=$A$3,'Table 6c'!F29,)))</f>
        <v>1653</v>
      </c>
      <c r="H32" s="1021">
        <f>IF($B$5=$A$1,'Table 6a'!G29,IF($B$5=$A$2,'Table 6b'!G29,IF($B$5=$A$3,'Table 6c'!G29,)))</f>
        <v>4.84</v>
      </c>
      <c r="I32" s="1021">
        <f>IF($B$5=$A$1,'Table 6a'!H29,IF($B$5=$A$2,'Table 6b'!H29,IF($B$5=$A$3,'Table 6c'!H29,)))</f>
        <v>2.57</v>
      </c>
      <c r="J32" s="1021">
        <f>IF($B$5=$A$1,'Table 6a'!I29,IF($B$5=$A$2,'Table 6b'!I29,IF($B$5=$A$3,'Table 6c'!I29,)))</f>
        <v>1.78</v>
      </c>
      <c r="K32" s="1021">
        <f>IF($B$5=$A$1,'Table 6a'!J29,IF($B$5=$A$2,'Table 6b'!J29,IF($B$5=$A$3,'Table 6c'!J29,)))</f>
        <v>1.19</v>
      </c>
      <c r="L32" s="1022">
        <f>IF($B$5=$A$1,'Table 6a'!K29,IF($B$5=$A$2,'Table 6b'!K29,IF($B$5=$A$3,'Table 6c'!K29,)))</f>
        <v>2.11</v>
      </c>
    </row>
    <row r="33" spans="2:12" x14ac:dyDescent="0.2">
      <c r="B33" s="652" t="s">
        <v>17</v>
      </c>
      <c r="C33" s="1009">
        <f>IF($B$5=$A$1,'Table 6a'!B30,IF($B$5=$A$2,'Table 6b'!B30,IF($B$5=$A$3,'Table 6c'!B30,)))</f>
        <v>1490</v>
      </c>
      <c r="D33" s="1009">
        <f>IF($B$5=$A$1,'Table 6a'!C30,IF($B$5=$A$2,'Table 6b'!C30,IF($B$5=$A$3,'Table 6c'!C30,)))</f>
        <v>4690</v>
      </c>
      <c r="E33" s="1009">
        <f>IF($B$5=$A$1,'Table 6a'!D30,IF($B$5=$A$2,'Table 6b'!D30,IF($B$5=$A$3,'Table 6c'!D30,)))</f>
        <v>4300</v>
      </c>
      <c r="F33" s="1009">
        <f>IF($B$5=$A$1,'Table 6a'!E30,IF($B$5=$A$2,'Table 6b'!E30,IF($B$5=$A$3,'Table 6c'!E30,)))</f>
        <v>3438</v>
      </c>
      <c r="G33" s="1010">
        <f>IF($B$5=$A$1,'Table 6a'!F30,IF($B$5=$A$2,'Table 6b'!F30,IF($B$5=$A$3,'Table 6c'!F30,)))</f>
        <v>13918</v>
      </c>
      <c r="H33" s="1011">
        <f>IF($B$5=$A$1,'Table 6a'!G30,IF($B$5=$A$2,'Table 6b'!G30,IF($B$5=$A$3,'Table 6c'!G30,)))</f>
        <v>22.47</v>
      </c>
      <c r="I33" s="1011">
        <f>IF($B$5=$A$1,'Table 6a'!H30,IF($B$5=$A$2,'Table 6b'!H30,IF($B$5=$A$3,'Table 6c'!H30,)))</f>
        <v>19.14</v>
      </c>
      <c r="J33" s="1011">
        <f>IF($B$5=$A$1,'Table 6a'!I30,IF($B$5=$A$2,'Table 6b'!I30,IF($B$5=$A$3,'Table 6c'!I30,)))</f>
        <v>18.36</v>
      </c>
      <c r="K33" s="1011">
        <f>IF($B$5=$A$1,'Table 6a'!J30,IF($B$5=$A$2,'Table 6b'!J30,IF($B$5=$A$3,'Table 6c'!J30,)))</f>
        <v>14.36</v>
      </c>
      <c r="L33" s="1012">
        <f>IF($B$5=$A$1,'Table 6a'!K30,IF($B$5=$A$2,'Table 6b'!K30,IF($B$5=$A$3,'Table 6c'!K30,)))</f>
        <v>17.73</v>
      </c>
    </row>
    <row r="34" spans="2:12" x14ac:dyDescent="0.2">
      <c r="B34" s="169" t="s">
        <v>172</v>
      </c>
      <c r="C34" s="1018">
        <f>IF($B$5=$A$1,'Table 6a'!B31,IF($B$5=$A$2,'Table 6b'!B31,IF($B$5=$A$3,'Table 6c'!B31,)))</f>
        <v>833</v>
      </c>
      <c r="D34" s="1018">
        <f>IF($B$5=$A$1,'Table 6a'!C31,IF($B$5=$A$2,'Table 6b'!C31,IF($B$5=$A$3,'Table 6c'!C31,)))</f>
        <v>2481</v>
      </c>
      <c r="E34" s="1018">
        <f>IF($B$5=$A$1,'Table 6a'!D31,IF($B$5=$A$2,'Table 6b'!D31,IF($B$5=$A$3,'Table 6c'!D31,)))</f>
        <v>2186</v>
      </c>
      <c r="F34" s="1018">
        <f>IF($B$5=$A$1,'Table 6a'!E31,IF($B$5=$A$2,'Table 6b'!E31,IF($B$5=$A$3,'Table 6c'!E31,)))</f>
        <v>1743</v>
      </c>
      <c r="G34" s="1019">
        <f>IF($B$5=$A$1,'Table 6a'!F31,IF($B$5=$A$2,'Table 6b'!F31,IF($B$5=$A$3,'Table 6c'!F31,)))</f>
        <v>7243</v>
      </c>
      <c r="H34" s="1021">
        <f>IF($B$5=$A$1,'Table 6a'!G31,IF($B$5=$A$2,'Table 6b'!G31,IF($B$5=$A$3,'Table 6c'!G31,)))</f>
        <v>12.56</v>
      </c>
      <c r="I34" s="1021">
        <f>IF($B$5=$A$1,'Table 6a'!H31,IF($B$5=$A$2,'Table 6b'!H31,IF($B$5=$A$3,'Table 6c'!H31,)))</f>
        <v>10.119999999999999</v>
      </c>
      <c r="J34" s="1021">
        <f>IF($B$5=$A$1,'Table 6a'!I31,IF($B$5=$A$2,'Table 6b'!I31,IF($B$5=$A$3,'Table 6c'!I31,)))</f>
        <v>9.33</v>
      </c>
      <c r="K34" s="1021">
        <f>IF($B$5=$A$1,'Table 6a'!J31,IF($B$5=$A$2,'Table 6b'!J31,IF($B$5=$A$3,'Table 6c'!J31,)))</f>
        <v>7.28</v>
      </c>
      <c r="L34" s="1022">
        <f>IF($B$5=$A$1,'Table 6a'!K31,IF($B$5=$A$2,'Table 6b'!K31,IF($B$5=$A$3,'Table 6c'!K31,)))</f>
        <v>9.23</v>
      </c>
    </row>
    <row r="35" spans="2:12" x14ac:dyDescent="0.2">
      <c r="B35" s="169" t="s">
        <v>191</v>
      </c>
      <c r="C35" s="1018">
        <f>IF($B$5=$A$1,'Table 6a'!B32,IF($B$5=$A$2,'Table 6b'!B32,IF($B$5=$A$3,'Table 6c'!B32,)))</f>
        <v>253</v>
      </c>
      <c r="D35" s="1018">
        <f>IF($B$5=$A$1,'Table 6a'!C32,IF($B$5=$A$2,'Table 6b'!C32,IF($B$5=$A$3,'Table 6c'!C32,)))</f>
        <v>537</v>
      </c>
      <c r="E35" s="1018">
        <f>IF($B$5=$A$1,'Table 6a'!D32,IF($B$5=$A$2,'Table 6b'!D32,IF($B$5=$A$3,'Table 6c'!D32,)))</f>
        <v>454</v>
      </c>
      <c r="F35" s="1018">
        <f>IF($B$5=$A$1,'Table 6a'!E32,IF($B$5=$A$2,'Table 6b'!E32,IF($B$5=$A$3,'Table 6c'!E32,)))</f>
        <v>332</v>
      </c>
      <c r="G35" s="1019">
        <f>IF($B$5=$A$1,'Table 6a'!F32,IF($B$5=$A$2,'Table 6b'!F32,IF($B$5=$A$3,'Table 6c'!F32,)))</f>
        <v>1576</v>
      </c>
      <c r="H35" s="1021">
        <f>IF($B$5=$A$1,'Table 6a'!G32,IF($B$5=$A$2,'Table 6b'!G32,IF($B$5=$A$3,'Table 6c'!G32,)))</f>
        <v>3.81</v>
      </c>
      <c r="I35" s="1021">
        <f>IF($B$5=$A$1,'Table 6a'!H32,IF($B$5=$A$2,'Table 6b'!H32,IF($B$5=$A$3,'Table 6c'!H32,)))</f>
        <v>2.19</v>
      </c>
      <c r="J35" s="1021">
        <f>IF($B$5=$A$1,'Table 6a'!I32,IF($B$5=$A$2,'Table 6b'!I32,IF($B$5=$A$3,'Table 6c'!I32,)))</f>
        <v>1.94</v>
      </c>
      <c r="K35" s="1021">
        <f>IF($B$5=$A$1,'Table 6a'!J32,IF($B$5=$A$2,'Table 6b'!J32,IF($B$5=$A$3,'Table 6c'!J32,)))</f>
        <v>1.39</v>
      </c>
      <c r="L35" s="1022">
        <f>IF($B$5=$A$1,'Table 6a'!K32,IF($B$5=$A$2,'Table 6b'!K32,IF($B$5=$A$3,'Table 6c'!K32,)))</f>
        <v>2.0099999999999998</v>
      </c>
    </row>
    <row r="36" spans="2:12" x14ac:dyDescent="0.2">
      <c r="B36" s="169" t="s">
        <v>173</v>
      </c>
      <c r="C36" s="1018">
        <f>IF($B$5=$A$1,'Table 6a'!B33,IF($B$5=$A$2,'Table 6b'!B33,IF($B$5=$A$3,'Table 6c'!B33,)))</f>
        <v>400</v>
      </c>
      <c r="D36" s="1018">
        <f>IF($B$5=$A$1,'Table 6a'!C33,IF($B$5=$A$2,'Table 6b'!C33,IF($B$5=$A$3,'Table 6c'!C33,)))</f>
        <v>1637</v>
      </c>
      <c r="E36" s="1018">
        <f>IF($B$5=$A$1,'Table 6a'!D33,IF($B$5=$A$2,'Table 6b'!D33,IF($B$5=$A$3,'Table 6c'!D33,)))</f>
        <v>1632</v>
      </c>
      <c r="F36" s="1018">
        <f>IF($B$5=$A$1,'Table 6a'!E33,IF($B$5=$A$2,'Table 6b'!E33,IF($B$5=$A$3,'Table 6c'!E33,)))</f>
        <v>1328</v>
      </c>
      <c r="G36" s="1019">
        <f>IF($B$5=$A$1,'Table 6a'!F33,IF($B$5=$A$2,'Table 6b'!F33,IF($B$5=$A$3,'Table 6c'!F33,)))</f>
        <v>4997</v>
      </c>
      <c r="H36" s="1021">
        <f>IF($B$5=$A$1,'Table 6a'!G33,IF($B$5=$A$2,'Table 6b'!G33,IF($B$5=$A$3,'Table 6c'!G33,)))</f>
        <v>6.03</v>
      </c>
      <c r="I36" s="1021">
        <f>IF($B$5=$A$1,'Table 6a'!H33,IF($B$5=$A$2,'Table 6b'!H33,IF($B$5=$A$3,'Table 6c'!H33,)))</f>
        <v>6.68</v>
      </c>
      <c r="J36" s="1021">
        <f>IF($B$5=$A$1,'Table 6a'!I33,IF($B$5=$A$2,'Table 6b'!I33,IF($B$5=$A$3,'Table 6c'!I33,)))</f>
        <v>6.97</v>
      </c>
      <c r="K36" s="1021">
        <f>IF($B$5=$A$1,'Table 6a'!J33,IF($B$5=$A$2,'Table 6b'!J33,IF($B$5=$A$3,'Table 6c'!J33,)))</f>
        <v>5.55</v>
      </c>
      <c r="L36" s="1022">
        <f>IF($B$5=$A$1,'Table 6a'!K33,IF($B$5=$A$2,'Table 6b'!K33,IF($B$5=$A$3,'Table 6c'!K33,)))</f>
        <v>6.37</v>
      </c>
    </row>
    <row r="37" spans="2:12" x14ac:dyDescent="0.2">
      <c r="B37" s="169" t="s">
        <v>174</v>
      </c>
      <c r="C37" s="1018">
        <f>IF($B$5=$A$1,'Table 6a'!B34,IF($B$5=$A$2,'Table 6b'!B34,IF($B$5=$A$3,'Table 6c'!B34,)))</f>
        <v>4</v>
      </c>
      <c r="D37" s="1018">
        <f>IF($B$5=$A$1,'Table 6a'!C34,IF($B$5=$A$2,'Table 6b'!C34,IF($B$5=$A$3,'Table 6c'!C34,)))</f>
        <v>35</v>
      </c>
      <c r="E37" s="1018">
        <f>IF($B$5=$A$1,'Table 6a'!D34,IF($B$5=$A$2,'Table 6b'!D34,IF($B$5=$A$3,'Table 6c'!D34,)))</f>
        <v>28</v>
      </c>
      <c r="F37" s="1018">
        <f>IF($B$5=$A$1,'Table 6a'!E34,IF($B$5=$A$2,'Table 6b'!E34,IF($B$5=$A$3,'Table 6c'!E34,)))</f>
        <v>35</v>
      </c>
      <c r="G37" s="1019">
        <f>IF($B$5=$A$1,'Table 6a'!F34,IF($B$5=$A$2,'Table 6b'!F34,IF($B$5=$A$3,'Table 6c'!F34,)))</f>
        <v>102</v>
      </c>
      <c r="H37" s="1021">
        <f>IF($B$5=$A$1,'Table 6a'!G34,IF($B$5=$A$2,'Table 6b'!G34,IF($B$5=$A$3,'Table 6c'!G34,)))</f>
        <v>0.06</v>
      </c>
      <c r="I37" s="1021">
        <f>IF($B$5=$A$1,'Table 6a'!H34,IF($B$5=$A$2,'Table 6b'!H34,IF($B$5=$A$3,'Table 6c'!H34,)))</f>
        <v>0.14000000000000001</v>
      </c>
      <c r="J37" s="1021">
        <f>IF($B$5=$A$1,'Table 6a'!I34,IF($B$5=$A$2,'Table 6b'!I34,IF($B$5=$A$3,'Table 6c'!I34,)))</f>
        <v>0.12</v>
      </c>
      <c r="K37" s="1021">
        <f>IF($B$5=$A$1,'Table 6a'!J34,IF($B$5=$A$2,'Table 6b'!J34,IF($B$5=$A$3,'Table 6c'!J34,)))</f>
        <v>0.15</v>
      </c>
      <c r="L37" s="1022">
        <f>IF($B$5=$A$1,'Table 6a'!K34,IF($B$5=$A$2,'Table 6b'!K34,IF($B$5=$A$3,'Table 6c'!K34,)))</f>
        <v>0.13</v>
      </c>
    </row>
    <row r="38" spans="2:12" ht="22.5" customHeight="1" x14ac:dyDescent="0.2">
      <c r="B38" s="905" t="s">
        <v>18</v>
      </c>
      <c r="C38" s="1013">
        <f>IF($B$5=$A$1,'Table 6a'!B35,IF($B$5=$A$2,'Table 6b'!B35,IF($B$5=$A$3,'Table 6c'!B35,)))</f>
        <v>3787</v>
      </c>
      <c r="D38" s="1013">
        <f>IF($B$5=$A$1,'Table 6a'!C35,IF($B$5=$A$2,'Table 6b'!C35,IF($B$5=$A$3,'Table 6c'!C35,)))</f>
        <v>15657</v>
      </c>
      <c r="E38" s="1013">
        <f>IF($B$5=$A$1,'Table 6a'!D35,IF($B$5=$A$2,'Table 6b'!D35,IF($B$5=$A$3,'Table 6c'!D35,)))</f>
        <v>14045</v>
      </c>
      <c r="F38" s="1013">
        <f>IF($B$5=$A$1,'Table 6a'!E35,IF($B$5=$A$2,'Table 6b'!E35,IF($B$5=$A$3,'Table 6c'!E35,)))</f>
        <v>16556</v>
      </c>
      <c r="G38" s="1014">
        <f>IF($B$5=$A$1,'Table 6a'!F35,IF($B$5=$A$2,'Table 6b'!F35,IF($B$5=$A$3,'Table 6c'!F35,)))</f>
        <v>50045</v>
      </c>
      <c r="H38" s="1015">
        <f>IF($B$5=$A$1,'Table 6a'!G35,IF($B$5=$A$2,'Table 6b'!G35,IF($B$5=$A$3,'Table 6c'!G35,)))</f>
        <v>57.1</v>
      </c>
      <c r="I38" s="1015">
        <f>IF($B$5=$A$1,'Table 6a'!H35,IF($B$5=$A$2,'Table 6b'!H35,IF($B$5=$A$3,'Table 6c'!H35,)))</f>
        <v>63.88</v>
      </c>
      <c r="J38" s="1015">
        <f>IF($B$5=$A$1,'Table 6a'!I35,IF($B$5=$A$2,'Table 6b'!I35,IF($B$5=$A$3,'Table 6c'!I35,)))</f>
        <v>59.97</v>
      </c>
      <c r="K38" s="1015">
        <f>IF($B$5=$A$1,'Table 6a'!J35,IF($B$5=$A$2,'Table 6b'!J35,IF($B$5=$A$3,'Table 6c'!J35,)))</f>
        <v>69.16</v>
      </c>
      <c r="L38" s="1016">
        <f>IF($B$5=$A$1,'Table 6a'!K35,IF($B$5=$A$2,'Table 6b'!K35,IF($B$5=$A$3,'Table 6c'!K35,)))</f>
        <v>63.75</v>
      </c>
    </row>
    <row r="39" spans="2:12" x14ac:dyDescent="0.2">
      <c r="B39" s="652" t="s">
        <v>19</v>
      </c>
      <c r="C39" s="1009">
        <f>IF($B$5=$A$1,'Table 6a'!B36,IF($B$5=$A$2,'Table 6b'!B36,IF($B$5=$A$3,'Table 6c'!B36,)))</f>
        <v>2201</v>
      </c>
      <c r="D39" s="1009">
        <f>IF($B$5=$A$1,'Table 6a'!C36,IF($B$5=$A$2,'Table 6b'!C36,IF($B$5=$A$3,'Table 6c'!C36,)))</f>
        <v>7533</v>
      </c>
      <c r="E39" s="1009">
        <f>IF($B$5=$A$1,'Table 6a'!D36,IF($B$5=$A$2,'Table 6b'!D36,IF($B$5=$A$3,'Table 6c'!D36,)))</f>
        <v>6548</v>
      </c>
      <c r="F39" s="1009">
        <f>IF($B$5=$A$1,'Table 6a'!E36,IF($B$5=$A$2,'Table 6b'!E36,IF($B$5=$A$3,'Table 6c'!E36,)))</f>
        <v>6259</v>
      </c>
      <c r="G39" s="1010">
        <f>IF($B$5=$A$1,'Table 6a'!F36,IF($B$5=$A$2,'Table 6b'!F36,IF($B$5=$A$3,'Table 6c'!F36,)))</f>
        <v>22541</v>
      </c>
      <c r="H39" s="1011">
        <f>IF($B$5=$A$1,'Table 6a'!G36,IF($B$5=$A$2,'Table 6b'!G36,IF($B$5=$A$3,'Table 6c'!G36,)))</f>
        <v>33.19</v>
      </c>
      <c r="I39" s="1011">
        <f>IF($B$5=$A$1,'Table 6a'!H36,IF($B$5=$A$2,'Table 6b'!H36,IF($B$5=$A$3,'Table 6c'!H36,)))</f>
        <v>30.73</v>
      </c>
      <c r="J39" s="1011">
        <f>IF($B$5=$A$1,'Table 6a'!I36,IF($B$5=$A$2,'Table 6b'!I36,IF($B$5=$A$3,'Table 6c'!I36,)))</f>
        <v>27.96</v>
      </c>
      <c r="K39" s="1011">
        <f>IF($B$5=$A$1,'Table 6a'!J36,IF($B$5=$A$2,'Table 6b'!J36,IF($B$5=$A$3,'Table 6c'!J36,)))</f>
        <v>26.14</v>
      </c>
      <c r="L39" s="1012">
        <f>IF($B$5=$A$1,'Table 6a'!K36,IF($B$5=$A$2,'Table 6b'!K36,IF($B$5=$A$3,'Table 6c'!K36,)))</f>
        <v>28.71</v>
      </c>
    </row>
    <row r="40" spans="2:12" x14ac:dyDescent="0.2">
      <c r="B40" s="169" t="s">
        <v>175</v>
      </c>
      <c r="C40" s="1018">
        <f>IF($B$5=$A$1,'Table 6a'!B37,IF($B$5=$A$2,'Table 6b'!B37,IF($B$5=$A$3,'Table 6c'!B37,)))</f>
        <v>1058</v>
      </c>
      <c r="D40" s="1018">
        <f>IF($B$5=$A$1,'Table 6a'!C37,IF($B$5=$A$2,'Table 6b'!C37,IF($B$5=$A$3,'Table 6c'!C37,)))</f>
        <v>3103</v>
      </c>
      <c r="E40" s="1018">
        <f>IF($B$5=$A$1,'Table 6a'!D37,IF($B$5=$A$2,'Table 6b'!D37,IF($B$5=$A$3,'Table 6c'!D37,)))</f>
        <v>2455</v>
      </c>
      <c r="F40" s="1018">
        <f>IF($B$5=$A$1,'Table 6a'!E37,IF($B$5=$A$2,'Table 6b'!E37,IF($B$5=$A$3,'Table 6c'!E37,)))</f>
        <v>2110</v>
      </c>
      <c r="G40" s="1019">
        <f>IF($B$5=$A$1,'Table 6a'!F37,IF($B$5=$A$2,'Table 6b'!F37,IF($B$5=$A$3,'Table 6c'!F37,)))</f>
        <v>8726</v>
      </c>
      <c r="H40" s="1021">
        <f>IF($B$5=$A$1,'Table 6a'!G37,IF($B$5=$A$2,'Table 6b'!G37,IF($B$5=$A$3,'Table 6c'!G37,)))</f>
        <v>15.95</v>
      </c>
      <c r="I40" s="1021">
        <f>IF($B$5=$A$1,'Table 6a'!H37,IF($B$5=$A$2,'Table 6b'!H37,IF($B$5=$A$3,'Table 6c'!H37,)))</f>
        <v>12.66</v>
      </c>
      <c r="J40" s="1021">
        <f>IF($B$5=$A$1,'Table 6a'!I37,IF($B$5=$A$2,'Table 6b'!I37,IF($B$5=$A$3,'Table 6c'!I37,)))</f>
        <v>10.48</v>
      </c>
      <c r="K40" s="1021">
        <f>IF($B$5=$A$1,'Table 6a'!J37,IF($B$5=$A$2,'Table 6b'!J37,IF($B$5=$A$3,'Table 6c'!J37,)))</f>
        <v>8.81</v>
      </c>
      <c r="L40" s="1022">
        <f>IF($B$5=$A$1,'Table 6a'!K37,IF($B$5=$A$2,'Table 6b'!K37,IF($B$5=$A$3,'Table 6c'!K37,)))</f>
        <v>11.12</v>
      </c>
    </row>
    <row r="41" spans="2:12" x14ac:dyDescent="0.2">
      <c r="B41" s="169" t="s">
        <v>197</v>
      </c>
      <c r="C41" s="1018">
        <f>IF($B$5=$A$1,'Table 6a'!B38,IF($B$5=$A$2,'Table 6b'!B38,IF($B$5=$A$3,'Table 6c'!B38,)))</f>
        <v>1030</v>
      </c>
      <c r="D41" s="1018">
        <f>IF($B$5=$A$1,'Table 6a'!C38,IF($B$5=$A$2,'Table 6b'!C38,IF($B$5=$A$3,'Table 6c'!C38,)))</f>
        <v>3930</v>
      </c>
      <c r="E41" s="1018">
        <f>IF($B$5=$A$1,'Table 6a'!D38,IF($B$5=$A$2,'Table 6b'!D38,IF($B$5=$A$3,'Table 6c'!D38,)))</f>
        <v>3574</v>
      </c>
      <c r="F41" s="1018">
        <f>IF($B$5=$A$1,'Table 6a'!E38,IF($B$5=$A$2,'Table 6b'!E38,IF($B$5=$A$3,'Table 6c'!E38,)))</f>
        <v>3370</v>
      </c>
      <c r="G41" s="1019">
        <f>IF($B$5=$A$1,'Table 6a'!F38,IF($B$5=$A$2,'Table 6b'!F38,IF($B$5=$A$3,'Table 6c'!F38,)))</f>
        <v>11904</v>
      </c>
      <c r="H41" s="1021">
        <f>IF($B$5=$A$1,'Table 6a'!G38,IF($B$5=$A$2,'Table 6b'!G38,IF($B$5=$A$3,'Table 6c'!G38,)))</f>
        <v>15.53</v>
      </c>
      <c r="I41" s="1021">
        <f>IF($B$5=$A$1,'Table 6a'!H38,IF($B$5=$A$2,'Table 6b'!H38,IF($B$5=$A$3,'Table 6c'!H38,)))</f>
        <v>16.03</v>
      </c>
      <c r="J41" s="1021">
        <f>IF($B$5=$A$1,'Table 6a'!I38,IF($B$5=$A$2,'Table 6b'!I38,IF($B$5=$A$3,'Table 6c'!I38,)))</f>
        <v>15.26</v>
      </c>
      <c r="K41" s="1021">
        <f>IF($B$5=$A$1,'Table 6a'!J38,IF($B$5=$A$2,'Table 6b'!J38,IF($B$5=$A$3,'Table 6c'!J38,)))</f>
        <v>14.08</v>
      </c>
      <c r="L41" s="1022">
        <f>IF($B$5=$A$1,'Table 6a'!K38,IF($B$5=$A$2,'Table 6b'!K38,IF($B$5=$A$3,'Table 6c'!K38,)))</f>
        <v>15.16</v>
      </c>
    </row>
    <row r="42" spans="2:12" x14ac:dyDescent="0.2">
      <c r="B42" s="169" t="s">
        <v>192</v>
      </c>
      <c r="C42" s="1018">
        <f>IF($B$5=$A$1,'Table 6a'!B39,IF($B$5=$A$2,'Table 6b'!B39,IF($B$5=$A$3,'Table 6c'!B39,)))</f>
        <v>1</v>
      </c>
      <c r="D42" s="1018">
        <f>IF($B$5=$A$1,'Table 6a'!C39,IF($B$5=$A$2,'Table 6b'!C39,IF($B$5=$A$3,'Table 6c'!C39,)))</f>
        <v>5</v>
      </c>
      <c r="E42" s="1018">
        <f>IF($B$5=$A$1,'Table 6a'!D39,IF($B$5=$A$2,'Table 6b'!D39,IF($B$5=$A$3,'Table 6c'!D39,)))</f>
        <v>17</v>
      </c>
      <c r="F42" s="1018">
        <f>IF($B$5=$A$1,'Table 6a'!E39,IF($B$5=$A$2,'Table 6b'!E39,IF($B$5=$A$3,'Table 6c'!E39,)))</f>
        <v>8</v>
      </c>
      <c r="G42" s="1019">
        <f>IF($B$5=$A$1,'Table 6a'!F39,IF($B$5=$A$2,'Table 6b'!F39,IF($B$5=$A$3,'Table 6c'!F39,)))</f>
        <v>31</v>
      </c>
      <c r="H42" s="1021">
        <f>IF($B$5=$A$1,'Table 6a'!G39,IF($B$5=$A$2,'Table 6b'!G39,IF($B$5=$A$3,'Table 6c'!G39,)))</f>
        <v>0.02</v>
      </c>
      <c r="I42" s="1021">
        <f>IF($B$5=$A$1,'Table 6a'!H39,IF($B$5=$A$2,'Table 6b'!H39,IF($B$5=$A$3,'Table 6c'!H39,)))</f>
        <v>0.02</v>
      </c>
      <c r="J42" s="1021">
        <f>IF($B$5=$A$1,'Table 6a'!I39,IF($B$5=$A$2,'Table 6b'!I39,IF($B$5=$A$3,'Table 6c'!I39,)))</f>
        <v>7.0000000000000007E-2</v>
      </c>
      <c r="K42" s="1021">
        <f>IF($B$5=$A$1,'Table 6a'!J39,IF($B$5=$A$2,'Table 6b'!J39,IF($B$5=$A$3,'Table 6c'!J39,)))</f>
        <v>0.03</v>
      </c>
      <c r="L42" s="1022">
        <f>IF($B$5=$A$1,'Table 6a'!K39,IF($B$5=$A$2,'Table 6b'!K39,IF($B$5=$A$3,'Table 6c'!K39,)))</f>
        <v>0.04</v>
      </c>
    </row>
    <row r="43" spans="2:12" x14ac:dyDescent="0.2">
      <c r="B43" s="169" t="s">
        <v>193</v>
      </c>
      <c r="C43" s="1018">
        <f>IF($B$5=$A$1,'Table 6a'!B40,IF($B$5=$A$2,'Table 6b'!B40,IF($B$5=$A$3,'Table 6c'!B40,)))</f>
        <v>0</v>
      </c>
      <c r="D43" s="1018">
        <f>IF($B$5=$A$1,'Table 6a'!C40,IF($B$5=$A$2,'Table 6b'!C40,IF($B$5=$A$3,'Table 6c'!C40,)))</f>
        <v>1</v>
      </c>
      <c r="E43" s="1017">
        <f>IF($B$5=$A$1,'Table 6a'!D40,IF($B$5=$A$2,'Table 6b'!D40,IF($B$5=$A$3,'Table 6c'!D40,)))</f>
        <v>5</v>
      </c>
      <c r="F43" s="1018">
        <f>IF($B$5=$A$1,'Table 6a'!E40,IF($B$5=$A$2,'Table 6b'!E40,IF($B$5=$A$3,'Table 6c'!E40,)))</f>
        <v>3</v>
      </c>
      <c r="G43" s="1019">
        <f>IF($B$5=$A$1,'Table 6a'!F40,IF($B$5=$A$2,'Table 6b'!F40,IF($B$5=$A$3,'Table 6c'!F40,)))</f>
        <v>9</v>
      </c>
      <c r="H43" s="1021">
        <f>IF($B$5=$A$1,'Table 6a'!G40,IF($B$5=$A$2,'Table 6b'!G40,IF($B$5=$A$3,'Table 6c'!G40,)))</f>
        <v>0</v>
      </c>
      <c r="I43" s="1021">
        <f>IF($B$5=$A$1,'Table 6a'!H40,IF($B$5=$A$2,'Table 6b'!H40,IF($B$5=$A$3,'Table 6c'!H40,)))</f>
        <v>0</v>
      </c>
      <c r="J43" s="1021">
        <f>IF($B$5=$A$1,'Table 6a'!I40,IF($B$5=$A$2,'Table 6b'!I40,IF($B$5=$A$3,'Table 6c'!I40,)))</f>
        <v>0.02</v>
      </c>
      <c r="K43" s="1021">
        <f>IF($B$5=$A$1,'Table 6a'!J40,IF($B$5=$A$2,'Table 6b'!J40,IF($B$5=$A$3,'Table 6c'!J40,)))</f>
        <v>0.01</v>
      </c>
      <c r="L43" s="1022">
        <f>IF($B$5=$A$1,'Table 6a'!K40,IF($B$5=$A$2,'Table 6b'!K40,IF($B$5=$A$3,'Table 6c'!K40,)))</f>
        <v>0.01</v>
      </c>
    </row>
    <row r="44" spans="2:12" x14ac:dyDescent="0.2">
      <c r="B44" s="169" t="s">
        <v>176</v>
      </c>
      <c r="C44" s="1018">
        <f>IF($B$5=$A$1,'Table 6a'!B41,IF($B$5=$A$2,'Table 6b'!B41,IF($B$5=$A$3,'Table 6c'!B41,)))</f>
        <v>112</v>
      </c>
      <c r="D44" s="1018">
        <f>IF($B$5=$A$1,'Table 6a'!C41,IF($B$5=$A$2,'Table 6b'!C41,IF($B$5=$A$3,'Table 6c'!C41,)))</f>
        <v>494</v>
      </c>
      <c r="E44" s="1018">
        <f>IF($B$5=$A$1,'Table 6a'!D41,IF($B$5=$A$2,'Table 6b'!D41,IF($B$5=$A$3,'Table 6c'!D41,)))</f>
        <v>497</v>
      </c>
      <c r="F44" s="1018">
        <f>IF($B$5=$A$1,'Table 6a'!E41,IF($B$5=$A$2,'Table 6b'!E41,IF($B$5=$A$3,'Table 6c'!E41,)))</f>
        <v>768</v>
      </c>
      <c r="G44" s="1019">
        <f>IF($B$5=$A$1,'Table 6a'!F41,IF($B$5=$A$2,'Table 6b'!F41,IF($B$5=$A$3,'Table 6c'!F41,)))</f>
        <v>1871</v>
      </c>
      <c r="H44" s="1021">
        <f>IF($B$5=$A$1,'Table 6a'!G41,IF($B$5=$A$2,'Table 6b'!G41,IF($B$5=$A$3,'Table 6c'!G41,)))</f>
        <v>1.69</v>
      </c>
      <c r="I44" s="1021">
        <f>IF($B$5=$A$1,'Table 6a'!H41,IF($B$5=$A$2,'Table 6b'!H41,IF($B$5=$A$3,'Table 6c'!H41,)))</f>
        <v>2.02</v>
      </c>
      <c r="J44" s="1021">
        <f>IF($B$5=$A$1,'Table 6a'!I41,IF($B$5=$A$2,'Table 6b'!I41,IF($B$5=$A$3,'Table 6c'!I41,)))</f>
        <v>2.12</v>
      </c>
      <c r="K44" s="1021">
        <f>IF($B$5=$A$1,'Table 6a'!J41,IF($B$5=$A$2,'Table 6b'!J41,IF($B$5=$A$3,'Table 6c'!J41,)))</f>
        <v>3.21</v>
      </c>
      <c r="L44" s="1022">
        <f>IF($B$5=$A$1,'Table 6a'!K41,IF($B$5=$A$2,'Table 6b'!K41,IF($B$5=$A$3,'Table 6c'!K41,)))</f>
        <v>2.38</v>
      </c>
    </row>
    <row r="45" spans="2:12" x14ac:dyDescent="0.2">
      <c r="B45" s="652" t="s">
        <v>20</v>
      </c>
      <c r="C45" s="1009">
        <f>IF($B$5=$A$1,'Table 6a'!B42,IF($B$5=$A$2,'Table 6b'!B42,IF($B$5=$A$3,'Table 6c'!B42,)))</f>
        <v>1586</v>
      </c>
      <c r="D45" s="1009">
        <f>IF($B$5=$A$1,'Table 6a'!C42,IF($B$5=$A$2,'Table 6b'!C42,IF($B$5=$A$3,'Table 6c'!C42,)))</f>
        <v>8124</v>
      </c>
      <c r="E45" s="1009">
        <f>IF($B$5=$A$1,'Table 6a'!D42,IF($B$5=$A$2,'Table 6b'!D42,IF($B$5=$A$3,'Table 6c'!D42,)))</f>
        <v>7497</v>
      </c>
      <c r="F45" s="1009">
        <f>IF($B$5=$A$1,'Table 6a'!E42,IF($B$5=$A$2,'Table 6b'!E42,IF($B$5=$A$3,'Table 6c'!E42,)))</f>
        <v>10297</v>
      </c>
      <c r="G45" s="1010">
        <f>IF($B$5=$A$1,'Table 6a'!F42,IF($B$5=$A$2,'Table 6b'!F42,IF($B$5=$A$3,'Table 6c'!F42,)))</f>
        <v>27504</v>
      </c>
      <c r="H45" s="1011">
        <f>IF($B$5=$A$1,'Table 6a'!G42,IF($B$5=$A$2,'Table 6b'!G42,IF($B$5=$A$3,'Table 6c'!G42,)))</f>
        <v>23.91</v>
      </c>
      <c r="I45" s="1011">
        <f>IF($B$5=$A$1,'Table 6a'!H42,IF($B$5=$A$2,'Table 6b'!H42,IF($B$5=$A$3,'Table 6c'!H42,)))</f>
        <v>33.15</v>
      </c>
      <c r="J45" s="1011">
        <f>IF($B$5=$A$1,'Table 6a'!I42,IF($B$5=$A$2,'Table 6b'!I42,IF($B$5=$A$3,'Table 6c'!I42,)))</f>
        <v>32.01</v>
      </c>
      <c r="K45" s="1011">
        <f>IF($B$5=$A$1,'Table 6a'!J42,IF($B$5=$A$2,'Table 6b'!J42,IF($B$5=$A$3,'Table 6c'!J42,)))</f>
        <v>43.01</v>
      </c>
      <c r="L45" s="1012">
        <f>IF($B$5=$A$1,'Table 6a'!K42,IF($B$5=$A$2,'Table 6b'!K42,IF($B$5=$A$3,'Table 6c'!K42,)))</f>
        <v>35.04</v>
      </c>
    </row>
    <row r="46" spans="2:12" x14ac:dyDescent="0.2">
      <c r="B46" s="36" t="s">
        <v>177</v>
      </c>
      <c r="C46" s="1025">
        <f>IF($B$5=$A$1,'Table 6a'!B43,IF($B$5=$A$2,'Table 6b'!B43,IF($B$5=$A$3,'Table 6c'!B43,)))</f>
        <v>298</v>
      </c>
      <c r="D46" s="1025">
        <f>IF($B$5=$A$1,'Table 6a'!C43,IF($B$5=$A$2,'Table 6b'!C43,IF($B$5=$A$3,'Table 6c'!C43,)))</f>
        <v>1004</v>
      </c>
      <c r="E46" s="1025">
        <f>IF($B$5=$A$1,'Table 6a'!D43,IF($B$5=$A$2,'Table 6b'!D43,IF($B$5=$A$3,'Table 6c'!D43,)))</f>
        <v>672</v>
      </c>
      <c r="F46" s="1025">
        <f>IF($B$5=$A$1,'Table 6a'!E43,IF($B$5=$A$2,'Table 6b'!E43,IF($B$5=$A$3,'Table 6c'!E43,)))</f>
        <v>1143</v>
      </c>
      <c r="G46" s="1026">
        <f>IF($B$5=$A$1,'Table 6a'!F43,IF($B$5=$A$2,'Table 6b'!F43,IF($B$5=$A$3,'Table 6c'!F43,)))</f>
        <v>3117</v>
      </c>
      <c r="H46" s="1027">
        <f>IF($B$5=$A$1,'Table 6a'!G43,IF($B$5=$A$2,'Table 6b'!G43,IF($B$5=$A$3,'Table 6c'!G43,)))</f>
        <v>4.49</v>
      </c>
      <c r="I46" s="1027">
        <f>IF($B$5=$A$1,'Table 6a'!H43,IF($B$5=$A$2,'Table 6b'!H43,IF($B$5=$A$3,'Table 6c'!H43,)))</f>
        <v>4.0999999999999996</v>
      </c>
      <c r="J46" s="1027">
        <f>IF($B$5=$A$1,'Table 6a'!I43,IF($B$5=$A$2,'Table 6b'!I43,IF($B$5=$A$3,'Table 6c'!I43,)))</f>
        <v>2.87</v>
      </c>
      <c r="K46" s="1027">
        <f>IF($B$5=$A$1,'Table 6a'!J43,IF($B$5=$A$2,'Table 6b'!J43,IF($B$5=$A$3,'Table 6c'!J43,)))</f>
        <v>4.7699999999999996</v>
      </c>
      <c r="L46" s="1028">
        <f>IF($B$5=$A$1,'Table 6a'!K43,IF($B$5=$A$2,'Table 6b'!K43,IF($B$5=$A$3,'Table 6c'!K43,)))</f>
        <v>3.97</v>
      </c>
    </row>
    <row r="47" spans="2:12" x14ac:dyDescent="0.2">
      <c r="B47" s="170" t="s">
        <v>178</v>
      </c>
      <c r="C47" s="1025">
        <f>IF($B$5=$A$1,'Table 6a'!B44,IF($B$5=$A$2,'Table 6b'!B44,IF($B$5=$A$3,'Table 6c'!B44,)))</f>
        <v>206</v>
      </c>
      <c r="D47" s="1025">
        <f>IF($B$5=$A$1,'Table 6a'!C44,IF($B$5=$A$2,'Table 6b'!C44,IF($B$5=$A$3,'Table 6c'!C44,)))</f>
        <v>869</v>
      </c>
      <c r="E47" s="1025">
        <f>IF($B$5=$A$1,'Table 6a'!D44,IF($B$5=$A$2,'Table 6b'!D44,IF($B$5=$A$3,'Table 6c'!D44,)))</f>
        <v>912</v>
      </c>
      <c r="F47" s="1025">
        <f>IF($B$5=$A$1,'Table 6a'!E44,IF($B$5=$A$2,'Table 6b'!E44,IF($B$5=$A$3,'Table 6c'!E44,)))</f>
        <v>1571</v>
      </c>
      <c r="G47" s="1026">
        <f>IF($B$5=$A$1,'Table 6a'!F44,IF($B$5=$A$2,'Table 6b'!F44,IF($B$5=$A$3,'Table 6c'!F44,)))</f>
        <v>3558</v>
      </c>
      <c r="H47" s="1027">
        <f>IF($B$5=$A$1,'Table 6a'!G44,IF($B$5=$A$2,'Table 6b'!G44,IF($B$5=$A$3,'Table 6c'!G44,)))</f>
        <v>3.11</v>
      </c>
      <c r="I47" s="1027">
        <f>IF($B$5=$A$1,'Table 6a'!H44,IF($B$5=$A$2,'Table 6b'!H44,IF($B$5=$A$3,'Table 6c'!H44,)))</f>
        <v>3.55</v>
      </c>
      <c r="J47" s="1027">
        <f>IF($B$5=$A$1,'Table 6a'!I44,IF($B$5=$A$2,'Table 6b'!I44,IF($B$5=$A$3,'Table 6c'!I44,)))</f>
        <v>3.89</v>
      </c>
      <c r="K47" s="1027">
        <f>IF($B$5=$A$1,'Table 6a'!J44,IF($B$5=$A$2,'Table 6b'!J44,IF($B$5=$A$3,'Table 6c'!J44,)))</f>
        <v>6.56</v>
      </c>
      <c r="L47" s="1028">
        <f>IF($B$5=$A$1,'Table 6a'!K44,IF($B$5=$A$2,'Table 6b'!K44,IF($B$5=$A$3,'Table 6c'!K44,)))</f>
        <v>4.53</v>
      </c>
    </row>
    <row r="48" spans="2:12" x14ac:dyDescent="0.2">
      <c r="B48" s="170" t="s">
        <v>179</v>
      </c>
      <c r="C48" s="1025">
        <f>IF($B$5=$A$1,'Table 6a'!B45,IF($B$5=$A$2,'Table 6b'!B45,IF($B$5=$A$3,'Table 6c'!B45,)))</f>
        <v>317</v>
      </c>
      <c r="D48" s="1025">
        <f>IF($B$5=$A$1,'Table 6a'!C45,IF($B$5=$A$2,'Table 6b'!C45,IF($B$5=$A$3,'Table 6c'!C45,)))</f>
        <v>2425</v>
      </c>
      <c r="E48" s="1025">
        <f>IF($B$5=$A$1,'Table 6a'!D45,IF($B$5=$A$2,'Table 6b'!D45,IF($B$5=$A$3,'Table 6c'!D45,)))</f>
        <v>2470</v>
      </c>
      <c r="F48" s="1025">
        <f>IF($B$5=$A$1,'Table 6a'!E45,IF($B$5=$A$2,'Table 6b'!E45,IF($B$5=$A$3,'Table 6c'!E45,)))</f>
        <v>3855</v>
      </c>
      <c r="G48" s="1026">
        <f>IF($B$5=$A$1,'Table 6a'!F45,IF($B$5=$A$2,'Table 6b'!F45,IF($B$5=$A$3,'Table 6c'!F45,)))</f>
        <v>9067</v>
      </c>
      <c r="H48" s="1027">
        <f>IF($B$5=$A$1,'Table 6a'!G45,IF($B$5=$A$2,'Table 6b'!G45,IF($B$5=$A$3,'Table 6c'!G45,)))</f>
        <v>4.78</v>
      </c>
      <c r="I48" s="1027">
        <f>IF($B$5=$A$1,'Table 6a'!H45,IF($B$5=$A$2,'Table 6b'!H45,IF($B$5=$A$3,'Table 6c'!H45,)))</f>
        <v>9.89</v>
      </c>
      <c r="J48" s="1027">
        <f>IF($B$5=$A$1,'Table 6a'!I45,IF($B$5=$A$2,'Table 6b'!I45,IF($B$5=$A$3,'Table 6c'!I45,)))</f>
        <v>10.55</v>
      </c>
      <c r="K48" s="1027">
        <f>IF($B$5=$A$1,'Table 6a'!J45,IF($B$5=$A$2,'Table 6b'!J45,IF($B$5=$A$3,'Table 6c'!J45,)))</f>
        <v>16.100000000000001</v>
      </c>
      <c r="L48" s="1028">
        <f>IF($B$5=$A$1,'Table 6a'!K45,IF($B$5=$A$2,'Table 6b'!K45,IF($B$5=$A$3,'Table 6c'!K45,)))</f>
        <v>11.55</v>
      </c>
    </row>
    <row r="49" spans="2:12" x14ac:dyDescent="0.2">
      <c r="B49" s="170" t="s">
        <v>194</v>
      </c>
      <c r="C49" s="1025">
        <f>IF($B$5=$A$1,'Table 6a'!B46,IF($B$5=$A$2,'Table 6b'!B46,IF($B$5=$A$3,'Table 6c'!B46,)))</f>
        <v>593</v>
      </c>
      <c r="D49" s="1025">
        <f>IF($B$5=$A$1,'Table 6a'!C46,IF($B$5=$A$2,'Table 6b'!C46,IF($B$5=$A$3,'Table 6c'!C46,)))</f>
        <v>2606</v>
      </c>
      <c r="E49" s="1025">
        <f>IF($B$5=$A$1,'Table 6a'!D46,IF($B$5=$A$2,'Table 6b'!D46,IF($B$5=$A$3,'Table 6c'!D46,)))</f>
        <v>2313</v>
      </c>
      <c r="F49" s="1025">
        <f>IF($B$5=$A$1,'Table 6a'!E46,IF($B$5=$A$2,'Table 6b'!E46,IF($B$5=$A$3,'Table 6c'!E46,)))</f>
        <v>2136</v>
      </c>
      <c r="G49" s="1026">
        <f>IF($B$5=$A$1,'Table 6a'!F46,IF($B$5=$A$2,'Table 6b'!F46,IF($B$5=$A$3,'Table 6c'!F46,)))</f>
        <v>7648</v>
      </c>
      <c r="H49" s="1027">
        <f>IF($B$5=$A$1,'Table 6a'!G46,IF($B$5=$A$2,'Table 6b'!G46,IF($B$5=$A$3,'Table 6c'!G46,)))</f>
        <v>8.94</v>
      </c>
      <c r="I49" s="1027">
        <f>IF($B$5=$A$1,'Table 6a'!H46,IF($B$5=$A$2,'Table 6b'!H46,IF($B$5=$A$3,'Table 6c'!H46,)))</f>
        <v>10.63</v>
      </c>
      <c r="J49" s="1027">
        <f>IF($B$5=$A$1,'Table 6a'!I46,IF($B$5=$A$2,'Table 6b'!I46,IF($B$5=$A$3,'Table 6c'!I46,)))</f>
        <v>9.8800000000000008</v>
      </c>
      <c r="K49" s="1027">
        <f>IF($B$5=$A$1,'Table 6a'!J46,IF($B$5=$A$2,'Table 6b'!J46,IF($B$5=$A$3,'Table 6c'!J46,)))</f>
        <v>8.92</v>
      </c>
      <c r="L49" s="1028">
        <f>IF($B$5=$A$1,'Table 6a'!K46,IF($B$5=$A$2,'Table 6b'!K46,IF($B$5=$A$3,'Table 6c'!K46,)))</f>
        <v>9.74</v>
      </c>
    </row>
    <row r="50" spans="2:12" x14ac:dyDescent="0.2">
      <c r="B50" s="170" t="s">
        <v>180</v>
      </c>
      <c r="C50" s="1025">
        <f>IF($B$5=$A$1,'Table 6a'!B47,IF($B$5=$A$2,'Table 6b'!B47,IF($B$5=$A$3,'Table 6c'!B47,)))</f>
        <v>50</v>
      </c>
      <c r="D50" s="1025">
        <f>IF($B$5=$A$1,'Table 6a'!C47,IF($B$5=$A$2,'Table 6b'!C47,IF($B$5=$A$3,'Table 6c'!C47,)))</f>
        <v>368</v>
      </c>
      <c r="E50" s="1025">
        <f>IF($B$5=$A$1,'Table 6a'!D47,IF($B$5=$A$2,'Table 6b'!D47,IF($B$5=$A$3,'Table 6c'!D47,)))</f>
        <v>286</v>
      </c>
      <c r="F50" s="1025">
        <f>IF($B$5=$A$1,'Table 6a'!E47,IF($B$5=$A$2,'Table 6b'!E47,IF($B$5=$A$3,'Table 6c'!E47,)))</f>
        <v>424</v>
      </c>
      <c r="G50" s="1026">
        <f>IF($B$5=$A$1,'Table 6a'!F47,IF($B$5=$A$2,'Table 6b'!F47,IF($B$5=$A$3,'Table 6c'!F47,)))</f>
        <v>1128</v>
      </c>
      <c r="H50" s="1027">
        <f>IF($B$5=$A$1,'Table 6a'!G47,IF($B$5=$A$2,'Table 6b'!G47,IF($B$5=$A$3,'Table 6c'!G47,)))</f>
        <v>0.75</v>
      </c>
      <c r="I50" s="1027">
        <f>IF($B$5=$A$1,'Table 6a'!H47,IF($B$5=$A$2,'Table 6b'!H47,IF($B$5=$A$3,'Table 6c'!H47,)))</f>
        <v>1.5</v>
      </c>
      <c r="J50" s="1027">
        <f>IF($B$5=$A$1,'Table 6a'!I47,IF($B$5=$A$2,'Table 6b'!I47,IF($B$5=$A$3,'Table 6c'!I47,)))</f>
        <v>1.22</v>
      </c>
      <c r="K50" s="1027">
        <f>IF($B$5=$A$1,'Table 6a'!J47,IF($B$5=$A$2,'Table 6b'!J47,IF($B$5=$A$3,'Table 6c'!J47,)))</f>
        <v>1.77</v>
      </c>
      <c r="L50" s="1028">
        <f>IF($B$5=$A$1,'Table 6a'!K47,IF($B$5=$A$2,'Table 6b'!K47,IF($B$5=$A$3,'Table 6c'!K47,)))</f>
        <v>1.44</v>
      </c>
    </row>
    <row r="51" spans="2:12" x14ac:dyDescent="0.2">
      <c r="B51" s="170" t="s">
        <v>181</v>
      </c>
      <c r="C51" s="1025">
        <f>IF($B$5=$A$1,'Table 6a'!B48,IF($B$5=$A$2,'Table 6b'!B48,IF($B$5=$A$3,'Table 6c'!B48,)))</f>
        <v>7</v>
      </c>
      <c r="D51" s="1025">
        <f>IF($B$5=$A$1,'Table 6a'!C48,IF($B$5=$A$2,'Table 6b'!C48,IF($B$5=$A$3,'Table 6c'!C48,)))</f>
        <v>69</v>
      </c>
      <c r="E51" s="1025">
        <f>IF($B$5=$A$1,'Table 6a'!D48,IF($B$5=$A$2,'Table 6b'!D48,IF($B$5=$A$3,'Table 6c'!D48,)))</f>
        <v>64</v>
      </c>
      <c r="F51" s="1025">
        <f>IF($B$5=$A$1,'Table 6a'!E48,IF($B$5=$A$2,'Table 6b'!E48,IF($B$5=$A$3,'Table 6c'!E48,)))</f>
        <v>69</v>
      </c>
      <c r="G51" s="1026">
        <f>IF($B$5=$A$1,'Table 6a'!F48,IF($B$5=$A$2,'Table 6b'!F48,IF($B$5=$A$3,'Table 6c'!F48,)))</f>
        <v>209</v>
      </c>
      <c r="H51" s="1027">
        <f>IF($B$5=$A$1,'Table 6a'!G48,IF($B$5=$A$2,'Table 6b'!G48,IF($B$5=$A$3,'Table 6c'!G48,)))</f>
        <v>0.11</v>
      </c>
      <c r="I51" s="1027">
        <f>IF($B$5=$A$1,'Table 6a'!H48,IF($B$5=$A$2,'Table 6b'!H48,IF($B$5=$A$3,'Table 6c'!H48,)))</f>
        <v>0.28000000000000003</v>
      </c>
      <c r="J51" s="1027">
        <f>IF($B$5=$A$1,'Table 6a'!I48,IF($B$5=$A$2,'Table 6b'!I48,IF($B$5=$A$3,'Table 6c'!I48,)))</f>
        <v>0.27</v>
      </c>
      <c r="K51" s="1027">
        <f>IF($B$5=$A$1,'Table 6a'!J48,IF($B$5=$A$2,'Table 6b'!J48,IF($B$5=$A$3,'Table 6c'!J48,)))</f>
        <v>0.28999999999999998</v>
      </c>
      <c r="L51" s="1028">
        <f>IF($B$5=$A$1,'Table 6a'!K48,IF($B$5=$A$2,'Table 6b'!K48,IF($B$5=$A$3,'Table 6c'!K48,)))</f>
        <v>0.27</v>
      </c>
    </row>
    <row r="52" spans="2:12" x14ac:dyDescent="0.2">
      <c r="B52" s="170" t="s">
        <v>182</v>
      </c>
      <c r="C52" s="1025">
        <f>IF($B$5=$A$1,'Table 6a'!B49,IF($B$5=$A$2,'Table 6b'!B49,IF($B$5=$A$3,'Table 6c'!B49,)))</f>
        <v>27</v>
      </c>
      <c r="D52" s="1025">
        <f>IF($B$5=$A$1,'Table 6a'!C49,IF($B$5=$A$2,'Table 6b'!C49,IF($B$5=$A$3,'Table 6c'!C49,)))</f>
        <v>243</v>
      </c>
      <c r="E52" s="1025">
        <f>IF($B$5=$A$1,'Table 6a'!D49,IF($B$5=$A$2,'Table 6b'!D49,IF($B$5=$A$3,'Table 6c'!D49,)))</f>
        <v>225</v>
      </c>
      <c r="F52" s="1025">
        <f>IF($B$5=$A$1,'Table 6a'!E49,IF($B$5=$A$2,'Table 6b'!E49,IF($B$5=$A$3,'Table 6c'!E49,)))</f>
        <v>197</v>
      </c>
      <c r="G52" s="1026">
        <f>IF($B$5=$A$1,'Table 6a'!F49,IF($B$5=$A$2,'Table 6b'!F49,IF($B$5=$A$3,'Table 6c'!F49,)))</f>
        <v>692</v>
      </c>
      <c r="H52" s="1027">
        <f>IF($B$5=$A$1,'Table 6a'!G49,IF($B$5=$A$2,'Table 6b'!G49,IF($B$5=$A$3,'Table 6c'!G49,)))</f>
        <v>0.41</v>
      </c>
      <c r="I52" s="1027">
        <f>IF($B$5=$A$1,'Table 6a'!H49,IF($B$5=$A$2,'Table 6b'!H49,IF($B$5=$A$3,'Table 6c'!H49,)))</f>
        <v>0.99</v>
      </c>
      <c r="J52" s="1027">
        <f>IF($B$5=$A$1,'Table 6a'!I49,IF($B$5=$A$2,'Table 6b'!I49,IF($B$5=$A$3,'Table 6c'!I49,)))</f>
        <v>0.96</v>
      </c>
      <c r="K52" s="1027">
        <f>IF($B$5=$A$1,'Table 6a'!J49,IF($B$5=$A$2,'Table 6b'!J49,IF($B$5=$A$3,'Table 6c'!J49,)))</f>
        <v>0.82</v>
      </c>
      <c r="L52" s="1028">
        <f>IF($B$5=$A$1,'Table 6a'!K49,IF($B$5=$A$2,'Table 6b'!K49,IF($B$5=$A$3,'Table 6c'!K49,)))</f>
        <v>0.88</v>
      </c>
    </row>
    <row r="53" spans="2:12" x14ac:dyDescent="0.2">
      <c r="B53" s="171" t="s">
        <v>195</v>
      </c>
      <c r="C53" s="1029">
        <f>IF($B$5=$A$1,'Table 6a'!B50,IF($B$5=$A$2,'Table 6b'!B50,IF($B$5=$A$3,'Table 6c'!B50,)))</f>
        <v>88</v>
      </c>
      <c r="D53" s="1029">
        <f>IF($B$5=$A$1,'Table 6a'!C50,IF($B$5=$A$2,'Table 6b'!C50,IF($B$5=$A$3,'Table 6c'!C50,)))</f>
        <v>540</v>
      </c>
      <c r="E53" s="1029">
        <f>IF($B$5=$A$1,'Table 6a'!D50,IF($B$5=$A$2,'Table 6b'!D50,IF($B$5=$A$3,'Table 6c'!D50,)))</f>
        <v>555</v>
      </c>
      <c r="F53" s="1029">
        <f>IF($B$5=$A$1,'Table 6a'!E50,IF($B$5=$A$2,'Table 6b'!E50,IF($B$5=$A$3,'Table 6c'!E50,)))</f>
        <v>902</v>
      </c>
      <c r="G53" s="1030">
        <f>IF($B$5=$A$1,'Table 6a'!F50,IF($B$5=$A$2,'Table 6b'!F50,IF($B$5=$A$3,'Table 6c'!F50,)))</f>
        <v>2085</v>
      </c>
      <c r="H53" s="1031">
        <f>IF($B$5=$A$1,'Table 6a'!G50,IF($B$5=$A$2,'Table 6b'!G50,IF($B$5=$A$3,'Table 6c'!G50,)))</f>
        <v>1.33</v>
      </c>
      <c r="I53" s="1031">
        <f>IF($B$5=$A$1,'Table 6a'!H50,IF($B$5=$A$2,'Table 6b'!H50,IF($B$5=$A$3,'Table 6c'!H50,)))</f>
        <v>2.2000000000000002</v>
      </c>
      <c r="J53" s="1031">
        <f>IF($B$5=$A$1,'Table 6a'!I50,IF($B$5=$A$2,'Table 6b'!I50,IF($B$5=$A$3,'Table 6c'!I50,)))</f>
        <v>2.37</v>
      </c>
      <c r="K53" s="1031">
        <f>IF($B$5=$A$1,'Table 6a'!J50,IF($B$5=$A$2,'Table 6b'!J50,IF($B$5=$A$3,'Table 6c'!J50,)))</f>
        <v>3.77</v>
      </c>
      <c r="L53" s="1032">
        <f>IF($B$5=$A$1,'Table 6a'!K50,IF($B$5=$A$2,'Table 6b'!K50,IF($B$5=$A$3,'Table 6c'!K50,)))</f>
        <v>2.66</v>
      </c>
    </row>
    <row r="54" spans="2:12" ht="11.25" customHeight="1" x14ac:dyDescent="0.2">
      <c r="B54" s="587" t="s">
        <v>117</v>
      </c>
      <c r="C54" s="3"/>
      <c r="D54" s="3"/>
      <c r="E54" s="3"/>
      <c r="F54" s="3"/>
      <c r="G54" s="3"/>
      <c r="H54" s="3"/>
      <c r="I54" s="3"/>
      <c r="J54" s="3"/>
      <c r="K54" s="3"/>
      <c r="L54" s="3"/>
    </row>
  </sheetData>
  <sheetProtection sheet="1" objects="1" scenarios="1"/>
  <dataValidations count="1">
    <dataValidation type="list" allowBlank="1" showInputMessage="1" showErrorMessage="1" sqref="B5">
      <formula1>$A$1:$A$3</formula1>
    </dataValidation>
  </dataValidations>
  <hyperlinks>
    <hyperlink ref="B1" location="Contents!A1" display="Return to index"/>
  </hyperlinks>
  <pageMargins left="0.75" right="0.75" top="1" bottom="1" header="0.5" footer="0.5"/>
  <pageSetup paperSize="9" scale="6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pageSetUpPr fitToPage="1"/>
  </sheetPr>
  <dimension ref="A1:K51"/>
  <sheetViews>
    <sheetView showGridLines="0" workbookViewId="0">
      <selection activeCell="L6" sqref="L6"/>
    </sheetView>
  </sheetViews>
  <sheetFormatPr defaultRowHeight="12.75" x14ac:dyDescent="0.2"/>
  <cols>
    <col min="1" max="1" customWidth="true" width="36.0" collapsed="false"/>
    <col min="2" max="11" customWidth="true" width="9.0" collapsed="false"/>
  </cols>
  <sheetData>
    <row r="1" spans="1:11" x14ac:dyDescent="0.2">
      <c r="A1" s="100" t="s">
        <v>89</v>
      </c>
    </row>
    <row r="2" spans="1:11" ht="17.25" x14ac:dyDescent="0.2">
      <c r="A2" s="33" t="s">
        <v>393</v>
      </c>
      <c r="B2" s="34"/>
      <c r="C2" s="34"/>
      <c r="D2" s="34"/>
      <c r="E2" s="34"/>
      <c r="F2" s="34"/>
      <c r="G2" s="34"/>
      <c r="H2" s="34"/>
      <c r="I2" s="34"/>
      <c r="J2" s="421"/>
      <c r="K2" s="35"/>
    </row>
    <row r="3" spans="1:11" ht="12.75" customHeight="1" x14ac:dyDescent="0.2">
      <c r="A3" s="33"/>
      <c r="B3" s="34"/>
      <c r="C3" s="34"/>
      <c r="D3" s="34"/>
      <c r="E3" s="34"/>
      <c r="F3" s="34"/>
      <c r="G3" s="34"/>
      <c r="H3" s="34"/>
      <c r="I3" s="34"/>
      <c r="J3" s="421"/>
      <c r="K3" s="35"/>
    </row>
    <row r="4" spans="1:11" x14ac:dyDescent="0.2">
      <c r="A4" s="422"/>
      <c r="B4" s="174"/>
      <c r="C4" s="112"/>
      <c r="D4" s="112"/>
      <c r="E4" s="175"/>
      <c r="F4" s="176" t="s">
        <v>143</v>
      </c>
      <c r="G4" s="174"/>
      <c r="H4" s="112"/>
      <c r="I4" s="112"/>
      <c r="J4" s="177"/>
      <c r="K4" s="176" t="s">
        <v>144</v>
      </c>
    </row>
    <row r="5" spans="1:11" x14ac:dyDescent="0.2">
      <c r="A5" s="423" t="s">
        <v>30</v>
      </c>
      <c r="B5" s="165" t="s">
        <v>31</v>
      </c>
      <c r="C5" s="166" t="s">
        <v>32</v>
      </c>
      <c r="D5" s="166" t="s">
        <v>29</v>
      </c>
      <c r="E5" s="165" t="s">
        <v>275</v>
      </c>
      <c r="F5" s="165" t="s">
        <v>9</v>
      </c>
      <c r="G5" s="167" t="s">
        <v>31</v>
      </c>
      <c r="H5" s="166" t="s">
        <v>32</v>
      </c>
      <c r="I5" s="166" t="s">
        <v>29</v>
      </c>
      <c r="J5" s="165" t="s">
        <v>275</v>
      </c>
      <c r="K5" s="168" t="s">
        <v>9</v>
      </c>
    </row>
    <row r="6" spans="1:11" x14ac:dyDescent="0.2">
      <c r="A6" s="657" t="s">
        <v>139</v>
      </c>
      <c r="B6" s="658">
        <v>5692</v>
      </c>
      <c r="C6" s="653">
        <v>20754</v>
      </c>
      <c r="D6" s="653">
        <v>18766</v>
      </c>
      <c r="E6" s="653">
        <v>19466</v>
      </c>
      <c r="F6" s="654">
        <v>64678</v>
      </c>
      <c r="G6" s="655">
        <v>100</v>
      </c>
      <c r="H6" s="655">
        <v>100</v>
      </c>
      <c r="I6" s="655">
        <v>100</v>
      </c>
      <c r="J6" s="655">
        <v>100</v>
      </c>
      <c r="K6" s="656">
        <v>100</v>
      </c>
    </row>
    <row r="7" spans="1:11" ht="22.5" customHeight="1" x14ac:dyDescent="0.2">
      <c r="A7" s="905" t="s">
        <v>11</v>
      </c>
      <c r="B7" s="602">
        <v>2522</v>
      </c>
      <c r="C7" s="602">
        <v>7560</v>
      </c>
      <c r="D7" s="602">
        <v>7426</v>
      </c>
      <c r="E7" s="602">
        <v>6105</v>
      </c>
      <c r="F7" s="603">
        <v>23613</v>
      </c>
      <c r="G7" s="906">
        <v>44.31</v>
      </c>
      <c r="H7" s="906">
        <v>36.43</v>
      </c>
      <c r="I7" s="906">
        <v>39.57</v>
      </c>
      <c r="J7" s="906">
        <v>31.36</v>
      </c>
      <c r="K7" s="907">
        <v>36.51</v>
      </c>
    </row>
    <row r="8" spans="1:11" x14ac:dyDescent="0.2">
      <c r="A8" s="652" t="s">
        <v>12</v>
      </c>
      <c r="B8" s="653">
        <v>238</v>
      </c>
      <c r="C8" s="653">
        <v>643</v>
      </c>
      <c r="D8" s="653">
        <v>381</v>
      </c>
      <c r="E8" s="653">
        <v>311</v>
      </c>
      <c r="F8" s="654">
        <v>1573</v>
      </c>
      <c r="G8" s="655">
        <v>4.18</v>
      </c>
      <c r="H8" s="655">
        <v>3.1</v>
      </c>
      <c r="I8" s="655">
        <v>2.0299999999999998</v>
      </c>
      <c r="J8" s="655">
        <v>1.6</v>
      </c>
      <c r="K8" s="656">
        <v>2.4300000000000002</v>
      </c>
    </row>
    <row r="9" spans="1:11" x14ac:dyDescent="0.2">
      <c r="A9" s="169" t="s">
        <v>164</v>
      </c>
      <c r="B9" s="604">
        <v>11</v>
      </c>
      <c r="C9" s="605">
        <v>14</v>
      </c>
      <c r="D9" s="605">
        <v>14</v>
      </c>
      <c r="E9" s="605">
        <v>32</v>
      </c>
      <c r="F9" s="606">
        <v>71</v>
      </c>
      <c r="G9" s="208">
        <v>0.19</v>
      </c>
      <c r="H9" s="172">
        <v>7.0000000000000007E-2</v>
      </c>
      <c r="I9" s="172">
        <v>7.0000000000000007E-2</v>
      </c>
      <c r="J9" s="172">
        <v>0.16</v>
      </c>
      <c r="K9" s="179">
        <v>0.11</v>
      </c>
    </row>
    <row r="10" spans="1:11" x14ac:dyDescent="0.2">
      <c r="A10" s="169" t="s">
        <v>198</v>
      </c>
      <c r="B10" s="605">
        <v>170</v>
      </c>
      <c r="C10" s="605">
        <v>462</v>
      </c>
      <c r="D10" s="605">
        <v>256</v>
      </c>
      <c r="E10" s="605">
        <v>196</v>
      </c>
      <c r="F10" s="606">
        <v>1084</v>
      </c>
      <c r="G10" s="172">
        <v>2.99</v>
      </c>
      <c r="H10" s="172">
        <v>2.23</v>
      </c>
      <c r="I10" s="172">
        <v>1.36</v>
      </c>
      <c r="J10" s="172">
        <v>1.01</v>
      </c>
      <c r="K10" s="179">
        <v>1.68</v>
      </c>
    </row>
    <row r="11" spans="1:11" x14ac:dyDescent="0.2">
      <c r="A11" s="169" t="s">
        <v>165</v>
      </c>
      <c r="B11" s="605">
        <v>51</v>
      </c>
      <c r="C11" s="605">
        <v>129</v>
      </c>
      <c r="D11" s="605">
        <v>91</v>
      </c>
      <c r="E11" s="605">
        <v>54</v>
      </c>
      <c r="F11" s="606">
        <v>325</v>
      </c>
      <c r="G11" s="172">
        <v>0.9</v>
      </c>
      <c r="H11" s="172">
        <v>0.62</v>
      </c>
      <c r="I11" s="172">
        <v>0.48</v>
      </c>
      <c r="J11" s="172">
        <v>0.28000000000000003</v>
      </c>
      <c r="K11" s="179">
        <v>0.5</v>
      </c>
    </row>
    <row r="12" spans="1:11" x14ac:dyDescent="0.2">
      <c r="A12" s="169" t="s">
        <v>199</v>
      </c>
      <c r="B12" s="605">
        <v>6</v>
      </c>
      <c r="C12" s="605">
        <v>38</v>
      </c>
      <c r="D12" s="605">
        <v>20</v>
      </c>
      <c r="E12" s="605">
        <v>29</v>
      </c>
      <c r="F12" s="606">
        <v>93</v>
      </c>
      <c r="G12" s="172">
        <v>0.11</v>
      </c>
      <c r="H12" s="172">
        <v>0.18</v>
      </c>
      <c r="I12" s="172">
        <v>0.11</v>
      </c>
      <c r="J12" s="172">
        <v>0.15</v>
      </c>
      <c r="K12" s="179">
        <v>0.14000000000000001</v>
      </c>
    </row>
    <row r="13" spans="1:11" x14ac:dyDescent="0.2">
      <c r="A13" s="652" t="s">
        <v>140</v>
      </c>
      <c r="B13" s="653">
        <v>117</v>
      </c>
      <c r="C13" s="653">
        <v>271</v>
      </c>
      <c r="D13" s="653">
        <v>229</v>
      </c>
      <c r="E13" s="653">
        <v>565</v>
      </c>
      <c r="F13" s="654">
        <v>1182</v>
      </c>
      <c r="G13" s="655">
        <v>2.06</v>
      </c>
      <c r="H13" s="655">
        <v>1.31</v>
      </c>
      <c r="I13" s="655">
        <v>1.22</v>
      </c>
      <c r="J13" s="655">
        <v>2.9</v>
      </c>
      <c r="K13" s="656">
        <v>1.83</v>
      </c>
    </row>
    <row r="14" spans="1:11" x14ac:dyDescent="0.2">
      <c r="A14" s="169" t="s">
        <v>166</v>
      </c>
      <c r="B14" s="605">
        <v>17</v>
      </c>
      <c r="C14" s="605">
        <v>35</v>
      </c>
      <c r="D14" s="605">
        <v>29</v>
      </c>
      <c r="E14" s="605">
        <v>70</v>
      </c>
      <c r="F14" s="606">
        <v>151</v>
      </c>
      <c r="G14" s="208">
        <v>0.3</v>
      </c>
      <c r="H14" s="208">
        <v>0.17</v>
      </c>
      <c r="I14" s="208">
        <v>0.15</v>
      </c>
      <c r="J14" s="208">
        <v>0.36</v>
      </c>
      <c r="K14" s="209">
        <v>0.23</v>
      </c>
    </row>
    <row r="15" spans="1:11" x14ac:dyDescent="0.2">
      <c r="A15" s="169" t="s">
        <v>167</v>
      </c>
      <c r="B15" s="605">
        <v>26</v>
      </c>
      <c r="C15" s="605">
        <v>57</v>
      </c>
      <c r="D15" s="605">
        <v>47</v>
      </c>
      <c r="E15" s="605">
        <v>158</v>
      </c>
      <c r="F15" s="606">
        <v>288</v>
      </c>
      <c r="G15" s="208">
        <v>0.46</v>
      </c>
      <c r="H15" s="208">
        <v>0.27</v>
      </c>
      <c r="I15" s="208">
        <v>0.25</v>
      </c>
      <c r="J15" s="172">
        <v>0.81</v>
      </c>
      <c r="K15" s="179">
        <v>0.45</v>
      </c>
    </row>
    <row r="16" spans="1:11" x14ac:dyDescent="0.2">
      <c r="A16" s="169" t="s">
        <v>190</v>
      </c>
      <c r="B16" s="607">
        <v>0</v>
      </c>
      <c r="C16" s="605">
        <v>3</v>
      </c>
      <c r="D16" s="605">
        <v>3</v>
      </c>
      <c r="E16" s="605">
        <v>21</v>
      </c>
      <c r="F16" s="606">
        <v>27</v>
      </c>
      <c r="G16" s="208">
        <v>0</v>
      </c>
      <c r="H16" s="172">
        <v>0.01</v>
      </c>
      <c r="I16" s="172">
        <v>0.02</v>
      </c>
      <c r="J16" s="172">
        <v>0.11</v>
      </c>
      <c r="K16" s="179">
        <v>0.04</v>
      </c>
    </row>
    <row r="17" spans="1:11" x14ac:dyDescent="0.2">
      <c r="A17" s="169" t="s">
        <v>168</v>
      </c>
      <c r="B17" s="605">
        <v>74</v>
      </c>
      <c r="C17" s="605">
        <v>176</v>
      </c>
      <c r="D17" s="605">
        <v>150</v>
      </c>
      <c r="E17" s="605">
        <v>316</v>
      </c>
      <c r="F17" s="606">
        <v>716</v>
      </c>
      <c r="G17" s="172">
        <v>1.3</v>
      </c>
      <c r="H17" s="172">
        <v>0.85</v>
      </c>
      <c r="I17" s="172">
        <v>0.8</v>
      </c>
      <c r="J17" s="172">
        <v>1.62</v>
      </c>
      <c r="K17" s="179">
        <v>1.1100000000000001</v>
      </c>
    </row>
    <row r="18" spans="1:11" x14ac:dyDescent="0.2">
      <c r="A18" s="652" t="s">
        <v>13</v>
      </c>
      <c r="B18" s="653">
        <v>535</v>
      </c>
      <c r="C18" s="653">
        <v>1949</v>
      </c>
      <c r="D18" s="653">
        <v>2860</v>
      </c>
      <c r="E18" s="653">
        <v>2033</v>
      </c>
      <c r="F18" s="654">
        <v>7377</v>
      </c>
      <c r="G18" s="655">
        <v>9.4</v>
      </c>
      <c r="H18" s="655">
        <v>9.39</v>
      </c>
      <c r="I18" s="655">
        <v>15.24</v>
      </c>
      <c r="J18" s="655">
        <v>10.44</v>
      </c>
      <c r="K18" s="656">
        <v>11.41</v>
      </c>
    </row>
    <row r="19" spans="1:11" x14ac:dyDescent="0.2">
      <c r="A19" s="169" t="s">
        <v>169</v>
      </c>
      <c r="B19" s="605">
        <v>102</v>
      </c>
      <c r="C19" s="605">
        <v>207</v>
      </c>
      <c r="D19" s="605">
        <v>247</v>
      </c>
      <c r="E19" s="605">
        <v>168</v>
      </c>
      <c r="F19" s="606">
        <v>724</v>
      </c>
      <c r="G19" s="172">
        <v>1.79</v>
      </c>
      <c r="H19" s="172">
        <v>1</v>
      </c>
      <c r="I19" s="172">
        <v>1.32</v>
      </c>
      <c r="J19" s="172">
        <v>0.86</v>
      </c>
      <c r="K19" s="179">
        <v>1.1200000000000001</v>
      </c>
    </row>
    <row r="20" spans="1:11" x14ac:dyDescent="0.2">
      <c r="A20" s="169" t="s">
        <v>196</v>
      </c>
      <c r="B20" s="605">
        <v>15</v>
      </c>
      <c r="C20" s="605">
        <v>41</v>
      </c>
      <c r="D20" s="605">
        <v>55</v>
      </c>
      <c r="E20" s="605">
        <v>36</v>
      </c>
      <c r="F20" s="606">
        <v>147</v>
      </c>
      <c r="G20" s="172">
        <v>0.26</v>
      </c>
      <c r="H20" s="172">
        <v>0.2</v>
      </c>
      <c r="I20" s="172">
        <v>0.28999999999999998</v>
      </c>
      <c r="J20" s="172">
        <v>0.18</v>
      </c>
      <c r="K20" s="179">
        <v>0.23</v>
      </c>
    </row>
    <row r="21" spans="1:11" x14ac:dyDescent="0.2">
      <c r="A21" s="169" t="s">
        <v>129</v>
      </c>
      <c r="B21" s="605">
        <v>7</v>
      </c>
      <c r="C21" s="605">
        <v>20</v>
      </c>
      <c r="D21" s="605">
        <v>38</v>
      </c>
      <c r="E21" s="605">
        <v>43</v>
      </c>
      <c r="F21" s="606">
        <v>108</v>
      </c>
      <c r="G21" s="172">
        <v>0.12</v>
      </c>
      <c r="H21" s="172">
        <v>0.1</v>
      </c>
      <c r="I21" s="172">
        <v>0.2</v>
      </c>
      <c r="J21" s="172">
        <v>0.22</v>
      </c>
      <c r="K21" s="179">
        <v>0.17</v>
      </c>
    </row>
    <row r="22" spans="1:11" x14ac:dyDescent="0.2">
      <c r="A22" s="169" t="s">
        <v>124</v>
      </c>
      <c r="B22" s="605">
        <v>45</v>
      </c>
      <c r="C22" s="605">
        <v>82</v>
      </c>
      <c r="D22" s="605">
        <v>67</v>
      </c>
      <c r="E22" s="605">
        <v>19</v>
      </c>
      <c r="F22" s="606">
        <v>213</v>
      </c>
      <c r="G22" s="172">
        <v>0.79</v>
      </c>
      <c r="H22" s="172">
        <v>0.4</v>
      </c>
      <c r="I22" s="172">
        <v>0.36</v>
      </c>
      <c r="J22" s="172">
        <v>0.1</v>
      </c>
      <c r="K22" s="179">
        <v>0.33</v>
      </c>
    </row>
    <row r="23" spans="1:11" x14ac:dyDescent="0.2">
      <c r="A23" s="169" t="s">
        <v>14</v>
      </c>
      <c r="B23" s="605">
        <v>182</v>
      </c>
      <c r="C23" s="605">
        <v>1026</v>
      </c>
      <c r="D23" s="605">
        <v>1705</v>
      </c>
      <c r="E23" s="605">
        <v>1228</v>
      </c>
      <c r="F23" s="606">
        <v>4141</v>
      </c>
      <c r="G23" s="172">
        <v>3.2</v>
      </c>
      <c r="H23" s="172">
        <v>4.9400000000000004</v>
      </c>
      <c r="I23" s="172">
        <v>9.09</v>
      </c>
      <c r="J23" s="172">
        <v>6.31</v>
      </c>
      <c r="K23" s="179">
        <v>6.4</v>
      </c>
    </row>
    <row r="24" spans="1:11" x14ac:dyDescent="0.2">
      <c r="A24" s="169" t="s">
        <v>15</v>
      </c>
      <c r="B24" s="605">
        <v>102</v>
      </c>
      <c r="C24" s="605">
        <v>320</v>
      </c>
      <c r="D24" s="605">
        <v>463</v>
      </c>
      <c r="E24" s="605">
        <v>294</v>
      </c>
      <c r="F24" s="606">
        <v>1179</v>
      </c>
      <c r="G24" s="172">
        <v>1.79</v>
      </c>
      <c r="H24" s="172">
        <v>1.54</v>
      </c>
      <c r="I24" s="172">
        <v>2.4700000000000002</v>
      </c>
      <c r="J24" s="172">
        <v>1.51</v>
      </c>
      <c r="K24" s="179">
        <v>1.82</v>
      </c>
    </row>
    <row r="25" spans="1:11" x14ac:dyDescent="0.2">
      <c r="A25" s="169" t="s">
        <v>16</v>
      </c>
      <c r="B25" s="605">
        <v>16</v>
      </c>
      <c r="C25" s="605">
        <v>81</v>
      </c>
      <c r="D25" s="605">
        <v>89</v>
      </c>
      <c r="E25" s="605">
        <v>87</v>
      </c>
      <c r="F25" s="606">
        <v>273</v>
      </c>
      <c r="G25" s="172">
        <v>0.28000000000000003</v>
      </c>
      <c r="H25" s="172">
        <v>0.39</v>
      </c>
      <c r="I25" s="172">
        <v>0.47</v>
      </c>
      <c r="J25" s="172">
        <v>0.45</v>
      </c>
      <c r="K25" s="179">
        <v>0.42</v>
      </c>
    </row>
    <row r="26" spans="1:11" x14ac:dyDescent="0.2">
      <c r="A26" s="169" t="s">
        <v>131</v>
      </c>
      <c r="B26" s="605">
        <v>66</v>
      </c>
      <c r="C26" s="605">
        <v>172</v>
      </c>
      <c r="D26" s="605">
        <v>196</v>
      </c>
      <c r="E26" s="605">
        <v>158</v>
      </c>
      <c r="F26" s="606">
        <v>592</v>
      </c>
      <c r="G26" s="172">
        <v>1.1599999999999999</v>
      </c>
      <c r="H26" s="172">
        <v>0.83</v>
      </c>
      <c r="I26" s="172">
        <v>1.04</v>
      </c>
      <c r="J26" s="172">
        <v>0.81</v>
      </c>
      <c r="K26" s="179">
        <v>0.92</v>
      </c>
    </row>
    <row r="27" spans="1:11" x14ac:dyDescent="0.2">
      <c r="A27" s="652" t="s">
        <v>141</v>
      </c>
      <c r="B27" s="653">
        <v>305</v>
      </c>
      <c r="C27" s="653">
        <v>589</v>
      </c>
      <c r="D27" s="653">
        <v>386</v>
      </c>
      <c r="E27" s="653">
        <v>262</v>
      </c>
      <c r="F27" s="654">
        <v>1542</v>
      </c>
      <c r="G27" s="655">
        <v>5.36</v>
      </c>
      <c r="H27" s="655">
        <v>2.84</v>
      </c>
      <c r="I27" s="655">
        <v>2.06</v>
      </c>
      <c r="J27" s="655">
        <v>1.35</v>
      </c>
      <c r="K27" s="656">
        <v>2.38</v>
      </c>
    </row>
    <row r="28" spans="1:11" x14ac:dyDescent="0.2">
      <c r="A28" s="169" t="s">
        <v>170</v>
      </c>
      <c r="B28" s="605">
        <v>24</v>
      </c>
      <c r="C28" s="605">
        <v>32</v>
      </c>
      <c r="D28" s="605">
        <v>27</v>
      </c>
      <c r="E28" s="605">
        <v>24</v>
      </c>
      <c r="F28" s="606">
        <v>107</v>
      </c>
      <c r="G28" s="172">
        <v>0.42</v>
      </c>
      <c r="H28" s="172">
        <v>0.15</v>
      </c>
      <c r="I28" s="172">
        <v>0.14000000000000001</v>
      </c>
      <c r="J28" s="172">
        <v>0.12</v>
      </c>
      <c r="K28" s="179">
        <v>0.17</v>
      </c>
    </row>
    <row r="29" spans="1:11" x14ac:dyDescent="0.2">
      <c r="A29" s="169" t="s">
        <v>171</v>
      </c>
      <c r="B29" s="605">
        <v>281</v>
      </c>
      <c r="C29" s="605">
        <v>557</v>
      </c>
      <c r="D29" s="605">
        <v>359</v>
      </c>
      <c r="E29" s="605">
        <v>238</v>
      </c>
      <c r="F29" s="606">
        <v>1435</v>
      </c>
      <c r="G29" s="172">
        <v>4.9400000000000004</v>
      </c>
      <c r="H29" s="172">
        <v>2.68</v>
      </c>
      <c r="I29" s="172">
        <v>1.91</v>
      </c>
      <c r="J29" s="172">
        <v>1.22</v>
      </c>
      <c r="K29" s="179">
        <v>2.2200000000000002</v>
      </c>
    </row>
    <row r="30" spans="1:11" x14ac:dyDescent="0.2">
      <c r="A30" s="652" t="s">
        <v>17</v>
      </c>
      <c r="B30" s="653">
        <v>1327</v>
      </c>
      <c r="C30" s="653">
        <v>4108</v>
      </c>
      <c r="D30" s="653">
        <v>3570</v>
      </c>
      <c r="E30" s="653">
        <v>2934</v>
      </c>
      <c r="F30" s="654">
        <v>11939</v>
      </c>
      <c r="G30" s="655">
        <v>23.31</v>
      </c>
      <c r="H30" s="655">
        <v>19.79</v>
      </c>
      <c r="I30" s="655">
        <v>19.02</v>
      </c>
      <c r="J30" s="655">
        <v>15.07</v>
      </c>
      <c r="K30" s="656">
        <v>18.46</v>
      </c>
    </row>
    <row r="31" spans="1:11" x14ac:dyDescent="0.2">
      <c r="A31" s="169" t="s">
        <v>172</v>
      </c>
      <c r="B31" s="605">
        <v>720</v>
      </c>
      <c r="C31" s="605">
        <v>2106</v>
      </c>
      <c r="D31" s="605">
        <v>1808</v>
      </c>
      <c r="E31" s="605">
        <v>1477</v>
      </c>
      <c r="F31" s="606">
        <v>6111</v>
      </c>
      <c r="G31" s="172">
        <v>12.65</v>
      </c>
      <c r="H31" s="172">
        <v>10.15</v>
      </c>
      <c r="I31" s="172">
        <v>9.6300000000000008</v>
      </c>
      <c r="J31" s="172">
        <v>7.59</v>
      </c>
      <c r="K31" s="179">
        <v>9.4499999999999993</v>
      </c>
    </row>
    <row r="32" spans="1:11" x14ac:dyDescent="0.2">
      <c r="A32" s="169" t="s">
        <v>191</v>
      </c>
      <c r="B32" s="605">
        <v>236</v>
      </c>
      <c r="C32" s="605">
        <v>496</v>
      </c>
      <c r="D32" s="605">
        <v>412</v>
      </c>
      <c r="E32" s="605">
        <v>301</v>
      </c>
      <c r="F32" s="606">
        <v>1445</v>
      </c>
      <c r="G32" s="172">
        <v>4.1500000000000004</v>
      </c>
      <c r="H32" s="172">
        <v>2.39</v>
      </c>
      <c r="I32" s="172">
        <v>2.2000000000000002</v>
      </c>
      <c r="J32" s="172">
        <v>1.55</v>
      </c>
      <c r="K32" s="179">
        <v>2.23</v>
      </c>
    </row>
    <row r="33" spans="1:11" x14ac:dyDescent="0.2">
      <c r="A33" s="169" t="s">
        <v>173</v>
      </c>
      <c r="B33" s="605">
        <v>367</v>
      </c>
      <c r="C33" s="605">
        <v>1484</v>
      </c>
      <c r="D33" s="605">
        <v>1331</v>
      </c>
      <c r="E33" s="605">
        <v>1134</v>
      </c>
      <c r="F33" s="606">
        <v>4316</v>
      </c>
      <c r="G33" s="172">
        <v>6.45</v>
      </c>
      <c r="H33" s="172">
        <v>7.15</v>
      </c>
      <c r="I33" s="172">
        <v>7.09</v>
      </c>
      <c r="J33" s="172">
        <v>5.83</v>
      </c>
      <c r="K33" s="179">
        <v>6.67</v>
      </c>
    </row>
    <row r="34" spans="1:11" x14ac:dyDescent="0.2">
      <c r="A34" s="169" t="s">
        <v>174</v>
      </c>
      <c r="B34" s="605">
        <v>4</v>
      </c>
      <c r="C34" s="605">
        <v>22</v>
      </c>
      <c r="D34" s="605">
        <v>19</v>
      </c>
      <c r="E34" s="605">
        <v>22</v>
      </c>
      <c r="F34" s="606">
        <v>67</v>
      </c>
      <c r="G34" s="172">
        <v>7.0000000000000007E-2</v>
      </c>
      <c r="H34" s="172">
        <v>0.11</v>
      </c>
      <c r="I34" s="172">
        <v>0.1</v>
      </c>
      <c r="J34" s="172">
        <v>0.11</v>
      </c>
      <c r="K34" s="179">
        <v>0.1</v>
      </c>
    </row>
    <row r="35" spans="1:11" ht="22.5" customHeight="1" x14ac:dyDescent="0.2">
      <c r="A35" s="905" t="s">
        <v>18</v>
      </c>
      <c r="B35" s="602">
        <v>3170</v>
      </c>
      <c r="C35" s="602">
        <v>13194</v>
      </c>
      <c r="D35" s="602">
        <v>11340</v>
      </c>
      <c r="E35" s="602">
        <v>13361</v>
      </c>
      <c r="F35" s="603">
        <v>41065</v>
      </c>
      <c r="G35" s="906">
        <v>55.69</v>
      </c>
      <c r="H35" s="906">
        <v>63.57</v>
      </c>
      <c r="I35" s="906">
        <v>60.43</v>
      </c>
      <c r="J35" s="906">
        <v>68.64</v>
      </c>
      <c r="K35" s="907">
        <v>63.49</v>
      </c>
    </row>
    <row r="36" spans="1:11" x14ac:dyDescent="0.2">
      <c r="A36" s="652" t="s">
        <v>19</v>
      </c>
      <c r="B36" s="653">
        <v>1808</v>
      </c>
      <c r="C36" s="653">
        <v>6357</v>
      </c>
      <c r="D36" s="653">
        <v>5314</v>
      </c>
      <c r="E36" s="653">
        <v>5089</v>
      </c>
      <c r="F36" s="654">
        <v>18568</v>
      </c>
      <c r="G36" s="655">
        <v>31.76</v>
      </c>
      <c r="H36" s="655">
        <v>30.63</v>
      </c>
      <c r="I36" s="655">
        <v>28.32</v>
      </c>
      <c r="J36" s="655">
        <v>26.14</v>
      </c>
      <c r="K36" s="656">
        <v>28.71</v>
      </c>
    </row>
    <row r="37" spans="1:11" x14ac:dyDescent="0.2">
      <c r="A37" s="169" t="s">
        <v>175</v>
      </c>
      <c r="B37" s="605">
        <v>844</v>
      </c>
      <c r="C37" s="605">
        <v>2533</v>
      </c>
      <c r="D37" s="605">
        <v>1904</v>
      </c>
      <c r="E37" s="605">
        <v>1664</v>
      </c>
      <c r="F37" s="606">
        <v>6945</v>
      </c>
      <c r="G37" s="172">
        <v>14.83</v>
      </c>
      <c r="H37" s="172">
        <v>12.2</v>
      </c>
      <c r="I37" s="172">
        <v>10.15</v>
      </c>
      <c r="J37" s="172">
        <v>8.5500000000000007</v>
      </c>
      <c r="K37" s="179">
        <v>10.74</v>
      </c>
    </row>
    <row r="38" spans="1:11" x14ac:dyDescent="0.2">
      <c r="A38" s="169" t="s">
        <v>197</v>
      </c>
      <c r="B38" s="605">
        <v>871</v>
      </c>
      <c r="C38" s="605">
        <v>3421</v>
      </c>
      <c r="D38" s="605">
        <v>3013</v>
      </c>
      <c r="E38" s="605">
        <v>2846</v>
      </c>
      <c r="F38" s="606">
        <v>10151</v>
      </c>
      <c r="G38" s="172">
        <v>15.3</v>
      </c>
      <c r="H38" s="172">
        <v>16.48</v>
      </c>
      <c r="I38" s="172">
        <v>16.059999999999999</v>
      </c>
      <c r="J38" s="172">
        <v>14.62</v>
      </c>
      <c r="K38" s="179">
        <v>15.69</v>
      </c>
    </row>
    <row r="39" spans="1:11" x14ac:dyDescent="0.2">
      <c r="A39" s="169" t="s">
        <v>192</v>
      </c>
      <c r="B39" s="605">
        <v>1</v>
      </c>
      <c r="C39" s="605">
        <v>3</v>
      </c>
      <c r="D39" s="605">
        <v>14</v>
      </c>
      <c r="E39" s="605">
        <v>6</v>
      </c>
      <c r="F39" s="606">
        <v>24</v>
      </c>
      <c r="G39" s="172">
        <v>0.02</v>
      </c>
      <c r="H39" s="172">
        <v>0.01</v>
      </c>
      <c r="I39" s="172">
        <v>7.0000000000000007E-2</v>
      </c>
      <c r="J39" s="172">
        <v>0.03</v>
      </c>
      <c r="K39" s="179">
        <v>0.04</v>
      </c>
    </row>
    <row r="40" spans="1:11" x14ac:dyDescent="0.2">
      <c r="A40" s="169" t="s">
        <v>193</v>
      </c>
      <c r="B40" s="605">
        <v>0</v>
      </c>
      <c r="C40" s="605">
        <v>1</v>
      </c>
      <c r="D40" s="604">
        <v>5</v>
      </c>
      <c r="E40" s="605">
        <v>3</v>
      </c>
      <c r="F40" s="606">
        <v>9</v>
      </c>
      <c r="G40" s="172">
        <v>0</v>
      </c>
      <c r="H40" s="172">
        <v>0</v>
      </c>
      <c r="I40" s="172">
        <v>0.03</v>
      </c>
      <c r="J40" s="172">
        <v>0.02</v>
      </c>
      <c r="K40" s="179">
        <v>0.01</v>
      </c>
    </row>
    <row r="41" spans="1:11" x14ac:dyDescent="0.2">
      <c r="A41" s="169" t="s">
        <v>176</v>
      </c>
      <c r="B41" s="605">
        <v>92</v>
      </c>
      <c r="C41" s="605">
        <v>399</v>
      </c>
      <c r="D41" s="605">
        <v>378</v>
      </c>
      <c r="E41" s="605">
        <v>570</v>
      </c>
      <c r="F41" s="606">
        <v>1439</v>
      </c>
      <c r="G41" s="172">
        <v>1.62</v>
      </c>
      <c r="H41" s="172">
        <v>1.92</v>
      </c>
      <c r="I41" s="172">
        <v>2.0099999999999998</v>
      </c>
      <c r="J41" s="172">
        <v>2.93</v>
      </c>
      <c r="K41" s="179">
        <v>2.2200000000000002</v>
      </c>
    </row>
    <row r="42" spans="1:11" x14ac:dyDescent="0.2">
      <c r="A42" s="652" t="s">
        <v>20</v>
      </c>
      <c r="B42" s="653">
        <v>1362</v>
      </c>
      <c r="C42" s="653">
        <v>6837</v>
      </c>
      <c r="D42" s="653">
        <v>6026</v>
      </c>
      <c r="E42" s="653">
        <v>8272</v>
      </c>
      <c r="F42" s="654">
        <v>22497</v>
      </c>
      <c r="G42" s="655">
        <v>23.93</v>
      </c>
      <c r="H42" s="655">
        <v>32.94</v>
      </c>
      <c r="I42" s="655">
        <v>32.11</v>
      </c>
      <c r="J42" s="655">
        <v>42.49</v>
      </c>
      <c r="K42" s="656">
        <v>34.78</v>
      </c>
    </row>
    <row r="43" spans="1:11" x14ac:dyDescent="0.2">
      <c r="A43" s="36" t="s">
        <v>177</v>
      </c>
      <c r="B43" s="608">
        <v>265</v>
      </c>
      <c r="C43" s="608">
        <v>886</v>
      </c>
      <c r="D43" s="608">
        <v>573</v>
      </c>
      <c r="E43" s="608">
        <v>907</v>
      </c>
      <c r="F43" s="609">
        <v>2631</v>
      </c>
      <c r="G43" s="210">
        <v>4.66</v>
      </c>
      <c r="H43" s="210">
        <v>4.2699999999999996</v>
      </c>
      <c r="I43" s="210">
        <v>3.05</v>
      </c>
      <c r="J43" s="210">
        <v>4.66</v>
      </c>
      <c r="K43" s="211">
        <v>4.07</v>
      </c>
    </row>
    <row r="44" spans="1:11" x14ac:dyDescent="0.2">
      <c r="A44" s="170" t="s">
        <v>178</v>
      </c>
      <c r="B44" s="608">
        <v>161</v>
      </c>
      <c r="C44" s="608">
        <v>705</v>
      </c>
      <c r="D44" s="608">
        <v>726</v>
      </c>
      <c r="E44" s="608">
        <v>1160</v>
      </c>
      <c r="F44" s="609">
        <v>2752</v>
      </c>
      <c r="G44" s="210">
        <v>2.83</v>
      </c>
      <c r="H44" s="210">
        <v>3.4</v>
      </c>
      <c r="I44" s="210">
        <v>3.87</v>
      </c>
      <c r="J44" s="210">
        <v>5.96</v>
      </c>
      <c r="K44" s="211">
        <v>4.25</v>
      </c>
    </row>
    <row r="45" spans="1:11" x14ac:dyDescent="0.2">
      <c r="A45" s="170" t="s">
        <v>179</v>
      </c>
      <c r="B45" s="608">
        <v>270</v>
      </c>
      <c r="C45" s="608">
        <v>2018</v>
      </c>
      <c r="D45" s="608">
        <v>1971</v>
      </c>
      <c r="E45" s="608">
        <v>3191</v>
      </c>
      <c r="F45" s="609">
        <v>7450</v>
      </c>
      <c r="G45" s="210">
        <v>4.74</v>
      </c>
      <c r="H45" s="210">
        <v>9.7200000000000006</v>
      </c>
      <c r="I45" s="210">
        <v>10.5</v>
      </c>
      <c r="J45" s="210">
        <v>16.39</v>
      </c>
      <c r="K45" s="211">
        <v>11.52</v>
      </c>
    </row>
    <row r="46" spans="1:11" x14ac:dyDescent="0.2">
      <c r="A46" s="170" t="s">
        <v>194</v>
      </c>
      <c r="B46" s="608">
        <v>520</v>
      </c>
      <c r="C46" s="608">
        <v>2200</v>
      </c>
      <c r="D46" s="608">
        <v>1816</v>
      </c>
      <c r="E46" s="608">
        <v>1703</v>
      </c>
      <c r="F46" s="609">
        <v>6239</v>
      </c>
      <c r="G46" s="210">
        <v>9.14</v>
      </c>
      <c r="H46" s="210">
        <v>10.6</v>
      </c>
      <c r="I46" s="210">
        <v>9.68</v>
      </c>
      <c r="J46" s="210">
        <v>8.75</v>
      </c>
      <c r="K46" s="211">
        <v>9.65</v>
      </c>
    </row>
    <row r="47" spans="1:11" x14ac:dyDescent="0.2">
      <c r="A47" s="170" t="s">
        <v>180</v>
      </c>
      <c r="B47" s="608">
        <v>47</v>
      </c>
      <c r="C47" s="608">
        <v>340</v>
      </c>
      <c r="D47" s="608">
        <v>255</v>
      </c>
      <c r="E47" s="608">
        <v>392</v>
      </c>
      <c r="F47" s="609">
        <v>1034</v>
      </c>
      <c r="G47" s="210">
        <v>0.83</v>
      </c>
      <c r="H47" s="210">
        <v>1.64</v>
      </c>
      <c r="I47" s="210">
        <v>1.36</v>
      </c>
      <c r="J47" s="210">
        <v>2.0099999999999998</v>
      </c>
      <c r="K47" s="211">
        <v>1.6</v>
      </c>
    </row>
    <row r="48" spans="1:11" x14ac:dyDescent="0.2">
      <c r="A48" s="170" t="s">
        <v>181</v>
      </c>
      <c r="B48" s="608">
        <v>7</v>
      </c>
      <c r="C48" s="608">
        <v>64</v>
      </c>
      <c r="D48" s="608">
        <v>57</v>
      </c>
      <c r="E48" s="608">
        <v>64</v>
      </c>
      <c r="F48" s="609">
        <v>192</v>
      </c>
      <c r="G48" s="210">
        <v>0.12</v>
      </c>
      <c r="H48" s="210">
        <v>0.31</v>
      </c>
      <c r="I48" s="210">
        <v>0.3</v>
      </c>
      <c r="J48" s="210">
        <v>0.33</v>
      </c>
      <c r="K48" s="211">
        <v>0.3</v>
      </c>
    </row>
    <row r="49" spans="1:11" x14ac:dyDescent="0.2">
      <c r="A49" s="170" t="s">
        <v>182</v>
      </c>
      <c r="B49" s="608">
        <v>24</v>
      </c>
      <c r="C49" s="608">
        <v>215</v>
      </c>
      <c r="D49" s="608">
        <v>202</v>
      </c>
      <c r="E49" s="608">
        <v>175</v>
      </c>
      <c r="F49" s="609">
        <v>616</v>
      </c>
      <c r="G49" s="210">
        <v>0.42</v>
      </c>
      <c r="H49" s="210">
        <v>1.04</v>
      </c>
      <c r="I49" s="210">
        <v>1.08</v>
      </c>
      <c r="J49" s="210">
        <v>0.9</v>
      </c>
      <c r="K49" s="211">
        <v>0.95</v>
      </c>
    </row>
    <row r="50" spans="1:11" x14ac:dyDescent="0.2">
      <c r="A50" s="171" t="s">
        <v>195</v>
      </c>
      <c r="B50" s="610">
        <v>68</v>
      </c>
      <c r="C50" s="610">
        <v>409</v>
      </c>
      <c r="D50" s="610">
        <v>426</v>
      </c>
      <c r="E50" s="610">
        <v>680</v>
      </c>
      <c r="F50" s="611">
        <v>1583</v>
      </c>
      <c r="G50" s="212">
        <v>1.19</v>
      </c>
      <c r="H50" s="212">
        <v>1.97</v>
      </c>
      <c r="I50" s="212">
        <v>2.27</v>
      </c>
      <c r="J50" s="212">
        <v>3.49</v>
      </c>
      <c r="K50" s="213">
        <v>2.4500000000000002</v>
      </c>
    </row>
    <row r="51" spans="1:11" ht="11.25" customHeight="1" x14ac:dyDescent="0.2">
      <c r="A51" s="587" t="s">
        <v>117</v>
      </c>
      <c r="B51" s="3"/>
      <c r="C51" s="3"/>
      <c r="D51" s="3"/>
      <c r="E51" s="3"/>
      <c r="F51" s="3"/>
      <c r="G51" s="3"/>
      <c r="H51" s="3"/>
      <c r="I51" s="3"/>
      <c r="J51" s="3"/>
      <c r="K51" s="3"/>
    </row>
  </sheetData>
  <phoneticPr fontId="10" type="noConversion"/>
  <hyperlinks>
    <hyperlink ref="A1" location="Contents!A1" display="Return to index"/>
  </hyperlinks>
  <pageMargins left="0.75" right="0.75" top="1" bottom="1" header="0.5" footer="0.5"/>
  <pageSetup paperSize="9" scale="57"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pageSetUpPr fitToPage="1"/>
  </sheetPr>
  <dimension ref="A1:M52"/>
  <sheetViews>
    <sheetView showGridLines="0" workbookViewId="0">
      <selection activeCell="L6" sqref="L6"/>
    </sheetView>
  </sheetViews>
  <sheetFormatPr defaultRowHeight="12.75" x14ac:dyDescent="0.2"/>
  <cols>
    <col min="1" max="1" customWidth="true" width="36.0" collapsed="false"/>
    <col min="2" max="6" customWidth="true" width="9.0" collapsed="false"/>
    <col min="7" max="11" customWidth="true" style="99" width="9.0" collapsed="false"/>
  </cols>
  <sheetData>
    <row r="1" spans="1:12" x14ac:dyDescent="0.2">
      <c r="A1" s="100" t="s">
        <v>89</v>
      </c>
    </row>
    <row r="2" spans="1:12" ht="17.25" x14ac:dyDescent="0.2">
      <c r="A2" s="33" t="s">
        <v>394</v>
      </c>
      <c r="B2" s="37"/>
      <c r="C2" s="37"/>
      <c r="D2" s="37"/>
      <c r="E2" s="37"/>
      <c r="F2" s="37"/>
      <c r="G2" s="37"/>
      <c r="H2" s="37"/>
      <c r="I2" s="37"/>
      <c r="J2" s="38"/>
      <c r="K2" s="38"/>
    </row>
    <row r="3" spans="1:12" ht="12.75" customHeight="1" x14ac:dyDescent="0.2">
      <c r="A3" s="33"/>
      <c r="B3" s="37"/>
      <c r="C3" s="37"/>
      <c r="D3" s="37"/>
      <c r="E3" s="37"/>
      <c r="F3" s="37"/>
      <c r="G3" s="37"/>
      <c r="H3" s="37"/>
      <c r="I3" s="37"/>
      <c r="J3" s="38"/>
      <c r="K3" s="38"/>
    </row>
    <row r="4" spans="1:12" x14ac:dyDescent="0.2">
      <c r="A4" s="173"/>
      <c r="B4" s="174"/>
      <c r="C4" s="112"/>
      <c r="D4" s="112"/>
      <c r="E4" s="175"/>
      <c r="F4" s="176" t="s">
        <v>143</v>
      </c>
      <c r="G4" s="174"/>
      <c r="H4" s="112"/>
      <c r="I4" s="112"/>
      <c r="J4" s="177"/>
      <c r="K4" s="176" t="s">
        <v>144</v>
      </c>
    </row>
    <row r="5" spans="1:12" x14ac:dyDescent="0.2">
      <c r="A5" s="178" t="s">
        <v>30</v>
      </c>
      <c r="B5" s="165" t="s">
        <v>31</v>
      </c>
      <c r="C5" s="166" t="s">
        <v>32</v>
      </c>
      <c r="D5" s="166" t="s">
        <v>29</v>
      </c>
      <c r="E5" s="165" t="s">
        <v>275</v>
      </c>
      <c r="F5" s="165" t="s">
        <v>9</v>
      </c>
      <c r="G5" s="167" t="s">
        <v>31</v>
      </c>
      <c r="H5" s="166" t="s">
        <v>32</v>
      </c>
      <c r="I5" s="166" t="s">
        <v>29</v>
      </c>
      <c r="J5" s="165" t="s">
        <v>275</v>
      </c>
      <c r="K5" s="168" t="s">
        <v>9</v>
      </c>
    </row>
    <row r="6" spans="1:12" x14ac:dyDescent="0.2">
      <c r="A6" s="661" t="s">
        <v>139</v>
      </c>
      <c r="B6" s="658">
        <v>940</v>
      </c>
      <c r="C6" s="662">
        <v>3756</v>
      </c>
      <c r="D6" s="662">
        <v>4655</v>
      </c>
      <c r="E6" s="662">
        <v>4474</v>
      </c>
      <c r="F6" s="663">
        <v>13825</v>
      </c>
      <c r="G6" s="655">
        <v>100</v>
      </c>
      <c r="H6" s="655">
        <v>100</v>
      </c>
      <c r="I6" s="655">
        <v>100</v>
      </c>
      <c r="J6" s="655">
        <v>100</v>
      </c>
      <c r="K6" s="656">
        <v>100</v>
      </c>
      <c r="L6" s="425"/>
    </row>
    <row r="7" spans="1:12" ht="22.5" customHeight="1" x14ac:dyDescent="0.2">
      <c r="A7" s="905" t="s">
        <v>11</v>
      </c>
      <c r="B7" s="602">
        <v>323</v>
      </c>
      <c r="C7" s="602">
        <v>1293</v>
      </c>
      <c r="D7" s="602">
        <v>1950</v>
      </c>
      <c r="E7" s="602">
        <v>1279</v>
      </c>
      <c r="F7" s="603">
        <v>4845</v>
      </c>
      <c r="G7" s="906">
        <v>34.36</v>
      </c>
      <c r="H7" s="906">
        <v>34.42</v>
      </c>
      <c r="I7" s="906">
        <v>41.89</v>
      </c>
      <c r="J7" s="906">
        <v>28.59</v>
      </c>
      <c r="K7" s="907">
        <v>35.049999999999997</v>
      </c>
      <c r="L7" s="425"/>
    </row>
    <row r="8" spans="1:12" x14ac:dyDescent="0.2">
      <c r="A8" s="659" t="s">
        <v>12</v>
      </c>
      <c r="B8" s="660">
        <v>24</v>
      </c>
      <c r="C8" s="653">
        <v>71</v>
      </c>
      <c r="D8" s="653">
        <v>71</v>
      </c>
      <c r="E8" s="653">
        <v>42</v>
      </c>
      <c r="F8" s="654">
        <v>208</v>
      </c>
      <c r="G8" s="655">
        <v>2.5499999999999998</v>
      </c>
      <c r="H8" s="655">
        <v>1.89</v>
      </c>
      <c r="I8" s="655">
        <v>1.53</v>
      </c>
      <c r="J8" s="655">
        <v>0.94</v>
      </c>
      <c r="K8" s="656">
        <v>1.5</v>
      </c>
      <c r="L8" s="425"/>
    </row>
    <row r="9" spans="1:12" x14ac:dyDescent="0.2">
      <c r="A9" s="599" t="s">
        <v>164</v>
      </c>
      <c r="B9" s="612">
        <v>2</v>
      </c>
      <c r="C9" s="605">
        <v>2</v>
      </c>
      <c r="D9" s="605">
        <v>5</v>
      </c>
      <c r="E9" s="605">
        <v>1</v>
      </c>
      <c r="F9" s="606">
        <v>10</v>
      </c>
      <c r="G9" s="208">
        <v>0.21</v>
      </c>
      <c r="H9" s="172">
        <v>0.05</v>
      </c>
      <c r="I9" s="172">
        <v>0.11</v>
      </c>
      <c r="J9" s="172">
        <v>0.02</v>
      </c>
      <c r="K9" s="179">
        <v>7.0000000000000007E-2</v>
      </c>
      <c r="L9" s="425"/>
    </row>
    <row r="10" spans="1:12" x14ac:dyDescent="0.2">
      <c r="A10" s="599" t="s">
        <v>198</v>
      </c>
      <c r="B10" s="613">
        <v>14</v>
      </c>
      <c r="C10" s="605">
        <v>30</v>
      </c>
      <c r="D10" s="605">
        <v>22</v>
      </c>
      <c r="E10" s="605">
        <v>22</v>
      </c>
      <c r="F10" s="606">
        <v>88</v>
      </c>
      <c r="G10" s="172">
        <v>1.49</v>
      </c>
      <c r="H10" s="172">
        <v>0.8</v>
      </c>
      <c r="I10" s="172">
        <v>0.47</v>
      </c>
      <c r="J10" s="172">
        <v>0.49</v>
      </c>
      <c r="K10" s="179">
        <v>0.64</v>
      </c>
      <c r="L10" s="425"/>
    </row>
    <row r="11" spans="1:12" x14ac:dyDescent="0.2">
      <c r="A11" s="599" t="s">
        <v>165</v>
      </c>
      <c r="B11" s="613">
        <v>3</v>
      </c>
      <c r="C11" s="605">
        <v>9</v>
      </c>
      <c r="D11" s="605">
        <v>17</v>
      </c>
      <c r="E11" s="605">
        <v>7</v>
      </c>
      <c r="F11" s="606">
        <v>36</v>
      </c>
      <c r="G11" s="172">
        <v>0.32</v>
      </c>
      <c r="H11" s="172">
        <v>0.24</v>
      </c>
      <c r="I11" s="172">
        <v>0.37</v>
      </c>
      <c r="J11" s="172">
        <v>0.16</v>
      </c>
      <c r="K11" s="179">
        <v>0.26</v>
      </c>
      <c r="L11" s="425"/>
    </row>
    <row r="12" spans="1:12" x14ac:dyDescent="0.2">
      <c r="A12" s="599" t="s">
        <v>199</v>
      </c>
      <c r="B12" s="613">
        <v>5</v>
      </c>
      <c r="C12" s="605">
        <v>30</v>
      </c>
      <c r="D12" s="605">
        <v>27</v>
      </c>
      <c r="E12" s="605">
        <v>12</v>
      </c>
      <c r="F12" s="606">
        <v>74</v>
      </c>
      <c r="G12" s="172">
        <v>0.53</v>
      </c>
      <c r="H12" s="172">
        <v>0.8</v>
      </c>
      <c r="I12" s="172">
        <v>0.57999999999999996</v>
      </c>
      <c r="J12" s="172">
        <v>0.27</v>
      </c>
      <c r="K12" s="179">
        <v>0.54</v>
      </c>
      <c r="L12" s="425"/>
    </row>
    <row r="13" spans="1:12" x14ac:dyDescent="0.2">
      <c r="A13" s="659" t="s">
        <v>140</v>
      </c>
      <c r="B13" s="660">
        <v>2</v>
      </c>
      <c r="C13" s="653">
        <v>3</v>
      </c>
      <c r="D13" s="653">
        <v>15</v>
      </c>
      <c r="E13" s="653">
        <v>13</v>
      </c>
      <c r="F13" s="654">
        <v>33</v>
      </c>
      <c r="G13" s="655">
        <v>0.21</v>
      </c>
      <c r="H13" s="655">
        <v>0.08</v>
      </c>
      <c r="I13" s="655">
        <v>0.32</v>
      </c>
      <c r="J13" s="655">
        <v>0.28999999999999998</v>
      </c>
      <c r="K13" s="656">
        <v>0.24</v>
      </c>
      <c r="L13" s="425"/>
    </row>
    <row r="14" spans="1:12" x14ac:dyDescent="0.2">
      <c r="A14" s="599" t="s">
        <v>166</v>
      </c>
      <c r="B14" s="613">
        <v>0</v>
      </c>
      <c r="C14" s="605">
        <v>0</v>
      </c>
      <c r="D14" s="605">
        <v>0</v>
      </c>
      <c r="E14" s="605">
        <v>1</v>
      </c>
      <c r="F14" s="606">
        <v>1</v>
      </c>
      <c r="G14" s="208">
        <v>0</v>
      </c>
      <c r="H14" s="208">
        <v>0</v>
      </c>
      <c r="I14" s="208">
        <v>0</v>
      </c>
      <c r="J14" s="208">
        <v>0.02</v>
      </c>
      <c r="K14" s="209">
        <v>0.01</v>
      </c>
      <c r="L14" s="425"/>
    </row>
    <row r="15" spans="1:12" x14ac:dyDescent="0.2">
      <c r="A15" s="599" t="s">
        <v>167</v>
      </c>
      <c r="B15" s="613">
        <v>0</v>
      </c>
      <c r="C15" s="605">
        <v>1</v>
      </c>
      <c r="D15" s="605">
        <v>2</v>
      </c>
      <c r="E15" s="605">
        <v>1</v>
      </c>
      <c r="F15" s="606">
        <v>4</v>
      </c>
      <c r="G15" s="208">
        <v>0</v>
      </c>
      <c r="H15" s="208">
        <v>0.03</v>
      </c>
      <c r="I15" s="208">
        <v>0.04</v>
      </c>
      <c r="J15" s="172">
        <v>0.02</v>
      </c>
      <c r="K15" s="179">
        <v>0.03</v>
      </c>
      <c r="L15" s="425"/>
    </row>
    <row r="16" spans="1:12" x14ac:dyDescent="0.2">
      <c r="A16" s="599" t="s">
        <v>190</v>
      </c>
      <c r="B16" s="614">
        <v>0</v>
      </c>
      <c r="C16" s="605">
        <v>0</v>
      </c>
      <c r="D16" s="605">
        <v>8</v>
      </c>
      <c r="E16" s="605">
        <v>2</v>
      </c>
      <c r="F16" s="606">
        <v>10</v>
      </c>
      <c r="G16" s="208">
        <v>0</v>
      </c>
      <c r="H16" s="172">
        <v>0</v>
      </c>
      <c r="I16" s="172">
        <v>0.17</v>
      </c>
      <c r="J16" s="172">
        <v>0.04</v>
      </c>
      <c r="K16" s="179">
        <v>7.0000000000000007E-2</v>
      </c>
      <c r="L16" s="425"/>
    </row>
    <row r="17" spans="1:12" x14ac:dyDescent="0.2">
      <c r="A17" s="599" t="s">
        <v>168</v>
      </c>
      <c r="B17" s="613">
        <v>2</v>
      </c>
      <c r="C17" s="605">
        <v>2</v>
      </c>
      <c r="D17" s="605">
        <v>5</v>
      </c>
      <c r="E17" s="605">
        <v>9</v>
      </c>
      <c r="F17" s="606">
        <v>18</v>
      </c>
      <c r="G17" s="172">
        <v>0.21</v>
      </c>
      <c r="H17" s="172">
        <v>0.05</v>
      </c>
      <c r="I17" s="172">
        <v>0.11</v>
      </c>
      <c r="J17" s="172">
        <v>0.2</v>
      </c>
      <c r="K17" s="179">
        <v>0.13</v>
      </c>
      <c r="L17" s="425"/>
    </row>
    <row r="18" spans="1:12" x14ac:dyDescent="0.2">
      <c r="A18" s="659" t="s">
        <v>13</v>
      </c>
      <c r="B18" s="660">
        <v>91</v>
      </c>
      <c r="C18" s="653">
        <v>561</v>
      </c>
      <c r="D18" s="653">
        <v>1071</v>
      </c>
      <c r="E18" s="653">
        <v>671</v>
      </c>
      <c r="F18" s="654">
        <v>2394</v>
      </c>
      <c r="G18" s="655">
        <v>9.68</v>
      </c>
      <c r="H18" s="655">
        <v>14.94</v>
      </c>
      <c r="I18" s="655">
        <v>23.01</v>
      </c>
      <c r="J18" s="655">
        <v>15</v>
      </c>
      <c r="K18" s="656">
        <v>17.32</v>
      </c>
      <c r="L18" s="425"/>
    </row>
    <row r="19" spans="1:12" x14ac:dyDescent="0.2">
      <c r="A19" s="599" t="s">
        <v>169</v>
      </c>
      <c r="B19" s="613">
        <v>8</v>
      </c>
      <c r="C19" s="605">
        <v>11</v>
      </c>
      <c r="D19" s="605">
        <v>16</v>
      </c>
      <c r="E19" s="605">
        <v>7</v>
      </c>
      <c r="F19" s="606">
        <v>42</v>
      </c>
      <c r="G19" s="172">
        <v>0.85</v>
      </c>
      <c r="H19" s="172">
        <v>0.28999999999999998</v>
      </c>
      <c r="I19" s="172">
        <v>0.34</v>
      </c>
      <c r="J19" s="172">
        <v>0.16</v>
      </c>
      <c r="K19" s="179">
        <v>0.3</v>
      </c>
      <c r="L19" s="425"/>
    </row>
    <row r="20" spans="1:12" x14ac:dyDescent="0.2">
      <c r="A20" s="599" t="s">
        <v>196</v>
      </c>
      <c r="B20" s="613">
        <v>1</v>
      </c>
      <c r="C20" s="605">
        <v>5</v>
      </c>
      <c r="D20" s="605">
        <v>5</v>
      </c>
      <c r="E20" s="605">
        <v>3</v>
      </c>
      <c r="F20" s="606">
        <v>14</v>
      </c>
      <c r="G20" s="172">
        <v>0.11</v>
      </c>
      <c r="H20" s="172">
        <v>0.13</v>
      </c>
      <c r="I20" s="172">
        <v>0.11</v>
      </c>
      <c r="J20" s="172">
        <v>7.0000000000000007E-2</v>
      </c>
      <c r="K20" s="179">
        <v>0.1</v>
      </c>
      <c r="L20" s="425"/>
    </row>
    <row r="21" spans="1:12" x14ac:dyDescent="0.2">
      <c r="A21" s="599" t="s">
        <v>129</v>
      </c>
      <c r="B21" s="613">
        <v>0</v>
      </c>
      <c r="C21" s="605">
        <v>2</v>
      </c>
      <c r="D21" s="605">
        <v>1</v>
      </c>
      <c r="E21" s="605">
        <v>0</v>
      </c>
      <c r="F21" s="606">
        <v>3</v>
      </c>
      <c r="G21" s="172">
        <v>0</v>
      </c>
      <c r="H21" s="172">
        <v>0.05</v>
      </c>
      <c r="I21" s="172">
        <v>0.02</v>
      </c>
      <c r="J21" s="172">
        <v>0</v>
      </c>
      <c r="K21" s="179">
        <v>0.02</v>
      </c>
      <c r="L21" s="425"/>
    </row>
    <row r="22" spans="1:12" x14ac:dyDescent="0.2">
      <c r="A22" s="599" t="s">
        <v>124</v>
      </c>
      <c r="B22" s="613">
        <v>1</v>
      </c>
      <c r="C22" s="605">
        <v>1</v>
      </c>
      <c r="D22" s="605">
        <v>5</v>
      </c>
      <c r="E22" s="605">
        <v>1</v>
      </c>
      <c r="F22" s="606">
        <v>8</v>
      </c>
      <c r="G22" s="172">
        <v>0.11</v>
      </c>
      <c r="H22" s="172">
        <v>0.03</v>
      </c>
      <c r="I22" s="172">
        <v>0.11</v>
      </c>
      <c r="J22" s="172">
        <v>0.02</v>
      </c>
      <c r="K22" s="179">
        <v>0.06</v>
      </c>
      <c r="L22" s="425"/>
    </row>
    <row r="23" spans="1:12" x14ac:dyDescent="0.2">
      <c r="A23" s="599" t="s">
        <v>14</v>
      </c>
      <c r="B23" s="613">
        <v>60</v>
      </c>
      <c r="C23" s="605">
        <v>400</v>
      </c>
      <c r="D23" s="605">
        <v>823</v>
      </c>
      <c r="E23" s="605">
        <v>499</v>
      </c>
      <c r="F23" s="606">
        <v>1782</v>
      </c>
      <c r="G23" s="172">
        <v>6.38</v>
      </c>
      <c r="H23" s="172">
        <v>10.65</v>
      </c>
      <c r="I23" s="172">
        <v>17.68</v>
      </c>
      <c r="J23" s="172">
        <v>11.15</v>
      </c>
      <c r="K23" s="179">
        <v>12.89</v>
      </c>
      <c r="L23" s="425"/>
    </row>
    <row r="24" spans="1:12" x14ac:dyDescent="0.2">
      <c r="A24" s="599" t="s">
        <v>15</v>
      </c>
      <c r="B24" s="613">
        <v>15</v>
      </c>
      <c r="C24" s="605">
        <v>83</v>
      </c>
      <c r="D24" s="605">
        <v>131</v>
      </c>
      <c r="E24" s="605">
        <v>83</v>
      </c>
      <c r="F24" s="606">
        <v>312</v>
      </c>
      <c r="G24" s="172">
        <v>1.6</v>
      </c>
      <c r="H24" s="172">
        <v>2.21</v>
      </c>
      <c r="I24" s="172">
        <v>2.81</v>
      </c>
      <c r="J24" s="172">
        <v>1.86</v>
      </c>
      <c r="K24" s="179">
        <v>2.2599999999999998</v>
      </c>
      <c r="L24" s="425"/>
    </row>
    <row r="25" spans="1:12" x14ac:dyDescent="0.2">
      <c r="A25" s="599" t="s">
        <v>16</v>
      </c>
      <c r="B25" s="613">
        <v>1</v>
      </c>
      <c r="C25" s="605">
        <v>36</v>
      </c>
      <c r="D25" s="605">
        <v>57</v>
      </c>
      <c r="E25" s="605">
        <v>41</v>
      </c>
      <c r="F25" s="606">
        <v>135</v>
      </c>
      <c r="G25" s="172">
        <v>0.11</v>
      </c>
      <c r="H25" s="172">
        <v>0.96</v>
      </c>
      <c r="I25" s="172">
        <v>1.22</v>
      </c>
      <c r="J25" s="172">
        <v>0.92</v>
      </c>
      <c r="K25" s="179">
        <v>0.98</v>
      </c>
      <c r="L25" s="425"/>
    </row>
    <row r="26" spans="1:12" x14ac:dyDescent="0.2">
      <c r="A26" s="599" t="s">
        <v>131</v>
      </c>
      <c r="B26" s="613">
        <v>5</v>
      </c>
      <c r="C26" s="605">
        <v>23</v>
      </c>
      <c r="D26" s="605">
        <v>33</v>
      </c>
      <c r="E26" s="605">
        <v>37</v>
      </c>
      <c r="F26" s="606">
        <v>98</v>
      </c>
      <c r="G26" s="172">
        <v>0.53</v>
      </c>
      <c r="H26" s="172">
        <v>0.61</v>
      </c>
      <c r="I26" s="172">
        <v>0.71</v>
      </c>
      <c r="J26" s="172">
        <v>0.83</v>
      </c>
      <c r="K26" s="179">
        <v>0.71</v>
      </c>
      <c r="L26" s="425"/>
    </row>
    <row r="27" spans="1:12" x14ac:dyDescent="0.2">
      <c r="A27" s="659" t="s">
        <v>141</v>
      </c>
      <c r="B27" s="660">
        <v>43</v>
      </c>
      <c r="C27" s="653">
        <v>76</v>
      </c>
      <c r="D27" s="653">
        <v>63</v>
      </c>
      <c r="E27" s="653">
        <v>49</v>
      </c>
      <c r="F27" s="654">
        <v>231</v>
      </c>
      <c r="G27" s="655">
        <v>4.57</v>
      </c>
      <c r="H27" s="655">
        <v>2.02</v>
      </c>
      <c r="I27" s="655">
        <v>1.35</v>
      </c>
      <c r="J27" s="655">
        <v>1.1000000000000001</v>
      </c>
      <c r="K27" s="656">
        <v>1.67</v>
      </c>
      <c r="L27" s="425"/>
    </row>
    <row r="28" spans="1:12" x14ac:dyDescent="0.2">
      <c r="A28" s="599" t="s">
        <v>170</v>
      </c>
      <c r="B28" s="613">
        <v>3</v>
      </c>
      <c r="C28" s="605">
        <v>2</v>
      </c>
      <c r="D28" s="605">
        <v>5</v>
      </c>
      <c r="E28" s="605">
        <v>3</v>
      </c>
      <c r="F28" s="606">
        <v>13</v>
      </c>
      <c r="G28" s="172">
        <v>0.32</v>
      </c>
      <c r="H28" s="172">
        <v>0.05</v>
      </c>
      <c r="I28" s="172">
        <v>0.11</v>
      </c>
      <c r="J28" s="172">
        <v>7.0000000000000007E-2</v>
      </c>
      <c r="K28" s="179">
        <v>0.09</v>
      </c>
      <c r="L28" s="425"/>
    </row>
    <row r="29" spans="1:12" x14ac:dyDescent="0.2">
      <c r="A29" s="599" t="s">
        <v>171</v>
      </c>
      <c r="B29" s="613">
        <v>40</v>
      </c>
      <c r="C29" s="605">
        <v>74</v>
      </c>
      <c r="D29" s="605">
        <v>58</v>
      </c>
      <c r="E29" s="605">
        <v>46</v>
      </c>
      <c r="F29" s="606">
        <v>218</v>
      </c>
      <c r="G29" s="172">
        <v>4.26</v>
      </c>
      <c r="H29" s="172">
        <v>1.97</v>
      </c>
      <c r="I29" s="172">
        <v>1.25</v>
      </c>
      <c r="J29" s="172">
        <v>1.03</v>
      </c>
      <c r="K29" s="179">
        <v>1.58</v>
      </c>
      <c r="L29" s="425"/>
    </row>
    <row r="30" spans="1:12" x14ac:dyDescent="0.2">
      <c r="A30" s="659" t="s">
        <v>17</v>
      </c>
      <c r="B30" s="660">
        <v>163</v>
      </c>
      <c r="C30" s="653">
        <v>582</v>
      </c>
      <c r="D30" s="653">
        <v>730</v>
      </c>
      <c r="E30" s="653">
        <v>504</v>
      </c>
      <c r="F30" s="654">
        <v>1979</v>
      </c>
      <c r="G30" s="655">
        <v>17.34</v>
      </c>
      <c r="H30" s="655">
        <v>15.5</v>
      </c>
      <c r="I30" s="655">
        <v>15.68</v>
      </c>
      <c r="J30" s="655">
        <v>11.27</v>
      </c>
      <c r="K30" s="656">
        <v>14.31</v>
      </c>
      <c r="L30" s="425"/>
    </row>
    <row r="31" spans="1:12" x14ac:dyDescent="0.2">
      <c r="A31" s="599" t="s">
        <v>172</v>
      </c>
      <c r="B31" s="613">
        <v>113</v>
      </c>
      <c r="C31" s="605">
        <v>375</v>
      </c>
      <c r="D31" s="605">
        <v>378</v>
      </c>
      <c r="E31" s="605">
        <v>266</v>
      </c>
      <c r="F31" s="606">
        <v>1132</v>
      </c>
      <c r="G31" s="172">
        <v>12.02</v>
      </c>
      <c r="H31" s="172">
        <v>9.98</v>
      </c>
      <c r="I31" s="172">
        <v>8.1199999999999992</v>
      </c>
      <c r="J31" s="172">
        <v>5.95</v>
      </c>
      <c r="K31" s="179">
        <v>8.19</v>
      </c>
      <c r="L31" s="425"/>
    </row>
    <row r="32" spans="1:12" x14ac:dyDescent="0.2">
      <c r="A32" s="599" t="s">
        <v>191</v>
      </c>
      <c r="B32" s="613">
        <v>17</v>
      </c>
      <c r="C32" s="605">
        <v>41</v>
      </c>
      <c r="D32" s="605">
        <v>42</v>
      </c>
      <c r="E32" s="605">
        <v>31</v>
      </c>
      <c r="F32" s="606">
        <v>131</v>
      </c>
      <c r="G32" s="172">
        <v>1.81</v>
      </c>
      <c r="H32" s="172">
        <v>1.0900000000000001</v>
      </c>
      <c r="I32" s="172">
        <v>0.9</v>
      </c>
      <c r="J32" s="172">
        <v>0.69</v>
      </c>
      <c r="K32" s="179">
        <v>0.95</v>
      </c>
      <c r="L32" s="425"/>
    </row>
    <row r="33" spans="1:13" x14ac:dyDescent="0.2">
      <c r="A33" s="599" t="s">
        <v>173</v>
      </c>
      <c r="B33" s="613">
        <v>33</v>
      </c>
      <c r="C33" s="605">
        <v>153</v>
      </c>
      <c r="D33" s="605">
        <v>301</v>
      </c>
      <c r="E33" s="605">
        <v>194</v>
      </c>
      <c r="F33" s="606">
        <v>681</v>
      </c>
      <c r="G33" s="172">
        <v>3.51</v>
      </c>
      <c r="H33" s="172">
        <v>4.07</v>
      </c>
      <c r="I33" s="172">
        <v>6.47</v>
      </c>
      <c r="J33" s="172">
        <v>4.34</v>
      </c>
      <c r="K33" s="179">
        <v>4.93</v>
      </c>
      <c r="L33" s="425"/>
    </row>
    <row r="34" spans="1:13" x14ac:dyDescent="0.2">
      <c r="A34" s="599" t="s">
        <v>174</v>
      </c>
      <c r="B34" s="613">
        <v>0</v>
      </c>
      <c r="C34" s="605">
        <v>13</v>
      </c>
      <c r="D34" s="605">
        <v>9</v>
      </c>
      <c r="E34" s="605">
        <v>13</v>
      </c>
      <c r="F34" s="606">
        <v>35</v>
      </c>
      <c r="G34" s="172">
        <v>0</v>
      </c>
      <c r="H34" s="172">
        <v>0.35</v>
      </c>
      <c r="I34" s="172">
        <v>0.19</v>
      </c>
      <c r="J34" s="172">
        <v>0.28999999999999998</v>
      </c>
      <c r="K34" s="179">
        <v>0.25</v>
      </c>
      <c r="L34" s="425"/>
    </row>
    <row r="35" spans="1:13" ht="22.5" customHeight="1" x14ac:dyDescent="0.2">
      <c r="A35" s="905" t="s">
        <v>18</v>
      </c>
      <c r="B35" s="602">
        <v>617</v>
      </c>
      <c r="C35" s="602">
        <v>2463</v>
      </c>
      <c r="D35" s="602">
        <v>2705</v>
      </c>
      <c r="E35" s="602">
        <v>3195</v>
      </c>
      <c r="F35" s="603">
        <v>8980</v>
      </c>
      <c r="G35" s="906">
        <v>65.64</v>
      </c>
      <c r="H35" s="906">
        <v>65.58</v>
      </c>
      <c r="I35" s="906">
        <v>58.11</v>
      </c>
      <c r="J35" s="906">
        <v>71.41</v>
      </c>
      <c r="K35" s="907">
        <v>64.95</v>
      </c>
      <c r="L35" s="425"/>
    </row>
    <row r="36" spans="1:13" x14ac:dyDescent="0.2">
      <c r="A36" s="659" t="s">
        <v>19</v>
      </c>
      <c r="B36" s="660">
        <v>393</v>
      </c>
      <c r="C36" s="653">
        <v>1176</v>
      </c>
      <c r="D36" s="653">
        <v>1234</v>
      </c>
      <c r="E36" s="653">
        <v>1170</v>
      </c>
      <c r="F36" s="654">
        <v>3973</v>
      </c>
      <c r="G36" s="655">
        <v>41.81</v>
      </c>
      <c r="H36" s="655">
        <v>31.31</v>
      </c>
      <c r="I36" s="655">
        <v>26.51</v>
      </c>
      <c r="J36" s="655">
        <v>26.15</v>
      </c>
      <c r="K36" s="656">
        <v>28.74</v>
      </c>
      <c r="L36" s="425"/>
    </row>
    <row r="37" spans="1:13" x14ac:dyDescent="0.2">
      <c r="A37" s="599" t="s">
        <v>175</v>
      </c>
      <c r="B37" s="613">
        <v>214</v>
      </c>
      <c r="C37" s="605">
        <v>570</v>
      </c>
      <c r="D37" s="605">
        <v>551</v>
      </c>
      <c r="E37" s="605">
        <v>446</v>
      </c>
      <c r="F37" s="606">
        <v>1781</v>
      </c>
      <c r="G37" s="172">
        <v>22.77</v>
      </c>
      <c r="H37" s="172">
        <v>15.18</v>
      </c>
      <c r="I37" s="172">
        <v>11.84</v>
      </c>
      <c r="J37" s="172">
        <v>9.9700000000000006</v>
      </c>
      <c r="K37" s="179">
        <v>12.88</v>
      </c>
      <c r="L37" s="425"/>
    </row>
    <row r="38" spans="1:13" x14ac:dyDescent="0.2">
      <c r="A38" s="599" t="s">
        <v>197</v>
      </c>
      <c r="B38" s="613">
        <v>159</v>
      </c>
      <c r="C38" s="605">
        <v>509</v>
      </c>
      <c r="D38" s="605">
        <v>561</v>
      </c>
      <c r="E38" s="605">
        <v>524</v>
      </c>
      <c r="F38" s="606">
        <v>1753</v>
      </c>
      <c r="G38" s="172">
        <v>16.91</v>
      </c>
      <c r="H38" s="172">
        <v>13.55</v>
      </c>
      <c r="I38" s="172">
        <v>12.05</v>
      </c>
      <c r="J38" s="172">
        <v>11.71</v>
      </c>
      <c r="K38" s="179">
        <v>12.68</v>
      </c>
      <c r="L38" s="425"/>
    </row>
    <row r="39" spans="1:13" x14ac:dyDescent="0.2">
      <c r="A39" s="599" t="s">
        <v>192</v>
      </c>
      <c r="B39" s="613">
        <v>0</v>
      </c>
      <c r="C39" s="605">
        <v>2</v>
      </c>
      <c r="D39" s="605">
        <v>3</v>
      </c>
      <c r="E39" s="605">
        <v>2</v>
      </c>
      <c r="F39" s="606">
        <v>7</v>
      </c>
      <c r="G39" s="172">
        <v>0</v>
      </c>
      <c r="H39" s="172">
        <v>0.05</v>
      </c>
      <c r="I39" s="172">
        <v>0.06</v>
      </c>
      <c r="J39" s="172">
        <v>0.04</v>
      </c>
      <c r="K39" s="179">
        <v>0.05</v>
      </c>
      <c r="L39" s="425"/>
    </row>
    <row r="40" spans="1:13" x14ac:dyDescent="0.2">
      <c r="A40" s="599" t="s">
        <v>193</v>
      </c>
      <c r="B40" s="613">
        <v>0</v>
      </c>
      <c r="C40" s="605">
        <v>0</v>
      </c>
      <c r="D40" s="615">
        <v>0</v>
      </c>
      <c r="E40" s="605">
        <v>0</v>
      </c>
      <c r="F40" s="606">
        <v>0</v>
      </c>
      <c r="G40" s="172">
        <v>0</v>
      </c>
      <c r="H40" s="172">
        <v>0</v>
      </c>
      <c r="I40" s="172">
        <v>0</v>
      </c>
      <c r="J40" s="172">
        <v>0</v>
      </c>
      <c r="K40" s="179">
        <v>0</v>
      </c>
      <c r="L40" s="425"/>
    </row>
    <row r="41" spans="1:13" x14ac:dyDescent="0.2">
      <c r="A41" s="599" t="s">
        <v>176</v>
      </c>
      <c r="B41" s="613">
        <v>20</v>
      </c>
      <c r="C41" s="605">
        <v>95</v>
      </c>
      <c r="D41" s="605">
        <v>119</v>
      </c>
      <c r="E41" s="605">
        <v>198</v>
      </c>
      <c r="F41" s="606">
        <v>432</v>
      </c>
      <c r="G41" s="172">
        <v>2.13</v>
      </c>
      <c r="H41" s="172">
        <v>2.5299999999999998</v>
      </c>
      <c r="I41" s="172">
        <v>2.56</v>
      </c>
      <c r="J41" s="172">
        <v>4.43</v>
      </c>
      <c r="K41" s="179">
        <v>3.12</v>
      </c>
      <c r="L41" s="425"/>
    </row>
    <row r="42" spans="1:13" x14ac:dyDescent="0.2">
      <c r="A42" s="659" t="s">
        <v>20</v>
      </c>
      <c r="B42" s="660">
        <v>224</v>
      </c>
      <c r="C42" s="653">
        <v>1287</v>
      </c>
      <c r="D42" s="653">
        <v>1471</v>
      </c>
      <c r="E42" s="653">
        <v>2025</v>
      </c>
      <c r="F42" s="654">
        <v>5007</v>
      </c>
      <c r="G42" s="655">
        <v>23.83</v>
      </c>
      <c r="H42" s="655">
        <v>34.270000000000003</v>
      </c>
      <c r="I42" s="655">
        <v>31.6</v>
      </c>
      <c r="J42" s="655">
        <v>45.26</v>
      </c>
      <c r="K42" s="656">
        <v>36.22</v>
      </c>
      <c r="L42" s="425"/>
    </row>
    <row r="43" spans="1:13" x14ac:dyDescent="0.2">
      <c r="A43" s="102" t="s">
        <v>177</v>
      </c>
      <c r="B43" s="616">
        <v>33</v>
      </c>
      <c r="C43" s="608">
        <v>118</v>
      </c>
      <c r="D43" s="608">
        <v>99</v>
      </c>
      <c r="E43" s="608">
        <v>236</v>
      </c>
      <c r="F43" s="609">
        <v>486</v>
      </c>
      <c r="G43" s="210">
        <v>3.51</v>
      </c>
      <c r="H43" s="210">
        <v>3.14</v>
      </c>
      <c r="I43" s="210">
        <v>2.13</v>
      </c>
      <c r="J43" s="210">
        <v>5.27</v>
      </c>
      <c r="K43" s="211">
        <v>3.52</v>
      </c>
      <c r="L43" s="425"/>
    </row>
    <row r="44" spans="1:13" x14ac:dyDescent="0.2">
      <c r="A44" s="600" t="s">
        <v>178</v>
      </c>
      <c r="B44" s="616">
        <v>45</v>
      </c>
      <c r="C44" s="608">
        <v>164</v>
      </c>
      <c r="D44" s="608">
        <v>186</v>
      </c>
      <c r="E44" s="608">
        <v>411</v>
      </c>
      <c r="F44" s="609">
        <v>806</v>
      </c>
      <c r="G44" s="210">
        <v>4.79</v>
      </c>
      <c r="H44" s="210">
        <v>4.37</v>
      </c>
      <c r="I44" s="210">
        <v>4</v>
      </c>
      <c r="J44" s="210">
        <v>9.19</v>
      </c>
      <c r="K44" s="211">
        <v>5.83</v>
      </c>
      <c r="L44" s="425"/>
    </row>
    <row r="45" spans="1:13" x14ac:dyDescent="0.2">
      <c r="A45" s="600" t="s">
        <v>179</v>
      </c>
      <c r="B45" s="616">
        <v>47</v>
      </c>
      <c r="C45" s="608">
        <v>407</v>
      </c>
      <c r="D45" s="608">
        <v>499</v>
      </c>
      <c r="E45" s="608">
        <v>664</v>
      </c>
      <c r="F45" s="609">
        <v>1617</v>
      </c>
      <c r="G45" s="210">
        <v>5</v>
      </c>
      <c r="H45" s="210">
        <v>10.84</v>
      </c>
      <c r="I45" s="210">
        <v>10.72</v>
      </c>
      <c r="J45" s="210">
        <v>14.84</v>
      </c>
      <c r="K45" s="211">
        <v>11.7</v>
      </c>
      <c r="L45" s="425"/>
    </row>
    <row r="46" spans="1:13" x14ac:dyDescent="0.2">
      <c r="A46" s="600" t="s">
        <v>194</v>
      </c>
      <c r="B46" s="616">
        <v>73</v>
      </c>
      <c r="C46" s="608">
        <v>406</v>
      </c>
      <c r="D46" s="608">
        <v>497</v>
      </c>
      <c r="E46" s="608">
        <v>433</v>
      </c>
      <c r="F46" s="609">
        <v>1409</v>
      </c>
      <c r="G46" s="210">
        <v>7.77</v>
      </c>
      <c r="H46" s="210">
        <v>10.81</v>
      </c>
      <c r="I46" s="210">
        <v>10.68</v>
      </c>
      <c r="J46" s="210">
        <v>9.68</v>
      </c>
      <c r="K46" s="211">
        <v>10.19</v>
      </c>
      <c r="L46" s="425"/>
    </row>
    <row r="47" spans="1:13" x14ac:dyDescent="0.2">
      <c r="A47" s="600" t="s">
        <v>180</v>
      </c>
      <c r="B47" s="616">
        <v>3</v>
      </c>
      <c r="C47" s="608">
        <v>28</v>
      </c>
      <c r="D47" s="608">
        <v>31</v>
      </c>
      <c r="E47" s="608">
        <v>32</v>
      </c>
      <c r="F47" s="609">
        <v>94</v>
      </c>
      <c r="G47" s="210">
        <v>0.32</v>
      </c>
      <c r="H47" s="210">
        <v>0.75</v>
      </c>
      <c r="I47" s="210">
        <v>0.67</v>
      </c>
      <c r="J47" s="210">
        <v>0.72</v>
      </c>
      <c r="K47" s="211">
        <v>0.68</v>
      </c>
      <c r="L47" s="425"/>
    </row>
    <row r="48" spans="1:13" x14ac:dyDescent="0.2">
      <c r="A48" s="600" t="s">
        <v>181</v>
      </c>
      <c r="B48" s="616">
        <v>0</v>
      </c>
      <c r="C48" s="608">
        <v>5</v>
      </c>
      <c r="D48" s="608">
        <v>7</v>
      </c>
      <c r="E48" s="608">
        <v>5</v>
      </c>
      <c r="F48" s="609">
        <v>17</v>
      </c>
      <c r="G48" s="210">
        <v>0</v>
      </c>
      <c r="H48" s="210">
        <v>0.13</v>
      </c>
      <c r="I48" s="210">
        <v>0.15</v>
      </c>
      <c r="J48" s="210">
        <v>0.11</v>
      </c>
      <c r="K48" s="211">
        <v>0.12</v>
      </c>
      <c r="L48" s="425"/>
      <c r="M48" s="353">
        <v>0</v>
      </c>
    </row>
    <row r="49" spans="1:12" x14ac:dyDescent="0.2">
      <c r="A49" s="600" t="s">
        <v>182</v>
      </c>
      <c r="B49" s="616">
        <v>3</v>
      </c>
      <c r="C49" s="608">
        <v>28</v>
      </c>
      <c r="D49" s="608">
        <v>23</v>
      </c>
      <c r="E49" s="608">
        <v>22</v>
      </c>
      <c r="F49" s="609">
        <v>76</v>
      </c>
      <c r="G49" s="210">
        <v>0.32</v>
      </c>
      <c r="H49" s="210">
        <v>0.75</v>
      </c>
      <c r="I49" s="210">
        <v>0.49</v>
      </c>
      <c r="J49" s="210">
        <v>0.49</v>
      </c>
      <c r="K49" s="211">
        <v>0.55000000000000004</v>
      </c>
      <c r="L49" s="425"/>
    </row>
    <row r="50" spans="1:12" x14ac:dyDescent="0.2">
      <c r="A50" s="601" t="s">
        <v>195</v>
      </c>
      <c r="B50" s="617">
        <v>20</v>
      </c>
      <c r="C50" s="610">
        <v>131</v>
      </c>
      <c r="D50" s="610">
        <v>129</v>
      </c>
      <c r="E50" s="610">
        <v>222</v>
      </c>
      <c r="F50" s="611">
        <v>502</v>
      </c>
      <c r="G50" s="212">
        <v>2.13</v>
      </c>
      <c r="H50" s="212">
        <v>3.49</v>
      </c>
      <c r="I50" s="212">
        <v>2.77</v>
      </c>
      <c r="J50" s="212">
        <v>4.96</v>
      </c>
      <c r="K50" s="213">
        <v>3.63</v>
      </c>
      <c r="L50" s="425"/>
    </row>
    <row r="51" spans="1:12" ht="11.25" customHeight="1" x14ac:dyDescent="0.2">
      <c r="A51" s="587" t="s">
        <v>117</v>
      </c>
      <c r="B51" s="47"/>
      <c r="C51" s="47"/>
      <c r="D51" s="47"/>
      <c r="E51" s="47"/>
      <c r="F51" s="47"/>
      <c r="G51" s="47"/>
      <c r="H51" s="47"/>
      <c r="I51" s="47"/>
      <c r="J51" s="47"/>
      <c r="K51" s="47"/>
    </row>
    <row r="52" spans="1:12" ht="11.25" customHeight="1" x14ac:dyDescent="0.2">
      <c r="A52" s="243"/>
    </row>
  </sheetData>
  <phoneticPr fontId="10" type="noConversion"/>
  <hyperlinks>
    <hyperlink ref="A1" location="Contents!A1" display="Return to index"/>
  </hyperlinks>
  <pageMargins left="0.75" right="0.75" top="1" bottom="1" header="0.5" footer="0.5"/>
  <pageSetup paperSize="9" scale="60"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92D050"/>
    <pageSetUpPr fitToPage="1"/>
  </sheetPr>
  <dimension ref="A1:M52"/>
  <sheetViews>
    <sheetView showGridLines="0" workbookViewId="0">
      <selection activeCell="L6" sqref="L6"/>
    </sheetView>
  </sheetViews>
  <sheetFormatPr defaultRowHeight="12.75" x14ac:dyDescent="0.2"/>
  <cols>
    <col min="1" max="1" customWidth="true" width="36.0" collapsed="false"/>
    <col min="2" max="6" customWidth="true" width="9.0" collapsed="false"/>
    <col min="7" max="11" customWidth="true" style="99" width="9.0" collapsed="false"/>
  </cols>
  <sheetData>
    <row r="1" spans="1:12" x14ac:dyDescent="0.2">
      <c r="A1" s="100" t="s">
        <v>89</v>
      </c>
    </row>
    <row r="2" spans="1:12" ht="17.25" x14ac:dyDescent="0.2">
      <c r="A2" s="33" t="s">
        <v>435</v>
      </c>
      <c r="B2" s="37"/>
      <c r="C2" s="37"/>
      <c r="D2" s="37"/>
      <c r="E2" s="37"/>
      <c r="F2" s="37"/>
      <c r="G2" s="37"/>
      <c r="H2" s="37"/>
      <c r="I2" s="37"/>
      <c r="J2" s="38"/>
      <c r="K2" s="38"/>
    </row>
    <row r="3" spans="1:12" ht="12.75" customHeight="1" x14ac:dyDescent="0.2">
      <c r="A3" s="33"/>
      <c r="B3" s="37"/>
      <c r="C3" s="37"/>
      <c r="D3" s="37"/>
      <c r="E3" s="37"/>
      <c r="F3" s="37"/>
      <c r="G3" s="37"/>
      <c r="H3" s="37"/>
      <c r="I3" s="37"/>
      <c r="J3" s="38"/>
      <c r="K3" s="38"/>
    </row>
    <row r="4" spans="1:12" x14ac:dyDescent="0.2">
      <c r="A4" s="173"/>
      <c r="B4" s="174"/>
      <c r="C4" s="112"/>
      <c r="D4" s="112"/>
      <c r="E4" s="175"/>
      <c r="F4" s="176" t="s">
        <v>143</v>
      </c>
      <c r="G4" s="174"/>
      <c r="H4" s="112"/>
      <c r="I4" s="112"/>
      <c r="J4" s="177"/>
      <c r="K4" s="176" t="s">
        <v>144</v>
      </c>
    </row>
    <row r="5" spans="1:12" x14ac:dyDescent="0.2">
      <c r="A5" s="178" t="s">
        <v>30</v>
      </c>
      <c r="B5" s="165" t="s">
        <v>31</v>
      </c>
      <c r="C5" s="166" t="s">
        <v>32</v>
      </c>
      <c r="D5" s="166" t="s">
        <v>29</v>
      </c>
      <c r="E5" s="165" t="s">
        <v>275</v>
      </c>
      <c r="F5" s="165" t="s">
        <v>9</v>
      </c>
      <c r="G5" s="167" t="s">
        <v>31</v>
      </c>
      <c r="H5" s="166" t="s">
        <v>32</v>
      </c>
      <c r="I5" s="166" t="s">
        <v>29</v>
      </c>
      <c r="J5" s="165" t="s">
        <v>275</v>
      </c>
      <c r="K5" s="168" t="s">
        <v>9</v>
      </c>
    </row>
    <row r="6" spans="1:12" x14ac:dyDescent="0.2">
      <c r="A6" s="661" t="s">
        <v>139</v>
      </c>
      <c r="B6" s="658">
        <v>6632</v>
      </c>
      <c r="C6" s="662">
        <v>24510</v>
      </c>
      <c r="D6" s="662">
        <v>23421</v>
      </c>
      <c r="E6" s="662">
        <v>23940</v>
      </c>
      <c r="F6" s="663">
        <v>78503</v>
      </c>
      <c r="G6" s="655">
        <v>100</v>
      </c>
      <c r="H6" s="655">
        <v>100</v>
      </c>
      <c r="I6" s="655">
        <v>100</v>
      </c>
      <c r="J6" s="655">
        <v>100</v>
      </c>
      <c r="K6" s="656">
        <v>100</v>
      </c>
    </row>
    <row r="7" spans="1:12" ht="22.5" customHeight="1" x14ac:dyDescent="0.2">
      <c r="A7" s="905" t="s">
        <v>11</v>
      </c>
      <c r="B7" s="602">
        <v>2845</v>
      </c>
      <c r="C7" s="602">
        <v>8853</v>
      </c>
      <c r="D7" s="602">
        <v>9376</v>
      </c>
      <c r="E7" s="602">
        <v>7384</v>
      </c>
      <c r="F7" s="603">
        <v>28458</v>
      </c>
      <c r="G7" s="906">
        <v>42.9</v>
      </c>
      <c r="H7" s="906">
        <v>36.119999999999997</v>
      </c>
      <c r="I7" s="906">
        <v>40.03</v>
      </c>
      <c r="J7" s="906">
        <v>30.84</v>
      </c>
      <c r="K7" s="907">
        <v>36.25</v>
      </c>
    </row>
    <row r="8" spans="1:12" x14ac:dyDescent="0.2">
      <c r="A8" s="659" t="s">
        <v>12</v>
      </c>
      <c r="B8" s="660">
        <v>262</v>
      </c>
      <c r="C8" s="653">
        <v>714</v>
      </c>
      <c r="D8" s="653">
        <v>452</v>
      </c>
      <c r="E8" s="653">
        <v>353</v>
      </c>
      <c r="F8" s="654">
        <v>1781</v>
      </c>
      <c r="G8" s="655">
        <v>3.95</v>
      </c>
      <c r="H8" s="655">
        <v>2.91</v>
      </c>
      <c r="I8" s="655">
        <v>1.93</v>
      </c>
      <c r="J8" s="655">
        <v>1.47</v>
      </c>
      <c r="K8" s="656">
        <v>2.27</v>
      </c>
    </row>
    <row r="9" spans="1:12" x14ac:dyDescent="0.2">
      <c r="A9" s="599" t="s">
        <v>164</v>
      </c>
      <c r="B9" s="612">
        <v>13</v>
      </c>
      <c r="C9" s="605">
        <v>16</v>
      </c>
      <c r="D9" s="605">
        <v>19</v>
      </c>
      <c r="E9" s="605">
        <v>33</v>
      </c>
      <c r="F9" s="606">
        <v>81</v>
      </c>
      <c r="G9" s="208">
        <v>0.2</v>
      </c>
      <c r="H9" s="172">
        <v>7.0000000000000007E-2</v>
      </c>
      <c r="I9" s="172">
        <v>0.08</v>
      </c>
      <c r="J9" s="172">
        <v>0.14000000000000001</v>
      </c>
      <c r="K9" s="179">
        <v>0.1</v>
      </c>
    </row>
    <row r="10" spans="1:12" x14ac:dyDescent="0.2">
      <c r="A10" s="599" t="s">
        <v>198</v>
      </c>
      <c r="B10" s="613">
        <v>184</v>
      </c>
      <c r="C10" s="605">
        <v>492</v>
      </c>
      <c r="D10" s="605">
        <v>278</v>
      </c>
      <c r="E10" s="605">
        <v>218</v>
      </c>
      <c r="F10" s="606">
        <v>1172</v>
      </c>
      <c r="G10" s="172">
        <v>2.77</v>
      </c>
      <c r="H10" s="172">
        <v>2.0099999999999998</v>
      </c>
      <c r="I10" s="172">
        <v>1.19</v>
      </c>
      <c r="J10" s="172">
        <v>0.91</v>
      </c>
      <c r="K10" s="179">
        <v>1.49</v>
      </c>
    </row>
    <row r="11" spans="1:12" x14ac:dyDescent="0.2">
      <c r="A11" s="599" t="s">
        <v>165</v>
      </c>
      <c r="B11" s="613">
        <v>54</v>
      </c>
      <c r="C11" s="605">
        <v>138</v>
      </c>
      <c r="D11" s="605">
        <v>108</v>
      </c>
      <c r="E11" s="605">
        <v>61</v>
      </c>
      <c r="F11" s="606">
        <v>361</v>
      </c>
      <c r="G11" s="172">
        <v>0.81</v>
      </c>
      <c r="H11" s="172">
        <v>0.56000000000000005</v>
      </c>
      <c r="I11" s="172">
        <v>0.46</v>
      </c>
      <c r="J11" s="172">
        <v>0.25</v>
      </c>
      <c r="K11" s="179">
        <v>0.46</v>
      </c>
    </row>
    <row r="12" spans="1:12" x14ac:dyDescent="0.2">
      <c r="A12" s="599" t="s">
        <v>199</v>
      </c>
      <c r="B12" s="613">
        <v>11</v>
      </c>
      <c r="C12" s="605">
        <v>68</v>
      </c>
      <c r="D12" s="605">
        <v>47</v>
      </c>
      <c r="E12" s="605">
        <v>41</v>
      </c>
      <c r="F12" s="606">
        <v>167</v>
      </c>
      <c r="G12" s="172">
        <v>0.17</v>
      </c>
      <c r="H12" s="172">
        <v>0.28000000000000003</v>
      </c>
      <c r="I12" s="172">
        <v>0.2</v>
      </c>
      <c r="J12" s="172">
        <v>0.17</v>
      </c>
      <c r="K12" s="179">
        <v>0.21</v>
      </c>
    </row>
    <row r="13" spans="1:12" x14ac:dyDescent="0.2">
      <c r="A13" s="659" t="s">
        <v>140</v>
      </c>
      <c r="B13" s="660">
        <v>119</v>
      </c>
      <c r="C13" s="653">
        <v>274</v>
      </c>
      <c r="D13" s="653">
        <v>244</v>
      </c>
      <c r="E13" s="653">
        <v>578</v>
      </c>
      <c r="F13" s="654">
        <v>1215</v>
      </c>
      <c r="G13" s="655">
        <v>1.79</v>
      </c>
      <c r="H13" s="655">
        <v>1.1200000000000001</v>
      </c>
      <c r="I13" s="655">
        <v>1.04</v>
      </c>
      <c r="J13" s="655">
        <v>2.41</v>
      </c>
      <c r="K13" s="656">
        <v>1.55</v>
      </c>
    </row>
    <row r="14" spans="1:12" x14ac:dyDescent="0.2">
      <c r="A14" s="599" t="s">
        <v>166</v>
      </c>
      <c r="B14" s="613">
        <v>17</v>
      </c>
      <c r="C14" s="605">
        <v>35</v>
      </c>
      <c r="D14" s="605">
        <v>29</v>
      </c>
      <c r="E14" s="605">
        <v>71</v>
      </c>
      <c r="F14" s="606">
        <v>152</v>
      </c>
      <c r="G14" s="208">
        <v>0.26</v>
      </c>
      <c r="H14" s="208">
        <v>0.14000000000000001</v>
      </c>
      <c r="I14" s="208">
        <v>0.12</v>
      </c>
      <c r="J14" s="208">
        <v>0.3</v>
      </c>
      <c r="K14" s="209">
        <v>0.19</v>
      </c>
      <c r="L14" s="429"/>
    </row>
    <row r="15" spans="1:12" x14ac:dyDescent="0.2">
      <c r="A15" s="599" t="s">
        <v>167</v>
      </c>
      <c r="B15" s="613">
        <v>26</v>
      </c>
      <c r="C15" s="605">
        <v>58</v>
      </c>
      <c r="D15" s="605">
        <v>49</v>
      </c>
      <c r="E15" s="605">
        <v>159</v>
      </c>
      <c r="F15" s="606">
        <v>292</v>
      </c>
      <c r="G15" s="208">
        <v>0.39</v>
      </c>
      <c r="H15" s="208">
        <v>0.24</v>
      </c>
      <c r="I15" s="208">
        <v>0.21</v>
      </c>
      <c r="J15" s="172">
        <v>0.66</v>
      </c>
      <c r="K15" s="179">
        <v>0.37</v>
      </c>
    </row>
    <row r="16" spans="1:12" x14ac:dyDescent="0.2">
      <c r="A16" s="599" t="s">
        <v>190</v>
      </c>
      <c r="B16" s="614">
        <v>0</v>
      </c>
      <c r="C16" s="605">
        <v>3</v>
      </c>
      <c r="D16" s="605">
        <v>11</v>
      </c>
      <c r="E16" s="605">
        <v>23</v>
      </c>
      <c r="F16" s="606">
        <v>37</v>
      </c>
      <c r="G16" s="208">
        <v>0</v>
      </c>
      <c r="H16" s="172">
        <v>0.01</v>
      </c>
      <c r="I16" s="172">
        <v>0.05</v>
      </c>
      <c r="J16" s="172">
        <v>0.1</v>
      </c>
      <c r="K16" s="179">
        <v>0.05</v>
      </c>
    </row>
    <row r="17" spans="1:11" x14ac:dyDescent="0.2">
      <c r="A17" s="599" t="s">
        <v>168</v>
      </c>
      <c r="B17" s="613">
        <v>76</v>
      </c>
      <c r="C17" s="605">
        <v>178</v>
      </c>
      <c r="D17" s="605">
        <v>155</v>
      </c>
      <c r="E17" s="605">
        <v>325</v>
      </c>
      <c r="F17" s="606">
        <v>734</v>
      </c>
      <c r="G17" s="172">
        <v>1.1499999999999999</v>
      </c>
      <c r="H17" s="172">
        <v>0.73</v>
      </c>
      <c r="I17" s="172">
        <v>0.66</v>
      </c>
      <c r="J17" s="172">
        <v>1.36</v>
      </c>
      <c r="K17" s="179">
        <v>0.93</v>
      </c>
    </row>
    <row r="18" spans="1:11" x14ac:dyDescent="0.2">
      <c r="A18" s="659" t="s">
        <v>13</v>
      </c>
      <c r="B18" s="660">
        <v>626</v>
      </c>
      <c r="C18" s="653">
        <v>2510</v>
      </c>
      <c r="D18" s="653">
        <v>3931</v>
      </c>
      <c r="E18" s="653">
        <v>2704</v>
      </c>
      <c r="F18" s="654">
        <v>9771</v>
      </c>
      <c r="G18" s="655">
        <v>9.44</v>
      </c>
      <c r="H18" s="655">
        <v>10.24</v>
      </c>
      <c r="I18" s="655">
        <v>16.78</v>
      </c>
      <c r="J18" s="655">
        <v>11.29</v>
      </c>
      <c r="K18" s="656">
        <v>12.45</v>
      </c>
    </row>
    <row r="19" spans="1:11" x14ac:dyDescent="0.2">
      <c r="A19" s="599" t="s">
        <v>169</v>
      </c>
      <c r="B19" s="613">
        <v>110</v>
      </c>
      <c r="C19" s="605">
        <v>218</v>
      </c>
      <c r="D19" s="605">
        <v>263</v>
      </c>
      <c r="E19" s="605">
        <v>175</v>
      </c>
      <c r="F19" s="606">
        <v>766</v>
      </c>
      <c r="G19" s="172">
        <v>1.66</v>
      </c>
      <c r="H19" s="172">
        <v>0.89</v>
      </c>
      <c r="I19" s="172">
        <v>1.1200000000000001</v>
      </c>
      <c r="J19" s="172">
        <v>0.73</v>
      </c>
      <c r="K19" s="179">
        <v>0.98</v>
      </c>
    </row>
    <row r="20" spans="1:11" x14ac:dyDescent="0.2">
      <c r="A20" s="599" t="s">
        <v>196</v>
      </c>
      <c r="B20" s="613">
        <v>16</v>
      </c>
      <c r="C20" s="605">
        <v>46</v>
      </c>
      <c r="D20" s="605">
        <v>60</v>
      </c>
      <c r="E20" s="605">
        <v>39</v>
      </c>
      <c r="F20" s="606">
        <v>161</v>
      </c>
      <c r="G20" s="172">
        <v>0.24</v>
      </c>
      <c r="H20" s="172">
        <v>0.19</v>
      </c>
      <c r="I20" s="172">
        <v>0.26</v>
      </c>
      <c r="J20" s="172">
        <v>0.16</v>
      </c>
      <c r="K20" s="179">
        <v>0.21</v>
      </c>
    </row>
    <row r="21" spans="1:11" x14ac:dyDescent="0.2">
      <c r="A21" s="599" t="s">
        <v>129</v>
      </c>
      <c r="B21" s="613">
        <v>7</v>
      </c>
      <c r="C21" s="605">
        <v>22</v>
      </c>
      <c r="D21" s="605">
        <v>39</v>
      </c>
      <c r="E21" s="605">
        <v>43</v>
      </c>
      <c r="F21" s="606">
        <v>111</v>
      </c>
      <c r="G21" s="172">
        <v>0.11</v>
      </c>
      <c r="H21" s="172">
        <v>0.09</v>
      </c>
      <c r="I21" s="172">
        <v>0.17</v>
      </c>
      <c r="J21" s="172">
        <v>0.18</v>
      </c>
      <c r="K21" s="179">
        <v>0.14000000000000001</v>
      </c>
    </row>
    <row r="22" spans="1:11" x14ac:dyDescent="0.2">
      <c r="A22" s="599" t="s">
        <v>124</v>
      </c>
      <c r="B22" s="613">
        <v>46</v>
      </c>
      <c r="C22" s="605">
        <v>83</v>
      </c>
      <c r="D22" s="605">
        <v>72</v>
      </c>
      <c r="E22" s="605">
        <v>20</v>
      </c>
      <c r="F22" s="606">
        <v>221</v>
      </c>
      <c r="G22" s="172">
        <v>0.69</v>
      </c>
      <c r="H22" s="172">
        <v>0.34</v>
      </c>
      <c r="I22" s="172">
        <v>0.31</v>
      </c>
      <c r="J22" s="172">
        <v>0.08</v>
      </c>
      <c r="K22" s="179">
        <v>0.28000000000000003</v>
      </c>
    </row>
    <row r="23" spans="1:11" x14ac:dyDescent="0.2">
      <c r="A23" s="599" t="s">
        <v>14</v>
      </c>
      <c r="B23" s="613">
        <v>242</v>
      </c>
      <c r="C23" s="605">
        <v>1426</v>
      </c>
      <c r="D23" s="605">
        <v>2528</v>
      </c>
      <c r="E23" s="605">
        <v>1727</v>
      </c>
      <c r="F23" s="606">
        <v>5923</v>
      </c>
      <c r="G23" s="172">
        <v>3.65</v>
      </c>
      <c r="H23" s="172">
        <v>5.82</v>
      </c>
      <c r="I23" s="172">
        <v>10.79</v>
      </c>
      <c r="J23" s="172">
        <v>7.21</v>
      </c>
      <c r="K23" s="179">
        <v>7.54</v>
      </c>
    </row>
    <row r="24" spans="1:11" x14ac:dyDescent="0.2">
      <c r="A24" s="599" t="s">
        <v>15</v>
      </c>
      <c r="B24" s="613">
        <v>117</v>
      </c>
      <c r="C24" s="605">
        <v>403</v>
      </c>
      <c r="D24" s="605">
        <v>594</v>
      </c>
      <c r="E24" s="605">
        <v>377</v>
      </c>
      <c r="F24" s="606">
        <v>1491</v>
      </c>
      <c r="G24" s="172">
        <v>1.76</v>
      </c>
      <c r="H24" s="172">
        <v>1.64</v>
      </c>
      <c r="I24" s="172">
        <v>2.54</v>
      </c>
      <c r="J24" s="172">
        <v>1.57</v>
      </c>
      <c r="K24" s="179">
        <v>1.9</v>
      </c>
    </row>
    <row r="25" spans="1:11" x14ac:dyDescent="0.2">
      <c r="A25" s="599" t="s">
        <v>16</v>
      </c>
      <c r="B25" s="613">
        <v>17</v>
      </c>
      <c r="C25" s="605">
        <v>117</v>
      </c>
      <c r="D25" s="605">
        <v>146</v>
      </c>
      <c r="E25" s="605">
        <v>128</v>
      </c>
      <c r="F25" s="606">
        <v>408</v>
      </c>
      <c r="G25" s="172">
        <v>0.26</v>
      </c>
      <c r="H25" s="172">
        <v>0.48</v>
      </c>
      <c r="I25" s="172">
        <v>0.62</v>
      </c>
      <c r="J25" s="172">
        <v>0.53</v>
      </c>
      <c r="K25" s="179">
        <v>0.52</v>
      </c>
    </row>
    <row r="26" spans="1:11" x14ac:dyDescent="0.2">
      <c r="A26" s="599" t="s">
        <v>131</v>
      </c>
      <c r="B26" s="613">
        <v>71</v>
      </c>
      <c r="C26" s="605">
        <v>195</v>
      </c>
      <c r="D26" s="605">
        <v>229</v>
      </c>
      <c r="E26" s="605">
        <v>195</v>
      </c>
      <c r="F26" s="606">
        <v>690</v>
      </c>
      <c r="G26" s="172">
        <v>1.07</v>
      </c>
      <c r="H26" s="172">
        <v>0.8</v>
      </c>
      <c r="I26" s="172">
        <v>0.98</v>
      </c>
      <c r="J26" s="172">
        <v>0.81</v>
      </c>
      <c r="K26" s="179">
        <v>0.88</v>
      </c>
    </row>
    <row r="27" spans="1:11" x14ac:dyDescent="0.2">
      <c r="A27" s="659" t="s">
        <v>141</v>
      </c>
      <c r="B27" s="660">
        <v>348</v>
      </c>
      <c r="C27" s="653">
        <v>665</v>
      </c>
      <c r="D27" s="653">
        <v>449</v>
      </c>
      <c r="E27" s="653">
        <v>311</v>
      </c>
      <c r="F27" s="654">
        <v>1773</v>
      </c>
      <c r="G27" s="655">
        <v>5.25</v>
      </c>
      <c r="H27" s="655">
        <v>2.71</v>
      </c>
      <c r="I27" s="655">
        <v>1.92</v>
      </c>
      <c r="J27" s="655">
        <v>1.3</v>
      </c>
      <c r="K27" s="656">
        <v>2.2599999999999998</v>
      </c>
    </row>
    <row r="28" spans="1:11" x14ac:dyDescent="0.2">
      <c r="A28" s="599" t="s">
        <v>170</v>
      </c>
      <c r="B28" s="613">
        <v>27</v>
      </c>
      <c r="C28" s="605">
        <v>34</v>
      </c>
      <c r="D28" s="605">
        <v>32</v>
      </c>
      <c r="E28" s="605">
        <v>27</v>
      </c>
      <c r="F28" s="606">
        <v>120</v>
      </c>
      <c r="G28" s="172">
        <v>0.41</v>
      </c>
      <c r="H28" s="172">
        <v>0.14000000000000001</v>
      </c>
      <c r="I28" s="172">
        <v>0.14000000000000001</v>
      </c>
      <c r="J28" s="172">
        <v>0.11</v>
      </c>
      <c r="K28" s="179">
        <v>0.15</v>
      </c>
    </row>
    <row r="29" spans="1:11" x14ac:dyDescent="0.2">
      <c r="A29" s="599" t="s">
        <v>171</v>
      </c>
      <c r="B29" s="613">
        <v>321</v>
      </c>
      <c r="C29" s="605">
        <v>631</v>
      </c>
      <c r="D29" s="605">
        <v>417</v>
      </c>
      <c r="E29" s="605">
        <v>284</v>
      </c>
      <c r="F29" s="606">
        <v>1653</v>
      </c>
      <c r="G29" s="172">
        <v>4.84</v>
      </c>
      <c r="H29" s="172">
        <v>2.57</v>
      </c>
      <c r="I29" s="172">
        <v>1.78</v>
      </c>
      <c r="J29" s="172">
        <v>1.19</v>
      </c>
      <c r="K29" s="179">
        <v>2.11</v>
      </c>
    </row>
    <row r="30" spans="1:11" x14ac:dyDescent="0.2">
      <c r="A30" s="659" t="s">
        <v>17</v>
      </c>
      <c r="B30" s="660">
        <v>1490</v>
      </c>
      <c r="C30" s="653">
        <v>4690</v>
      </c>
      <c r="D30" s="653">
        <v>4300</v>
      </c>
      <c r="E30" s="653">
        <v>3438</v>
      </c>
      <c r="F30" s="654">
        <v>13918</v>
      </c>
      <c r="G30" s="655">
        <v>22.47</v>
      </c>
      <c r="H30" s="655">
        <v>19.14</v>
      </c>
      <c r="I30" s="655">
        <v>18.36</v>
      </c>
      <c r="J30" s="655">
        <v>14.36</v>
      </c>
      <c r="K30" s="656">
        <v>17.73</v>
      </c>
    </row>
    <row r="31" spans="1:11" x14ac:dyDescent="0.2">
      <c r="A31" s="599" t="s">
        <v>172</v>
      </c>
      <c r="B31" s="613">
        <v>833</v>
      </c>
      <c r="C31" s="605">
        <v>2481</v>
      </c>
      <c r="D31" s="605">
        <v>2186</v>
      </c>
      <c r="E31" s="605">
        <v>1743</v>
      </c>
      <c r="F31" s="606">
        <v>7243</v>
      </c>
      <c r="G31" s="172">
        <v>12.56</v>
      </c>
      <c r="H31" s="172">
        <v>10.119999999999999</v>
      </c>
      <c r="I31" s="172">
        <v>9.33</v>
      </c>
      <c r="J31" s="172">
        <v>7.28</v>
      </c>
      <c r="K31" s="179">
        <v>9.23</v>
      </c>
    </row>
    <row r="32" spans="1:11" x14ac:dyDescent="0.2">
      <c r="A32" s="599" t="s">
        <v>191</v>
      </c>
      <c r="B32" s="613">
        <v>253</v>
      </c>
      <c r="C32" s="605">
        <v>537</v>
      </c>
      <c r="D32" s="605">
        <v>454</v>
      </c>
      <c r="E32" s="605">
        <v>332</v>
      </c>
      <c r="F32" s="606">
        <v>1576</v>
      </c>
      <c r="G32" s="172">
        <v>3.81</v>
      </c>
      <c r="H32" s="172">
        <v>2.19</v>
      </c>
      <c r="I32" s="172">
        <v>1.94</v>
      </c>
      <c r="J32" s="172">
        <v>1.39</v>
      </c>
      <c r="K32" s="179">
        <v>2.0099999999999998</v>
      </c>
    </row>
    <row r="33" spans="1:13" x14ac:dyDescent="0.2">
      <c r="A33" s="599" t="s">
        <v>173</v>
      </c>
      <c r="B33" s="613">
        <v>400</v>
      </c>
      <c r="C33" s="605">
        <v>1637</v>
      </c>
      <c r="D33" s="605">
        <v>1632</v>
      </c>
      <c r="E33" s="605">
        <v>1328</v>
      </c>
      <c r="F33" s="606">
        <v>4997</v>
      </c>
      <c r="G33" s="172">
        <v>6.03</v>
      </c>
      <c r="H33" s="172">
        <v>6.68</v>
      </c>
      <c r="I33" s="172">
        <v>6.97</v>
      </c>
      <c r="J33" s="172">
        <v>5.55</v>
      </c>
      <c r="K33" s="179">
        <v>6.37</v>
      </c>
    </row>
    <row r="34" spans="1:13" x14ac:dyDescent="0.2">
      <c r="A34" s="599" t="s">
        <v>174</v>
      </c>
      <c r="B34" s="613">
        <v>4</v>
      </c>
      <c r="C34" s="605">
        <v>35</v>
      </c>
      <c r="D34" s="605">
        <v>28</v>
      </c>
      <c r="E34" s="605">
        <v>35</v>
      </c>
      <c r="F34" s="606">
        <v>102</v>
      </c>
      <c r="G34" s="172">
        <v>0.06</v>
      </c>
      <c r="H34" s="172">
        <v>0.14000000000000001</v>
      </c>
      <c r="I34" s="172">
        <v>0.12</v>
      </c>
      <c r="J34" s="172">
        <v>0.15</v>
      </c>
      <c r="K34" s="179">
        <v>0.13</v>
      </c>
    </row>
    <row r="35" spans="1:13" ht="22.5" customHeight="1" x14ac:dyDescent="0.2">
      <c r="A35" s="905" t="s">
        <v>18</v>
      </c>
      <c r="B35" s="602">
        <v>3787</v>
      </c>
      <c r="C35" s="602">
        <v>15657</v>
      </c>
      <c r="D35" s="602">
        <v>14045</v>
      </c>
      <c r="E35" s="602">
        <v>16556</v>
      </c>
      <c r="F35" s="603">
        <v>50045</v>
      </c>
      <c r="G35" s="906">
        <v>57.1</v>
      </c>
      <c r="H35" s="906">
        <v>63.88</v>
      </c>
      <c r="I35" s="906">
        <v>59.97</v>
      </c>
      <c r="J35" s="906">
        <v>69.16</v>
      </c>
      <c r="K35" s="907">
        <v>63.75</v>
      </c>
    </row>
    <row r="36" spans="1:13" x14ac:dyDescent="0.2">
      <c r="A36" s="659" t="s">
        <v>19</v>
      </c>
      <c r="B36" s="660">
        <v>2201</v>
      </c>
      <c r="C36" s="653">
        <v>7533</v>
      </c>
      <c r="D36" s="653">
        <v>6548</v>
      </c>
      <c r="E36" s="653">
        <v>6259</v>
      </c>
      <c r="F36" s="654">
        <v>22541</v>
      </c>
      <c r="G36" s="655">
        <v>33.19</v>
      </c>
      <c r="H36" s="655">
        <v>30.73</v>
      </c>
      <c r="I36" s="655">
        <v>27.96</v>
      </c>
      <c r="J36" s="655">
        <v>26.14</v>
      </c>
      <c r="K36" s="656">
        <v>28.71</v>
      </c>
    </row>
    <row r="37" spans="1:13" x14ac:dyDescent="0.2">
      <c r="A37" s="599" t="s">
        <v>175</v>
      </c>
      <c r="B37" s="613">
        <v>1058</v>
      </c>
      <c r="C37" s="605">
        <v>3103</v>
      </c>
      <c r="D37" s="605">
        <v>2455</v>
      </c>
      <c r="E37" s="605">
        <v>2110</v>
      </c>
      <c r="F37" s="606">
        <v>8726</v>
      </c>
      <c r="G37" s="172">
        <v>15.95</v>
      </c>
      <c r="H37" s="172">
        <v>12.66</v>
      </c>
      <c r="I37" s="172">
        <v>10.48</v>
      </c>
      <c r="J37" s="172">
        <v>8.81</v>
      </c>
      <c r="K37" s="179">
        <v>11.12</v>
      </c>
    </row>
    <row r="38" spans="1:13" x14ac:dyDescent="0.2">
      <c r="A38" s="599" t="s">
        <v>197</v>
      </c>
      <c r="B38" s="613">
        <v>1030</v>
      </c>
      <c r="C38" s="605">
        <v>3930</v>
      </c>
      <c r="D38" s="605">
        <v>3574</v>
      </c>
      <c r="E38" s="605">
        <v>3370</v>
      </c>
      <c r="F38" s="606">
        <v>11904</v>
      </c>
      <c r="G38" s="172">
        <v>15.53</v>
      </c>
      <c r="H38" s="172">
        <v>16.03</v>
      </c>
      <c r="I38" s="172">
        <v>15.26</v>
      </c>
      <c r="J38" s="172">
        <v>14.08</v>
      </c>
      <c r="K38" s="179">
        <v>15.16</v>
      </c>
    </row>
    <row r="39" spans="1:13" x14ac:dyDescent="0.2">
      <c r="A39" s="599" t="s">
        <v>192</v>
      </c>
      <c r="B39" s="613">
        <v>1</v>
      </c>
      <c r="C39" s="605">
        <v>5</v>
      </c>
      <c r="D39" s="605">
        <v>17</v>
      </c>
      <c r="E39" s="605">
        <v>8</v>
      </c>
      <c r="F39" s="606">
        <v>31</v>
      </c>
      <c r="G39" s="172">
        <v>0.02</v>
      </c>
      <c r="H39" s="172">
        <v>0.02</v>
      </c>
      <c r="I39" s="172">
        <v>7.0000000000000007E-2</v>
      </c>
      <c r="J39" s="172">
        <v>0.03</v>
      </c>
      <c r="K39" s="179">
        <v>0.04</v>
      </c>
    </row>
    <row r="40" spans="1:13" x14ac:dyDescent="0.2">
      <c r="A40" s="599" t="s">
        <v>193</v>
      </c>
      <c r="B40" s="613">
        <v>0</v>
      </c>
      <c r="C40" s="605">
        <v>1</v>
      </c>
      <c r="D40" s="615">
        <v>5</v>
      </c>
      <c r="E40" s="605">
        <v>3</v>
      </c>
      <c r="F40" s="606">
        <v>9</v>
      </c>
      <c r="G40" s="172">
        <v>0</v>
      </c>
      <c r="H40" s="172">
        <v>0</v>
      </c>
      <c r="I40" s="172">
        <v>0.02</v>
      </c>
      <c r="J40" s="172">
        <v>0.01</v>
      </c>
      <c r="K40" s="179">
        <v>0.01</v>
      </c>
      <c r="L40" s="429"/>
    </row>
    <row r="41" spans="1:13" x14ac:dyDescent="0.2">
      <c r="A41" s="599" t="s">
        <v>176</v>
      </c>
      <c r="B41" s="613">
        <v>112</v>
      </c>
      <c r="C41" s="605">
        <v>494</v>
      </c>
      <c r="D41" s="605">
        <v>497</v>
      </c>
      <c r="E41" s="605">
        <v>768</v>
      </c>
      <c r="F41" s="606">
        <v>1871</v>
      </c>
      <c r="G41" s="172">
        <v>1.69</v>
      </c>
      <c r="H41" s="172">
        <v>2.02</v>
      </c>
      <c r="I41" s="172">
        <v>2.12</v>
      </c>
      <c r="J41" s="172">
        <v>3.21</v>
      </c>
      <c r="K41" s="179">
        <v>2.38</v>
      </c>
    </row>
    <row r="42" spans="1:13" x14ac:dyDescent="0.2">
      <c r="A42" s="659" t="s">
        <v>20</v>
      </c>
      <c r="B42" s="660">
        <v>1586</v>
      </c>
      <c r="C42" s="653">
        <v>8124</v>
      </c>
      <c r="D42" s="653">
        <v>7497</v>
      </c>
      <c r="E42" s="653">
        <v>10297</v>
      </c>
      <c r="F42" s="654">
        <v>27504</v>
      </c>
      <c r="G42" s="655">
        <v>23.91</v>
      </c>
      <c r="H42" s="655">
        <v>33.15</v>
      </c>
      <c r="I42" s="655">
        <v>32.01</v>
      </c>
      <c r="J42" s="655">
        <v>43.01</v>
      </c>
      <c r="K42" s="656">
        <v>35.04</v>
      </c>
    </row>
    <row r="43" spans="1:13" x14ac:dyDescent="0.2">
      <c r="A43" s="102" t="s">
        <v>177</v>
      </c>
      <c r="B43" s="616">
        <v>298</v>
      </c>
      <c r="C43" s="608">
        <v>1004</v>
      </c>
      <c r="D43" s="608">
        <v>672</v>
      </c>
      <c r="E43" s="608">
        <v>1143</v>
      </c>
      <c r="F43" s="609">
        <v>3117</v>
      </c>
      <c r="G43" s="210">
        <v>4.49</v>
      </c>
      <c r="H43" s="210">
        <v>4.0999999999999996</v>
      </c>
      <c r="I43" s="210">
        <v>2.87</v>
      </c>
      <c r="J43" s="210">
        <v>4.7699999999999996</v>
      </c>
      <c r="K43" s="211">
        <v>3.97</v>
      </c>
    </row>
    <row r="44" spans="1:13" x14ac:dyDescent="0.2">
      <c r="A44" s="600" t="s">
        <v>178</v>
      </c>
      <c r="B44" s="616">
        <v>206</v>
      </c>
      <c r="C44" s="608">
        <v>869</v>
      </c>
      <c r="D44" s="608">
        <v>912</v>
      </c>
      <c r="E44" s="608">
        <v>1571</v>
      </c>
      <c r="F44" s="609">
        <v>3558</v>
      </c>
      <c r="G44" s="210">
        <v>3.11</v>
      </c>
      <c r="H44" s="210">
        <v>3.55</v>
      </c>
      <c r="I44" s="210">
        <v>3.89</v>
      </c>
      <c r="J44" s="210">
        <v>6.56</v>
      </c>
      <c r="K44" s="211">
        <v>4.53</v>
      </c>
    </row>
    <row r="45" spans="1:13" x14ac:dyDescent="0.2">
      <c r="A45" s="600" t="s">
        <v>179</v>
      </c>
      <c r="B45" s="616">
        <v>317</v>
      </c>
      <c r="C45" s="608">
        <v>2425</v>
      </c>
      <c r="D45" s="608">
        <v>2470</v>
      </c>
      <c r="E45" s="608">
        <v>3855</v>
      </c>
      <c r="F45" s="609">
        <v>9067</v>
      </c>
      <c r="G45" s="210">
        <v>4.78</v>
      </c>
      <c r="H45" s="210">
        <v>9.89</v>
      </c>
      <c r="I45" s="210">
        <v>10.55</v>
      </c>
      <c r="J45" s="210">
        <v>16.100000000000001</v>
      </c>
      <c r="K45" s="211">
        <v>11.55</v>
      </c>
    </row>
    <row r="46" spans="1:13" x14ac:dyDescent="0.2">
      <c r="A46" s="600" t="s">
        <v>194</v>
      </c>
      <c r="B46" s="616">
        <v>593</v>
      </c>
      <c r="C46" s="608">
        <v>2606</v>
      </c>
      <c r="D46" s="608">
        <v>2313</v>
      </c>
      <c r="E46" s="608">
        <v>2136</v>
      </c>
      <c r="F46" s="609">
        <v>7648</v>
      </c>
      <c r="G46" s="210">
        <v>8.94</v>
      </c>
      <c r="H46" s="210">
        <v>10.63</v>
      </c>
      <c r="I46" s="210">
        <v>9.8800000000000008</v>
      </c>
      <c r="J46" s="210">
        <v>8.92</v>
      </c>
      <c r="K46" s="211">
        <v>9.74</v>
      </c>
    </row>
    <row r="47" spans="1:13" x14ac:dyDescent="0.2">
      <c r="A47" s="600" t="s">
        <v>180</v>
      </c>
      <c r="B47" s="616">
        <v>50</v>
      </c>
      <c r="C47" s="608">
        <v>368</v>
      </c>
      <c r="D47" s="608">
        <v>286</v>
      </c>
      <c r="E47" s="608">
        <v>424</v>
      </c>
      <c r="F47" s="609">
        <v>1128</v>
      </c>
      <c r="G47" s="210">
        <v>0.75</v>
      </c>
      <c r="H47" s="210">
        <v>1.5</v>
      </c>
      <c r="I47" s="210">
        <v>1.22</v>
      </c>
      <c r="J47" s="210">
        <v>1.77</v>
      </c>
      <c r="K47" s="211">
        <v>1.44</v>
      </c>
    </row>
    <row r="48" spans="1:13" x14ac:dyDescent="0.2">
      <c r="A48" s="600" t="s">
        <v>181</v>
      </c>
      <c r="B48" s="616">
        <v>7</v>
      </c>
      <c r="C48" s="608">
        <v>69</v>
      </c>
      <c r="D48" s="608">
        <v>64</v>
      </c>
      <c r="E48" s="608">
        <v>69</v>
      </c>
      <c r="F48" s="609">
        <v>209</v>
      </c>
      <c r="G48" s="210">
        <v>0.11</v>
      </c>
      <c r="H48" s="210">
        <v>0.28000000000000003</v>
      </c>
      <c r="I48" s="210">
        <v>0.27</v>
      </c>
      <c r="J48" s="210">
        <v>0.28999999999999998</v>
      </c>
      <c r="K48" s="211">
        <v>0.27</v>
      </c>
      <c r="M48" s="353">
        <v>0</v>
      </c>
    </row>
    <row r="49" spans="1:11" x14ac:dyDescent="0.2">
      <c r="A49" s="600" t="s">
        <v>182</v>
      </c>
      <c r="B49" s="616">
        <v>27</v>
      </c>
      <c r="C49" s="608">
        <v>243</v>
      </c>
      <c r="D49" s="608">
        <v>225</v>
      </c>
      <c r="E49" s="608">
        <v>197</v>
      </c>
      <c r="F49" s="609">
        <v>692</v>
      </c>
      <c r="G49" s="210">
        <v>0.41</v>
      </c>
      <c r="H49" s="210">
        <v>0.99</v>
      </c>
      <c r="I49" s="210">
        <v>0.96</v>
      </c>
      <c r="J49" s="210">
        <v>0.82</v>
      </c>
      <c r="K49" s="211">
        <v>0.88</v>
      </c>
    </row>
    <row r="50" spans="1:11" x14ac:dyDescent="0.2">
      <c r="A50" s="601" t="s">
        <v>195</v>
      </c>
      <c r="B50" s="617">
        <v>88</v>
      </c>
      <c r="C50" s="610">
        <v>540</v>
      </c>
      <c r="D50" s="610">
        <v>555</v>
      </c>
      <c r="E50" s="610">
        <v>902</v>
      </c>
      <c r="F50" s="611">
        <v>2085</v>
      </c>
      <c r="G50" s="212">
        <v>1.33</v>
      </c>
      <c r="H50" s="212">
        <v>2.2000000000000002</v>
      </c>
      <c r="I50" s="212">
        <v>2.37</v>
      </c>
      <c r="J50" s="212">
        <v>3.77</v>
      </c>
      <c r="K50" s="213">
        <v>2.66</v>
      </c>
    </row>
    <row r="51" spans="1:11" ht="11.25" customHeight="1" x14ac:dyDescent="0.2">
      <c r="A51" s="587" t="s">
        <v>117</v>
      </c>
      <c r="B51" s="47"/>
      <c r="C51" s="47"/>
      <c r="D51" s="47"/>
      <c r="E51" s="47"/>
      <c r="F51" s="47"/>
      <c r="G51" s="47"/>
      <c r="H51" s="47"/>
      <c r="I51" s="47"/>
      <c r="J51" s="47"/>
      <c r="K51" s="47"/>
    </row>
    <row r="52" spans="1:11" ht="11.25" customHeight="1" x14ac:dyDescent="0.2">
      <c r="A52" s="243"/>
    </row>
  </sheetData>
  <hyperlinks>
    <hyperlink ref="A1" location="Contents!A1" display="Return to index"/>
  </hyperlinks>
  <pageMargins left="0.75" right="0.75" top="1" bottom="1" header="0.5" footer="0.5"/>
  <pageSetup paperSize="9" scale="60"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M34"/>
  <sheetViews>
    <sheetView showGridLines="0" topLeftCell="B1" workbookViewId="0">
      <selection activeCell="B2" sqref="B2"/>
    </sheetView>
  </sheetViews>
  <sheetFormatPr defaultRowHeight="12.75" x14ac:dyDescent="0.2"/>
  <cols>
    <col min="1" max="1" customWidth="true" hidden="true" style="220" width="9.140625" collapsed="false"/>
    <col min="2" max="2" customWidth="true" style="220" width="40.0" collapsed="false"/>
    <col min="3" max="8" bestFit="true" customWidth="true" style="220" width="9.140625" collapsed="false"/>
    <col min="9" max="11" bestFit="true" customWidth="true" style="220" width="8.140625" collapsed="false"/>
    <col min="12" max="12" customWidth="true" style="220" width="9.0" collapsed="false"/>
    <col min="13" max="13" bestFit="true" customWidth="true" style="220" width="8.7109375" collapsed="false"/>
    <col min="14" max="16384" style="220" width="9.140625" collapsed="false"/>
  </cols>
  <sheetData>
    <row r="1" spans="1:13" x14ac:dyDescent="0.2">
      <c r="A1" s="465" t="s">
        <v>384</v>
      </c>
      <c r="B1" s="113" t="s">
        <v>89</v>
      </c>
    </row>
    <row r="2" spans="1:13" ht="15" x14ac:dyDescent="0.25">
      <c r="A2" s="465" t="s">
        <v>383</v>
      </c>
      <c r="B2" s="48" t="s">
        <v>432</v>
      </c>
      <c r="C2" s="834"/>
      <c r="D2" s="834"/>
      <c r="E2" s="834"/>
      <c r="F2" s="834"/>
      <c r="G2" s="834"/>
      <c r="H2" s="834"/>
      <c r="I2" s="834"/>
      <c r="J2" s="834"/>
      <c r="K2" s="834"/>
      <c r="L2" s="834"/>
      <c r="M2" s="835"/>
    </row>
    <row r="3" spans="1:13" ht="12.75" customHeight="1" x14ac:dyDescent="0.25">
      <c r="A3" s="465"/>
      <c r="B3" s="180"/>
      <c r="C3" s="831"/>
      <c r="D3" s="831"/>
      <c r="E3" s="831"/>
      <c r="F3" s="831"/>
      <c r="G3" s="831"/>
      <c r="H3" s="831"/>
      <c r="I3" s="831"/>
      <c r="J3" s="831"/>
      <c r="K3" s="831"/>
      <c r="L3" s="832"/>
      <c r="M3" s="183"/>
    </row>
    <row r="4" spans="1:13" customFormat="1" ht="15" x14ac:dyDescent="0.2">
      <c r="B4" s="33" t="s">
        <v>368</v>
      </c>
      <c r="C4" s="110"/>
      <c r="D4" s="110"/>
      <c r="E4" s="110"/>
      <c r="F4" s="110"/>
      <c r="G4" s="110"/>
      <c r="H4" s="110"/>
      <c r="I4" s="110"/>
      <c r="J4" s="110"/>
      <c r="K4" s="110"/>
      <c r="L4" s="110"/>
      <c r="M4" s="110"/>
    </row>
    <row r="5" spans="1:13" customFormat="1" ht="14.25" x14ac:dyDescent="0.2">
      <c r="B5" s="815" t="s">
        <v>384</v>
      </c>
    </row>
    <row r="6" spans="1:13" customFormat="1" ht="12.75" customHeight="1" x14ac:dyDescent="0.2">
      <c r="A6" s="220"/>
      <c r="B6" s="33"/>
    </row>
    <row r="7" spans="1:13" ht="33.75" x14ac:dyDescent="0.2">
      <c r="B7" s="883" t="s">
        <v>35</v>
      </c>
      <c r="C7" s="884" t="s">
        <v>111</v>
      </c>
      <c r="D7" s="884" t="s">
        <v>118</v>
      </c>
      <c r="E7" s="884" t="s">
        <v>128</v>
      </c>
      <c r="F7" s="884" t="s">
        <v>137</v>
      </c>
      <c r="G7" s="884" t="s">
        <v>163</v>
      </c>
      <c r="H7" s="884" t="s">
        <v>208</v>
      </c>
      <c r="I7" s="884" t="s">
        <v>269</v>
      </c>
      <c r="J7" s="884" t="s">
        <v>342</v>
      </c>
      <c r="K7" s="884" t="s">
        <v>349</v>
      </c>
      <c r="L7" s="885" t="s">
        <v>371</v>
      </c>
      <c r="M7" s="295" t="str">
        <f>IF($B$5=$A$1,'Table 7a'!L4,IF($B$5=$A$2,""))</f>
        <v>% change 2017-18 to 2018-19</v>
      </c>
    </row>
    <row r="8" spans="1:13" ht="12.75" customHeight="1" x14ac:dyDescent="0.2">
      <c r="B8" s="227" t="s">
        <v>255</v>
      </c>
      <c r="C8" s="1033">
        <f>IF($B$5=$A$1,'Table 7a'!B5,IF($B$5=$A$2,'Table 7b'!B5))</f>
        <v>121041</v>
      </c>
      <c r="D8" s="1033">
        <f>IF($B$5=$A$1,'Table 7a'!C5,IF($B$5=$A$2,'Table 7b'!C5))</f>
        <v>115581</v>
      </c>
      <c r="E8" s="1033">
        <f>IF($B$5=$A$1,'Table 7a'!D5,IF($B$5=$A$2,'Table 7b'!D5))</f>
        <v>108424</v>
      </c>
      <c r="F8" s="1033">
        <f>IF($B$5=$A$1,'Table 7a'!E5,IF($B$5=$A$2,'Table 7b'!E5))</f>
        <v>101019</v>
      </c>
      <c r="G8" s="1033">
        <f>IF($B$5=$A$1,'Table 7a'!F5,IF($B$5=$A$2,'Table 7b'!F5))</f>
        <v>105664</v>
      </c>
      <c r="H8" s="1033">
        <f>IF($B$5=$A$1,'Table 7a'!G5,IF($B$5=$A$2,'Table 7b'!G5))</f>
        <v>106584</v>
      </c>
      <c r="I8" s="1033">
        <f>IF($B$5=$A$1,'Table 7a'!H5,IF($B$5=$A$2,'Table 7b'!H5))</f>
        <v>99962</v>
      </c>
      <c r="J8" s="1033">
        <f>IF($B$5=$A$1,'Table 7a'!I5,IF($B$5=$A$2,'Table 7b'!I5))</f>
        <v>92347</v>
      </c>
      <c r="K8" s="1033">
        <f>IF($B$5=$A$1,'Table 7a'!J5,IF($B$5=$A$2,'Table 7b'!J5))</f>
        <v>83179</v>
      </c>
      <c r="L8" s="1033">
        <f>IF($B$5=$A$1,'Table 7a'!K5,IF($B$5=$A$2,'Table 7b'!K5))</f>
        <v>78503</v>
      </c>
      <c r="M8" s="1034">
        <f>IF($B$5=$A$1,'Table 7a'!L5,IF($B$5=$A$2,""))</f>
        <v>-5.6216112239868217</v>
      </c>
    </row>
    <row r="9" spans="1:13" x14ac:dyDescent="0.2">
      <c r="B9" s="667" t="s">
        <v>36</v>
      </c>
      <c r="C9" s="1035">
        <f>IF($B$5=$A$1,'Table 7a'!B6,IF($B$5=$A$2,'Table 7b'!B6))</f>
        <v>15802</v>
      </c>
      <c r="D9" s="1035">
        <f>IF($B$5=$A$1,'Table 7a'!C6,IF($B$5=$A$2,'Table 7b'!C6))</f>
        <v>15320</v>
      </c>
      <c r="E9" s="1035">
        <f>IF($B$5=$A$1,'Table 7a'!D6,IF($B$5=$A$2,'Table 7b'!D6))</f>
        <v>15950</v>
      </c>
      <c r="F9" s="1035">
        <f>IF($B$5=$A$1,'Table 7a'!E6,IF($B$5=$A$2,'Table 7b'!E6))</f>
        <v>14790</v>
      </c>
      <c r="G9" s="1035">
        <f>IF($B$5=$A$1,'Table 7a'!F6,IF($B$5=$A$2,'Table 7b'!F6))</f>
        <v>14172</v>
      </c>
      <c r="H9" s="1035">
        <f>IF($B$5=$A$1,'Table 7a'!G6,IF($B$5=$A$2,'Table 7b'!G6))</f>
        <v>14041</v>
      </c>
      <c r="I9" s="1035">
        <f>IF($B$5=$A$1,'Table 7a'!H6,IF($B$5=$A$2,'Table 7b'!H6))</f>
        <v>13766</v>
      </c>
      <c r="J9" s="1035">
        <f>IF($B$5=$A$1,'Table 7a'!I6,IF($B$5=$A$2,'Table 7b'!I6))</f>
        <v>12705</v>
      </c>
      <c r="K9" s="1035">
        <f>IF($B$5=$A$1,'Table 7a'!J6,IF($B$5=$A$2,'Table 7b'!J6))</f>
        <v>11980</v>
      </c>
      <c r="L9" s="1035">
        <f>IF($B$5=$A$1,'Table 7a'!K6,IF($B$5=$A$2,'Table 7b'!K6))</f>
        <v>12220</v>
      </c>
      <c r="M9" s="1036">
        <f>IF($B$5=$A$1,'Table 7a'!L6,IF($B$5=$A$2,""))</f>
        <v>2.003338898163598</v>
      </c>
    </row>
    <row r="10" spans="1:13" x14ac:dyDescent="0.2">
      <c r="B10" s="184" t="s">
        <v>37</v>
      </c>
      <c r="C10" s="1037">
        <f>IF($B$5=$A$1,'Table 7a'!B7,IF($B$5=$A$2,'Table 7b'!B7))</f>
        <v>12760</v>
      </c>
      <c r="D10" s="1037">
        <f>IF($B$5=$A$1,'Table 7a'!C7,IF($B$5=$A$2,'Table 7b'!C7))</f>
        <v>12810</v>
      </c>
      <c r="E10" s="1037">
        <f>IF($B$5=$A$1,'Table 7a'!D7,IF($B$5=$A$2,'Table 7b'!D7))</f>
        <v>13356</v>
      </c>
      <c r="F10" s="1037">
        <f>IF($B$5=$A$1,'Table 7a'!E7,IF($B$5=$A$2,'Table 7b'!E7))</f>
        <v>12728</v>
      </c>
      <c r="G10" s="1037">
        <f>IF($B$5=$A$1,'Table 7a'!F7,IF($B$5=$A$2,'Table 7b'!F7))</f>
        <v>12402</v>
      </c>
      <c r="H10" s="1037">
        <f>IF($B$5=$A$1,'Table 7a'!G7,IF($B$5=$A$2,'Table 7b'!G7))</f>
        <v>12324</v>
      </c>
      <c r="I10" s="1037">
        <f>IF($B$5=$A$1,'Table 7a'!H7,IF($B$5=$A$2,'Table 7b'!H7))</f>
        <v>12031</v>
      </c>
      <c r="J10" s="1037">
        <f>IF($B$5=$A$1,'Table 7a'!I7,IF($B$5=$A$2,'Table 7b'!I7))</f>
        <v>11160</v>
      </c>
      <c r="K10" s="1037">
        <f>IF($B$5=$A$1,'Table 7a'!J7,IF($B$5=$A$2,'Table 7b'!J7))</f>
        <v>10755</v>
      </c>
      <c r="L10" s="1037">
        <f>IF($B$5=$A$1,'Table 7a'!K7,IF($B$5=$A$2,'Table 7b'!K7))</f>
        <v>10988</v>
      </c>
      <c r="M10" s="1038">
        <f>IF($B$5=$A$1,'Table 7a'!L7,IF($B$5=$A$2,""))</f>
        <v>2.1664342166434203</v>
      </c>
    </row>
    <row r="11" spans="1:13" x14ac:dyDescent="0.2">
      <c r="B11" s="184" t="s">
        <v>322</v>
      </c>
      <c r="C11" s="1037">
        <f>IF($B$5=$A$1,'Table 7a'!B8,IF($B$5=$A$2,'Table 7b'!B8))</f>
        <v>2679</v>
      </c>
      <c r="D11" s="1037">
        <f>IF($B$5=$A$1,'Table 7a'!C8,IF($B$5=$A$2,'Table 7b'!C8))</f>
        <v>2082</v>
      </c>
      <c r="E11" s="1037">
        <f>IF($B$5=$A$1,'Table 7a'!D8,IF($B$5=$A$2,'Table 7b'!D8))</f>
        <v>2105</v>
      </c>
      <c r="F11" s="1037">
        <f>IF($B$5=$A$1,'Table 7a'!E8,IF($B$5=$A$2,'Table 7b'!E8))</f>
        <v>1606</v>
      </c>
      <c r="G11" s="1037">
        <f>IF($B$5=$A$1,'Table 7a'!F8,IF($B$5=$A$2,'Table 7b'!F8))</f>
        <v>1244</v>
      </c>
      <c r="H11" s="1037">
        <f>IF($B$5=$A$1,'Table 7a'!G8,IF($B$5=$A$2,'Table 7b'!G8))</f>
        <v>1155</v>
      </c>
      <c r="I11" s="1037">
        <f>IF($B$5=$A$1,'Table 7a'!H8,IF($B$5=$A$2,'Table 7b'!H8))</f>
        <v>1184</v>
      </c>
      <c r="J11" s="1037">
        <f>IF($B$5=$A$1,'Table 7a'!I8,IF($B$5=$A$2,'Table 7b'!I8))</f>
        <v>998</v>
      </c>
      <c r="K11" s="1037">
        <f>IF($B$5=$A$1,'Table 7a'!J8,IF($B$5=$A$2,'Table 7b'!J8))</f>
        <v>763</v>
      </c>
      <c r="L11" s="1037">
        <f>IF($B$5=$A$1,'Table 7a'!K8,IF($B$5=$A$2,'Table 7b'!K8))</f>
        <v>761</v>
      </c>
      <c r="M11" s="1038" t="str">
        <f>IF($B$5=$A$1,'Table 7a'!L8,IF($B$5=$A$2,""))</f>
        <v xml:space="preserve">*   </v>
      </c>
    </row>
    <row r="12" spans="1:13" x14ac:dyDescent="0.2">
      <c r="B12" s="184" t="s">
        <v>276</v>
      </c>
      <c r="C12" s="1037">
        <f>IF($B$5=$A$1,'Table 7a'!B9,IF($B$5=$A$2,'Table 7b'!B9))</f>
        <v>179</v>
      </c>
      <c r="D12" s="1037">
        <f>IF($B$5=$A$1,'Table 7a'!C9,IF($B$5=$A$2,'Table 7b'!C9))</f>
        <v>230</v>
      </c>
      <c r="E12" s="1037">
        <f>IF($B$5=$A$1,'Table 7a'!D9,IF($B$5=$A$2,'Table 7b'!D9))</f>
        <v>267</v>
      </c>
      <c r="F12" s="1037">
        <f>IF($B$5=$A$1,'Table 7a'!E9,IF($B$5=$A$2,'Table 7b'!E9))</f>
        <v>265</v>
      </c>
      <c r="G12" s="1037">
        <f>IF($B$5=$A$1,'Table 7a'!F9,IF($B$5=$A$2,'Table 7b'!F9))</f>
        <v>286</v>
      </c>
      <c r="H12" s="1037">
        <f>IF($B$5=$A$1,'Table 7a'!G9,IF($B$5=$A$2,'Table 7b'!G9))</f>
        <v>325</v>
      </c>
      <c r="I12" s="1037">
        <f>IF($B$5=$A$1,'Table 7a'!H9,IF($B$5=$A$2,'Table 7b'!H9))</f>
        <v>351</v>
      </c>
      <c r="J12" s="1037">
        <f>IF($B$5=$A$1,'Table 7a'!I9,IF($B$5=$A$2,'Table 7b'!I9))</f>
        <v>316</v>
      </c>
      <c r="K12" s="1037">
        <f>IF($B$5=$A$1,'Table 7a'!J9,IF($B$5=$A$2,'Table 7b'!J9))</f>
        <v>287</v>
      </c>
      <c r="L12" s="1037">
        <f>IF($B$5=$A$1,'Table 7a'!K9,IF($B$5=$A$2,'Table 7b'!K9))</f>
        <v>270</v>
      </c>
      <c r="M12" s="1038">
        <f>IF($B$5=$A$1,'Table 7a'!L9,IF($B$5=$A$2,""))</f>
        <v>-5.9233449477351874</v>
      </c>
    </row>
    <row r="13" spans="1:13" x14ac:dyDescent="0.2">
      <c r="B13" s="184" t="s">
        <v>277</v>
      </c>
      <c r="C13" s="1037">
        <f>IF($B$5=$A$1,'Table 7a'!B10,IF($B$5=$A$2,'Table 7b'!B10))</f>
        <v>175</v>
      </c>
      <c r="D13" s="1037">
        <f>IF($B$5=$A$1,'Table 7a'!C10,IF($B$5=$A$2,'Table 7b'!C10))</f>
        <v>185</v>
      </c>
      <c r="E13" s="1037">
        <f>IF($B$5=$A$1,'Table 7a'!D10,IF($B$5=$A$2,'Table 7b'!D10))</f>
        <v>212</v>
      </c>
      <c r="F13" s="1037">
        <f>IF($B$5=$A$1,'Table 7a'!E10,IF($B$5=$A$2,'Table 7b'!E10))</f>
        <v>174</v>
      </c>
      <c r="G13" s="1037">
        <f>IF($B$5=$A$1,'Table 7a'!F10,IF($B$5=$A$2,'Table 7b'!F10))</f>
        <v>223</v>
      </c>
      <c r="H13" s="1037">
        <f>IF($B$5=$A$1,'Table 7a'!G10,IF($B$5=$A$2,'Table 7b'!G10))</f>
        <v>217</v>
      </c>
      <c r="I13" s="1037">
        <f>IF($B$5=$A$1,'Table 7a'!H10,IF($B$5=$A$2,'Table 7b'!H10))</f>
        <v>190</v>
      </c>
      <c r="J13" s="1037">
        <f>IF($B$5=$A$1,'Table 7a'!I10,IF($B$5=$A$2,'Table 7b'!I10))</f>
        <v>222</v>
      </c>
      <c r="K13" s="1037">
        <f>IF($B$5=$A$1,'Table 7a'!J10,IF($B$5=$A$2,'Table 7b'!J10))</f>
        <v>162</v>
      </c>
      <c r="L13" s="1037">
        <f>IF($B$5=$A$1,'Table 7a'!K10,IF($B$5=$A$2,'Table 7b'!K10))</f>
        <v>185</v>
      </c>
      <c r="M13" s="1038">
        <f>IF($B$5=$A$1,'Table 7a'!L10,IF($B$5=$A$2,""))</f>
        <v>14.197530864197528</v>
      </c>
    </row>
    <row r="14" spans="1:13" x14ac:dyDescent="0.2">
      <c r="B14" s="184" t="s">
        <v>154</v>
      </c>
      <c r="C14" s="1037">
        <f>IF($B$5=$A$1,'Table 7a'!B11,IF($B$5=$A$2,'Table 7b'!B11))</f>
        <v>9</v>
      </c>
      <c r="D14" s="1037">
        <f>IF($B$5=$A$1,'Table 7a'!C11,IF($B$5=$A$2,'Table 7b'!C11))</f>
        <v>13</v>
      </c>
      <c r="E14" s="1037">
        <f>IF($B$5=$A$1,'Table 7a'!D11,IF($B$5=$A$2,'Table 7b'!D11))</f>
        <v>10</v>
      </c>
      <c r="F14" s="1037">
        <f>IF($B$5=$A$1,'Table 7a'!E11,IF($B$5=$A$2,'Table 7b'!E11))</f>
        <v>17</v>
      </c>
      <c r="G14" s="1037">
        <f>IF($B$5=$A$1,'Table 7a'!F11,IF($B$5=$A$2,'Table 7b'!F11))</f>
        <v>17</v>
      </c>
      <c r="H14" s="1037">
        <f>IF($B$5=$A$1,'Table 7a'!G11,IF($B$5=$A$2,'Table 7b'!G11))</f>
        <v>20</v>
      </c>
      <c r="I14" s="1037">
        <f>IF($B$5=$A$1,'Table 7a'!H11,IF($B$5=$A$2,'Table 7b'!H11))</f>
        <v>10</v>
      </c>
      <c r="J14" s="1037">
        <f>IF($B$5=$A$1,'Table 7a'!I11,IF($B$5=$A$2,'Table 7b'!I11))</f>
        <v>9</v>
      </c>
      <c r="K14" s="1037">
        <f>IF($B$5=$A$1,'Table 7a'!J11,IF($B$5=$A$2,'Table 7b'!J11))</f>
        <v>13</v>
      </c>
      <c r="L14" s="1037">
        <f>IF($B$5=$A$1,'Table 7a'!K11,IF($B$5=$A$2,'Table 7b'!K11))</f>
        <v>16</v>
      </c>
      <c r="M14" s="1038">
        <f>IF($B$5=$A$1,'Table 7a'!L11,IF($B$5=$A$2,""))</f>
        <v>23.076923076923084</v>
      </c>
    </row>
    <row r="15" spans="1:13" x14ac:dyDescent="0.2">
      <c r="B15" s="672" t="s">
        <v>38</v>
      </c>
      <c r="C15" s="1035">
        <f>IF($B$5=$A$1,'Table 7a'!B12,IF($B$5=$A$2,'Table 7b'!B12))</f>
        <v>16349</v>
      </c>
      <c r="D15" s="1035">
        <f>IF($B$5=$A$1,'Table 7a'!C12,IF($B$5=$A$2,'Table 7b'!C12))</f>
        <v>15615</v>
      </c>
      <c r="E15" s="1035">
        <f>IF($B$5=$A$1,'Table 7a'!D12,IF($B$5=$A$2,'Table 7b'!D12))</f>
        <v>16937</v>
      </c>
      <c r="F15" s="1035">
        <f>IF($B$5=$A$1,'Table 7a'!E12,IF($B$5=$A$2,'Table 7b'!E12))</f>
        <v>17263</v>
      </c>
      <c r="G15" s="1035">
        <f>IF($B$5=$A$1,'Table 7a'!F12,IF($B$5=$A$2,'Table 7b'!F12))</f>
        <v>18276</v>
      </c>
      <c r="H15" s="1035">
        <f>IF($B$5=$A$1,'Table 7a'!G12,IF($B$5=$A$2,'Table 7b'!G12))</f>
        <v>18585</v>
      </c>
      <c r="I15" s="1035">
        <f>IF($B$5=$A$1,'Table 7a'!H12,IF($B$5=$A$2,'Table 7b'!H12))</f>
        <v>18949</v>
      </c>
      <c r="J15" s="1035">
        <f>IF($B$5=$A$1,'Table 7a'!I12,IF($B$5=$A$2,'Table 7b'!I12))</f>
        <v>18647</v>
      </c>
      <c r="K15" s="1035">
        <f>IF($B$5=$A$1,'Table 7a'!J12,IF($B$5=$A$2,'Table 7b'!J12))</f>
        <v>17303</v>
      </c>
      <c r="L15" s="1035">
        <f>IF($B$5=$A$1,'Table 7a'!K12,IF($B$5=$A$2,'Table 7b'!K12))</f>
        <v>15206</v>
      </c>
      <c r="M15" s="1036">
        <f>IF($B$5=$A$1,'Table 7a'!L12,IF($B$5=$A$2,""))</f>
        <v>-12.119285673004676</v>
      </c>
    </row>
    <row r="16" spans="1:13" x14ac:dyDescent="0.2">
      <c r="B16" s="184" t="s">
        <v>123</v>
      </c>
      <c r="C16" s="1037">
        <f>IF($B$5=$A$1,'Table 7a'!B13,IF($B$5=$A$2,'Table 7b'!B13))</f>
        <v>0</v>
      </c>
      <c r="D16" s="1037">
        <f>IF($B$5=$A$1,'Table 7a'!C13,IF($B$5=$A$2,'Table 7b'!C13))</f>
        <v>461</v>
      </c>
      <c r="E16" s="1037">
        <f>IF($B$5=$A$1,'Table 7a'!D13,IF($B$5=$A$2,'Table 7b'!D13))</f>
        <v>10380</v>
      </c>
      <c r="F16" s="1037">
        <f>IF($B$5=$A$1,'Table 7a'!E13,IF($B$5=$A$2,'Table 7b'!E13))</f>
        <v>14940</v>
      </c>
      <c r="G16" s="1037">
        <f>IF($B$5=$A$1,'Table 7a'!F13,IF($B$5=$A$2,'Table 7b'!F13))</f>
        <v>16379</v>
      </c>
      <c r="H16" s="1037">
        <f>IF($B$5=$A$1,'Table 7a'!G13,IF($B$5=$A$2,'Table 7b'!G13))</f>
        <v>16770</v>
      </c>
      <c r="I16" s="1037">
        <f>IF($B$5=$A$1,'Table 7a'!H13,IF($B$5=$A$2,'Table 7b'!H13))</f>
        <v>16763</v>
      </c>
      <c r="J16" s="1037">
        <f>IF($B$5=$A$1,'Table 7a'!I13,IF($B$5=$A$2,'Table 7b'!I13))</f>
        <v>15979</v>
      </c>
      <c r="K16" s="1037">
        <f>IF($B$5=$A$1,'Table 7a'!J13,IF($B$5=$A$2,'Table 7b'!J13))</f>
        <v>14074</v>
      </c>
      <c r="L16" s="1037">
        <f>IF($B$5=$A$1,'Table 7a'!K13,IF($B$5=$A$2,'Table 7b'!K13))</f>
        <v>11803</v>
      </c>
      <c r="M16" s="1038">
        <f>IF($B$5=$A$1,'Table 7a'!L13,IF($B$5=$A$2,""))</f>
        <v>-16.136137558618735</v>
      </c>
    </row>
    <row r="17" spans="1:13" x14ac:dyDescent="0.2">
      <c r="B17" s="184" t="s">
        <v>40</v>
      </c>
      <c r="C17" s="1037">
        <f>IF($B$5=$A$1,'Table 7a'!B14,IF($B$5=$A$2,'Table 7b'!B14))</f>
        <v>931</v>
      </c>
      <c r="D17" s="1037">
        <f>IF($B$5=$A$1,'Table 7a'!C14,IF($B$5=$A$2,'Table 7b'!C14))</f>
        <v>831</v>
      </c>
      <c r="E17" s="1037">
        <f>IF($B$5=$A$1,'Table 7a'!D14,IF($B$5=$A$2,'Table 7b'!D14))</f>
        <v>845</v>
      </c>
      <c r="F17" s="1037">
        <f>IF($B$5=$A$1,'Table 7a'!E14,IF($B$5=$A$2,'Table 7b'!E14))</f>
        <v>919</v>
      </c>
      <c r="G17" s="1037">
        <f>IF($B$5=$A$1,'Table 7a'!F14,IF($B$5=$A$2,'Table 7b'!F14))</f>
        <v>1078</v>
      </c>
      <c r="H17" s="1037">
        <f>IF($B$5=$A$1,'Table 7a'!G14,IF($B$5=$A$2,'Table 7b'!G14))</f>
        <v>1174</v>
      </c>
      <c r="I17" s="1037">
        <f>IF($B$5=$A$1,'Table 7a'!H14,IF($B$5=$A$2,'Table 7b'!H14))</f>
        <v>1643</v>
      </c>
      <c r="J17" s="1037">
        <f>IF($B$5=$A$1,'Table 7a'!I14,IF($B$5=$A$2,'Table 7b'!I14))</f>
        <v>2205</v>
      </c>
      <c r="K17" s="1037">
        <f>IF($B$5=$A$1,'Table 7a'!J14,IF($B$5=$A$2,'Table 7b'!J14))</f>
        <v>2712</v>
      </c>
      <c r="L17" s="1037">
        <f>IF($B$5=$A$1,'Table 7a'!K14,IF($B$5=$A$2,'Table 7b'!K14))</f>
        <v>2840</v>
      </c>
      <c r="M17" s="1038">
        <f>IF($B$5=$A$1,'Table 7a'!L14,IF($B$5=$A$2,""))</f>
        <v>4.71976401179941</v>
      </c>
    </row>
    <row r="18" spans="1:13" x14ac:dyDescent="0.2">
      <c r="B18" s="185" t="s">
        <v>41</v>
      </c>
      <c r="C18" s="1037">
        <f>IF($B$5=$A$1,'Table 7a'!B15,IF($B$5=$A$2,'Table 7b'!B15))</f>
        <v>807</v>
      </c>
      <c r="D18" s="1037">
        <f>IF($B$5=$A$1,'Table 7a'!C15,IF($B$5=$A$2,'Table 7b'!C15))</f>
        <v>806</v>
      </c>
      <c r="E18" s="1037">
        <f>IF($B$5=$A$1,'Table 7a'!D15,IF($B$5=$A$2,'Table 7b'!D15))</f>
        <v>642</v>
      </c>
      <c r="F18" s="1037">
        <f>IF($B$5=$A$1,'Table 7a'!E15,IF($B$5=$A$2,'Table 7b'!E15))</f>
        <v>607</v>
      </c>
      <c r="G18" s="1037">
        <f>IF($B$5=$A$1,'Table 7a'!F15,IF($B$5=$A$2,'Table 7b'!F15))</f>
        <v>589</v>
      </c>
      <c r="H18" s="1037">
        <f>IF($B$5=$A$1,'Table 7a'!G15,IF($B$5=$A$2,'Table 7b'!G15))</f>
        <v>525</v>
      </c>
      <c r="I18" s="1037">
        <f>IF($B$5=$A$1,'Table 7a'!H15,IF($B$5=$A$2,'Table 7b'!H15))</f>
        <v>474</v>
      </c>
      <c r="J18" s="1037">
        <f>IF($B$5=$A$1,'Table 7a'!I15,IF($B$5=$A$2,'Table 7b'!I15))</f>
        <v>418</v>
      </c>
      <c r="K18" s="1037">
        <f>IF($B$5=$A$1,'Table 7a'!J15,IF($B$5=$A$2,'Table 7b'!J15))</f>
        <v>497</v>
      </c>
      <c r="L18" s="1037">
        <f>IF($B$5=$A$1,'Table 7a'!K15,IF($B$5=$A$2,'Table 7b'!K15))</f>
        <v>541</v>
      </c>
      <c r="M18" s="1038">
        <f>IF($B$5=$A$1,'Table 7a'!L15,IF($B$5=$A$2,""))</f>
        <v>8.8531187122736341</v>
      </c>
    </row>
    <row r="19" spans="1:13" x14ac:dyDescent="0.2">
      <c r="B19" s="184" t="s">
        <v>39</v>
      </c>
      <c r="C19" s="1037">
        <f>IF($B$5=$A$1,'Table 7a'!B16,IF($B$5=$A$2,'Table 7b'!B16))</f>
        <v>5471</v>
      </c>
      <c r="D19" s="1037">
        <f>IF($B$5=$A$1,'Table 7a'!C16,IF($B$5=$A$2,'Table 7b'!C16))</f>
        <v>5306</v>
      </c>
      <c r="E19" s="1037">
        <f>IF($B$5=$A$1,'Table 7a'!D16,IF($B$5=$A$2,'Table 7b'!D16))</f>
        <v>2642</v>
      </c>
      <c r="F19" s="1037">
        <f>IF($B$5=$A$1,'Table 7a'!E16,IF($B$5=$A$2,'Table 7b'!E16))</f>
        <v>479</v>
      </c>
      <c r="G19" s="1037">
        <f>IF($B$5=$A$1,'Table 7a'!F16,IF($B$5=$A$2,'Table 7b'!F16))</f>
        <v>141</v>
      </c>
      <c r="H19" s="1037">
        <f>IF($B$5=$A$1,'Table 7a'!G16,IF($B$5=$A$2,'Table 7b'!G16))</f>
        <v>68</v>
      </c>
      <c r="I19" s="1037">
        <f>IF($B$5=$A$1,'Table 7a'!H16,IF($B$5=$A$2,'Table 7b'!H16))</f>
        <v>40</v>
      </c>
      <c r="J19" s="1037">
        <f>IF($B$5=$A$1,'Table 7a'!I16,IF($B$5=$A$2,'Table 7b'!I16))</f>
        <v>18</v>
      </c>
      <c r="K19" s="1037">
        <f>IF($B$5=$A$1,'Table 7a'!J16,IF($B$5=$A$2,'Table 7b'!J16))</f>
        <v>6</v>
      </c>
      <c r="L19" s="1037">
        <f>IF($B$5=$A$1,'Table 7a'!K16,IF($B$5=$A$2,'Table 7b'!K16))</f>
        <v>6</v>
      </c>
      <c r="M19" s="1038">
        <f>IF($B$5=$A$1,'Table 7a'!L16,IF($B$5=$A$2,""))</f>
        <v>0</v>
      </c>
    </row>
    <row r="20" spans="1:13" ht="13.5" x14ac:dyDescent="0.2">
      <c r="B20" s="184" t="s">
        <v>336</v>
      </c>
      <c r="C20" s="1037">
        <f>IF($B$5=$A$1,'Table 7a'!B17,IF($B$5=$A$2,'Table 7b'!B17))</f>
        <v>9140</v>
      </c>
      <c r="D20" s="1037">
        <f>IF($B$5=$A$1,'Table 7a'!C17,IF($B$5=$A$2,'Table 7b'!C17))</f>
        <v>8211</v>
      </c>
      <c r="E20" s="1037">
        <f>IF($B$5=$A$1,'Table 7a'!D17,IF($B$5=$A$2,'Table 7b'!D17))</f>
        <v>2428</v>
      </c>
      <c r="F20" s="1037">
        <f>IF($B$5=$A$1,'Table 7a'!E17,IF($B$5=$A$2,'Table 7b'!E17))</f>
        <v>318</v>
      </c>
      <c r="G20" s="1037">
        <f>IF($B$5=$A$1,'Table 7a'!F17,IF($B$5=$A$2,'Table 7b'!F17))</f>
        <v>89</v>
      </c>
      <c r="H20" s="1037">
        <f>IF($B$5=$A$1,'Table 7a'!G17,IF($B$5=$A$2,'Table 7b'!G17))</f>
        <v>48</v>
      </c>
      <c r="I20" s="1037">
        <f>IF($B$5=$A$1,'Table 7a'!H17,IF($B$5=$A$2,'Table 7b'!H17))</f>
        <v>29</v>
      </c>
      <c r="J20" s="1037">
        <f>IF($B$5=$A$1,'Table 7a'!I17,IF($B$5=$A$2,'Table 7b'!I17))</f>
        <v>27</v>
      </c>
      <c r="K20" s="1037">
        <f>IF($B$5=$A$1,'Table 7a'!J17,IF($B$5=$A$2,'Table 7b'!J17))</f>
        <v>14</v>
      </c>
      <c r="L20" s="1037">
        <f>IF($B$5=$A$1,'Table 7a'!K17,IF($B$5=$A$2,'Table 7b'!K17))</f>
        <v>16</v>
      </c>
      <c r="M20" s="1038">
        <f>IF($B$5=$A$1,'Table 7a'!L17,IF($B$5=$A$2,""))</f>
        <v>14.285714285714279</v>
      </c>
    </row>
    <row r="21" spans="1:13" x14ac:dyDescent="0.2">
      <c r="B21" s="664" t="s">
        <v>42</v>
      </c>
      <c r="C21" s="1035">
        <f>IF($B$5=$A$1,'Table 7a'!B18,IF($B$5=$A$2,'Table 7b'!B18))</f>
        <v>72491</v>
      </c>
      <c r="D21" s="1035">
        <f>IF($B$5=$A$1,'Table 7a'!C18,IF($B$5=$A$2,'Table 7b'!C18))</f>
        <v>67576</v>
      </c>
      <c r="E21" s="1035">
        <f>IF($B$5=$A$1,'Table 7a'!D18,IF($B$5=$A$2,'Table 7b'!D18))</f>
        <v>59320</v>
      </c>
      <c r="F21" s="1035">
        <f>IF($B$5=$A$1,'Table 7a'!E18,IF($B$5=$A$2,'Table 7b'!E18))</f>
        <v>53429</v>
      </c>
      <c r="G21" s="1035">
        <f>IF($B$5=$A$1,'Table 7a'!F18,IF($B$5=$A$2,'Table 7b'!F18))</f>
        <v>57797</v>
      </c>
      <c r="H21" s="1035">
        <f>IF($B$5=$A$1,'Table 7a'!G18,IF($B$5=$A$2,'Table 7b'!G18))</f>
        <v>56779</v>
      </c>
      <c r="I21" s="1035">
        <f>IF($B$5=$A$1,'Table 7a'!H18,IF($B$5=$A$2,'Table 7b'!H18))</f>
        <v>49872</v>
      </c>
      <c r="J21" s="1035">
        <f>IF($B$5=$A$1,'Table 7a'!I18,IF($B$5=$A$2,'Table 7b'!I18))</f>
        <v>44946</v>
      </c>
      <c r="K21" s="1035">
        <f>IF($B$5=$A$1,'Table 7a'!J18,IF($B$5=$A$2,'Table 7b'!J18))</f>
        <v>39235</v>
      </c>
      <c r="L21" s="1035">
        <f>IF($B$5=$A$1,'Table 7a'!K18,IF($B$5=$A$2,'Table 7b'!K18))</f>
        <v>37294</v>
      </c>
      <c r="M21" s="1036">
        <f>IF($B$5=$A$1,'Table 7a'!L18,IF($B$5=$A$2,""))</f>
        <v>-4.9471135465783078</v>
      </c>
    </row>
    <row r="22" spans="1:13" x14ac:dyDescent="0.2">
      <c r="B22" s="184" t="s">
        <v>43</v>
      </c>
      <c r="C22" s="1037">
        <f>IF($B$5=$A$1,'Table 7a'!B19,IF($B$5=$A$2,'Table 7b'!B19))</f>
        <v>71452</v>
      </c>
      <c r="D22" s="1037">
        <f>IF($B$5=$A$1,'Table 7a'!C19,IF($B$5=$A$2,'Table 7b'!C19))</f>
        <v>66492</v>
      </c>
      <c r="E22" s="1037">
        <f>IF($B$5=$A$1,'Table 7a'!D19,IF($B$5=$A$2,'Table 7b'!D19))</f>
        <v>58395</v>
      </c>
      <c r="F22" s="1037">
        <f>IF($B$5=$A$1,'Table 7a'!E19,IF($B$5=$A$2,'Table 7b'!E19))</f>
        <v>52661</v>
      </c>
      <c r="G22" s="1037">
        <f>IF($B$5=$A$1,'Table 7a'!F19,IF($B$5=$A$2,'Table 7b'!F19))</f>
        <v>56923</v>
      </c>
      <c r="H22" s="1037">
        <f>IF($B$5=$A$1,'Table 7a'!G19,IF($B$5=$A$2,'Table 7b'!G19))</f>
        <v>55939</v>
      </c>
      <c r="I22" s="1037">
        <f>IF($B$5=$A$1,'Table 7a'!H19,IF($B$5=$A$2,'Table 7b'!H19))</f>
        <v>49100</v>
      </c>
      <c r="J22" s="1037">
        <f>IF($B$5=$A$1,'Table 7a'!I19,IF($B$5=$A$2,'Table 7b'!I19))</f>
        <v>44221</v>
      </c>
      <c r="K22" s="1037">
        <f>IF($B$5=$A$1,'Table 7a'!J19,IF($B$5=$A$2,'Table 7b'!J19))</f>
        <v>38447</v>
      </c>
      <c r="L22" s="1037">
        <f>IF($B$5=$A$1,'Table 7a'!K19,IF($B$5=$A$2,'Table 7b'!K19))</f>
        <v>36507</v>
      </c>
      <c r="M22" s="1038">
        <f>IF($B$5=$A$1,'Table 7a'!L19,IF($B$5=$A$2,""))</f>
        <v>-5.0459073529794285</v>
      </c>
    </row>
    <row r="23" spans="1:13" x14ac:dyDescent="0.2">
      <c r="B23" s="184" t="s">
        <v>44</v>
      </c>
      <c r="C23" s="1037">
        <f>IF($B$5=$A$1,'Table 7a'!B20,IF($B$5=$A$2,'Table 7b'!B20))</f>
        <v>1039</v>
      </c>
      <c r="D23" s="1037">
        <f>IF($B$5=$A$1,'Table 7a'!C20,IF($B$5=$A$2,'Table 7b'!C20))</f>
        <v>1084</v>
      </c>
      <c r="E23" s="1037">
        <f>IF($B$5=$A$1,'Table 7a'!D20,IF($B$5=$A$2,'Table 7b'!D20))</f>
        <v>925</v>
      </c>
      <c r="F23" s="1037">
        <f>IF($B$5=$A$1,'Table 7a'!E20,IF($B$5=$A$2,'Table 7b'!E20))</f>
        <v>768</v>
      </c>
      <c r="G23" s="1037">
        <f>IF($B$5=$A$1,'Table 7a'!F20,IF($B$5=$A$2,'Table 7b'!F20))</f>
        <v>874</v>
      </c>
      <c r="H23" s="1037">
        <f>IF($B$5=$A$1,'Table 7a'!G20,IF($B$5=$A$2,'Table 7b'!G20))</f>
        <v>840</v>
      </c>
      <c r="I23" s="1037">
        <f>IF($B$5=$A$1,'Table 7a'!H20,IF($B$5=$A$2,'Table 7b'!H20))</f>
        <v>772</v>
      </c>
      <c r="J23" s="1037">
        <f>IF($B$5=$A$1,'Table 7a'!I20,IF($B$5=$A$2,'Table 7b'!I20))</f>
        <v>725</v>
      </c>
      <c r="K23" s="1037">
        <f>IF($B$5=$A$1,'Table 7a'!J20,IF($B$5=$A$2,'Table 7b'!J20))</f>
        <v>788</v>
      </c>
      <c r="L23" s="1037">
        <f>IF($B$5=$A$1,'Table 7a'!K20,IF($B$5=$A$2,'Table 7b'!K20))</f>
        <v>787</v>
      </c>
      <c r="M23" s="1038" t="str">
        <f>IF($B$5=$A$1,'Table 7a'!L20,IF($B$5=$A$2,""))</f>
        <v xml:space="preserve">*   </v>
      </c>
    </row>
    <row r="24" spans="1:13" x14ac:dyDescent="0.2">
      <c r="B24" s="664" t="s">
        <v>49</v>
      </c>
      <c r="C24" s="1035">
        <f>IF($B$5=$A$1,'Table 7a'!B21,IF($B$5=$A$2,'Table 7b'!B21))</f>
        <v>16399</v>
      </c>
      <c r="D24" s="1035">
        <f>IF($B$5=$A$1,'Table 7a'!C21,IF($B$5=$A$2,'Table 7b'!C21))</f>
        <v>17070</v>
      </c>
      <c r="E24" s="1035">
        <f>IF($B$5=$A$1,'Table 7a'!D21,IF($B$5=$A$2,'Table 7b'!D21))</f>
        <v>16217</v>
      </c>
      <c r="F24" s="1035">
        <f>IF($B$5=$A$1,'Table 7a'!E21,IF($B$5=$A$2,'Table 7b'!E21))</f>
        <v>15537</v>
      </c>
      <c r="G24" s="1035">
        <f>IF($B$5=$A$1,'Table 7a'!F21,IF($B$5=$A$2,'Table 7b'!F21))</f>
        <v>15419</v>
      </c>
      <c r="H24" s="1035">
        <f>IF($B$5=$A$1,'Table 7a'!G21,IF($B$5=$A$2,'Table 7b'!G21))</f>
        <v>17179</v>
      </c>
      <c r="I24" s="1035">
        <f>IF($B$5=$A$1,'Table 7a'!H21,IF($B$5=$A$2,'Table 7b'!H21))</f>
        <v>17375</v>
      </c>
      <c r="J24" s="1035">
        <f>IF($B$5=$A$1,'Table 7a'!I21,IF($B$5=$A$2,'Table 7b'!I21))</f>
        <v>16049</v>
      </c>
      <c r="K24" s="1035">
        <f>IF($B$5=$A$1,'Table 7a'!J21,IF($B$5=$A$2,'Table 7b'!J21))</f>
        <v>14661</v>
      </c>
      <c r="L24" s="1035">
        <f>IF($B$5=$A$1,'Table 7a'!K21,IF($B$5=$A$2,'Table 7b'!K21))</f>
        <v>13783</v>
      </c>
      <c r="M24" s="1036">
        <f>IF($B$5=$A$1,'Table 7a'!L21,IF($B$5=$A$2,""))</f>
        <v>-5.9886774435577328</v>
      </c>
    </row>
    <row r="25" spans="1:13" ht="13.5" x14ac:dyDescent="0.2">
      <c r="B25" s="184" t="s">
        <v>340</v>
      </c>
      <c r="C25" s="1037">
        <f>IF($B$5=$A$1,'Table 7a'!B22,IF($B$5=$A$2,'Table 7b'!B22))</f>
        <v>15687</v>
      </c>
      <c r="D25" s="1037">
        <f>IF($B$5=$A$1,'Table 7a'!C22,IF($B$5=$A$2,'Table 7b'!C22))</f>
        <v>16421</v>
      </c>
      <c r="E25" s="1037">
        <f>IF($B$5=$A$1,'Table 7a'!D22,IF($B$5=$A$2,'Table 7b'!D22))</f>
        <v>15577</v>
      </c>
      <c r="F25" s="1037">
        <f>IF($B$5=$A$1,'Table 7a'!E22,IF($B$5=$A$2,'Table 7b'!E22))</f>
        <v>15011</v>
      </c>
      <c r="G25" s="1037">
        <f>IF($B$5=$A$1,'Table 7a'!F22,IF($B$5=$A$2,'Table 7b'!F22))</f>
        <v>14839</v>
      </c>
      <c r="H25" s="1037">
        <f>IF($B$5=$A$1,'Table 7a'!G22,IF($B$5=$A$2,'Table 7b'!G22))</f>
        <v>16427</v>
      </c>
      <c r="I25" s="1037">
        <f>IF($B$5=$A$1,'Table 7a'!H22,IF($B$5=$A$2,'Table 7b'!H22))</f>
        <v>16501</v>
      </c>
      <c r="J25" s="1037">
        <f>IF($B$5=$A$1,'Table 7a'!I22,IF($B$5=$A$2,'Table 7b'!I22))</f>
        <v>15233</v>
      </c>
      <c r="K25" s="1037">
        <f>IF($B$5=$A$1,'Table 7a'!J22,IF($B$5=$A$2,'Table 7b'!J22))</f>
        <v>13874</v>
      </c>
      <c r="L25" s="1037">
        <f>IF($B$5=$A$1,'Table 7a'!K22,IF($B$5=$A$2,'Table 7b'!K22))</f>
        <v>13072</v>
      </c>
      <c r="M25" s="1038">
        <f>IF($B$5=$A$1,'Table 7a'!L22,IF($B$5=$A$2,""))</f>
        <v>-5.7805967997693557</v>
      </c>
    </row>
    <row r="26" spans="1:13" x14ac:dyDescent="0.2">
      <c r="B26" s="184" t="s">
        <v>209</v>
      </c>
      <c r="C26" s="1037">
        <f>IF($B$5=$A$1,'Table 7a'!B23,IF($B$5=$A$2,'Table 7b'!B23))</f>
        <v>522</v>
      </c>
      <c r="D26" s="1037">
        <f>IF($B$5=$A$1,'Table 7a'!C23,IF($B$5=$A$2,'Table 7b'!C23))</f>
        <v>460</v>
      </c>
      <c r="E26" s="1037">
        <f>IF($B$5=$A$1,'Table 7a'!D23,IF($B$5=$A$2,'Table 7b'!D23))</f>
        <v>476</v>
      </c>
      <c r="F26" s="1037">
        <f>IF($B$5=$A$1,'Table 7a'!E23,IF($B$5=$A$2,'Table 7b'!E23))</f>
        <v>361</v>
      </c>
      <c r="G26" s="1037">
        <f>IF($B$5=$A$1,'Table 7a'!F23,IF($B$5=$A$2,'Table 7b'!F23))</f>
        <v>465</v>
      </c>
      <c r="H26" s="1037">
        <f>IF($B$5=$A$1,'Table 7a'!G23,IF($B$5=$A$2,'Table 7b'!G23))</f>
        <v>660</v>
      </c>
      <c r="I26" s="1037">
        <f>IF($B$5=$A$1,'Table 7a'!H23,IF($B$5=$A$2,'Table 7b'!H23))</f>
        <v>788</v>
      </c>
      <c r="J26" s="1037">
        <f>IF($B$5=$A$1,'Table 7a'!I23,IF($B$5=$A$2,'Table 7b'!I23))</f>
        <v>688</v>
      </c>
      <c r="K26" s="1037">
        <f>IF($B$5=$A$1,'Table 7a'!J23,IF($B$5=$A$2,'Table 7b'!J23))</f>
        <v>677</v>
      </c>
      <c r="L26" s="1037">
        <f>IF($B$5=$A$1,'Table 7a'!K23,IF($B$5=$A$2,'Table 7b'!K23))</f>
        <v>604</v>
      </c>
      <c r="M26" s="1038">
        <f>IF($B$5=$A$1,'Table 7a'!L23,IF($B$5=$A$2,""))</f>
        <v>-10.782865583456424</v>
      </c>
    </row>
    <row r="27" spans="1:13" x14ac:dyDescent="0.2">
      <c r="B27" s="185" t="s">
        <v>46</v>
      </c>
      <c r="C27" s="1037">
        <f>IF($B$5=$A$1,'Table 7a'!B24,IF($B$5=$A$2,'Table 7b'!B24))</f>
        <v>175</v>
      </c>
      <c r="D27" s="1037">
        <f>IF($B$5=$A$1,'Table 7a'!C24,IF($B$5=$A$2,'Table 7b'!C24))</f>
        <v>170</v>
      </c>
      <c r="E27" s="1037">
        <f>IF($B$5=$A$1,'Table 7a'!D24,IF($B$5=$A$2,'Table 7b'!D24))</f>
        <v>140</v>
      </c>
      <c r="F27" s="1037">
        <f>IF($B$5=$A$1,'Table 7a'!E24,IF($B$5=$A$2,'Table 7b'!E24))</f>
        <v>133</v>
      </c>
      <c r="G27" s="1037">
        <f>IF($B$5=$A$1,'Table 7a'!F24,IF($B$5=$A$2,'Table 7b'!F24))</f>
        <v>94</v>
      </c>
      <c r="H27" s="1037">
        <f>IF($B$5=$A$1,'Table 7a'!G24,IF($B$5=$A$2,'Table 7b'!G24))</f>
        <v>67</v>
      </c>
      <c r="I27" s="1037">
        <f>IF($B$5=$A$1,'Table 7a'!H24,IF($B$5=$A$2,'Table 7b'!H24))</f>
        <v>77</v>
      </c>
      <c r="J27" s="1037">
        <f>IF($B$5=$A$1,'Table 7a'!I24,IF($B$5=$A$2,'Table 7b'!I24))</f>
        <v>100</v>
      </c>
      <c r="K27" s="1037">
        <f>IF($B$5=$A$1,'Table 7a'!J24,IF($B$5=$A$2,'Table 7b'!J24))</f>
        <v>86</v>
      </c>
      <c r="L27" s="1037">
        <f>IF($B$5=$A$1,'Table 7a'!K24,IF($B$5=$A$2,'Table 7b'!K24))</f>
        <v>89</v>
      </c>
      <c r="M27" s="1038">
        <f>IF($B$5=$A$1,'Table 7a'!L24,IF($B$5=$A$2,""))</f>
        <v>3.488372093023262</v>
      </c>
    </row>
    <row r="28" spans="1:13" x14ac:dyDescent="0.2">
      <c r="B28" s="186" t="s">
        <v>45</v>
      </c>
      <c r="C28" s="1037">
        <f>IF($B$5=$A$1,'Table 7a'!B25,IF($B$5=$A$2,'Table 7b'!B25))</f>
        <v>15</v>
      </c>
      <c r="D28" s="1037">
        <f>IF($B$5=$A$1,'Table 7a'!C25,IF($B$5=$A$2,'Table 7b'!C25))</f>
        <v>19</v>
      </c>
      <c r="E28" s="1037">
        <f>IF($B$5=$A$1,'Table 7a'!D25,IF($B$5=$A$2,'Table 7b'!D25))</f>
        <v>24</v>
      </c>
      <c r="F28" s="1037">
        <f>IF($B$5=$A$1,'Table 7a'!E25,IF($B$5=$A$2,'Table 7b'!E25))</f>
        <v>32</v>
      </c>
      <c r="G28" s="1037">
        <f>IF($B$5=$A$1,'Table 7a'!F25,IF($B$5=$A$2,'Table 7b'!F25))</f>
        <v>21</v>
      </c>
      <c r="H28" s="1037">
        <f>IF($B$5=$A$1,'Table 7a'!G25,IF($B$5=$A$2,'Table 7b'!G25))</f>
        <v>25</v>
      </c>
      <c r="I28" s="1037">
        <f>IF($B$5=$A$1,'Table 7a'!H25,IF($B$5=$A$2,'Table 7b'!H25))</f>
        <v>9</v>
      </c>
      <c r="J28" s="1037">
        <f>IF($B$5=$A$1,'Table 7a'!I25,IF($B$5=$A$2,'Table 7b'!I25))</f>
        <v>28</v>
      </c>
      <c r="K28" s="1037">
        <f>IF($B$5=$A$1,'Table 7a'!J25,IF($B$5=$A$2,'Table 7b'!J25))</f>
        <v>24</v>
      </c>
      <c r="L28" s="1037">
        <f>IF($B$5=$A$1,'Table 7a'!K25,IF($B$5=$A$2,'Table 7b'!K25))</f>
        <v>18</v>
      </c>
      <c r="M28" s="1039">
        <f>IF($B$5=$A$1,'Table 7a'!L25,IF($B$5=$A$2,""))</f>
        <v>-25</v>
      </c>
    </row>
    <row r="29" spans="1:13" x14ac:dyDescent="0.2">
      <c r="B29" s="833" t="s">
        <v>242</v>
      </c>
      <c r="C29" s="1040"/>
      <c r="D29" s="1040"/>
      <c r="E29" s="1040"/>
      <c r="F29" s="1040"/>
      <c r="G29" s="1040"/>
      <c r="H29" s="1040"/>
      <c r="I29" s="1040"/>
      <c r="J29" s="1040"/>
      <c r="K29" s="1040"/>
      <c r="L29" s="1041"/>
      <c r="M29" s="1042"/>
    </row>
    <row r="30" spans="1:13" ht="13.5" x14ac:dyDescent="0.2">
      <c r="A30" s="228"/>
      <c r="B30" s="184" t="s">
        <v>350</v>
      </c>
      <c r="C30" s="1043">
        <f>IF($B$5=$A$1,'Table 7a'!B27,IF($B$5=$A$2,'Table 7b'!B27))</f>
        <v>281</v>
      </c>
      <c r="D30" s="1043">
        <f>IF($B$5=$A$1,'Table 7a'!C27,IF($B$5=$A$2,'Table 7b'!C27))</f>
        <v>277</v>
      </c>
      <c r="E30" s="1043">
        <f>IF($B$5=$A$1,'Table 7a'!D27,IF($B$5=$A$2,'Table 7b'!D27))</f>
        <v>289</v>
      </c>
      <c r="F30" s="1043">
        <f>IF($B$5=$A$1,'Table 7a'!E27,IF($B$5=$A$2,'Table 7b'!E27))</f>
        <v>284</v>
      </c>
      <c r="G30" s="1043">
        <f>IF($B$5=$A$1,'Table 7a'!F27,IF($B$5=$A$2,'Table 7b'!F27))</f>
        <v>295</v>
      </c>
      <c r="H30" s="1043">
        <f>IF($B$5=$A$1,'Table 7a'!G27,IF($B$5=$A$2,'Table 7b'!G27))</f>
        <v>287</v>
      </c>
      <c r="I30" s="1043">
        <f>IF($B$5=$A$1,'Table 7a'!H27,IF($B$5=$A$2,'Table 7b'!H27))</f>
        <v>291</v>
      </c>
      <c r="J30" s="1043">
        <f>IF($B$5=$A$1,'Table 7a'!I27,IF($B$5=$A$2,'Table 7b'!I27))</f>
        <v>314</v>
      </c>
      <c r="K30" s="1043">
        <f>IF($B$5=$A$1,'Table 7a'!J27,IF($B$5=$A$2,'Table 7b'!J27))</f>
        <v>317</v>
      </c>
      <c r="L30" s="1044">
        <f>IF($B$5=$A$1,'Table 7a'!K27,IF($B$5=$A$2,'Table 7b'!K27))</f>
        <v>326</v>
      </c>
      <c r="M30" s="1045"/>
    </row>
    <row r="31" spans="1:13" s="228" customFormat="1" ht="13.5" x14ac:dyDescent="0.2">
      <c r="B31" s="184" t="s">
        <v>351</v>
      </c>
      <c r="C31" s="1043">
        <f>IF($B$5=$A$1,'Table 7a'!B28,IF($B$5=$A$2,'Table 7b'!B28))</f>
        <v>180</v>
      </c>
      <c r="D31" s="1043">
        <f>IF($B$5=$A$1,'Table 7a'!C28,IF($B$5=$A$2,'Table 7b'!C28))</f>
        <v>180</v>
      </c>
      <c r="E31" s="1043">
        <f>IF($B$5=$A$1,'Table 7a'!D28,IF($B$5=$A$2,'Table 7b'!D28))</f>
        <v>200</v>
      </c>
      <c r="F31" s="1043">
        <f>IF($B$5=$A$1,'Table 7a'!E28,IF($B$5=$A$2,'Table 7b'!E28))</f>
        <v>200</v>
      </c>
      <c r="G31" s="1043">
        <f>IF($B$5=$A$1,'Table 7a'!F28,IF($B$5=$A$2,'Table 7b'!F28))</f>
        <v>180</v>
      </c>
      <c r="H31" s="1043">
        <f>IF($B$5=$A$1,'Table 7a'!G28,IF($B$5=$A$2,'Table 7b'!G28))</f>
        <v>200</v>
      </c>
      <c r="I31" s="1043">
        <f>IF($B$5=$A$1,'Table 7a'!H28,IF($B$5=$A$2,'Table 7b'!H28))</f>
        <v>200</v>
      </c>
      <c r="J31" s="1043">
        <f>IF($B$5=$A$1,'Table 7a'!I28,IF($B$5=$A$2,'Table 7b'!I28))</f>
        <v>200</v>
      </c>
      <c r="K31" s="1043">
        <f>IF($B$5=$A$1,'Table 7a'!J28,IF($B$5=$A$2,'Table 7b'!J28))</f>
        <v>230</v>
      </c>
      <c r="L31" s="1044">
        <f>IF($B$5=$A$1,'Table 7a'!K28,IF($B$5=$A$2,'Table 7b'!K28))</f>
        <v>230</v>
      </c>
      <c r="M31" s="1045"/>
    </row>
    <row r="32" spans="1:13" s="228" customFormat="1" ht="13.5" x14ac:dyDescent="0.2">
      <c r="A32" s="220"/>
      <c r="B32" s="186" t="s">
        <v>352</v>
      </c>
      <c r="C32" s="1046">
        <f>IF($B$5=$A$1,'Table 7a'!B29,IF($B$5=$A$2,'Table 7b'!B29))</f>
        <v>180</v>
      </c>
      <c r="D32" s="1046">
        <f>IF($B$5=$A$1,'Table 7a'!C29,IF($B$5=$A$2,'Table 7b'!C29))</f>
        <v>190</v>
      </c>
      <c r="E32" s="1046">
        <f>IF($B$5=$A$1,'Table 7a'!D29,IF($B$5=$A$2,'Table 7b'!D29))</f>
        <v>200</v>
      </c>
      <c r="F32" s="1046">
        <f>IF($B$5=$A$1,'Table 7a'!E29,IF($B$5=$A$2,'Table 7b'!E29))</f>
        <v>200</v>
      </c>
      <c r="G32" s="1046">
        <f>IF($B$5=$A$1,'Table 7a'!F29,IF($B$5=$A$2,'Table 7b'!F29))</f>
        <v>200</v>
      </c>
      <c r="H32" s="1046">
        <f>IF($B$5=$A$1,'Table 7a'!G29,IF($B$5=$A$2,'Table 7b'!G29))</f>
        <v>200</v>
      </c>
      <c r="I32" s="1046">
        <f>IF($B$5=$A$1,'Table 7a'!H29,IF($B$5=$A$2,'Table 7b'!H29))</f>
        <v>200</v>
      </c>
      <c r="J32" s="1046">
        <f>IF($B$5=$A$1,'Table 7a'!I29,IF($B$5=$A$2,'Table 7b'!I29))</f>
        <v>250</v>
      </c>
      <c r="K32" s="1046">
        <f>IF($B$5=$A$1,'Table 7a'!J29,IF($B$5=$A$2,'Table 7b'!J29))</f>
        <v>290</v>
      </c>
      <c r="L32" s="1047">
        <f>IF($B$5=$A$1,'Table 7a'!K29,IF($B$5=$A$2,'Table 7b'!K29))</f>
        <v>250</v>
      </c>
      <c r="M32" s="1048"/>
    </row>
    <row r="33" spans="2:13" ht="11.25" customHeight="1" x14ac:dyDescent="0.2">
      <c r="B33" s="588" t="s">
        <v>335</v>
      </c>
      <c r="M33" s="187"/>
    </row>
    <row r="34" spans="2:13" ht="11.25" customHeight="1" x14ac:dyDescent="0.2">
      <c r="B34" s="589" t="s">
        <v>353</v>
      </c>
      <c r="C34" s="188"/>
      <c r="D34" s="188"/>
      <c r="E34" s="188"/>
      <c r="F34" s="187"/>
      <c r="G34" s="187"/>
      <c r="H34" s="187"/>
      <c r="I34" s="187"/>
      <c r="L34" s="333"/>
      <c r="M34" s="187"/>
    </row>
  </sheetData>
  <sheetProtection sheet="1" objects="1" scenarios="1"/>
  <dataValidations count="1">
    <dataValidation type="list" allowBlank="1" showInputMessage="1" showErrorMessage="1" sqref="B5">
      <formula1>$A$1:$A$2</formula1>
    </dataValidation>
  </dataValidations>
  <hyperlinks>
    <hyperlink ref="B1" location="Contents!A1" display="Return to index"/>
  </hyperlinks>
  <pageMargins left="0.74803149606299213" right="0.74803149606299213" top="0.39370078740157483" bottom="0.35433070866141736" header="0.31496062992125984" footer="0.31496062992125984"/>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B31"/>
  <sheetViews>
    <sheetView workbookViewId="0"/>
  </sheetViews>
  <sheetFormatPr defaultRowHeight="12.75" x14ac:dyDescent="0.2"/>
  <cols>
    <col min="1" max="1" bestFit="true" customWidth="true" style="278" width="11.28515625" collapsed="false"/>
    <col min="2" max="2" bestFit="true" customWidth="true" style="278" width="100.7109375" collapsed="false"/>
    <col min="3" max="16384" style="278" width="9.140625" collapsed="false"/>
  </cols>
  <sheetData>
    <row r="1" spans="1:2" ht="15.75" x14ac:dyDescent="0.25">
      <c r="A1" s="277" t="s">
        <v>90</v>
      </c>
      <c r="B1" s="427"/>
    </row>
    <row r="3" spans="1:2" x14ac:dyDescent="0.2">
      <c r="A3" s="278" t="s">
        <v>0</v>
      </c>
      <c r="B3" s="279" t="s">
        <v>408</v>
      </c>
    </row>
    <row r="4" spans="1:2" x14ac:dyDescent="0.2">
      <c r="A4" s="278" t="s">
        <v>429</v>
      </c>
      <c r="B4" s="273" t="s">
        <v>499</v>
      </c>
    </row>
    <row r="5" spans="1:2" x14ac:dyDescent="0.2">
      <c r="A5" s="278" t="s">
        <v>22</v>
      </c>
      <c r="B5" s="273" t="s">
        <v>409</v>
      </c>
    </row>
    <row r="6" spans="1:2" x14ac:dyDescent="0.2">
      <c r="A6" s="278" t="s">
        <v>91</v>
      </c>
      <c r="B6" s="273" t="s">
        <v>410</v>
      </c>
    </row>
    <row r="7" spans="1:2" x14ac:dyDescent="0.2">
      <c r="A7" s="278" t="s">
        <v>92</v>
      </c>
      <c r="B7" s="273" t="s">
        <v>411</v>
      </c>
    </row>
    <row r="8" spans="1:2" x14ac:dyDescent="0.2">
      <c r="A8" s="271" t="s">
        <v>291</v>
      </c>
      <c r="B8" s="273" t="s">
        <v>412</v>
      </c>
    </row>
    <row r="9" spans="1:2" x14ac:dyDescent="0.2">
      <c r="A9" s="278" t="s">
        <v>27</v>
      </c>
      <c r="B9" s="273" t="s">
        <v>500</v>
      </c>
    </row>
    <row r="10" spans="1:2" x14ac:dyDescent="0.2">
      <c r="A10" s="278" t="s">
        <v>430</v>
      </c>
      <c r="B10" s="273" t="s">
        <v>497</v>
      </c>
    </row>
    <row r="11" spans="1:2" x14ac:dyDescent="0.2">
      <c r="A11" s="271" t="s">
        <v>431</v>
      </c>
      <c r="B11" s="273" t="s">
        <v>501</v>
      </c>
    </row>
    <row r="12" spans="1:2" x14ac:dyDescent="0.2">
      <c r="A12" s="278" t="s">
        <v>93</v>
      </c>
      <c r="B12" s="273" t="s">
        <v>413</v>
      </c>
    </row>
    <row r="13" spans="1:2" x14ac:dyDescent="0.2">
      <c r="A13" s="278" t="s">
        <v>94</v>
      </c>
      <c r="B13" s="273" t="s">
        <v>498</v>
      </c>
    </row>
    <row r="14" spans="1:2" x14ac:dyDescent="0.2">
      <c r="A14" s="278" t="s">
        <v>103</v>
      </c>
      <c r="B14" s="273" t="s">
        <v>414</v>
      </c>
    </row>
    <row r="15" spans="1:2" x14ac:dyDescent="0.2">
      <c r="A15" s="278" t="s">
        <v>56</v>
      </c>
      <c r="B15" s="273" t="s">
        <v>502</v>
      </c>
    </row>
    <row r="16" spans="1:2" x14ac:dyDescent="0.2">
      <c r="A16" s="278" t="s">
        <v>106</v>
      </c>
      <c r="B16" s="273" t="s">
        <v>416</v>
      </c>
    </row>
    <row r="17" spans="1:2" x14ac:dyDescent="0.2">
      <c r="A17" s="278" t="s">
        <v>107</v>
      </c>
      <c r="B17" s="273" t="s">
        <v>417</v>
      </c>
    </row>
    <row r="18" spans="1:2" x14ac:dyDescent="0.2">
      <c r="A18" s="278" t="s">
        <v>108</v>
      </c>
      <c r="B18" s="273" t="s">
        <v>418</v>
      </c>
    </row>
    <row r="19" spans="1:2" x14ac:dyDescent="0.2">
      <c r="A19" s="275" t="s">
        <v>206</v>
      </c>
      <c r="B19" s="273" t="s">
        <v>419</v>
      </c>
    </row>
    <row r="20" spans="1:2" x14ac:dyDescent="0.2">
      <c r="A20" s="278" t="s">
        <v>58</v>
      </c>
      <c r="B20" s="273" t="s">
        <v>420</v>
      </c>
    </row>
    <row r="21" spans="1:2" x14ac:dyDescent="0.2">
      <c r="A21" s="278" t="s">
        <v>61</v>
      </c>
      <c r="B21" s="273" t="s">
        <v>441</v>
      </c>
    </row>
    <row r="22" spans="1:2" x14ac:dyDescent="0.2">
      <c r="A22" s="278" t="s">
        <v>62</v>
      </c>
      <c r="B22" s="273" t="s">
        <v>442</v>
      </c>
    </row>
    <row r="23" spans="1:2" x14ac:dyDescent="0.2">
      <c r="A23" s="278" t="s">
        <v>63</v>
      </c>
      <c r="B23" s="273" t="s">
        <v>421</v>
      </c>
    </row>
    <row r="24" spans="1:2" x14ac:dyDescent="0.2">
      <c r="A24" s="278" t="s">
        <v>65</v>
      </c>
      <c r="B24" s="273" t="s">
        <v>422</v>
      </c>
    </row>
    <row r="25" spans="1:2" x14ac:dyDescent="0.2">
      <c r="A25" s="278" t="s">
        <v>68</v>
      </c>
      <c r="B25" s="273" t="s">
        <v>424</v>
      </c>
    </row>
    <row r="26" spans="1:2" x14ac:dyDescent="0.2">
      <c r="A26" s="278" t="s">
        <v>125</v>
      </c>
      <c r="B26" s="273" t="s">
        <v>426</v>
      </c>
    </row>
    <row r="27" spans="1:2" x14ac:dyDescent="0.2">
      <c r="A27" s="271" t="s">
        <v>454</v>
      </c>
      <c r="B27" s="273" t="s">
        <v>434</v>
      </c>
    </row>
    <row r="28" spans="1:2" x14ac:dyDescent="0.2">
      <c r="A28" s="271" t="s">
        <v>88</v>
      </c>
      <c r="B28" s="273" t="s">
        <v>433</v>
      </c>
    </row>
    <row r="29" spans="1:2" x14ac:dyDescent="0.2">
      <c r="A29" s="271" t="s">
        <v>99</v>
      </c>
      <c r="B29" s="273" t="s">
        <v>427</v>
      </c>
    </row>
    <row r="30" spans="1:2" x14ac:dyDescent="0.2">
      <c r="A30" s="271" t="s">
        <v>112</v>
      </c>
      <c r="B30" s="273" t="s">
        <v>503</v>
      </c>
    </row>
    <row r="31" spans="1:2" x14ac:dyDescent="0.2">
      <c r="A31" s="271" t="s">
        <v>453</v>
      </c>
      <c r="B31" s="273" t="s">
        <v>428</v>
      </c>
    </row>
  </sheetData>
  <phoneticPr fontId="10" type="noConversion"/>
  <hyperlinks>
    <hyperlink ref="B3" location="'Table 1'!A1" display="'Table 1'!A1"/>
    <hyperlink ref="B5" location="'Table 3'!A1" display="'Table 3'!A1"/>
    <hyperlink ref="B6" location="'Table 4a'!A1" display="'Table 4a'!A1"/>
    <hyperlink ref="B7" location="'Table 4b'!A1" display="'Table 4b'!A1"/>
    <hyperlink ref="B9" location="'Table 5'!A1" display="'Table 5'!A1"/>
    <hyperlink ref="B4" location="'Table 2'!A1" display="People proceeded against in court by main crime/offence and outcome of court proceedings, 2018-19"/>
    <hyperlink ref="B24" location="'Table 15'!A1" display="Bail orders made by main charge, 2005-06 to 2014-15"/>
    <hyperlink ref="B20" location="'Table 11'!A1" display="People with a charge proved by main penalty, sex and age, 2014-15"/>
    <hyperlink ref="B12" location="'Table 8a'!A1" display="People with a charge proved by main crime/offence and main penalty, 2014-15"/>
    <hyperlink ref="B23" location="'Table 14'!A1" display="Offences with a charge proved with an aggravator recorded1, 2014-45"/>
    <hyperlink ref="B19" location="'Table 10d'!A1" display="People receiving a custodial sentence by length of sentence, 2005-06 to 2014-15"/>
    <hyperlink ref="B18" location="'Table 10c'!A1" display="Average length of custodial sentence in days, by main crime/offence, 2005-06 to 2014-15"/>
    <hyperlink ref="B17" location="'Table 10b'!A1" display="People receiving a custodial sentence by gender, main crime/offence and length of sentence, 2014-15 "/>
    <hyperlink ref="B16" location="'Table 10a'!A1" display="People receiving a custodial sentence by main crime/offence and length of sentence, 2014-15"/>
    <hyperlink ref="B15" location="'Table 9'!A1" display="Percentage of people with a charge proved receiving custodial sentences by main crime/offence, 2005-06 to 2014-15"/>
    <hyperlink ref="B14" location="'Table 8c'!A1" display="People with a charge proved by gender, main crime/offence and main penalty, 2014-15"/>
    <hyperlink ref="B13" location="'Table 8b'!A1" display="People with a charge proved by main crime/offence and main penalty, 2014-15"/>
    <hyperlink ref="B11" location="'Table 7'!A1" display="People convicted by main penalty, 2008-09 to 2017-18"/>
    <hyperlink ref="B8" location="'Table 4c'!A1" display="Index of people with convictions by main crime/offence, 2006-07 to 2015-16 (Indexed:2006-07=100)"/>
    <hyperlink ref="B21" location="'Table 12'!A1" display="People convicted with an aggravator recorded against the main charge by gender, 2006-07 to 2015-16"/>
    <hyperlink ref="B22" location="'Table 13'!A1" display="People convicted with an aggravator recorded against the main charge by crime type, 2015-16"/>
    <hyperlink ref="B25" location="'Table 16'!A1" display="Undertakings to appear in court, by gender and age, 2009-10 - 2015-16"/>
    <hyperlink ref="B26" location="'Table 17'!A1" display="People given police disposals by disposal type, 2008-09 to 2015-16"/>
    <hyperlink ref="B29" location="'Table 20'!A1" display="People given COPFS disposals by disposal type, 2009-10 to 2018-19"/>
    <hyperlink ref="B30" location="'Table 21'!A1" display="People given fiscal fines, by main crime/offence and age, with gender split 2018-19"/>
    <hyperlink ref="B31" location="'Table 22'!A1" display="Fiscal fixed penalties by main crime/offence and age and gender, 2018-19"/>
    <hyperlink ref="B28" location="'Table 19'!A1" display="People given Antisocial Behaviour Fixed Penalty Notices (ASBFPNs)s, by main crime/offence, age and gender, 2018-19"/>
    <hyperlink ref="B27" location="'Table 18'!Print_Area" display="People given Recorded Police Warnings (RPWs), by main crime/offence, age and gender, 2018-19"/>
    <hyperlink ref="B10" location="'Table 6'!A1" display="People convicted by main crime/offence and age, 2018-19 "/>
  </hyperlinks>
  <pageMargins left="0.75" right="0.75" top="1" bottom="1" header="0.5" footer="0.5"/>
  <pageSetup paperSize="9" orientation="landscape" horizontalDpi="200" verticalDpi="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92D050"/>
    <pageSetUpPr fitToPage="1"/>
  </sheetPr>
  <dimension ref="A1:N31"/>
  <sheetViews>
    <sheetView showGridLines="0" zoomScaleNormal="100" workbookViewId="0">
      <selection activeCell="L8" sqref="L8"/>
    </sheetView>
  </sheetViews>
  <sheetFormatPr defaultRowHeight="12.75" x14ac:dyDescent="0.2"/>
  <cols>
    <col min="1" max="1" customWidth="true" style="220" width="40.0" collapsed="false"/>
    <col min="2" max="7" bestFit="true" customWidth="true" style="220" width="9.140625" collapsed="false"/>
    <col min="8" max="10" bestFit="true" customWidth="true" style="220" width="8.140625" collapsed="false"/>
    <col min="11" max="11" customWidth="true" style="220" width="8.140625" collapsed="false"/>
    <col min="12" max="12" bestFit="true" customWidth="true" style="220" width="8.7109375" collapsed="false"/>
    <col min="13" max="16384" style="220" width="9.140625" collapsed="false"/>
  </cols>
  <sheetData>
    <row r="1" spans="1:14" x14ac:dyDescent="0.2">
      <c r="A1" s="113" t="s">
        <v>89</v>
      </c>
    </row>
    <row r="2" spans="1:14" ht="15" x14ac:dyDescent="0.25">
      <c r="A2" s="48" t="s">
        <v>396</v>
      </c>
      <c r="B2" s="49"/>
      <c r="C2" s="49"/>
      <c r="D2" s="49"/>
      <c r="E2" s="49"/>
      <c r="F2" s="49"/>
      <c r="G2" s="49"/>
      <c r="H2" s="49"/>
      <c r="I2" s="49"/>
      <c r="J2" s="49"/>
      <c r="K2" s="49"/>
      <c r="L2" s="38"/>
    </row>
    <row r="3" spans="1:14" ht="12.75" customHeight="1" x14ac:dyDescent="0.25">
      <c r="A3" s="180"/>
      <c r="B3" s="181"/>
      <c r="C3" s="181"/>
      <c r="D3" s="181"/>
      <c r="E3" s="181"/>
      <c r="F3" s="181"/>
      <c r="G3" s="181"/>
      <c r="H3" s="181"/>
      <c r="I3" s="181"/>
      <c r="J3" s="181"/>
      <c r="K3" s="182" t="s">
        <v>23</v>
      </c>
      <c r="L3" s="183"/>
    </row>
    <row r="4" spans="1:14" ht="33.75" x14ac:dyDescent="0.2">
      <c r="A4" s="883" t="s">
        <v>35</v>
      </c>
      <c r="B4" s="884" t="s">
        <v>111</v>
      </c>
      <c r="C4" s="884" t="s">
        <v>118</v>
      </c>
      <c r="D4" s="884" t="s">
        <v>128</v>
      </c>
      <c r="E4" s="884" t="s">
        <v>137</v>
      </c>
      <c r="F4" s="884" t="s">
        <v>163</v>
      </c>
      <c r="G4" s="884" t="s">
        <v>208</v>
      </c>
      <c r="H4" s="884" t="s">
        <v>269</v>
      </c>
      <c r="I4" s="884" t="s">
        <v>342</v>
      </c>
      <c r="J4" s="884" t="s">
        <v>349</v>
      </c>
      <c r="K4" s="885" t="s">
        <v>371</v>
      </c>
      <c r="L4" s="295" t="s">
        <v>374</v>
      </c>
    </row>
    <row r="5" spans="1:14" x14ac:dyDescent="0.2">
      <c r="A5" s="227" t="s">
        <v>255</v>
      </c>
      <c r="B5" s="351">
        <v>121041</v>
      </c>
      <c r="C5" s="351">
        <v>115581</v>
      </c>
      <c r="D5" s="351">
        <v>108424</v>
      </c>
      <c r="E5" s="351">
        <v>101019</v>
      </c>
      <c r="F5" s="351">
        <v>105664</v>
      </c>
      <c r="G5" s="351">
        <v>106584</v>
      </c>
      <c r="H5" s="351">
        <v>99962</v>
      </c>
      <c r="I5" s="351">
        <v>92347</v>
      </c>
      <c r="J5" s="351">
        <v>83179</v>
      </c>
      <c r="K5" s="351">
        <v>78503</v>
      </c>
      <c r="L5" s="571">
        <v>-5.6216112239868217</v>
      </c>
    </row>
    <row r="6" spans="1:14" x14ac:dyDescent="0.2">
      <c r="A6" s="667" t="s">
        <v>36</v>
      </c>
      <c r="B6" s="670">
        <v>15802</v>
      </c>
      <c r="C6" s="670">
        <v>15320</v>
      </c>
      <c r="D6" s="670">
        <v>15950</v>
      </c>
      <c r="E6" s="670">
        <v>14790</v>
      </c>
      <c r="F6" s="670">
        <v>14172</v>
      </c>
      <c r="G6" s="670">
        <v>14041</v>
      </c>
      <c r="H6" s="670">
        <v>13766</v>
      </c>
      <c r="I6" s="670">
        <v>12705</v>
      </c>
      <c r="J6" s="670">
        <v>11980</v>
      </c>
      <c r="K6" s="670">
        <v>12220</v>
      </c>
      <c r="L6" s="671">
        <v>2.003338898163598</v>
      </c>
    </row>
    <row r="7" spans="1:14" x14ac:dyDescent="0.2">
      <c r="A7" s="184" t="s">
        <v>37</v>
      </c>
      <c r="B7" s="354">
        <v>12760</v>
      </c>
      <c r="C7" s="354">
        <v>12810</v>
      </c>
      <c r="D7" s="354">
        <v>13356</v>
      </c>
      <c r="E7" s="354">
        <v>12728</v>
      </c>
      <c r="F7" s="354">
        <v>12402</v>
      </c>
      <c r="G7" s="354">
        <v>12324</v>
      </c>
      <c r="H7" s="354">
        <v>12031</v>
      </c>
      <c r="I7" s="354">
        <v>11160</v>
      </c>
      <c r="J7" s="354">
        <v>10755</v>
      </c>
      <c r="K7" s="354">
        <v>10988</v>
      </c>
      <c r="L7" s="572">
        <v>2.1664342166434203</v>
      </c>
    </row>
    <row r="8" spans="1:14" x14ac:dyDescent="0.2">
      <c r="A8" s="184" t="s">
        <v>322</v>
      </c>
      <c r="B8" s="354">
        <v>2679</v>
      </c>
      <c r="C8" s="354">
        <v>2082</v>
      </c>
      <c r="D8" s="354">
        <v>2105</v>
      </c>
      <c r="E8" s="354">
        <v>1606</v>
      </c>
      <c r="F8" s="354">
        <v>1244</v>
      </c>
      <c r="G8" s="354">
        <v>1155</v>
      </c>
      <c r="H8" s="354">
        <v>1184</v>
      </c>
      <c r="I8" s="354">
        <v>998</v>
      </c>
      <c r="J8" s="354">
        <v>763</v>
      </c>
      <c r="K8" s="354">
        <v>761</v>
      </c>
      <c r="L8" s="572" t="s">
        <v>496</v>
      </c>
      <c r="M8" s="228"/>
      <c r="N8" s="228"/>
    </row>
    <row r="9" spans="1:14" x14ac:dyDescent="0.2">
      <c r="A9" s="184" t="s">
        <v>276</v>
      </c>
      <c r="B9" s="354">
        <v>179</v>
      </c>
      <c r="C9" s="354">
        <v>230</v>
      </c>
      <c r="D9" s="354">
        <v>267</v>
      </c>
      <c r="E9" s="354">
        <v>265</v>
      </c>
      <c r="F9" s="354">
        <v>286</v>
      </c>
      <c r="G9" s="354">
        <v>325</v>
      </c>
      <c r="H9" s="354">
        <v>351</v>
      </c>
      <c r="I9" s="354">
        <v>316</v>
      </c>
      <c r="J9" s="354">
        <v>287</v>
      </c>
      <c r="K9" s="354">
        <v>270</v>
      </c>
      <c r="L9" s="572">
        <v>-5.9233449477351874</v>
      </c>
      <c r="M9" s="228"/>
      <c r="N9" s="228"/>
    </row>
    <row r="10" spans="1:14" x14ac:dyDescent="0.2">
      <c r="A10" s="184" t="s">
        <v>277</v>
      </c>
      <c r="B10" s="354">
        <v>175</v>
      </c>
      <c r="C10" s="354">
        <v>185</v>
      </c>
      <c r="D10" s="354">
        <v>212</v>
      </c>
      <c r="E10" s="354">
        <v>174</v>
      </c>
      <c r="F10" s="354">
        <v>223</v>
      </c>
      <c r="G10" s="354">
        <v>217</v>
      </c>
      <c r="H10" s="354">
        <v>190</v>
      </c>
      <c r="I10" s="354">
        <v>222</v>
      </c>
      <c r="J10" s="354">
        <v>162</v>
      </c>
      <c r="K10" s="354">
        <v>185</v>
      </c>
      <c r="L10" s="572">
        <v>14.197530864197528</v>
      </c>
      <c r="M10" s="228"/>
      <c r="N10" s="228"/>
    </row>
    <row r="11" spans="1:14" x14ac:dyDescent="0.2">
      <c r="A11" s="184" t="s">
        <v>154</v>
      </c>
      <c r="B11" s="354">
        <v>9</v>
      </c>
      <c r="C11" s="354">
        <v>13</v>
      </c>
      <c r="D11" s="354">
        <v>10</v>
      </c>
      <c r="E11" s="354">
        <v>17</v>
      </c>
      <c r="F11" s="354">
        <v>17</v>
      </c>
      <c r="G11" s="354">
        <v>20</v>
      </c>
      <c r="H11" s="354">
        <v>10</v>
      </c>
      <c r="I11" s="354">
        <v>9</v>
      </c>
      <c r="J11" s="354">
        <v>13</v>
      </c>
      <c r="K11" s="354">
        <v>16</v>
      </c>
      <c r="L11" s="572">
        <v>23.076923076923084</v>
      </c>
      <c r="M11" s="228"/>
      <c r="N11" s="228"/>
    </row>
    <row r="12" spans="1:14" x14ac:dyDescent="0.2">
      <c r="A12" s="672" t="s">
        <v>38</v>
      </c>
      <c r="B12" s="670">
        <v>16349</v>
      </c>
      <c r="C12" s="670">
        <v>15615</v>
      </c>
      <c r="D12" s="670">
        <v>16937</v>
      </c>
      <c r="E12" s="670">
        <v>17263</v>
      </c>
      <c r="F12" s="670">
        <v>18276</v>
      </c>
      <c r="G12" s="670">
        <v>18585</v>
      </c>
      <c r="H12" s="670">
        <v>18949</v>
      </c>
      <c r="I12" s="670">
        <v>18647</v>
      </c>
      <c r="J12" s="670">
        <v>17303</v>
      </c>
      <c r="K12" s="670">
        <v>15206</v>
      </c>
      <c r="L12" s="671">
        <v>-12.119285673004676</v>
      </c>
      <c r="M12" s="228"/>
      <c r="N12" s="228"/>
    </row>
    <row r="13" spans="1:14" x14ac:dyDescent="0.2">
      <c r="A13" s="184" t="s">
        <v>123</v>
      </c>
      <c r="B13" s="354">
        <v>0</v>
      </c>
      <c r="C13" s="354">
        <v>461</v>
      </c>
      <c r="D13" s="354">
        <v>10380</v>
      </c>
      <c r="E13" s="354">
        <v>14940</v>
      </c>
      <c r="F13" s="354">
        <v>16379</v>
      </c>
      <c r="G13" s="354">
        <v>16770</v>
      </c>
      <c r="H13" s="354">
        <v>16763</v>
      </c>
      <c r="I13" s="354">
        <v>15979</v>
      </c>
      <c r="J13" s="354">
        <v>14074</v>
      </c>
      <c r="K13" s="354">
        <v>11803</v>
      </c>
      <c r="L13" s="572">
        <v>-16.136137558618735</v>
      </c>
      <c r="M13" s="228"/>
      <c r="N13" s="228"/>
    </row>
    <row r="14" spans="1:14" x14ac:dyDescent="0.2">
      <c r="A14" s="184" t="s">
        <v>40</v>
      </c>
      <c r="B14" s="354">
        <v>931</v>
      </c>
      <c r="C14" s="354">
        <v>831</v>
      </c>
      <c r="D14" s="354">
        <v>845</v>
      </c>
      <c r="E14" s="354">
        <v>919</v>
      </c>
      <c r="F14" s="354">
        <v>1078</v>
      </c>
      <c r="G14" s="354">
        <v>1174</v>
      </c>
      <c r="H14" s="354">
        <v>1643</v>
      </c>
      <c r="I14" s="354">
        <v>2205</v>
      </c>
      <c r="J14" s="354">
        <v>2712</v>
      </c>
      <c r="K14" s="354">
        <v>2840</v>
      </c>
      <c r="L14" s="572">
        <v>4.71976401179941</v>
      </c>
      <c r="M14" s="228"/>
      <c r="N14" s="228"/>
    </row>
    <row r="15" spans="1:14" x14ac:dyDescent="0.2">
      <c r="A15" s="185" t="s">
        <v>41</v>
      </c>
      <c r="B15" s="354">
        <v>807</v>
      </c>
      <c r="C15" s="354">
        <v>806</v>
      </c>
      <c r="D15" s="354">
        <v>642</v>
      </c>
      <c r="E15" s="354">
        <v>607</v>
      </c>
      <c r="F15" s="354">
        <v>589</v>
      </c>
      <c r="G15" s="354">
        <v>525</v>
      </c>
      <c r="H15" s="354">
        <v>474</v>
      </c>
      <c r="I15" s="354">
        <v>418</v>
      </c>
      <c r="J15" s="354">
        <v>497</v>
      </c>
      <c r="K15" s="354">
        <v>541</v>
      </c>
      <c r="L15" s="572">
        <v>8.8531187122736341</v>
      </c>
      <c r="M15" s="228"/>
      <c r="N15" s="228"/>
    </row>
    <row r="16" spans="1:14" x14ac:dyDescent="0.2">
      <c r="A16" s="184" t="s">
        <v>39</v>
      </c>
      <c r="B16" s="354">
        <v>5471</v>
      </c>
      <c r="C16" s="354">
        <v>5306</v>
      </c>
      <c r="D16" s="354">
        <v>2642</v>
      </c>
      <c r="E16" s="354">
        <v>479</v>
      </c>
      <c r="F16" s="354">
        <v>141</v>
      </c>
      <c r="G16" s="354">
        <v>68</v>
      </c>
      <c r="H16" s="354">
        <v>40</v>
      </c>
      <c r="I16" s="354">
        <v>18</v>
      </c>
      <c r="J16" s="354">
        <v>6</v>
      </c>
      <c r="K16" s="354">
        <v>6</v>
      </c>
      <c r="L16" s="572">
        <v>0</v>
      </c>
      <c r="M16" s="228"/>
      <c r="N16" s="228"/>
    </row>
    <row r="17" spans="1:14" ht="13.5" x14ac:dyDescent="0.2">
      <c r="A17" s="184" t="s">
        <v>336</v>
      </c>
      <c r="B17" s="354">
        <v>9140</v>
      </c>
      <c r="C17" s="354">
        <v>8211</v>
      </c>
      <c r="D17" s="354">
        <v>2428</v>
      </c>
      <c r="E17" s="354">
        <v>318</v>
      </c>
      <c r="F17" s="354">
        <v>89</v>
      </c>
      <c r="G17" s="354">
        <v>48</v>
      </c>
      <c r="H17" s="354">
        <v>29</v>
      </c>
      <c r="I17" s="354">
        <v>27</v>
      </c>
      <c r="J17" s="354">
        <v>14</v>
      </c>
      <c r="K17" s="354">
        <v>16</v>
      </c>
      <c r="L17" s="572">
        <v>14.285714285714279</v>
      </c>
      <c r="M17" s="228"/>
      <c r="N17" s="228"/>
    </row>
    <row r="18" spans="1:14" x14ac:dyDescent="0.2">
      <c r="A18" s="664" t="s">
        <v>42</v>
      </c>
      <c r="B18" s="670">
        <v>72491</v>
      </c>
      <c r="C18" s="670">
        <v>67576</v>
      </c>
      <c r="D18" s="670">
        <v>59320</v>
      </c>
      <c r="E18" s="670">
        <v>53429</v>
      </c>
      <c r="F18" s="670">
        <v>57797</v>
      </c>
      <c r="G18" s="670">
        <v>56779</v>
      </c>
      <c r="H18" s="670">
        <v>49872</v>
      </c>
      <c r="I18" s="670">
        <v>44946</v>
      </c>
      <c r="J18" s="670">
        <v>39235</v>
      </c>
      <c r="K18" s="670">
        <v>37294</v>
      </c>
      <c r="L18" s="671">
        <v>-4.9471135465783078</v>
      </c>
      <c r="M18" s="228"/>
      <c r="N18" s="228"/>
    </row>
    <row r="19" spans="1:14" x14ac:dyDescent="0.2">
      <c r="A19" s="184" t="s">
        <v>43</v>
      </c>
      <c r="B19" s="354">
        <v>71452</v>
      </c>
      <c r="C19" s="354">
        <v>66492</v>
      </c>
      <c r="D19" s="354">
        <v>58395</v>
      </c>
      <c r="E19" s="354">
        <v>52661</v>
      </c>
      <c r="F19" s="354">
        <v>56923</v>
      </c>
      <c r="G19" s="354">
        <v>55939</v>
      </c>
      <c r="H19" s="354">
        <v>49100</v>
      </c>
      <c r="I19" s="354">
        <v>44221</v>
      </c>
      <c r="J19" s="354">
        <v>38447</v>
      </c>
      <c r="K19" s="354">
        <v>36507</v>
      </c>
      <c r="L19" s="572">
        <v>-5.0459073529794285</v>
      </c>
      <c r="M19" s="228"/>
      <c r="N19" s="228"/>
    </row>
    <row r="20" spans="1:14" x14ac:dyDescent="0.2">
      <c r="A20" s="184" t="s">
        <v>44</v>
      </c>
      <c r="B20" s="354">
        <v>1039</v>
      </c>
      <c r="C20" s="354">
        <v>1084</v>
      </c>
      <c r="D20" s="354">
        <v>925</v>
      </c>
      <c r="E20" s="354">
        <v>768</v>
      </c>
      <c r="F20" s="354">
        <v>874</v>
      </c>
      <c r="G20" s="354">
        <v>840</v>
      </c>
      <c r="H20" s="354">
        <v>772</v>
      </c>
      <c r="I20" s="354">
        <v>725</v>
      </c>
      <c r="J20" s="354">
        <v>788</v>
      </c>
      <c r="K20" s="354">
        <v>787</v>
      </c>
      <c r="L20" s="572" t="s">
        <v>496</v>
      </c>
      <c r="M20" s="228"/>
      <c r="N20" s="228"/>
    </row>
    <row r="21" spans="1:14" x14ac:dyDescent="0.2">
      <c r="A21" s="664" t="s">
        <v>49</v>
      </c>
      <c r="B21" s="670">
        <v>16399</v>
      </c>
      <c r="C21" s="670">
        <v>17070</v>
      </c>
      <c r="D21" s="670">
        <v>16217</v>
      </c>
      <c r="E21" s="670">
        <v>15537</v>
      </c>
      <c r="F21" s="670">
        <v>15419</v>
      </c>
      <c r="G21" s="670">
        <v>17179</v>
      </c>
      <c r="H21" s="670">
        <v>17375</v>
      </c>
      <c r="I21" s="670">
        <v>16049</v>
      </c>
      <c r="J21" s="670">
        <v>14661</v>
      </c>
      <c r="K21" s="670">
        <v>13783</v>
      </c>
      <c r="L21" s="671">
        <v>-5.9886774435577328</v>
      </c>
      <c r="M21" s="228"/>
      <c r="N21" s="228"/>
    </row>
    <row r="22" spans="1:14" ht="13.5" x14ac:dyDescent="0.2">
      <c r="A22" s="184" t="s">
        <v>340</v>
      </c>
      <c r="B22" s="354">
        <v>15687</v>
      </c>
      <c r="C22" s="354">
        <v>16421</v>
      </c>
      <c r="D22" s="354">
        <v>15577</v>
      </c>
      <c r="E22" s="354">
        <v>15011</v>
      </c>
      <c r="F22" s="354">
        <v>14839</v>
      </c>
      <c r="G22" s="354">
        <v>16427</v>
      </c>
      <c r="H22" s="354">
        <v>16501</v>
      </c>
      <c r="I22" s="354">
        <v>15233</v>
      </c>
      <c r="J22" s="354">
        <v>13874</v>
      </c>
      <c r="K22" s="354">
        <v>13072</v>
      </c>
      <c r="L22" s="572">
        <v>-5.7805967997693557</v>
      </c>
      <c r="M22" s="228"/>
      <c r="N22" s="228"/>
    </row>
    <row r="23" spans="1:14" x14ac:dyDescent="0.2">
      <c r="A23" s="184" t="s">
        <v>209</v>
      </c>
      <c r="B23" s="354">
        <v>522</v>
      </c>
      <c r="C23" s="354">
        <v>460</v>
      </c>
      <c r="D23" s="354">
        <v>476</v>
      </c>
      <c r="E23" s="354">
        <v>361</v>
      </c>
      <c r="F23" s="354">
        <v>465</v>
      </c>
      <c r="G23" s="354">
        <v>660</v>
      </c>
      <c r="H23" s="354">
        <v>788</v>
      </c>
      <c r="I23" s="354">
        <v>688</v>
      </c>
      <c r="J23" s="354">
        <v>677</v>
      </c>
      <c r="K23" s="354">
        <v>604</v>
      </c>
      <c r="L23" s="572">
        <v>-10.782865583456424</v>
      </c>
      <c r="M23" s="228"/>
      <c r="N23" s="228"/>
    </row>
    <row r="24" spans="1:14" x14ac:dyDescent="0.2">
      <c r="A24" s="185" t="s">
        <v>46</v>
      </c>
      <c r="B24" s="354">
        <v>175</v>
      </c>
      <c r="C24" s="354">
        <v>170</v>
      </c>
      <c r="D24" s="354">
        <v>140</v>
      </c>
      <c r="E24" s="354">
        <v>133</v>
      </c>
      <c r="F24" s="354">
        <v>94</v>
      </c>
      <c r="G24" s="354">
        <v>67</v>
      </c>
      <c r="H24" s="354">
        <v>77</v>
      </c>
      <c r="I24" s="354">
        <v>100</v>
      </c>
      <c r="J24" s="354">
        <v>86</v>
      </c>
      <c r="K24" s="354">
        <v>89</v>
      </c>
      <c r="L24" s="572">
        <v>3.488372093023262</v>
      </c>
      <c r="M24" s="228"/>
      <c r="N24" s="228"/>
    </row>
    <row r="25" spans="1:14" x14ac:dyDescent="0.2">
      <c r="A25" s="186" t="s">
        <v>45</v>
      </c>
      <c r="B25" s="354">
        <v>15</v>
      </c>
      <c r="C25" s="354">
        <v>19</v>
      </c>
      <c r="D25" s="354">
        <v>24</v>
      </c>
      <c r="E25" s="354">
        <v>32</v>
      </c>
      <c r="F25" s="354">
        <v>21</v>
      </c>
      <c r="G25" s="354">
        <v>25</v>
      </c>
      <c r="H25" s="354">
        <v>9</v>
      </c>
      <c r="I25" s="354">
        <v>28</v>
      </c>
      <c r="J25" s="354">
        <v>24</v>
      </c>
      <c r="K25" s="354">
        <v>18</v>
      </c>
      <c r="L25" s="573">
        <v>-25</v>
      </c>
      <c r="M25" s="228"/>
      <c r="N25" s="228"/>
    </row>
    <row r="26" spans="1:14" x14ac:dyDescent="0.2">
      <c r="A26" s="833" t="s">
        <v>242</v>
      </c>
      <c r="B26" s="668"/>
      <c r="C26" s="668"/>
      <c r="D26" s="668"/>
      <c r="E26" s="668"/>
      <c r="F26" s="668"/>
      <c r="G26" s="668"/>
      <c r="H26" s="668"/>
      <c r="I26" s="668"/>
      <c r="J26" s="668"/>
      <c r="K26" s="669"/>
      <c r="L26" s="229"/>
    </row>
    <row r="27" spans="1:14" ht="13.5" x14ac:dyDescent="0.2">
      <c r="A27" s="184" t="s">
        <v>350</v>
      </c>
      <c r="B27" s="360">
        <v>281</v>
      </c>
      <c r="C27" s="360">
        <v>277</v>
      </c>
      <c r="D27" s="360">
        <v>289</v>
      </c>
      <c r="E27" s="360">
        <v>284</v>
      </c>
      <c r="F27" s="360">
        <v>295</v>
      </c>
      <c r="G27" s="360">
        <v>287</v>
      </c>
      <c r="H27" s="360">
        <v>291</v>
      </c>
      <c r="I27" s="360">
        <v>314</v>
      </c>
      <c r="J27" s="360">
        <v>317</v>
      </c>
      <c r="K27" s="361">
        <v>326</v>
      </c>
      <c r="L27" s="230"/>
    </row>
    <row r="28" spans="1:14" s="228" customFormat="1" ht="13.5" x14ac:dyDescent="0.2">
      <c r="A28" s="184" t="s">
        <v>351</v>
      </c>
      <c r="B28" s="360">
        <v>180</v>
      </c>
      <c r="C28" s="360">
        <v>180</v>
      </c>
      <c r="D28" s="360">
        <v>200</v>
      </c>
      <c r="E28" s="360">
        <v>200</v>
      </c>
      <c r="F28" s="360">
        <v>180</v>
      </c>
      <c r="G28" s="360">
        <v>200</v>
      </c>
      <c r="H28" s="360">
        <v>200</v>
      </c>
      <c r="I28" s="360">
        <v>200</v>
      </c>
      <c r="J28" s="360">
        <v>230</v>
      </c>
      <c r="K28" s="361">
        <v>230</v>
      </c>
      <c r="L28" s="230"/>
    </row>
    <row r="29" spans="1:14" s="228" customFormat="1" ht="13.5" x14ac:dyDescent="0.2">
      <c r="A29" s="186" t="s">
        <v>352</v>
      </c>
      <c r="B29" s="362">
        <v>180</v>
      </c>
      <c r="C29" s="362">
        <v>190</v>
      </c>
      <c r="D29" s="362">
        <v>200</v>
      </c>
      <c r="E29" s="362">
        <v>200</v>
      </c>
      <c r="F29" s="362">
        <v>200</v>
      </c>
      <c r="G29" s="362">
        <v>200</v>
      </c>
      <c r="H29" s="362">
        <v>200</v>
      </c>
      <c r="I29" s="362">
        <v>250</v>
      </c>
      <c r="J29" s="362">
        <v>290</v>
      </c>
      <c r="K29" s="363">
        <v>250</v>
      </c>
      <c r="L29" s="157"/>
    </row>
    <row r="30" spans="1:14" ht="11.25" customHeight="1" x14ac:dyDescent="0.2">
      <c r="A30" s="588" t="s">
        <v>335</v>
      </c>
      <c r="L30" s="187"/>
    </row>
    <row r="31" spans="1:14" ht="11.25" customHeight="1" x14ac:dyDescent="0.2">
      <c r="A31" s="589" t="s">
        <v>353</v>
      </c>
      <c r="B31" s="188"/>
      <c r="C31" s="188"/>
      <c r="D31" s="188"/>
      <c r="E31" s="187"/>
      <c r="F31" s="187"/>
      <c r="G31" s="187"/>
      <c r="H31" s="187"/>
      <c r="K31" s="333"/>
      <c r="L31" s="187"/>
    </row>
  </sheetData>
  <hyperlinks>
    <hyperlink ref="A1" location="Contents!A1" display="Return to index"/>
  </hyperlinks>
  <pageMargins left="0.74803149606299213" right="0.74803149606299213" top="0.39370078740157483" bottom="0.35433070866141736" header="0.31496062992125984" footer="0.31496062992125984"/>
  <pageSetup paperSize="9" scale="7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1">
    <tabColor rgb="FF92D050"/>
    <pageSetUpPr fitToPage="1"/>
  </sheetPr>
  <dimension ref="A1:K29"/>
  <sheetViews>
    <sheetView showGridLines="0" zoomScaleNormal="100" workbookViewId="0">
      <selection activeCell="L8" sqref="L8"/>
    </sheetView>
  </sheetViews>
  <sheetFormatPr defaultRowHeight="12.75" x14ac:dyDescent="0.2"/>
  <cols>
    <col min="1" max="1" customWidth="true" style="220" width="40.0" collapsed="false"/>
    <col min="2" max="11" customWidth="true" style="220" width="8.28515625" collapsed="false"/>
    <col min="12" max="16384" style="220" width="9.140625" collapsed="false"/>
  </cols>
  <sheetData>
    <row r="1" spans="1:11" x14ac:dyDescent="0.2">
      <c r="A1" s="113" t="s">
        <v>89</v>
      </c>
    </row>
    <row r="2" spans="1:11" ht="15" x14ac:dyDescent="0.25">
      <c r="A2" s="48" t="s">
        <v>397</v>
      </c>
      <c r="B2" s="188"/>
      <c r="C2" s="188"/>
      <c r="D2" s="188"/>
      <c r="E2" s="187"/>
      <c r="F2" s="187"/>
      <c r="G2" s="187"/>
      <c r="H2" s="187"/>
      <c r="K2" s="333"/>
    </row>
    <row r="3" spans="1:11" ht="12.75" customHeight="1" x14ac:dyDescent="0.25">
      <c r="A3" s="48"/>
      <c r="B3" s="188"/>
      <c r="C3" s="188"/>
      <c r="D3" s="188"/>
      <c r="E3" s="187"/>
      <c r="F3" s="187"/>
      <c r="G3" s="187"/>
      <c r="H3" s="187"/>
      <c r="K3" s="190" t="s">
        <v>47</v>
      </c>
    </row>
    <row r="4" spans="1:11" ht="33.75" customHeight="1" x14ac:dyDescent="0.2">
      <c r="A4" s="922" t="s">
        <v>35</v>
      </c>
      <c r="B4" s="884" t="s">
        <v>111</v>
      </c>
      <c r="C4" s="884" t="s">
        <v>118</v>
      </c>
      <c r="D4" s="884" t="s">
        <v>128</v>
      </c>
      <c r="E4" s="884" t="s">
        <v>137</v>
      </c>
      <c r="F4" s="884" t="s">
        <v>163</v>
      </c>
      <c r="G4" s="884" t="s">
        <v>208</v>
      </c>
      <c r="H4" s="884" t="s">
        <v>269</v>
      </c>
      <c r="I4" s="884" t="s">
        <v>342</v>
      </c>
      <c r="J4" s="884" t="s">
        <v>349</v>
      </c>
      <c r="K4" s="885" t="s">
        <v>371</v>
      </c>
    </row>
    <row r="5" spans="1:11" x14ac:dyDescent="0.2">
      <c r="A5" s="189" t="s">
        <v>9</v>
      </c>
      <c r="B5" s="620">
        <v>100</v>
      </c>
      <c r="C5" s="620">
        <v>100</v>
      </c>
      <c r="D5" s="620">
        <v>100</v>
      </c>
      <c r="E5" s="620">
        <v>100</v>
      </c>
      <c r="F5" s="620">
        <v>100</v>
      </c>
      <c r="G5" s="620">
        <v>100</v>
      </c>
      <c r="H5" s="620">
        <v>100</v>
      </c>
      <c r="I5" s="620">
        <v>100</v>
      </c>
      <c r="J5" s="620">
        <v>100</v>
      </c>
      <c r="K5" s="621">
        <v>100</v>
      </c>
    </row>
    <row r="6" spans="1:11" x14ac:dyDescent="0.2">
      <c r="A6" s="667" t="s">
        <v>36</v>
      </c>
      <c r="B6" s="665">
        <v>13</v>
      </c>
      <c r="C6" s="665">
        <v>13</v>
      </c>
      <c r="D6" s="665">
        <v>15</v>
      </c>
      <c r="E6" s="665">
        <v>15</v>
      </c>
      <c r="F6" s="665">
        <v>13</v>
      </c>
      <c r="G6" s="665">
        <v>13</v>
      </c>
      <c r="H6" s="665">
        <v>14</v>
      </c>
      <c r="I6" s="665">
        <v>14</v>
      </c>
      <c r="J6" s="665">
        <v>14</v>
      </c>
      <c r="K6" s="666">
        <v>16</v>
      </c>
    </row>
    <row r="7" spans="1:11" x14ac:dyDescent="0.2">
      <c r="A7" s="184" t="s">
        <v>37</v>
      </c>
      <c r="B7" s="618">
        <v>11</v>
      </c>
      <c r="C7" s="618">
        <v>11</v>
      </c>
      <c r="D7" s="618">
        <v>12</v>
      </c>
      <c r="E7" s="618">
        <v>13</v>
      </c>
      <c r="F7" s="618">
        <v>12</v>
      </c>
      <c r="G7" s="618">
        <v>12</v>
      </c>
      <c r="H7" s="618">
        <v>12</v>
      </c>
      <c r="I7" s="618">
        <v>12</v>
      </c>
      <c r="J7" s="618">
        <v>13</v>
      </c>
      <c r="K7" s="619">
        <v>14</v>
      </c>
    </row>
    <row r="8" spans="1:11" x14ac:dyDescent="0.2">
      <c r="A8" s="184" t="s">
        <v>322</v>
      </c>
      <c r="B8" s="618">
        <v>2</v>
      </c>
      <c r="C8" s="618">
        <v>2</v>
      </c>
      <c r="D8" s="618">
        <v>2</v>
      </c>
      <c r="E8" s="618">
        <v>2</v>
      </c>
      <c r="F8" s="618">
        <v>1</v>
      </c>
      <c r="G8" s="618">
        <v>1</v>
      </c>
      <c r="H8" s="618">
        <v>1</v>
      </c>
      <c r="I8" s="618">
        <v>1</v>
      </c>
      <c r="J8" s="618">
        <v>1</v>
      </c>
      <c r="K8" s="619">
        <v>1</v>
      </c>
    </row>
    <row r="9" spans="1:11" x14ac:dyDescent="0.2">
      <c r="A9" s="184" t="s">
        <v>276</v>
      </c>
      <c r="B9" s="618">
        <v>0</v>
      </c>
      <c r="C9" s="618">
        <v>0</v>
      </c>
      <c r="D9" s="618">
        <v>0</v>
      </c>
      <c r="E9" s="618">
        <v>0</v>
      </c>
      <c r="F9" s="618">
        <v>0</v>
      </c>
      <c r="G9" s="618">
        <v>0</v>
      </c>
      <c r="H9" s="618">
        <v>0</v>
      </c>
      <c r="I9" s="618">
        <v>0</v>
      </c>
      <c r="J9" s="618">
        <v>0</v>
      </c>
      <c r="K9" s="619">
        <v>0</v>
      </c>
    </row>
    <row r="10" spans="1:11" x14ac:dyDescent="0.2">
      <c r="A10" s="184" t="s">
        <v>277</v>
      </c>
      <c r="B10" s="618">
        <v>0</v>
      </c>
      <c r="C10" s="618">
        <v>0</v>
      </c>
      <c r="D10" s="618">
        <v>0</v>
      </c>
      <c r="E10" s="618">
        <v>0</v>
      </c>
      <c r="F10" s="618">
        <v>0</v>
      </c>
      <c r="G10" s="618">
        <v>0</v>
      </c>
      <c r="H10" s="618">
        <v>0</v>
      </c>
      <c r="I10" s="618">
        <v>0</v>
      </c>
      <c r="J10" s="618">
        <v>0</v>
      </c>
      <c r="K10" s="619">
        <v>0</v>
      </c>
    </row>
    <row r="11" spans="1:11" x14ac:dyDescent="0.2">
      <c r="A11" s="184" t="s">
        <v>154</v>
      </c>
      <c r="B11" s="620">
        <v>0</v>
      </c>
      <c r="C11" s="620">
        <v>0</v>
      </c>
      <c r="D11" s="620">
        <v>0</v>
      </c>
      <c r="E11" s="620">
        <v>0</v>
      </c>
      <c r="F11" s="620">
        <v>0</v>
      </c>
      <c r="G11" s="620">
        <v>0</v>
      </c>
      <c r="H11" s="620">
        <v>0</v>
      </c>
      <c r="I11" s="620">
        <v>0</v>
      </c>
      <c r="J11" s="620">
        <v>0</v>
      </c>
      <c r="K11" s="621">
        <v>0</v>
      </c>
    </row>
    <row r="12" spans="1:11" x14ac:dyDescent="0.2">
      <c r="A12" s="664" t="s">
        <v>48</v>
      </c>
      <c r="B12" s="665">
        <v>14</v>
      </c>
      <c r="C12" s="665">
        <v>14</v>
      </c>
      <c r="D12" s="665">
        <v>16</v>
      </c>
      <c r="E12" s="665">
        <v>17</v>
      </c>
      <c r="F12" s="665">
        <v>17</v>
      </c>
      <c r="G12" s="665">
        <v>17</v>
      </c>
      <c r="H12" s="665">
        <v>19</v>
      </c>
      <c r="I12" s="665">
        <v>20</v>
      </c>
      <c r="J12" s="665">
        <v>21</v>
      </c>
      <c r="K12" s="666">
        <v>19</v>
      </c>
    </row>
    <row r="13" spans="1:11" x14ac:dyDescent="0.2">
      <c r="A13" s="184" t="s">
        <v>123</v>
      </c>
      <c r="B13" s="618">
        <v>0</v>
      </c>
      <c r="C13" s="618">
        <v>0</v>
      </c>
      <c r="D13" s="618">
        <v>10</v>
      </c>
      <c r="E13" s="618">
        <v>15</v>
      </c>
      <c r="F13" s="618">
        <v>16</v>
      </c>
      <c r="G13" s="618">
        <v>16</v>
      </c>
      <c r="H13" s="618">
        <v>17</v>
      </c>
      <c r="I13" s="618">
        <v>17</v>
      </c>
      <c r="J13" s="618">
        <v>17</v>
      </c>
      <c r="K13" s="619">
        <v>15</v>
      </c>
    </row>
    <row r="14" spans="1:11" x14ac:dyDescent="0.2">
      <c r="A14" s="184" t="s">
        <v>40</v>
      </c>
      <c r="B14" s="618">
        <v>1</v>
      </c>
      <c r="C14" s="618">
        <v>1</v>
      </c>
      <c r="D14" s="618">
        <v>1</v>
      </c>
      <c r="E14" s="618">
        <v>1</v>
      </c>
      <c r="F14" s="618">
        <v>1</v>
      </c>
      <c r="G14" s="618">
        <v>1</v>
      </c>
      <c r="H14" s="618">
        <v>2</v>
      </c>
      <c r="I14" s="618">
        <v>2</v>
      </c>
      <c r="J14" s="618">
        <v>3</v>
      </c>
      <c r="K14" s="619">
        <v>4</v>
      </c>
    </row>
    <row r="15" spans="1:11" x14ac:dyDescent="0.2">
      <c r="A15" s="184" t="s">
        <v>41</v>
      </c>
      <c r="B15" s="618">
        <v>1</v>
      </c>
      <c r="C15" s="618">
        <v>1</v>
      </c>
      <c r="D15" s="618">
        <v>1</v>
      </c>
      <c r="E15" s="618">
        <v>1</v>
      </c>
      <c r="F15" s="618">
        <v>1</v>
      </c>
      <c r="G15" s="618">
        <v>0</v>
      </c>
      <c r="H15" s="618">
        <v>0</v>
      </c>
      <c r="I15" s="618">
        <v>0</v>
      </c>
      <c r="J15" s="618">
        <v>1</v>
      </c>
      <c r="K15" s="619">
        <v>1</v>
      </c>
    </row>
    <row r="16" spans="1:11" x14ac:dyDescent="0.2">
      <c r="A16" s="184" t="s">
        <v>39</v>
      </c>
      <c r="B16" s="618">
        <v>5</v>
      </c>
      <c r="C16" s="618">
        <v>5</v>
      </c>
      <c r="D16" s="618">
        <v>2</v>
      </c>
      <c r="E16" s="618">
        <v>0</v>
      </c>
      <c r="F16" s="618">
        <v>0</v>
      </c>
      <c r="G16" s="618">
        <v>0</v>
      </c>
      <c r="H16" s="618">
        <v>0</v>
      </c>
      <c r="I16" s="618">
        <v>0</v>
      </c>
      <c r="J16" s="618">
        <v>0</v>
      </c>
      <c r="K16" s="619">
        <v>0</v>
      </c>
    </row>
    <row r="17" spans="1:11" x14ac:dyDescent="0.2">
      <c r="A17" s="184" t="s">
        <v>293</v>
      </c>
      <c r="B17" s="618">
        <v>8</v>
      </c>
      <c r="C17" s="618">
        <v>7</v>
      </c>
      <c r="D17" s="618">
        <v>2</v>
      </c>
      <c r="E17" s="618">
        <v>0</v>
      </c>
      <c r="F17" s="618">
        <v>0</v>
      </c>
      <c r="G17" s="618">
        <v>0</v>
      </c>
      <c r="H17" s="618">
        <v>0</v>
      </c>
      <c r="I17" s="618">
        <v>0</v>
      </c>
      <c r="J17" s="618">
        <v>0</v>
      </c>
      <c r="K17" s="619">
        <v>0</v>
      </c>
    </row>
    <row r="18" spans="1:11" x14ac:dyDescent="0.2">
      <c r="A18" s="664" t="s">
        <v>42</v>
      </c>
      <c r="B18" s="665">
        <v>60</v>
      </c>
      <c r="C18" s="665">
        <v>58</v>
      </c>
      <c r="D18" s="665">
        <v>55</v>
      </c>
      <c r="E18" s="665">
        <v>53</v>
      </c>
      <c r="F18" s="665">
        <v>55</v>
      </c>
      <c r="G18" s="665">
        <v>53</v>
      </c>
      <c r="H18" s="665">
        <v>50</v>
      </c>
      <c r="I18" s="665">
        <v>49</v>
      </c>
      <c r="J18" s="665">
        <v>47</v>
      </c>
      <c r="K18" s="666">
        <v>48</v>
      </c>
    </row>
    <row r="19" spans="1:11" x14ac:dyDescent="0.2">
      <c r="A19" s="184" t="s">
        <v>43</v>
      </c>
      <c r="B19" s="618">
        <v>59</v>
      </c>
      <c r="C19" s="618">
        <v>58</v>
      </c>
      <c r="D19" s="618">
        <v>54</v>
      </c>
      <c r="E19" s="618">
        <v>52</v>
      </c>
      <c r="F19" s="618">
        <v>54</v>
      </c>
      <c r="G19" s="618">
        <v>52</v>
      </c>
      <c r="H19" s="618">
        <v>49</v>
      </c>
      <c r="I19" s="618">
        <v>48</v>
      </c>
      <c r="J19" s="618">
        <v>46</v>
      </c>
      <c r="K19" s="619">
        <v>47</v>
      </c>
    </row>
    <row r="20" spans="1:11" x14ac:dyDescent="0.2">
      <c r="A20" s="184" t="s">
        <v>44</v>
      </c>
      <c r="B20" s="618">
        <v>1</v>
      </c>
      <c r="C20" s="618">
        <v>1</v>
      </c>
      <c r="D20" s="618">
        <v>1</v>
      </c>
      <c r="E20" s="618">
        <v>1</v>
      </c>
      <c r="F20" s="618">
        <v>1</v>
      </c>
      <c r="G20" s="618">
        <v>1</v>
      </c>
      <c r="H20" s="618">
        <v>1</v>
      </c>
      <c r="I20" s="618">
        <v>1</v>
      </c>
      <c r="J20" s="618">
        <v>1</v>
      </c>
      <c r="K20" s="619">
        <v>1</v>
      </c>
    </row>
    <row r="21" spans="1:11" x14ac:dyDescent="0.2">
      <c r="A21" s="664" t="s">
        <v>49</v>
      </c>
      <c r="B21" s="665">
        <v>14</v>
      </c>
      <c r="C21" s="665">
        <v>15</v>
      </c>
      <c r="D21" s="665">
        <v>15</v>
      </c>
      <c r="E21" s="665">
        <v>15</v>
      </c>
      <c r="F21" s="665">
        <v>15</v>
      </c>
      <c r="G21" s="665">
        <v>16</v>
      </c>
      <c r="H21" s="665">
        <v>17</v>
      </c>
      <c r="I21" s="665">
        <v>17</v>
      </c>
      <c r="J21" s="665">
        <v>18</v>
      </c>
      <c r="K21" s="666">
        <v>18</v>
      </c>
    </row>
    <row r="22" spans="1:11" x14ac:dyDescent="0.2">
      <c r="A22" s="184" t="s">
        <v>145</v>
      </c>
      <c r="B22" s="618">
        <v>13</v>
      </c>
      <c r="C22" s="618">
        <v>14</v>
      </c>
      <c r="D22" s="618">
        <v>14</v>
      </c>
      <c r="E22" s="618">
        <v>15</v>
      </c>
      <c r="F22" s="618">
        <v>14</v>
      </c>
      <c r="G22" s="618">
        <v>15</v>
      </c>
      <c r="H22" s="618">
        <v>17</v>
      </c>
      <c r="I22" s="618">
        <v>16</v>
      </c>
      <c r="J22" s="618">
        <v>17</v>
      </c>
      <c r="K22" s="619">
        <v>17</v>
      </c>
    </row>
    <row r="23" spans="1:11" x14ac:dyDescent="0.2">
      <c r="A23" s="184" t="s">
        <v>209</v>
      </c>
      <c r="B23" s="618">
        <v>0</v>
      </c>
      <c r="C23" s="618">
        <v>0</v>
      </c>
      <c r="D23" s="618">
        <v>0</v>
      </c>
      <c r="E23" s="618">
        <v>0</v>
      </c>
      <c r="F23" s="618">
        <v>0</v>
      </c>
      <c r="G23" s="618">
        <v>1</v>
      </c>
      <c r="H23" s="618">
        <v>1</v>
      </c>
      <c r="I23" s="618">
        <v>1</v>
      </c>
      <c r="J23" s="618">
        <v>1</v>
      </c>
      <c r="K23" s="619">
        <v>1</v>
      </c>
    </row>
    <row r="24" spans="1:11" x14ac:dyDescent="0.2">
      <c r="A24" s="184" t="s">
        <v>46</v>
      </c>
      <c r="B24" s="618">
        <v>0</v>
      </c>
      <c r="C24" s="618">
        <v>0</v>
      </c>
      <c r="D24" s="618">
        <v>0</v>
      </c>
      <c r="E24" s="618">
        <v>0</v>
      </c>
      <c r="F24" s="618">
        <v>0</v>
      </c>
      <c r="G24" s="618">
        <v>0</v>
      </c>
      <c r="H24" s="618">
        <v>0</v>
      </c>
      <c r="I24" s="618">
        <v>0</v>
      </c>
      <c r="J24" s="618">
        <v>0</v>
      </c>
      <c r="K24" s="619">
        <v>0</v>
      </c>
    </row>
    <row r="25" spans="1:11" x14ac:dyDescent="0.2">
      <c r="A25" s="186" t="s">
        <v>45</v>
      </c>
      <c r="B25" s="622">
        <v>0</v>
      </c>
      <c r="C25" s="622">
        <v>0</v>
      </c>
      <c r="D25" s="622">
        <v>0</v>
      </c>
      <c r="E25" s="622">
        <v>0</v>
      </c>
      <c r="F25" s="622">
        <v>0</v>
      </c>
      <c r="G25" s="622">
        <v>0</v>
      </c>
      <c r="H25" s="622">
        <v>0</v>
      </c>
      <c r="I25" s="622">
        <v>0</v>
      </c>
      <c r="J25" s="622">
        <v>0</v>
      </c>
      <c r="K25" s="619">
        <v>0</v>
      </c>
    </row>
    <row r="26" spans="1:11" x14ac:dyDescent="0.2">
      <c r="A26" s="833" t="s">
        <v>242</v>
      </c>
      <c r="B26" s="668"/>
      <c r="C26" s="668"/>
      <c r="D26" s="668"/>
      <c r="E26" s="668"/>
      <c r="F26" s="668"/>
      <c r="G26" s="668"/>
      <c r="H26" s="668"/>
      <c r="I26" s="668"/>
      <c r="J26" s="668"/>
      <c r="K26" s="669"/>
    </row>
    <row r="27" spans="1:11" ht="13.5" x14ac:dyDescent="0.2">
      <c r="A27" s="184" t="s">
        <v>350</v>
      </c>
      <c r="B27" s="360">
        <v>281</v>
      </c>
      <c r="C27" s="360">
        <v>277</v>
      </c>
      <c r="D27" s="360">
        <v>289</v>
      </c>
      <c r="E27" s="360">
        <v>284</v>
      </c>
      <c r="F27" s="360">
        <v>295</v>
      </c>
      <c r="G27" s="360">
        <v>287</v>
      </c>
      <c r="H27" s="360">
        <v>291</v>
      </c>
      <c r="I27" s="360">
        <v>314</v>
      </c>
      <c r="J27" s="360">
        <v>317</v>
      </c>
      <c r="K27" s="361">
        <v>326</v>
      </c>
    </row>
    <row r="28" spans="1:11" ht="13.5" x14ac:dyDescent="0.2">
      <c r="A28" s="184" t="s">
        <v>351</v>
      </c>
      <c r="B28" s="360">
        <v>180</v>
      </c>
      <c r="C28" s="360">
        <v>180</v>
      </c>
      <c r="D28" s="360">
        <v>200</v>
      </c>
      <c r="E28" s="360">
        <v>200</v>
      </c>
      <c r="F28" s="360">
        <v>180</v>
      </c>
      <c r="G28" s="360">
        <v>200</v>
      </c>
      <c r="H28" s="360">
        <v>200</v>
      </c>
      <c r="I28" s="360">
        <v>200</v>
      </c>
      <c r="J28" s="360">
        <v>230</v>
      </c>
      <c r="K28" s="361">
        <v>230</v>
      </c>
    </row>
    <row r="29" spans="1:11" ht="13.5" x14ac:dyDescent="0.2">
      <c r="A29" s="186" t="s">
        <v>352</v>
      </c>
      <c r="B29" s="362">
        <v>180</v>
      </c>
      <c r="C29" s="362">
        <v>190</v>
      </c>
      <c r="D29" s="362">
        <v>200</v>
      </c>
      <c r="E29" s="362">
        <v>200</v>
      </c>
      <c r="F29" s="362">
        <v>200</v>
      </c>
      <c r="G29" s="362">
        <v>200</v>
      </c>
      <c r="H29" s="362">
        <v>200</v>
      </c>
      <c r="I29" s="362">
        <v>250</v>
      </c>
      <c r="J29" s="362">
        <v>290</v>
      </c>
      <c r="K29" s="363">
        <v>250</v>
      </c>
    </row>
  </sheetData>
  <phoneticPr fontId="10" type="noConversion"/>
  <hyperlinks>
    <hyperlink ref="A1" location="Contents!A1" display="Return to index"/>
  </hyperlinks>
  <pageMargins left="0.74803149606299213" right="0.74803149606299213" top="0.39370078740157483" bottom="0.35433070866141736" header="0.31496062992125984" footer="0.31496062992125984"/>
  <pageSetup paperSize="9" scale="75"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1">
    <pageSetUpPr fitToPage="1"/>
  </sheetPr>
  <dimension ref="A1:S47"/>
  <sheetViews>
    <sheetView showGridLines="0" workbookViewId="0">
      <selection activeCell="A2" sqref="A2"/>
    </sheetView>
  </sheetViews>
  <sheetFormatPr defaultRowHeight="12.75" x14ac:dyDescent="0.2"/>
  <cols>
    <col min="1" max="1" customWidth="true" width="31.28515625" collapsed="false"/>
    <col min="2" max="2" bestFit="true" customWidth="true" width="7.42578125" collapsed="false"/>
    <col min="3" max="3" bestFit="true" customWidth="true" width="9.0" collapsed="false"/>
    <col min="4" max="4" customWidth="true" width="9.7109375" collapsed="false"/>
    <col min="5" max="5" bestFit="true" customWidth="true" width="8.42578125" collapsed="false"/>
    <col min="6" max="6" bestFit="true" customWidth="true" width="9.28515625" collapsed="false"/>
    <col min="7" max="7" customWidth="true" width="10.0" collapsed="false"/>
    <col min="8" max="8" bestFit="true" customWidth="true" width="9.5703125" collapsed="false"/>
    <col min="9" max="9" bestFit="true" customWidth="true" width="10.28515625" collapsed="false"/>
    <col min="10" max="10" bestFit="true" customWidth="true" width="10.140625" collapsed="false"/>
    <col min="11" max="11" bestFit="true" customWidth="true" width="9.85546875" collapsed="false"/>
    <col min="12" max="12" bestFit="true" customWidth="true" width="7.42578125" collapsed="false"/>
    <col min="13" max="13" customWidth="true" width="7.7109375" collapsed="false"/>
    <col min="14" max="14" bestFit="true" customWidth="true" width="10.140625" collapsed="false"/>
    <col min="15" max="15" bestFit="true" customWidth="true" width="8.85546875" collapsed="false"/>
    <col min="16" max="16" bestFit="true" customWidth="true" width="9.140625" collapsed="false"/>
    <col min="17" max="17" bestFit="true" customWidth="true" width="11.7109375" collapsed="false"/>
    <col min="18" max="18" customWidth="true" width="8.28515625" collapsed="false"/>
  </cols>
  <sheetData>
    <row r="1" spans="1:19" x14ac:dyDescent="0.2">
      <c r="A1" s="273" t="s">
        <v>89</v>
      </c>
    </row>
    <row r="2" spans="1:19" ht="15" x14ac:dyDescent="0.2">
      <c r="A2" s="50" t="s">
        <v>376</v>
      </c>
      <c r="B2" s="51"/>
      <c r="C2" s="51"/>
      <c r="D2" s="51"/>
      <c r="E2" s="51"/>
      <c r="F2" s="53"/>
      <c r="G2" s="51"/>
      <c r="H2" s="51"/>
      <c r="I2" s="52"/>
      <c r="J2" s="51"/>
      <c r="K2" s="51"/>
      <c r="L2" s="52"/>
      <c r="M2" s="52"/>
      <c r="N2" s="52"/>
      <c r="O2" s="52"/>
      <c r="P2" s="52"/>
      <c r="Q2" s="52"/>
    </row>
    <row r="3" spans="1:19" ht="12.75" customHeight="1" x14ac:dyDescent="0.2">
      <c r="A3" s="50"/>
      <c r="B3" s="51"/>
      <c r="C3" s="51"/>
      <c r="D3" s="51"/>
      <c r="E3" s="51"/>
      <c r="F3" s="53"/>
      <c r="G3" s="51"/>
      <c r="H3" s="51"/>
      <c r="I3" s="52"/>
      <c r="J3" s="51"/>
      <c r="K3" s="51"/>
      <c r="L3" s="52"/>
      <c r="M3" s="52"/>
      <c r="N3" s="52"/>
      <c r="O3" s="52"/>
      <c r="P3" s="52"/>
      <c r="Q3" s="52"/>
    </row>
    <row r="4" spans="1:19" ht="45" x14ac:dyDescent="0.2">
      <c r="A4" s="153" t="s">
        <v>30</v>
      </c>
      <c r="B4" s="152" t="s">
        <v>37</v>
      </c>
      <c r="C4" s="152" t="s">
        <v>322</v>
      </c>
      <c r="D4" s="152" t="s">
        <v>276</v>
      </c>
      <c r="E4" s="152" t="s">
        <v>277</v>
      </c>
      <c r="F4" s="239" t="s">
        <v>146</v>
      </c>
      <c r="G4" s="239" t="s">
        <v>123</v>
      </c>
      <c r="H4" s="152" t="s">
        <v>40</v>
      </c>
      <c r="I4" s="239" t="s">
        <v>278</v>
      </c>
      <c r="J4" s="152" t="s">
        <v>39</v>
      </c>
      <c r="K4" s="152" t="s">
        <v>293</v>
      </c>
      <c r="L4" s="152" t="s">
        <v>43</v>
      </c>
      <c r="M4" s="152" t="s">
        <v>44</v>
      </c>
      <c r="N4" s="152" t="s">
        <v>145</v>
      </c>
      <c r="O4" s="152" t="s">
        <v>50</v>
      </c>
      <c r="P4" s="152" t="s">
        <v>279</v>
      </c>
      <c r="Q4" s="152" t="s">
        <v>280</v>
      </c>
      <c r="R4" s="520" t="s">
        <v>9</v>
      </c>
    </row>
    <row r="5" spans="1:19" s="154" customFormat="1" x14ac:dyDescent="0.2">
      <c r="A5" s="677" t="s">
        <v>139</v>
      </c>
      <c r="B5" s="674">
        <v>10988</v>
      </c>
      <c r="C5" s="674">
        <v>761</v>
      </c>
      <c r="D5" s="674">
        <v>270</v>
      </c>
      <c r="E5" s="674">
        <v>185</v>
      </c>
      <c r="F5" s="674">
        <v>16</v>
      </c>
      <c r="G5" s="674">
        <v>11803</v>
      </c>
      <c r="H5" s="674">
        <v>2840</v>
      </c>
      <c r="I5" s="674">
        <v>541</v>
      </c>
      <c r="J5" s="674">
        <v>6</v>
      </c>
      <c r="K5" s="674">
        <v>16</v>
      </c>
      <c r="L5" s="674">
        <v>36507</v>
      </c>
      <c r="M5" s="674">
        <v>787</v>
      </c>
      <c r="N5" s="674">
        <v>13072</v>
      </c>
      <c r="O5" s="674">
        <v>604</v>
      </c>
      <c r="P5" s="674">
        <v>89</v>
      </c>
      <c r="Q5" s="674">
        <v>18</v>
      </c>
      <c r="R5" s="675">
        <v>78503</v>
      </c>
    </row>
    <row r="6" spans="1:19" s="156" customFormat="1" ht="22.5" customHeight="1" x14ac:dyDescent="0.2">
      <c r="A6" s="908" t="s">
        <v>11</v>
      </c>
      <c r="B6" s="217">
        <v>7380</v>
      </c>
      <c r="C6" s="217">
        <v>491</v>
      </c>
      <c r="D6" s="217">
        <v>216</v>
      </c>
      <c r="E6" s="217">
        <v>179</v>
      </c>
      <c r="F6" s="217">
        <v>14</v>
      </c>
      <c r="G6" s="217">
        <v>5350</v>
      </c>
      <c r="H6" s="217">
        <v>1587</v>
      </c>
      <c r="I6" s="217">
        <v>463</v>
      </c>
      <c r="J6" s="217">
        <v>2</v>
      </c>
      <c r="K6" s="217">
        <v>13</v>
      </c>
      <c r="L6" s="217">
        <v>5782</v>
      </c>
      <c r="M6" s="217">
        <v>426</v>
      </c>
      <c r="N6" s="217">
        <v>6282</v>
      </c>
      <c r="O6" s="217">
        <v>207</v>
      </c>
      <c r="P6" s="217">
        <v>55</v>
      </c>
      <c r="Q6" s="217">
        <v>11</v>
      </c>
      <c r="R6" s="389">
        <v>28458</v>
      </c>
      <c r="S6" s="924"/>
    </row>
    <row r="7" spans="1:19" s="338" customFormat="1" x14ac:dyDescent="0.2">
      <c r="A7" s="676" t="s">
        <v>12</v>
      </c>
      <c r="B7" s="674">
        <v>735</v>
      </c>
      <c r="C7" s="674">
        <v>92</v>
      </c>
      <c r="D7" s="674">
        <v>115</v>
      </c>
      <c r="E7" s="674">
        <v>82</v>
      </c>
      <c r="F7" s="674">
        <v>10</v>
      </c>
      <c r="G7" s="674">
        <v>363</v>
      </c>
      <c r="H7" s="674">
        <v>150</v>
      </c>
      <c r="I7" s="674">
        <v>6</v>
      </c>
      <c r="J7" s="674">
        <v>0</v>
      </c>
      <c r="K7" s="674">
        <v>2</v>
      </c>
      <c r="L7" s="674">
        <v>114</v>
      </c>
      <c r="M7" s="674">
        <v>25</v>
      </c>
      <c r="N7" s="674">
        <v>76</v>
      </c>
      <c r="O7" s="674">
        <v>7</v>
      </c>
      <c r="P7" s="674">
        <v>4</v>
      </c>
      <c r="Q7" s="674">
        <v>0</v>
      </c>
      <c r="R7" s="675">
        <v>1781</v>
      </c>
      <c r="S7" s="924"/>
    </row>
    <row r="8" spans="1:19" s="154" customFormat="1" x14ac:dyDescent="0.2">
      <c r="A8" s="54" t="s">
        <v>164</v>
      </c>
      <c r="B8" s="74">
        <v>50</v>
      </c>
      <c r="C8" s="74">
        <v>7</v>
      </c>
      <c r="D8" s="74">
        <v>0</v>
      </c>
      <c r="E8" s="74">
        <v>3</v>
      </c>
      <c r="F8" s="74">
        <v>0</v>
      </c>
      <c r="G8" s="74">
        <v>14</v>
      </c>
      <c r="H8" s="74">
        <v>1</v>
      </c>
      <c r="I8" s="74">
        <v>0</v>
      </c>
      <c r="J8" s="74">
        <v>0</v>
      </c>
      <c r="K8" s="74">
        <v>0</v>
      </c>
      <c r="L8" s="74">
        <v>6</v>
      </c>
      <c r="M8" s="74">
        <v>0</v>
      </c>
      <c r="N8" s="74">
        <v>0</v>
      </c>
      <c r="O8" s="74">
        <v>0</v>
      </c>
      <c r="P8" s="74">
        <v>0</v>
      </c>
      <c r="Q8" s="74">
        <v>0</v>
      </c>
      <c r="R8" s="381">
        <v>81</v>
      </c>
      <c r="S8" s="924"/>
    </row>
    <row r="9" spans="1:19" s="154" customFormat="1" x14ac:dyDescent="0.2">
      <c r="A9" s="54" t="s">
        <v>198</v>
      </c>
      <c r="B9" s="74">
        <v>435</v>
      </c>
      <c r="C9" s="74">
        <v>55</v>
      </c>
      <c r="D9" s="74">
        <v>86</v>
      </c>
      <c r="E9" s="74">
        <v>70</v>
      </c>
      <c r="F9" s="74">
        <v>10</v>
      </c>
      <c r="G9" s="74">
        <v>257</v>
      </c>
      <c r="H9" s="74">
        <v>108</v>
      </c>
      <c r="I9" s="74">
        <v>2</v>
      </c>
      <c r="J9" s="74">
        <v>0</v>
      </c>
      <c r="K9" s="74">
        <v>1</v>
      </c>
      <c r="L9" s="74">
        <v>93</v>
      </c>
      <c r="M9" s="74">
        <v>24</v>
      </c>
      <c r="N9" s="74">
        <v>22</v>
      </c>
      <c r="O9" s="74">
        <v>6</v>
      </c>
      <c r="P9" s="74">
        <v>3</v>
      </c>
      <c r="Q9" s="74">
        <v>0</v>
      </c>
      <c r="R9" s="381">
        <v>1172</v>
      </c>
      <c r="S9" s="924"/>
    </row>
    <row r="10" spans="1:19" s="154" customFormat="1" x14ac:dyDescent="0.2">
      <c r="A10" s="54" t="s">
        <v>165</v>
      </c>
      <c r="B10" s="74">
        <v>216</v>
      </c>
      <c r="C10" s="74">
        <v>29</v>
      </c>
      <c r="D10" s="74">
        <v>28</v>
      </c>
      <c r="E10" s="74">
        <v>6</v>
      </c>
      <c r="F10" s="74">
        <v>0</v>
      </c>
      <c r="G10" s="74">
        <v>36</v>
      </c>
      <c r="H10" s="74">
        <v>27</v>
      </c>
      <c r="I10" s="74">
        <v>3</v>
      </c>
      <c r="J10" s="74">
        <v>0</v>
      </c>
      <c r="K10" s="74">
        <v>0</v>
      </c>
      <c r="L10" s="74">
        <v>4</v>
      </c>
      <c r="M10" s="74">
        <v>1</v>
      </c>
      <c r="N10" s="74">
        <v>9</v>
      </c>
      <c r="O10" s="74">
        <v>1</v>
      </c>
      <c r="P10" s="74">
        <v>1</v>
      </c>
      <c r="Q10" s="74">
        <v>0</v>
      </c>
      <c r="R10" s="381">
        <v>361</v>
      </c>
      <c r="S10" s="924"/>
    </row>
    <row r="11" spans="1:19" s="154" customFormat="1" x14ac:dyDescent="0.2">
      <c r="A11" s="54" t="s">
        <v>199</v>
      </c>
      <c r="B11" s="74">
        <v>34</v>
      </c>
      <c r="C11" s="74">
        <v>1</v>
      </c>
      <c r="D11" s="74">
        <v>1</v>
      </c>
      <c r="E11" s="74">
        <v>3</v>
      </c>
      <c r="F11" s="74">
        <v>0</v>
      </c>
      <c r="G11" s="74">
        <v>56</v>
      </c>
      <c r="H11" s="74">
        <v>14</v>
      </c>
      <c r="I11" s="74">
        <v>1</v>
      </c>
      <c r="J11" s="74">
        <v>0</v>
      </c>
      <c r="K11" s="74">
        <v>1</v>
      </c>
      <c r="L11" s="74">
        <v>11</v>
      </c>
      <c r="M11" s="74">
        <v>0</v>
      </c>
      <c r="N11" s="74">
        <v>45</v>
      </c>
      <c r="O11" s="74">
        <v>0</v>
      </c>
      <c r="P11" s="74">
        <v>0</v>
      </c>
      <c r="Q11" s="74">
        <v>0</v>
      </c>
      <c r="R11" s="381">
        <v>167</v>
      </c>
      <c r="S11" s="924"/>
    </row>
    <row r="12" spans="1:19" s="338" customFormat="1" x14ac:dyDescent="0.2">
      <c r="A12" s="673" t="s">
        <v>140</v>
      </c>
      <c r="B12" s="674">
        <v>351</v>
      </c>
      <c r="C12" s="674">
        <v>22</v>
      </c>
      <c r="D12" s="674">
        <v>1</v>
      </c>
      <c r="E12" s="674">
        <v>90</v>
      </c>
      <c r="F12" s="674">
        <v>4</v>
      </c>
      <c r="G12" s="674">
        <v>492</v>
      </c>
      <c r="H12" s="674">
        <v>59</v>
      </c>
      <c r="I12" s="674">
        <v>1</v>
      </c>
      <c r="J12" s="674">
        <v>0</v>
      </c>
      <c r="K12" s="674">
        <v>10</v>
      </c>
      <c r="L12" s="674">
        <v>104</v>
      </c>
      <c r="M12" s="674">
        <v>9</v>
      </c>
      <c r="N12" s="674">
        <v>41</v>
      </c>
      <c r="O12" s="674">
        <v>26</v>
      </c>
      <c r="P12" s="674">
        <v>1</v>
      </c>
      <c r="Q12" s="674">
        <v>4</v>
      </c>
      <c r="R12" s="675">
        <v>1215</v>
      </c>
      <c r="S12" s="924"/>
    </row>
    <row r="13" spans="1:19" s="154" customFormat="1" x14ac:dyDescent="0.2">
      <c r="A13" s="54" t="s">
        <v>166</v>
      </c>
      <c r="B13" s="74">
        <v>79</v>
      </c>
      <c r="C13" s="74">
        <v>11</v>
      </c>
      <c r="D13" s="74">
        <v>0</v>
      </c>
      <c r="E13" s="74">
        <v>49</v>
      </c>
      <c r="F13" s="74">
        <v>3</v>
      </c>
      <c r="G13" s="74">
        <v>5</v>
      </c>
      <c r="H13" s="74">
        <v>2</v>
      </c>
      <c r="I13" s="74">
        <v>0</v>
      </c>
      <c r="J13" s="74">
        <v>0</v>
      </c>
      <c r="K13" s="74">
        <v>0</v>
      </c>
      <c r="L13" s="74">
        <v>0</v>
      </c>
      <c r="M13" s="74">
        <v>1</v>
      </c>
      <c r="N13" s="74">
        <v>0</v>
      </c>
      <c r="O13" s="74">
        <v>2</v>
      </c>
      <c r="P13" s="74">
        <v>0</v>
      </c>
      <c r="Q13" s="74">
        <v>0</v>
      </c>
      <c r="R13" s="381">
        <v>152</v>
      </c>
      <c r="S13" s="924"/>
    </row>
    <row r="14" spans="1:19" s="154" customFormat="1" x14ac:dyDescent="0.2">
      <c r="A14" s="54" t="s">
        <v>167</v>
      </c>
      <c r="B14" s="74">
        <v>106</v>
      </c>
      <c r="C14" s="74">
        <v>4</v>
      </c>
      <c r="D14" s="74">
        <v>1</v>
      </c>
      <c r="E14" s="74">
        <v>12</v>
      </c>
      <c r="F14" s="74">
        <v>1</v>
      </c>
      <c r="G14" s="74">
        <v>119</v>
      </c>
      <c r="H14" s="74">
        <v>20</v>
      </c>
      <c r="I14" s="74">
        <v>0</v>
      </c>
      <c r="J14" s="74">
        <v>0</v>
      </c>
      <c r="K14" s="74">
        <v>6</v>
      </c>
      <c r="L14" s="74">
        <v>7</v>
      </c>
      <c r="M14" s="74">
        <v>2</v>
      </c>
      <c r="N14" s="74">
        <v>3</v>
      </c>
      <c r="O14" s="74">
        <v>10</v>
      </c>
      <c r="P14" s="74">
        <v>0</v>
      </c>
      <c r="Q14" s="74">
        <v>1</v>
      </c>
      <c r="R14" s="381">
        <v>292</v>
      </c>
      <c r="S14" s="924"/>
    </row>
    <row r="15" spans="1:19" s="154" customFormat="1" x14ac:dyDescent="0.2">
      <c r="A15" s="155" t="s">
        <v>190</v>
      </c>
      <c r="B15" s="74">
        <v>0</v>
      </c>
      <c r="C15" s="74">
        <v>0</v>
      </c>
      <c r="D15" s="74">
        <v>0</v>
      </c>
      <c r="E15" s="74">
        <v>0</v>
      </c>
      <c r="F15" s="74">
        <v>0</v>
      </c>
      <c r="G15" s="74">
        <v>2</v>
      </c>
      <c r="H15" s="74">
        <v>1</v>
      </c>
      <c r="I15" s="74">
        <v>0</v>
      </c>
      <c r="J15" s="74">
        <v>0</v>
      </c>
      <c r="K15" s="74">
        <v>0</v>
      </c>
      <c r="L15" s="74">
        <v>24</v>
      </c>
      <c r="M15" s="74">
        <v>0</v>
      </c>
      <c r="N15" s="74">
        <v>9</v>
      </c>
      <c r="O15" s="74">
        <v>1</v>
      </c>
      <c r="P15" s="74">
        <v>0</v>
      </c>
      <c r="Q15" s="74">
        <v>0</v>
      </c>
      <c r="R15" s="381">
        <v>37</v>
      </c>
      <c r="S15" s="924"/>
    </row>
    <row r="16" spans="1:19" s="154" customFormat="1" x14ac:dyDescent="0.2">
      <c r="A16" s="54" t="s">
        <v>168</v>
      </c>
      <c r="B16" s="74">
        <v>166</v>
      </c>
      <c r="C16" s="74">
        <v>7</v>
      </c>
      <c r="D16" s="74">
        <v>0</v>
      </c>
      <c r="E16" s="74">
        <v>29</v>
      </c>
      <c r="F16" s="74">
        <v>0</v>
      </c>
      <c r="G16" s="74">
        <v>366</v>
      </c>
      <c r="H16" s="74">
        <v>36</v>
      </c>
      <c r="I16" s="74">
        <v>1</v>
      </c>
      <c r="J16" s="74">
        <v>0</v>
      </c>
      <c r="K16" s="74">
        <v>4</v>
      </c>
      <c r="L16" s="74">
        <v>73</v>
      </c>
      <c r="M16" s="74">
        <v>6</v>
      </c>
      <c r="N16" s="74">
        <v>29</v>
      </c>
      <c r="O16" s="74">
        <v>13</v>
      </c>
      <c r="P16" s="74">
        <v>1</v>
      </c>
      <c r="Q16" s="74">
        <v>3</v>
      </c>
      <c r="R16" s="381">
        <v>734</v>
      </c>
      <c r="S16" s="924"/>
    </row>
    <row r="17" spans="1:19" s="154" customFormat="1" x14ac:dyDescent="0.2">
      <c r="A17" s="673" t="s">
        <v>13</v>
      </c>
      <c r="B17" s="674">
        <v>3262</v>
      </c>
      <c r="C17" s="674">
        <v>125</v>
      </c>
      <c r="D17" s="674">
        <v>24</v>
      </c>
      <c r="E17" s="674">
        <v>1</v>
      </c>
      <c r="F17" s="674">
        <v>0</v>
      </c>
      <c r="G17" s="674">
        <v>1497</v>
      </c>
      <c r="H17" s="674">
        <v>462</v>
      </c>
      <c r="I17" s="674">
        <v>307</v>
      </c>
      <c r="J17" s="674">
        <v>0</v>
      </c>
      <c r="K17" s="674">
        <v>0</v>
      </c>
      <c r="L17" s="674">
        <v>1568</v>
      </c>
      <c r="M17" s="674">
        <v>208</v>
      </c>
      <c r="N17" s="674">
        <v>2242</v>
      </c>
      <c r="O17" s="674">
        <v>60</v>
      </c>
      <c r="P17" s="674">
        <v>15</v>
      </c>
      <c r="Q17" s="674">
        <v>0</v>
      </c>
      <c r="R17" s="675">
        <v>9771</v>
      </c>
      <c r="S17" s="924"/>
    </row>
    <row r="18" spans="1:19" s="154" customFormat="1" x14ac:dyDescent="0.2">
      <c r="A18" s="54" t="s">
        <v>169</v>
      </c>
      <c r="B18" s="74">
        <v>442</v>
      </c>
      <c r="C18" s="74">
        <v>40</v>
      </c>
      <c r="D18" s="74">
        <v>19</v>
      </c>
      <c r="E18" s="74">
        <v>0</v>
      </c>
      <c r="F18" s="74">
        <v>0</v>
      </c>
      <c r="G18" s="74">
        <v>108</v>
      </c>
      <c r="H18" s="74">
        <v>61</v>
      </c>
      <c r="I18" s="74">
        <v>31</v>
      </c>
      <c r="J18" s="74">
        <v>0</v>
      </c>
      <c r="K18" s="74">
        <v>0</v>
      </c>
      <c r="L18" s="74">
        <v>23</v>
      </c>
      <c r="M18" s="74">
        <v>5</v>
      </c>
      <c r="N18" s="74">
        <v>30</v>
      </c>
      <c r="O18" s="74">
        <v>2</v>
      </c>
      <c r="P18" s="74">
        <v>5</v>
      </c>
      <c r="Q18" s="74">
        <v>0</v>
      </c>
      <c r="R18" s="381">
        <v>766</v>
      </c>
      <c r="S18" s="924"/>
    </row>
    <row r="19" spans="1:19" s="154" customFormat="1" x14ac:dyDescent="0.2">
      <c r="A19" s="54" t="s">
        <v>196</v>
      </c>
      <c r="B19" s="74">
        <v>71</v>
      </c>
      <c r="C19" s="74">
        <v>3</v>
      </c>
      <c r="D19" s="74">
        <v>0</v>
      </c>
      <c r="E19" s="74">
        <v>0</v>
      </c>
      <c r="F19" s="74">
        <v>0</v>
      </c>
      <c r="G19" s="74">
        <v>22</v>
      </c>
      <c r="H19" s="74">
        <v>17</v>
      </c>
      <c r="I19" s="74">
        <v>5</v>
      </c>
      <c r="J19" s="74">
        <v>0</v>
      </c>
      <c r="K19" s="74">
        <v>0</v>
      </c>
      <c r="L19" s="74">
        <v>17</v>
      </c>
      <c r="M19" s="74">
        <v>8</v>
      </c>
      <c r="N19" s="74">
        <v>17</v>
      </c>
      <c r="O19" s="74">
        <v>1</v>
      </c>
      <c r="P19" s="74">
        <v>0</v>
      </c>
      <c r="Q19" s="74">
        <v>0</v>
      </c>
      <c r="R19" s="381">
        <v>161</v>
      </c>
      <c r="S19" s="924"/>
    </row>
    <row r="20" spans="1:19" s="154" customFormat="1" x14ac:dyDescent="0.2">
      <c r="A20" s="54" t="s">
        <v>129</v>
      </c>
      <c r="B20" s="74">
        <v>53</v>
      </c>
      <c r="C20" s="74">
        <v>0</v>
      </c>
      <c r="D20" s="74">
        <v>1</v>
      </c>
      <c r="E20" s="74">
        <v>0</v>
      </c>
      <c r="F20" s="74">
        <v>0</v>
      </c>
      <c r="G20" s="74">
        <v>21</v>
      </c>
      <c r="H20" s="74">
        <v>13</v>
      </c>
      <c r="I20" s="74">
        <v>6</v>
      </c>
      <c r="J20" s="74">
        <v>0</v>
      </c>
      <c r="K20" s="74">
        <v>0</v>
      </c>
      <c r="L20" s="74">
        <v>5</v>
      </c>
      <c r="M20" s="74">
        <v>3</v>
      </c>
      <c r="N20" s="74">
        <v>9</v>
      </c>
      <c r="O20" s="74">
        <v>0</v>
      </c>
      <c r="P20" s="74">
        <v>0</v>
      </c>
      <c r="Q20" s="74">
        <v>0</v>
      </c>
      <c r="R20" s="381">
        <v>111</v>
      </c>
      <c r="S20" s="924"/>
    </row>
    <row r="21" spans="1:19" s="154" customFormat="1" x14ac:dyDescent="0.2">
      <c r="A21" s="54" t="s">
        <v>124</v>
      </c>
      <c r="B21" s="74">
        <v>66</v>
      </c>
      <c r="C21" s="74">
        <v>13</v>
      </c>
      <c r="D21" s="74">
        <v>1</v>
      </c>
      <c r="E21" s="74">
        <v>0</v>
      </c>
      <c r="F21" s="74">
        <v>0</v>
      </c>
      <c r="G21" s="74">
        <v>46</v>
      </c>
      <c r="H21" s="74">
        <v>20</v>
      </c>
      <c r="I21" s="74">
        <v>3</v>
      </c>
      <c r="J21" s="74">
        <v>0</v>
      </c>
      <c r="K21" s="74">
        <v>0</v>
      </c>
      <c r="L21" s="74">
        <v>48</v>
      </c>
      <c r="M21" s="74">
        <v>3</v>
      </c>
      <c r="N21" s="74">
        <v>17</v>
      </c>
      <c r="O21" s="74">
        <v>1</v>
      </c>
      <c r="P21" s="74">
        <v>3</v>
      </c>
      <c r="Q21" s="74">
        <v>0</v>
      </c>
      <c r="R21" s="381">
        <v>221</v>
      </c>
      <c r="S21" s="924"/>
    </row>
    <row r="22" spans="1:19" s="154" customFormat="1" x14ac:dyDescent="0.2">
      <c r="A22" s="54" t="s">
        <v>14</v>
      </c>
      <c r="B22" s="74">
        <v>1788</v>
      </c>
      <c r="C22" s="74">
        <v>35</v>
      </c>
      <c r="D22" s="74">
        <v>1</v>
      </c>
      <c r="E22" s="74">
        <v>0</v>
      </c>
      <c r="F22" s="74">
        <v>0</v>
      </c>
      <c r="G22" s="74">
        <v>761</v>
      </c>
      <c r="H22" s="74">
        <v>147</v>
      </c>
      <c r="I22" s="74">
        <v>203</v>
      </c>
      <c r="J22" s="74">
        <v>0</v>
      </c>
      <c r="K22" s="74">
        <v>0</v>
      </c>
      <c r="L22" s="74">
        <v>1070</v>
      </c>
      <c r="M22" s="74">
        <v>110</v>
      </c>
      <c r="N22" s="74">
        <v>1770</v>
      </c>
      <c r="O22" s="74">
        <v>36</v>
      </c>
      <c r="P22" s="74">
        <v>2</v>
      </c>
      <c r="Q22" s="74">
        <v>0</v>
      </c>
      <c r="R22" s="381">
        <v>5923</v>
      </c>
      <c r="S22" s="924"/>
    </row>
    <row r="23" spans="1:19" s="154" customFormat="1" x14ac:dyDescent="0.2">
      <c r="A23" s="54" t="s">
        <v>15</v>
      </c>
      <c r="B23" s="74">
        <v>512</v>
      </c>
      <c r="C23" s="74">
        <v>25</v>
      </c>
      <c r="D23" s="74">
        <v>0</v>
      </c>
      <c r="E23" s="74">
        <v>0</v>
      </c>
      <c r="F23" s="74">
        <v>0</v>
      </c>
      <c r="G23" s="74">
        <v>261</v>
      </c>
      <c r="H23" s="74">
        <v>99</v>
      </c>
      <c r="I23" s="74">
        <v>31</v>
      </c>
      <c r="J23" s="74">
        <v>0</v>
      </c>
      <c r="K23" s="74">
        <v>0</v>
      </c>
      <c r="L23" s="74">
        <v>234</v>
      </c>
      <c r="M23" s="74">
        <v>57</v>
      </c>
      <c r="N23" s="74">
        <v>254</v>
      </c>
      <c r="O23" s="74">
        <v>15</v>
      </c>
      <c r="P23" s="74">
        <v>3</v>
      </c>
      <c r="Q23" s="74">
        <v>0</v>
      </c>
      <c r="R23" s="381">
        <v>1491</v>
      </c>
      <c r="S23" s="924"/>
    </row>
    <row r="24" spans="1:19" s="154" customFormat="1" x14ac:dyDescent="0.2">
      <c r="A24" s="54" t="s">
        <v>16</v>
      </c>
      <c r="B24" s="74">
        <v>113</v>
      </c>
      <c r="C24" s="74">
        <v>2</v>
      </c>
      <c r="D24" s="74">
        <v>0</v>
      </c>
      <c r="E24" s="74">
        <v>0</v>
      </c>
      <c r="F24" s="74">
        <v>0</v>
      </c>
      <c r="G24" s="74">
        <v>108</v>
      </c>
      <c r="H24" s="74">
        <v>43</v>
      </c>
      <c r="I24" s="74">
        <v>8</v>
      </c>
      <c r="J24" s="74">
        <v>0</v>
      </c>
      <c r="K24" s="74">
        <v>0</v>
      </c>
      <c r="L24" s="74">
        <v>76</v>
      </c>
      <c r="M24" s="74">
        <v>15</v>
      </c>
      <c r="N24" s="74">
        <v>42</v>
      </c>
      <c r="O24" s="74">
        <v>1</v>
      </c>
      <c r="P24" s="74">
        <v>0</v>
      </c>
      <c r="Q24" s="74">
        <v>0</v>
      </c>
      <c r="R24" s="381">
        <v>408</v>
      </c>
      <c r="S24" s="924"/>
    </row>
    <row r="25" spans="1:19" s="154" customFormat="1" x14ac:dyDescent="0.2">
      <c r="A25" s="54" t="s">
        <v>131</v>
      </c>
      <c r="B25" s="74">
        <v>217</v>
      </c>
      <c r="C25" s="74">
        <v>7</v>
      </c>
      <c r="D25" s="74">
        <v>2</v>
      </c>
      <c r="E25" s="74">
        <v>1</v>
      </c>
      <c r="F25" s="74">
        <v>0</v>
      </c>
      <c r="G25" s="74">
        <v>170</v>
      </c>
      <c r="H25" s="74">
        <v>62</v>
      </c>
      <c r="I25" s="74">
        <v>20</v>
      </c>
      <c r="J25" s="74">
        <v>0</v>
      </c>
      <c r="K25" s="74">
        <v>0</v>
      </c>
      <c r="L25" s="74">
        <v>95</v>
      </c>
      <c r="M25" s="74">
        <v>7</v>
      </c>
      <c r="N25" s="74">
        <v>103</v>
      </c>
      <c r="O25" s="74">
        <v>4</v>
      </c>
      <c r="P25" s="74">
        <v>2</v>
      </c>
      <c r="Q25" s="74">
        <v>0</v>
      </c>
      <c r="R25" s="381">
        <v>690</v>
      </c>
      <c r="S25" s="924"/>
    </row>
    <row r="26" spans="1:19" s="154" customFormat="1" x14ac:dyDescent="0.2">
      <c r="A26" s="673" t="s">
        <v>141</v>
      </c>
      <c r="B26" s="674">
        <v>269</v>
      </c>
      <c r="C26" s="674">
        <v>45</v>
      </c>
      <c r="D26" s="674">
        <v>20</v>
      </c>
      <c r="E26" s="674">
        <v>0</v>
      </c>
      <c r="F26" s="674">
        <v>0</v>
      </c>
      <c r="G26" s="674">
        <v>384</v>
      </c>
      <c r="H26" s="674">
        <v>100</v>
      </c>
      <c r="I26" s="674">
        <v>12</v>
      </c>
      <c r="J26" s="674">
        <v>0</v>
      </c>
      <c r="K26" s="674">
        <v>1</v>
      </c>
      <c r="L26" s="674">
        <v>409</v>
      </c>
      <c r="M26" s="674">
        <v>173</v>
      </c>
      <c r="N26" s="674">
        <v>323</v>
      </c>
      <c r="O26" s="674">
        <v>20</v>
      </c>
      <c r="P26" s="674">
        <v>14</v>
      </c>
      <c r="Q26" s="674">
        <v>3</v>
      </c>
      <c r="R26" s="675">
        <v>1773</v>
      </c>
      <c r="S26" s="924"/>
    </row>
    <row r="27" spans="1:19" s="154" customFormat="1" x14ac:dyDescent="0.2">
      <c r="A27" s="54" t="s">
        <v>170</v>
      </c>
      <c r="B27" s="74">
        <v>49</v>
      </c>
      <c r="C27" s="74">
        <v>10</v>
      </c>
      <c r="D27" s="74">
        <v>13</v>
      </c>
      <c r="E27" s="74">
        <v>0</v>
      </c>
      <c r="F27" s="74">
        <v>0</v>
      </c>
      <c r="G27" s="74">
        <v>25</v>
      </c>
      <c r="H27" s="74">
        <v>5</v>
      </c>
      <c r="I27" s="74">
        <v>1</v>
      </c>
      <c r="J27" s="74">
        <v>0</v>
      </c>
      <c r="K27" s="74">
        <v>0</v>
      </c>
      <c r="L27" s="74">
        <v>5</v>
      </c>
      <c r="M27" s="74">
        <v>1</v>
      </c>
      <c r="N27" s="74">
        <v>8</v>
      </c>
      <c r="O27" s="74">
        <v>0</v>
      </c>
      <c r="P27" s="74">
        <v>3</v>
      </c>
      <c r="Q27" s="74">
        <v>0</v>
      </c>
      <c r="R27" s="381">
        <v>120</v>
      </c>
      <c r="S27" s="924"/>
    </row>
    <row r="28" spans="1:19" s="154" customFormat="1" x14ac:dyDescent="0.2">
      <c r="A28" s="54" t="s">
        <v>171</v>
      </c>
      <c r="B28" s="74">
        <v>220</v>
      </c>
      <c r="C28" s="74">
        <v>35</v>
      </c>
      <c r="D28" s="74">
        <v>7</v>
      </c>
      <c r="E28" s="74">
        <v>0</v>
      </c>
      <c r="F28" s="74">
        <v>0</v>
      </c>
      <c r="G28" s="74">
        <v>359</v>
      </c>
      <c r="H28" s="74">
        <v>95</v>
      </c>
      <c r="I28" s="74">
        <v>11</v>
      </c>
      <c r="J28" s="74">
        <v>0</v>
      </c>
      <c r="K28" s="74">
        <v>1</v>
      </c>
      <c r="L28" s="74">
        <v>404</v>
      </c>
      <c r="M28" s="74">
        <v>172</v>
      </c>
      <c r="N28" s="74">
        <v>315</v>
      </c>
      <c r="O28" s="74">
        <v>20</v>
      </c>
      <c r="P28" s="74">
        <v>11</v>
      </c>
      <c r="Q28" s="74">
        <v>3</v>
      </c>
      <c r="R28" s="381">
        <v>1653</v>
      </c>
      <c r="S28" s="924"/>
    </row>
    <row r="29" spans="1:19" s="154" customFormat="1" x14ac:dyDescent="0.2">
      <c r="A29" s="673" t="s">
        <v>17</v>
      </c>
      <c r="B29" s="674">
        <v>2763</v>
      </c>
      <c r="C29" s="674">
        <v>207</v>
      </c>
      <c r="D29" s="674">
        <v>56</v>
      </c>
      <c r="E29" s="674">
        <v>6</v>
      </c>
      <c r="F29" s="674">
        <v>0</v>
      </c>
      <c r="G29" s="674">
        <v>2614</v>
      </c>
      <c r="H29" s="674">
        <v>816</v>
      </c>
      <c r="I29" s="674">
        <v>137</v>
      </c>
      <c r="J29" s="674">
        <v>2</v>
      </c>
      <c r="K29" s="674">
        <v>0</v>
      </c>
      <c r="L29" s="674">
        <v>3587</v>
      </c>
      <c r="M29" s="674">
        <v>11</v>
      </c>
      <c r="N29" s="674">
        <v>3600</v>
      </c>
      <c r="O29" s="674">
        <v>94</v>
      </c>
      <c r="P29" s="674">
        <v>21</v>
      </c>
      <c r="Q29" s="674">
        <v>4</v>
      </c>
      <c r="R29" s="675">
        <v>13918</v>
      </c>
      <c r="S29" s="924"/>
    </row>
    <row r="30" spans="1:19" s="154" customFormat="1" x14ac:dyDescent="0.2">
      <c r="A30" s="54" t="s">
        <v>172</v>
      </c>
      <c r="B30" s="74">
        <v>1390</v>
      </c>
      <c r="C30" s="74">
        <v>125</v>
      </c>
      <c r="D30" s="74">
        <v>15</v>
      </c>
      <c r="E30" s="74">
        <v>4</v>
      </c>
      <c r="F30" s="74">
        <v>0</v>
      </c>
      <c r="G30" s="74">
        <v>1389</v>
      </c>
      <c r="H30" s="74">
        <v>359</v>
      </c>
      <c r="I30" s="74">
        <v>31</v>
      </c>
      <c r="J30" s="74">
        <v>0</v>
      </c>
      <c r="K30" s="74">
        <v>0</v>
      </c>
      <c r="L30" s="74">
        <v>1408</v>
      </c>
      <c r="M30" s="74">
        <v>6</v>
      </c>
      <c r="N30" s="74">
        <v>2450</v>
      </c>
      <c r="O30" s="74">
        <v>52</v>
      </c>
      <c r="P30" s="74">
        <v>12</v>
      </c>
      <c r="Q30" s="74">
        <v>2</v>
      </c>
      <c r="R30" s="381">
        <v>7243</v>
      </c>
      <c r="S30" s="924"/>
    </row>
    <row r="31" spans="1:19" s="154" customFormat="1" x14ac:dyDescent="0.2">
      <c r="A31" s="54" t="s">
        <v>191</v>
      </c>
      <c r="B31" s="74">
        <v>502</v>
      </c>
      <c r="C31" s="74">
        <v>62</v>
      </c>
      <c r="D31" s="74">
        <v>37</v>
      </c>
      <c r="E31" s="74">
        <v>0</v>
      </c>
      <c r="F31" s="74">
        <v>0</v>
      </c>
      <c r="G31" s="74">
        <v>414</v>
      </c>
      <c r="H31" s="74">
        <v>191</v>
      </c>
      <c r="I31" s="74">
        <v>16</v>
      </c>
      <c r="J31" s="74">
        <v>1</v>
      </c>
      <c r="K31" s="74">
        <v>0</v>
      </c>
      <c r="L31" s="74">
        <v>179</v>
      </c>
      <c r="M31" s="74">
        <v>0</v>
      </c>
      <c r="N31" s="74">
        <v>147</v>
      </c>
      <c r="O31" s="74">
        <v>16</v>
      </c>
      <c r="P31" s="74">
        <v>9</v>
      </c>
      <c r="Q31" s="74">
        <v>2</v>
      </c>
      <c r="R31" s="381">
        <v>1576</v>
      </c>
      <c r="S31" s="924"/>
    </row>
    <row r="32" spans="1:19" s="154" customFormat="1" x14ac:dyDescent="0.2">
      <c r="A32" s="54" t="s">
        <v>173</v>
      </c>
      <c r="B32" s="74">
        <v>839</v>
      </c>
      <c r="C32" s="74">
        <v>17</v>
      </c>
      <c r="D32" s="74">
        <v>4</v>
      </c>
      <c r="E32" s="74">
        <v>0</v>
      </c>
      <c r="F32" s="74">
        <v>0</v>
      </c>
      <c r="G32" s="74">
        <v>797</v>
      </c>
      <c r="H32" s="74">
        <v>258</v>
      </c>
      <c r="I32" s="74">
        <v>89</v>
      </c>
      <c r="J32" s="74">
        <v>1</v>
      </c>
      <c r="K32" s="74">
        <v>0</v>
      </c>
      <c r="L32" s="74">
        <v>1987</v>
      </c>
      <c r="M32" s="74">
        <v>1</v>
      </c>
      <c r="N32" s="74">
        <v>979</v>
      </c>
      <c r="O32" s="74">
        <v>25</v>
      </c>
      <c r="P32" s="74">
        <v>0</v>
      </c>
      <c r="Q32" s="74">
        <v>0</v>
      </c>
      <c r="R32" s="381">
        <v>4997</v>
      </c>
      <c r="S32" s="924"/>
    </row>
    <row r="33" spans="1:19" s="154" customFormat="1" x14ac:dyDescent="0.2">
      <c r="A33" s="54" t="s">
        <v>174</v>
      </c>
      <c r="B33" s="74">
        <v>32</v>
      </c>
      <c r="C33" s="74">
        <v>3</v>
      </c>
      <c r="D33" s="74">
        <v>0</v>
      </c>
      <c r="E33" s="74">
        <v>2</v>
      </c>
      <c r="F33" s="74">
        <v>0</v>
      </c>
      <c r="G33" s="74">
        <v>14</v>
      </c>
      <c r="H33" s="74">
        <v>8</v>
      </c>
      <c r="I33" s="74">
        <v>1</v>
      </c>
      <c r="J33" s="74">
        <v>0</v>
      </c>
      <c r="K33" s="74">
        <v>0</v>
      </c>
      <c r="L33" s="74">
        <v>13</v>
      </c>
      <c r="M33" s="74">
        <v>4</v>
      </c>
      <c r="N33" s="74">
        <v>24</v>
      </c>
      <c r="O33" s="74">
        <v>1</v>
      </c>
      <c r="P33" s="74">
        <v>0</v>
      </c>
      <c r="Q33" s="74">
        <v>0</v>
      </c>
      <c r="R33" s="381">
        <v>102</v>
      </c>
      <c r="S33" s="924"/>
    </row>
    <row r="34" spans="1:19" s="156" customFormat="1" ht="22.5" customHeight="1" x14ac:dyDescent="0.2">
      <c r="A34" s="909" t="s">
        <v>18</v>
      </c>
      <c r="B34" s="217">
        <v>3608</v>
      </c>
      <c r="C34" s="217">
        <v>270</v>
      </c>
      <c r="D34" s="217">
        <v>54</v>
      </c>
      <c r="E34" s="217">
        <v>6</v>
      </c>
      <c r="F34" s="217">
        <v>2</v>
      </c>
      <c r="G34" s="217">
        <v>6453</v>
      </c>
      <c r="H34" s="217">
        <v>1253</v>
      </c>
      <c r="I34" s="217">
        <v>78</v>
      </c>
      <c r="J34" s="217">
        <v>4</v>
      </c>
      <c r="K34" s="217">
        <v>3</v>
      </c>
      <c r="L34" s="217">
        <v>30725</v>
      </c>
      <c r="M34" s="217">
        <v>361</v>
      </c>
      <c r="N34" s="217">
        <v>6790</v>
      </c>
      <c r="O34" s="217">
        <v>397</v>
      </c>
      <c r="P34" s="217">
        <v>34</v>
      </c>
      <c r="Q34" s="217">
        <v>7</v>
      </c>
      <c r="R34" s="389">
        <v>50045</v>
      </c>
      <c r="S34" s="924"/>
    </row>
    <row r="35" spans="1:19" s="154" customFormat="1" x14ac:dyDescent="0.2">
      <c r="A35" s="673" t="s">
        <v>19</v>
      </c>
      <c r="B35" s="674">
        <v>3188</v>
      </c>
      <c r="C35" s="674">
        <v>248</v>
      </c>
      <c r="D35" s="674">
        <v>49</v>
      </c>
      <c r="E35" s="674">
        <v>6</v>
      </c>
      <c r="F35" s="674">
        <v>2</v>
      </c>
      <c r="G35" s="674">
        <v>5347</v>
      </c>
      <c r="H35" s="674">
        <v>1015</v>
      </c>
      <c r="I35" s="674">
        <v>68</v>
      </c>
      <c r="J35" s="674">
        <v>3</v>
      </c>
      <c r="K35" s="674">
        <v>3</v>
      </c>
      <c r="L35" s="674">
        <v>6306</v>
      </c>
      <c r="M35" s="674">
        <v>343</v>
      </c>
      <c r="N35" s="674">
        <v>5565</v>
      </c>
      <c r="O35" s="674">
        <v>358</v>
      </c>
      <c r="P35" s="674">
        <v>33</v>
      </c>
      <c r="Q35" s="674">
        <v>7</v>
      </c>
      <c r="R35" s="675">
        <v>22541</v>
      </c>
      <c r="S35" s="924"/>
    </row>
    <row r="36" spans="1:19" s="154" customFormat="1" x14ac:dyDescent="0.2">
      <c r="A36" s="54" t="s">
        <v>175</v>
      </c>
      <c r="B36" s="74">
        <v>1447</v>
      </c>
      <c r="C36" s="74">
        <v>146</v>
      </c>
      <c r="D36" s="74">
        <v>37</v>
      </c>
      <c r="E36" s="74">
        <v>5</v>
      </c>
      <c r="F36" s="74">
        <v>2</v>
      </c>
      <c r="G36" s="74">
        <v>2316</v>
      </c>
      <c r="H36" s="74">
        <v>503</v>
      </c>
      <c r="I36" s="74">
        <v>27</v>
      </c>
      <c r="J36" s="74">
        <v>2</v>
      </c>
      <c r="K36" s="74">
        <v>3</v>
      </c>
      <c r="L36" s="74">
        <v>2158</v>
      </c>
      <c r="M36" s="74">
        <v>185</v>
      </c>
      <c r="N36" s="74">
        <v>1724</v>
      </c>
      <c r="O36" s="74">
        <v>144</v>
      </c>
      <c r="P36" s="74">
        <v>24</v>
      </c>
      <c r="Q36" s="74">
        <v>3</v>
      </c>
      <c r="R36" s="381">
        <v>8726</v>
      </c>
      <c r="S36" s="924"/>
    </row>
    <row r="37" spans="1:19" s="154" customFormat="1" x14ac:dyDescent="0.2">
      <c r="A37" s="54" t="s">
        <v>197</v>
      </c>
      <c r="B37" s="74">
        <v>1502</v>
      </c>
      <c r="C37" s="74">
        <v>91</v>
      </c>
      <c r="D37" s="74">
        <v>10</v>
      </c>
      <c r="E37" s="74">
        <v>1</v>
      </c>
      <c r="F37" s="74">
        <v>0</v>
      </c>
      <c r="G37" s="74">
        <v>2639</v>
      </c>
      <c r="H37" s="74">
        <v>422</v>
      </c>
      <c r="I37" s="74">
        <v>35</v>
      </c>
      <c r="J37" s="74">
        <v>0</v>
      </c>
      <c r="K37" s="74">
        <v>0</v>
      </c>
      <c r="L37" s="74">
        <v>3440</v>
      </c>
      <c r="M37" s="74">
        <v>110</v>
      </c>
      <c r="N37" s="74">
        <v>3460</v>
      </c>
      <c r="O37" s="74">
        <v>182</v>
      </c>
      <c r="P37" s="74">
        <v>9</v>
      </c>
      <c r="Q37" s="74">
        <v>3</v>
      </c>
      <c r="R37" s="381">
        <v>11904</v>
      </c>
      <c r="S37" s="924"/>
    </row>
    <row r="38" spans="1:19" s="154" customFormat="1" x14ac:dyDescent="0.2">
      <c r="A38" s="54" t="s">
        <v>192</v>
      </c>
      <c r="B38" s="74">
        <v>0</v>
      </c>
      <c r="C38" s="74">
        <v>0</v>
      </c>
      <c r="D38" s="74">
        <v>0</v>
      </c>
      <c r="E38" s="74">
        <v>0</v>
      </c>
      <c r="F38" s="74">
        <v>0</v>
      </c>
      <c r="G38" s="74">
        <v>4</v>
      </c>
      <c r="H38" s="74">
        <v>0</v>
      </c>
      <c r="I38" s="74">
        <v>0</v>
      </c>
      <c r="J38" s="74">
        <v>0</v>
      </c>
      <c r="K38" s="74">
        <v>0</v>
      </c>
      <c r="L38" s="74">
        <v>15</v>
      </c>
      <c r="M38" s="74">
        <v>0</v>
      </c>
      <c r="N38" s="74">
        <v>11</v>
      </c>
      <c r="O38" s="74">
        <v>1</v>
      </c>
      <c r="P38" s="74">
        <v>0</v>
      </c>
      <c r="Q38" s="74">
        <v>0</v>
      </c>
      <c r="R38" s="381">
        <v>31</v>
      </c>
      <c r="S38" s="924"/>
    </row>
    <row r="39" spans="1:19" s="154" customFormat="1" x14ac:dyDescent="0.2">
      <c r="A39" s="54" t="s">
        <v>184</v>
      </c>
      <c r="B39" s="74">
        <v>239</v>
      </c>
      <c r="C39" s="74">
        <v>11</v>
      </c>
      <c r="D39" s="74">
        <v>2</v>
      </c>
      <c r="E39" s="74">
        <v>0</v>
      </c>
      <c r="F39" s="74">
        <v>0</v>
      </c>
      <c r="G39" s="74">
        <v>388</v>
      </c>
      <c r="H39" s="74">
        <v>90</v>
      </c>
      <c r="I39" s="74">
        <v>6</v>
      </c>
      <c r="J39" s="74">
        <v>1</v>
      </c>
      <c r="K39" s="74">
        <v>0</v>
      </c>
      <c r="L39" s="74">
        <v>693</v>
      </c>
      <c r="M39" s="74">
        <v>48</v>
      </c>
      <c r="N39" s="74">
        <v>370</v>
      </c>
      <c r="O39" s="74">
        <v>31</v>
      </c>
      <c r="P39" s="74">
        <v>0</v>
      </c>
      <c r="Q39" s="74">
        <v>1</v>
      </c>
      <c r="R39" s="381">
        <v>1880</v>
      </c>
      <c r="S39" s="924"/>
    </row>
    <row r="40" spans="1:19" s="154" customFormat="1" x14ac:dyDescent="0.2">
      <c r="A40" s="673" t="s">
        <v>20</v>
      </c>
      <c r="B40" s="674">
        <v>420</v>
      </c>
      <c r="C40" s="674">
        <v>22</v>
      </c>
      <c r="D40" s="674">
        <v>5</v>
      </c>
      <c r="E40" s="674">
        <v>0</v>
      </c>
      <c r="F40" s="674">
        <v>0</v>
      </c>
      <c r="G40" s="674">
        <v>1106</v>
      </c>
      <c r="H40" s="674">
        <v>238</v>
      </c>
      <c r="I40" s="674">
        <v>10</v>
      </c>
      <c r="J40" s="674">
        <v>1</v>
      </c>
      <c r="K40" s="674">
        <v>0</v>
      </c>
      <c r="L40" s="674">
        <v>24419</v>
      </c>
      <c r="M40" s="674">
        <v>18</v>
      </c>
      <c r="N40" s="674">
        <v>1225</v>
      </c>
      <c r="O40" s="674">
        <v>39</v>
      </c>
      <c r="P40" s="674">
        <v>1</v>
      </c>
      <c r="Q40" s="674">
        <v>0</v>
      </c>
      <c r="R40" s="675">
        <v>27504</v>
      </c>
      <c r="S40" s="924"/>
    </row>
    <row r="41" spans="1:19" x14ac:dyDescent="0.2">
      <c r="A41" s="55" t="s">
        <v>177</v>
      </c>
      <c r="B41" s="74">
        <v>143</v>
      </c>
      <c r="C41" s="74">
        <v>9</v>
      </c>
      <c r="D41" s="74">
        <v>3</v>
      </c>
      <c r="E41" s="74">
        <v>0</v>
      </c>
      <c r="F41" s="74">
        <v>0</v>
      </c>
      <c r="G41" s="74">
        <v>253</v>
      </c>
      <c r="H41" s="74">
        <v>67</v>
      </c>
      <c r="I41" s="74">
        <v>3</v>
      </c>
      <c r="J41" s="74">
        <v>0</v>
      </c>
      <c r="K41" s="74">
        <v>0</v>
      </c>
      <c r="L41" s="74">
        <v>2541</v>
      </c>
      <c r="M41" s="74">
        <v>9</v>
      </c>
      <c r="N41" s="74">
        <v>83</v>
      </c>
      <c r="O41" s="74">
        <v>5</v>
      </c>
      <c r="P41" s="74">
        <v>1</v>
      </c>
      <c r="Q41" s="74">
        <v>0</v>
      </c>
      <c r="R41" s="381">
        <v>3117</v>
      </c>
      <c r="S41" s="924"/>
    </row>
    <row r="42" spans="1:19" x14ac:dyDescent="0.2">
      <c r="A42" s="17" t="s">
        <v>178</v>
      </c>
      <c r="B42" s="364">
        <v>68</v>
      </c>
      <c r="C42" s="364">
        <v>2</v>
      </c>
      <c r="D42" s="364">
        <v>0</v>
      </c>
      <c r="E42" s="364">
        <v>0</v>
      </c>
      <c r="F42" s="364">
        <v>0</v>
      </c>
      <c r="G42" s="364">
        <v>510</v>
      </c>
      <c r="H42" s="364">
        <v>89</v>
      </c>
      <c r="I42" s="364">
        <v>4</v>
      </c>
      <c r="J42" s="364">
        <v>0</v>
      </c>
      <c r="K42" s="364">
        <v>0</v>
      </c>
      <c r="L42" s="364">
        <v>2848</v>
      </c>
      <c r="M42" s="364">
        <v>0</v>
      </c>
      <c r="N42" s="364">
        <v>32</v>
      </c>
      <c r="O42" s="364">
        <v>5</v>
      </c>
      <c r="P42" s="364">
        <v>0</v>
      </c>
      <c r="Q42" s="364">
        <v>0</v>
      </c>
      <c r="R42" s="521">
        <v>3558</v>
      </c>
      <c r="S42" s="924"/>
    </row>
    <row r="43" spans="1:19" x14ac:dyDescent="0.2">
      <c r="A43" s="55" t="s">
        <v>179</v>
      </c>
      <c r="B43" s="364">
        <v>0</v>
      </c>
      <c r="C43" s="364">
        <v>0</v>
      </c>
      <c r="D43" s="364">
        <v>0</v>
      </c>
      <c r="E43" s="364">
        <v>0</v>
      </c>
      <c r="F43" s="364">
        <v>0</v>
      </c>
      <c r="G43" s="364">
        <v>17</v>
      </c>
      <c r="H43" s="364">
        <v>0</v>
      </c>
      <c r="I43" s="364">
        <v>0</v>
      </c>
      <c r="J43" s="364">
        <v>0</v>
      </c>
      <c r="K43" s="364">
        <v>0</v>
      </c>
      <c r="L43" s="364">
        <v>8996</v>
      </c>
      <c r="M43" s="364">
        <v>0</v>
      </c>
      <c r="N43" s="364">
        <v>51</v>
      </c>
      <c r="O43" s="364">
        <v>3</v>
      </c>
      <c r="P43" s="364">
        <v>0</v>
      </c>
      <c r="Q43" s="364">
        <v>0</v>
      </c>
      <c r="R43" s="521">
        <v>9067</v>
      </c>
      <c r="S43" s="924"/>
    </row>
    <row r="44" spans="1:19" x14ac:dyDescent="0.2">
      <c r="A44" s="55" t="s">
        <v>194</v>
      </c>
      <c r="B44" s="364">
        <v>206</v>
      </c>
      <c r="C44" s="364">
        <v>11</v>
      </c>
      <c r="D44" s="364">
        <v>2</v>
      </c>
      <c r="E44" s="364">
        <v>0</v>
      </c>
      <c r="F44" s="364">
        <v>0</v>
      </c>
      <c r="G44" s="364">
        <v>300</v>
      </c>
      <c r="H44" s="364">
        <v>82</v>
      </c>
      <c r="I44" s="364">
        <v>3</v>
      </c>
      <c r="J44" s="364">
        <v>1</v>
      </c>
      <c r="K44" s="364">
        <v>0</v>
      </c>
      <c r="L44" s="364">
        <v>6152</v>
      </c>
      <c r="M44" s="364">
        <v>8</v>
      </c>
      <c r="N44" s="364">
        <v>860</v>
      </c>
      <c r="O44" s="364">
        <v>23</v>
      </c>
      <c r="P44" s="364">
        <v>0</v>
      </c>
      <c r="Q44" s="364">
        <v>0</v>
      </c>
      <c r="R44" s="521">
        <v>7648</v>
      </c>
      <c r="S44" s="924"/>
    </row>
    <row r="45" spans="1:19" x14ac:dyDescent="0.2">
      <c r="A45" s="55" t="s">
        <v>180</v>
      </c>
      <c r="B45" s="364">
        <v>0</v>
      </c>
      <c r="C45" s="364">
        <v>0</v>
      </c>
      <c r="D45" s="364">
        <v>0</v>
      </c>
      <c r="E45" s="364">
        <v>0</v>
      </c>
      <c r="F45" s="364">
        <v>0</v>
      </c>
      <c r="G45" s="364">
        <v>2</v>
      </c>
      <c r="H45" s="364">
        <v>0</v>
      </c>
      <c r="I45" s="364">
        <v>0</v>
      </c>
      <c r="J45" s="364">
        <v>0</v>
      </c>
      <c r="K45" s="364">
        <v>0</v>
      </c>
      <c r="L45" s="364">
        <v>1051</v>
      </c>
      <c r="M45" s="364">
        <v>0</v>
      </c>
      <c r="N45" s="364">
        <v>74</v>
      </c>
      <c r="O45" s="364">
        <v>1</v>
      </c>
      <c r="P45" s="364">
        <v>0</v>
      </c>
      <c r="Q45" s="364">
        <v>0</v>
      </c>
      <c r="R45" s="521">
        <v>1128</v>
      </c>
      <c r="S45" s="924"/>
    </row>
    <row r="46" spans="1:19" x14ac:dyDescent="0.2">
      <c r="A46" s="56" t="s">
        <v>323</v>
      </c>
      <c r="B46" s="365">
        <v>3</v>
      </c>
      <c r="C46" s="366">
        <v>0</v>
      </c>
      <c r="D46" s="366">
        <v>0</v>
      </c>
      <c r="E46" s="366">
        <v>0</v>
      </c>
      <c r="F46" s="366">
        <v>0</v>
      </c>
      <c r="G46" s="366">
        <v>24</v>
      </c>
      <c r="H46" s="366">
        <v>0</v>
      </c>
      <c r="I46" s="366">
        <v>0</v>
      </c>
      <c r="J46" s="366">
        <v>0</v>
      </c>
      <c r="K46" s="366">
        <v>0</v>
      </c>
      <c r="L46" s="366">
        <v>2831</v>
      </c>
      <c r="M46" s="366">
        <v>1</v>
      </c>
      <c r="N46" s="366">
        <v>125</v>
      </c>
      <c r="O46" s="366">
        <v>2</v>
      </c>
      <c r="P46" s="366">
        <v>0</v>
      </c>
      <c r="Q46" s="366">
        <v>0</v>
      </c>
      <c r="R46" s="522">
        <v>2986</v>
      </c>
      <c r="S46" s="924"/>
    </row>
    <row r="47" spans="1:19" ht="11.25" customHeight="1" x14ac:dyDescent="0.2">
      <c r="A47" s="302" t="s">
        <v>324</v>
      </c>
    </row>
  </sheetData>
  <phoneticPr fontId="10" type="noConversion"/>
  <hyperlinks>
    <hyperlink ref="A1" location="Contents!A1" display="Return to index"/>
  </hyperlinks>
  <pageMargins left="0.74803149606299213" right="0.74803149606299213" top="0.98425196850393704" bottom="0.98425196850393704" header="0.51181102362204722" footer="0.51181102362204722"/>
  <pageSetup paperSize="9" scale="70"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K47"/>
  <sheetViews>
    <sheetView showGridLines="0" workbookViewId="0">
      <selection activeCell="A2" sqref="A2"/>
    </sheetView>
  </sheetViews>
  <sheetFormatPr defaultRowHeight="12.75" x14ac:dyDescent="0.2"/>
  <cols>
    <col min="1" max="1" customWidth="true" width="34.28515625" collapsed="false"/>
    <col min="2" max="11" customWidth="true" width="10.42578125" collapsed="false"/>
  </cols>
  <sheetData>
    <row r="1" spans="1:11" x14ac:dyDescent="0.2">
      <c r="A1" s="100" t="s">
        <v>89</v>
      </c>
    </row>
    <row r="2" spans="1:11" ht="15" x14ac:dyDescent="0.2">
      <c r="A2" s="50" t="s">
        <v>490</v>
      </c>
      <c r="B2" s="58"/>
      <c r="C2" s="58"/>
      <c r="D2" s="58"/>
      <c r="E2" s="2"/>
      <c r="F2" s="59"/>
      <c r="G2" s="58"/>
      <c r="H2" s="58"/>
      <c r="I2" s="58"/>
      <c r="J2" s="60"/>
      <c r="K2" s="59"/>
    </row>
    <row r="3" spans="1:11" ht="12.75" customHeight="1" x14ac:dyDescent="0.2">
      <c r="A3" s="61"/>
      <c r="B3" s="62"/>
      <c r="C3" s="62"/>
      <c r="D3" s="62"/>
      <c r="E3" s="4"/>
      <c r="F3" s="63" t="s">
        <v>53</v>
      </c>
      <c r="G3" s="62"/>
      <c r="H3" s="62"/>
      <c r="I3" s="62"/>
      <c r="J3" s="57"/>
      <c r="K3" s="63" t="s">
        <v>54</v>
      </c>
    </row>
    <row r="4" spans="1:11" ht="24" x14ac:dyDescent="0.2">
      <c r="A4" s="149" t="s">
        <v>30</v>
      </c>
      <c r="B4" s="150" t="s">
        <v>36</v>
      </c>
      <c r="C4" s="148" t="s">
        <v>48</v>
      </c>
      <c r="D4" s="148" t="s">
        <v>42</v>
      </c>
      <c r="E4" s="150" t="s">
        <v>52</v>
      </c>
      <c r="F4" s="151" t="s">
        <v>9</v>
      </c>
      <c r="G4" s="806" t="s">
        <v>36</v>
      </c>
      <c r="H4" s="148" t="s">
        <v>48</v>
      </c>
      <c r="I4" s="148" t="s">
        <v>42</v>
      </c>
      <c r="J4" s="150" t="s">
        <v>52</v>
      </c>
      <c r="K4" s="151" t="s">
        <v>9</v>
      </c>
    </row>
    <row r="5" spans="1:11" x14ac:dyDescent="0.2">
      <c r="A5" s="678" t="s">
        <v>139</v>
      </c>
      <c r="B5" s="682">
        <v>16</v>
      </c>
      <c r="C5" s="682">
        <v>19</v>
      </c>
      <c r="D5" s="682">
        <v>48</v>
      </c>
      <c r="E5" s="682">
        <v>18</v>
      </c>
      <c r="F5" s="681">
        <v>100</v>
      </c>
      <c r="G5" s="679">
        <v>100</v>
      </c>
      <c r="H5" s="680">
        <v>100</v>
      </c>
      <c r="I5" s="680">
        <v>100</v>
      </c>
      <c r="J5" s="680">
        <v>100</v>
      </c>
      <c r="K5" s="681">
        <v>100</v>
      </c>
    </row>
    <row r="6" spans="1:11" s="99" customFormat="1" ht="22.5" customHeight="1" x14ac:dyDescent="0.2">
      <c r="A6" s="214" t="s">
        <v>11</v>
      </c>
      <c r="B6" s="535">
        <v>29</v>
      </c>
      <c r="C6" s="536">
        <v>26</v>
      </c>
      <c r="D6" s="536">
        <v>22</v>
      </c>
      <c r="E6" s="536">
        <v>23</v>
      </c>
      <c r="F6" s="537">
        <v>100</v>
      </c>
      <c r="G6" s="535">
        <v>68</v>
      </c>
      <c r="H6" s="536">
        <v>49</v>
      </c>
      <c r="I6" s="536">
        <v>17</v>
      </c>
      <c r="J6" s="536">
        <v>48</v>
      </c>
      <c r="K6" s="537">
        <v>36</v>
      </c>
    </row>
    <row r="7" spans="1:11" x14ac:dyDescent="0.2">
      <c r="A7" s="678" t="s">
        <v>12</v>
      </c>
      <c r="B7" s="679">
        <v>58</v>
      </c>
      <c r="C7" s="680">
        <v>29</v>
      </c>
      <c r="D7" s="680">
        <v>8</v>
      </c>
      <c r="E7" s="680">
        <v>5</v>
      </c>
      <c r="F7" s="681">
        <v>100</v>
      </c>
      <c r="G7" s="679">
        <v>8</v>
      </c>
      <c r="H7" s="680">
        <v>3</v>
      </c>
      <c r="I7" s="680">
        <v>0</v>
      </c>
      <c r="J7" s="680">
        <v>1</v>
      </c>
      <c r="K7" s="681">
        <v>2</v>
      </c>
    </row>
    <row r="8" spans="1:11" x14ac:dyDescent="0.2">
      <c r="A8" s="64" t="s">
        <v>164</v>
      </c>
      <c r="B8" s="538">
        <v>74</v>
      </c>
      <c r="C8" s="539">
        <v>19</v>
      </c>
      <c r="D8" s="539">
        <v>7</v>
      </c>
      <c r="E8" s="539">
        <v>0</v>
      </c>
      <c r="F8" s="540">
        <v>100</v>
      </c>
      <c r="G8" s="538">
        <v>0</v>
      </c>
      <c r="H8" s="539">
        <v>0</v>
      </c>
      <c r="I8" s="539">
        <v>0</v>
      </c>
      <c r="J8" s="539">
        <v>0</v>
      </c>
      <c r="K8" s="540">
        <v>0</v>
      </c>
    </row>
    <row r="9" spans="1:11" x14ac:dyDescent="0.2">
      <c r="A9" s="64" t="s">
        <v>198</v>
      </c>
      <c r="B9" s="538">
        <v>56</v>
      </c>
      <c r="C9" s="539">
        <v>31</v>
      </c>
      <c r="D9" s="539">
        <v>10</v>
      </c>
      <c r="E9" s="539">
        <v>3</v>
      </c>
      <c r="F9" s="540">
        <v>100</v>
      </c>
      <c r="G9" s="538">
        <v>5</v>
      </c>
      <c r="H9" s="539">
        <v>2</v>
      </c>
      <c r="I9" s="539">
        <v>0</v>
      </c>
      <c r="J9" s="539">
        <v>0</v>
      </c>
      <c r="K9" s="540">
        <v>1</v>
      </c>
    </row>
    <row r="10" spans="1:11" x14ac:dyDescent="0.2">
      <c r="A10" s="64" t="s">
        <v>165</v>
      </c>
      <c r="B10" s="538">
        <v>77</v>
      </c>
      <c r="C10" s="539">
        <v>18</v>
      </c>
      <c r="D10" s="539">
        <v>1</v>
      </c>
      <c r="E10" s="539">
        <v>3</v>
      </c>
      <c r="F10" s="540">
        <v>100</v>
      </c>
      <c r="G10" s="538">
        <v>2</v>
      </c>
      <c r="H10" s="539">
        <v>0</v>
      </c>
      <c r="I10" s="539">
        <v>0</v>
      </c>
      <c r="J10" s="539">
        <v>0</v>
      </c>
      <c r="K10" s="540">
        <v>0</v>
      </c>
    </row>
    <row r="11" spans="1:11" x14ac:dyDescent="0.2">
      <c r="A11" s="64" t="s">
        <v>199</v>
      </c>
      <c r="B11" s="538">
        <v>23</v>
      </c>
      <c r="C11" s="539">
        <v>43</v>
      </c>
      <c r="D11" s="539">
        <v>7</v>
      </c>
      <c r="E11" s="539">
        <v>27</v>
      </c>
      <c r="F11" s="540">
        <v>100</v>
      </c>
      <c r="G11" s="538">
        <v>0</v>
      </c>
      <c r="H11" s="539">
        <v>0</v>
      </c>
      <c r="I11" s="539">
        <v>0</v>
      </c>
      <c r="J11" s="539">
        <v>0</v>
      </c>
      <c r="K11" s="540">
        <v>0</v>
      </c>
    </row>
    <row r="12" spans="1:11" x14ac:dyDescent="0.2">
      <c r="A12" s="678" t="s">
        <v>140</v>
      </c>
      <c r="B12" s="679">
        <v>39</v>
      </c>
      <c r="C12" s="680">
        <v>46</v>
      </c>
      <c r="D12" s="680">
        <v>9</v>
      </c>
      <c r="E12" s="680">
        <v>6</v>
      </c>
      <c r="F12" s="681">
        <v>100</v>
      </c>
      <c r="G12" s="679">
        <v>4</v>
      </c>
      <c r="H12" s="680">
        <v>4</v>
      </c>
      <c r="I12" s="680">
        <v>0</v>
      </c>
      <c r="J12" s="680">
        <v>1</v>
      </c>
      <c r="K12" s="681">
        <v>2</v>
      </c>
    </row>
    <row r="13" spans="1:11" x14ac:dyDescent="0.2">
      <c r="A13" s="64" t="s">
        <v>166</v>
      </c>
      <c r="B13" s="538">
        <v>93</v>
      </c>
      <c r="C13" s="539">
        <v>5</v>
      </c>
      <c r="D13" s="539">
        <v>1</v>
      </c>
      <c r="E13" s="539">
        <v>1</v>
      </c>
      <c r="F13" s="540">
        <v>100</v>
      </c>
      <c r="G13" s="538">
        <v>1</v>
      </c>
      <c r="H13" s="539">
        <v>0</v>
      </c>
      <c r="I13" s="539">
        <v>0</v>
      </c>
      <c r="J13" s="539">
        <v>0</v>
      </c>
      <c r="K13" s="540">
        <v>0</v>
      </c>
    </row>
    <row r="14" spans="1:11" x14ac:dyDescent="0.2">
      <c r="A14" s="64" t="s">
        <v>167</v>
      </c>
      <c r="B14" s="538">
        <v>42</v>
      </c>
      <c r="C14" s="539">
        <v>50</v>
      </c>
      <c r="D14" s="539">
        <v>3</v>
      </c>
      <c r="E14" s="539">
        <v>5</v>
      </c>
      <c r="F14" s="540">
        <v>100</v>
      </c>
      <c r="G14" s="538">
        <v>1</v>
      </c>
      <c r="H14" s="539">
        <v>1</v>
      </c>
      <c r="I14" s="539">
        <v>0</v>
      </c>
      <c r="J14" s="539">
        <v>0</v>
      </c>
      <c r="K14" s="540">
        <v>0</v>
      </c>
    </row>
    <row r="15" spans="1:11" x14ac:dyDescent="0.2">
      <c r="A15" s="159" t="s">
        <v>190</v>
      </c>
      <c r="B15" s="538">
        <v>0</v>
      </c>
      <c r="C15" s="539">
        <v>8</v>
      </c>
      <c r="D15" s="539">
        <v>65</v>
      </c>
      <c r="E15" s="539">
        <v>27</v>
      </c>
      <c r="F15" s="540">
        <v>100</v>
      </c>
      <c r="G15" s="538">
        <v>0</v>
      </c>
      <c r="H15" s="539">
        <v>0</v>
      </c>
      <c r="I15" s="539">
        <v>0</v>
      </c>
      <c r="J15" s="539">
        <v>0</v>
      </c>
      <c r="K15" s="540">
        <v>0</v>
      </c>
    </row>
    <row r="16" spans="1:11" x14ac:dyDescent="0.2">
      <c r="A16" s="64" t="s">
        <v>168</v>
      </c>
      <c r="B16" s="538">
        <v>28</v>
      </c>
      <c r="C16" s="539">
        <v>55</v>
      </c>
      <c r="D16" s="539">
        <v>11</v>
      </c>
      <c r="E16" s="539">
        <v>6</v>
      </c>
      <c r="F16" s="540">
        <v>100</v>
      </c>
      <c r="G16" s="538">
        <v>2</v>
      </c>
      <c r="H16" s="539">
        <v>3</v>
      </c>
      <c r="I16" s="539">
        <v>0</v>
      </c>
      <c r="J16" s="539">
        <v>0</v>
      </c>
      <c r="K16" s="540">
        <v>1</v>
      </c>
    </row>
    <row r="17" spans="1:11" x14ac:dyDescent="0.2">
      <c r="A17" s="678" t="s">
        <v>13</v>
      </c>
      <c r="B17" s="679">
        <v>35</v>
      </c>
      <c r="C17" s="680">
        <v>23</v>
      </c>
      <c r="D17" s="680">
        <v>18</v>
      </c>
      <c r="E17" s="680">
        <v>24</v>
      </c>
      <c r="F17" s="681">
        <v>100</v>
      </c>
      <c r="G17" s="679">
        <v>28</v>
      </c>
      <c r="H17" s="680">
        <v>15</v>
      </c>
      <c r="I17" s="680">
        <v>5</v>
      </c>
      <c r="J17" s="680">
        <v>17</v>
      </c>
      <c r="K17" s="681">
        <v>12</v>
      </c>
    </row>
    <row r="18" spans="1:11" x14ac:dyDescent="0.2">
      <c r="A18" s="64" t="s">
        <v>169</v>
      </c>
      <c r="B18" s="538">
        <v>65</v>
      </c>
      <c r="C18" s="539">
        <v>26</v>
      </c>
      <c r="D18" s="539">
        <v>4</v>
      </c>
      <c r="E18" s="539">
        <v>5</v>
      </c>
      <c r="F18" s="540">
        <v>100</v>
      </c>
      <c r="G18" s="538">
        <v>4</v>
      </c>
      <c r="H18" s="539">
        <v>1</v>
      </c>
      <c r="I18" s="539">
        <v>0</v>
      </c>
      <c r="J18" s="539">
        <v>0</v>
      </c>
      <c r="K18" s="540">
        <v>1</v>
      </c>
    </row>
    <row r="19" spans="1:11" x14ac:dyDescent="0.2">
      <c r="A19" s="64" t="s">
        <v>196</v>
      </c>
      <c r="B19" s="538">
        <v>46</v>
      </c>
      <c r="C19" s="539">
        <v>27</v>
      </c>
      <c r="D19" s="539">
        <v>16</v>
      </c>
      <c r="E19" s="539">
        <v>11</v>
      </c>
      <c r="F19" s="540">
        <v>100</v>
      </c>
      <c r="G19" s="538">
        <v>1</v>
      </c>
      <c r="H19" s="539">
        <v>0</v>
      </c>
      <c r="I19" s="539">
        <v>0</v>
      </c>
      <c r="J19" s="539">
        <v>0</v>
      </c>
      <c r="K19" s="540">
        <v>0</v>
      </c>
    </row>
    <row r="20" spans="1:11" x14ac:dyDescent="0.2">
      <c r="A20" s="64" t="s">
        <v>129</v>
      </c>
      <c r="B20" s="538">
        <v>49</v>
      </c>
      <c r="C20" s="539">
        <v>36</v>
      </c>
      <c r="D20" s="539">
        <v>7</v>
      </c>
      <c r="E20" s="539">
        <v>8</v>
      </c>
      <c r="F20" s="540">
        <v>100</v>
      </c>
      <c r="G20" s="538">
        <v>0</v>
      </c>
      <c r="H20" s="539">
        <v>0</v>
      </c>
      <c r="I20" s="539">
        <v>0</v>
      </c>
      <c r="J20" s="539">
        <v>0</v>
      </c>
      <c r="K20" s="540">
        <v>0</v>
      </c>
    </row>
    <row r="21" spans="1:11" x14ac:dyDescent="0.2">
      <c r="A21" s="64" t="s">
        <v>124</v>
      </c>
      <c r="B21" s="538">
        <v>36</v>
      </c>
      <c r="C21" s="539">
        <v>31</v>
      </c>
      <c r="D21" s="539">
        <v>23</v>
      </c>
      <c r="E21" s="539">
        <v>10</v>
      </c>
      <c r="F21" s="540">
        <v>100</v>
      </c>
      <c r="G21" s="538">
        <v>1</v>
      </c>
      <c r="H21" s="539">
        <v>0</v>
      </c>
      <c r="I21" s="539">
        <v>0</v>
      </c>
      <c r="J21" s="539">
        <v>0</v>
      </c>
      <c r="K21" s="540">
        <v>0</v>
      </c>
    </row>
    <row r="22" spans="1:11" x14ac:dyDescent="0.2">
      <c r="A22" s="64" t="s">
        <v>14</v>
      </c>
      <c r="B22" s="538">
        <v>31</v>
      </c>
      <c r="C22" s="539">
        <v>19</v>
      </c>
      <c r="D22" s="539">
        <v>20</v>
      </c>
      <c r="E22" s="539">
        <v>31</v>
      </c>
      <c r="F22" s="540">
        <v>100</v>
      </c>
      <c r="G22" s="538">
        <v>15</v>
      </c>
      <c r="H22" s="539">
        <v>7</v>
      </c>
      <c r="I22" s="539">
        <v>3</v>
      </c>
      <c r="J22" s="539">
        <v>13</v>
      </c>
      <c r="K22" s="540">
        <v>8</v>
      </c>
    </row>
    <row r="23" spans="1:11" x14ac:dyDescent="0.2">
      <c r="A23" s="64" t="s">
        <v>15</v>
      </c>
      <c r="B23" s="538">
        <v>36</v>
      </c>
      <c r="C23" s="539">
        <v>26</v>
      </c>
      <c r="D23" s="539">
        <v>20</v>
      </c>
      <c r="E23" s="539">
        <v>18</v>
      </c>
      <c r="F23" s="540">
        <v>100</v>
      </c>
      <c r="G23" s="538">
        <v>4</v>
      </c>
      <c r="H23" s="539">
        <v>3</v>
      </c>
      <c r="I23" s="539">
        <v>1</v>
      </c>
      <c r="J23" s="539">
        <v>2</v>
      </c>
      <c r="K23" s="540">
        <v>2</v>
      </c>
    </row>
    <row r="24" spans="1:11" x14ac:dyDescent="0.2">
      <c r="A24" s="64" t="s">
        <v>16</v>
      </c>
      <c r="B24" s="538">
        <v>28</v>
      </c>
      <c r="C24" s="539">
        <v>39</v>
      </c>
      <c r="D24" s="539">
        <v>22</v>
      </c>
      <c r="E24" s="539">
        <v>11</v>
      </c>
      <c r="F24" s="540">
        <v>100</v>
      </c>
      <c r="G24" s="538">
        <v>1</v>
      </c>
      <c r="H24" s="539">
        <v>1</v>
      </c>
      <c r="I24" s="539">
        <v>0</v>
      </c>
      <c r="J24" s="539">
        <v>0</v>
      </c>
      <c r="K24" s="540">
        <v>1</v>
      </c>
    </row>
    <row r="25" spans="1:11" x14ac:dyDescent="0.2">
      <c r="A25" s="64" t="s">
        <v>131</v>
      </c>
      <c r="B25" s="538">
        <v>33</v>
      </c>
      <c r="C25" s="539">
        <v>37</v>
      </c>
      <c r="D25" s="539">
        <v>15</v>
      </c>
      <c r="E25" s="539">
        <v>16</v>
      </c>
      <c r="F25" s="540">
        <v>100</v>
      </c>
      <c r="G25" s="538">
        <v>2</v>
      </c>
      <c r="H25" s="539">
        <v>2</v>
      </c>
      <c r="I25" s="539">
        <v>0</v>
      </c>
      <c r="J25" s="539">
        <v>1</v>
      </c>
      <c r="K25" s="540">
        <v>1</v>
      </c>
    </row>
    <row r="26" spans="1:11" x14ac:dyDescent="0.2">
      <c r="A26" s="678" t="s">
        <v>141</v>
      </c>
      <c r="B26" s="679">
        <v>19</v>
      </c>
      <c r="C26" s="680">
        <v>28</v>
      </c>
      <c r="D26" s="680">
        <v>33</v>
      </c>
      <c r="E26" s="680">
        <v>20</v>
      </c>
      <c r="F26" s="681">
        <v>100</v>
      </c>
      <c r="G26" s="679">
        <v>3</v>
      </c>
      <c r="H26" s="680">
        <v>3</v>
      </c>
      <c r="I26" s="680">
        <v>2</v>
      </c>
      <c r="J26" s="680">
        <v>3</v>
      </c>
      <c r="K26" s="681">
        <v>2</v>
      </c>
    </row>
    <row r="27" spans="1:11" x14ac:dyDescent="0.2">
      <c r="A27" s="64" t="s">
        <v>170</v>
      </c>
      <c r="B27" s="538">
        <v>60</v>
      </c>
      <c r="C27" s="539">
        <v>26</v>
      </c>
      <c r="D27" s="539">
        <v>5</v>
      </c>
      <c r="E27" s="539">
        <v>9</v>
      </c>
      <c r="F27" s="540">
        <v>100</v>
      </c>
      <c r="G27" s="538">
        <v>1</v>
      </c>
      <c r="H27" s="539">
        <v>0</v>
      </c>
      <c r="I27" s="539">
        <v>0</v>
      </c>
      <c r="J27" s="539">
        <v>0</v>
      </c>
      <c r="K27" s="540">
        <v>0</v>
      </c>
    </row>
    <row r="28" spans="1:11" x14ac:dyDescent="0.2">
      <c r="A28" s="64" t="s">
        <v>171</v>
      </c>
      <c r="B28" s="538">
        <v>16</v>
      </c>
      <c r="C28" s="539">
        <v>28</v>
      </c>
      <c r="D28" s="539">
        <v>35</v>
      </c>
      <c r="E28" s="539">
        <v>21</v>
      </c>
      <c r="F28" s="540">
        <v>100</v>
      </c>
      <c r="G28" s="538">
        <v>2</v>
      </c>
      <c r="H28" s="539">
        <v>3</v>
      </c>
      <c r="I28" s="539">
        <v>2</v>
      </c>
      <c r="J28" s="539">
        <v>3</v>
      </c>
      <c r="K28" s="540">
        <v>2</v>
      </c>
    </row>
    <row r="29" spans="1:11" x14ac:dyDescent="0.2">
      <c r="A29" s="678" t="s">
        <v>17</v>
      </c>
      <c r="B29" s="679">
        <v>22</v>
      </c>
      <c r="C29" s="680">
        <v>26</v>
      </c>
      <c r="D29" s="680">
        <v>26</v>
      </c>
      <c r="E29" s="680">
        <v>27</v>
      </c>
      <c r="F29" s="681">
        <v>100</v>
      </c>
      <c r="G29" s="679">
        <v>25</v>
      </c>
      <c r="H29" s="680">
        <v>23</v>
      </c>
      <c r="I29" s="680">
        <v>10</v>
      </c>
      <c r="J29" s="680">
        <v>27</v>
      </c>
      <c r="K29" s="681">
        <v>18</v>
      </c>
    </row>
    <row r="30" spans="1:11" x14ac:dyDescent="0.2">
      <c r="A30" s="64" t="s">
        <v>172</v>
      </c>
      <c r="B30" s="538">
        <v>21</v>
      </c>
      <c r="C30" s="539">
        <v>25</v>
      </c>
      <c r="D30" s="539">
        <v>20</v>
      </c>
      <c r="E30" s="539">
        <v>35</v>
      </c>
      <c r="F30" s="540">
        <v>100</v>
      </c>
      <c r="G30" s="538">
        <v>13</v>
      </c>
      <c r="H30" s="539">
        <v>12</v>
      </c>
      <c r="I30" s="539">
        <v>4</v>
      </c>
      <c r="J30" s="539">
        <v>18</v>
      </c>
      <c r="K30" s="540">
        <v>9</v>
      </c>
    </row>
    <row r="31" spans="1:11" x14ac:dyDescent="0.2">
      <c r="A31" s="64" t="s">
        <v>191</v>
      </c>
      <c r="B31" s="538">
        <v>38</v>
      </c>
      <c r="C31" s="539">
        <v>39</v>
      </c>
      <c r="D31" s="539">
        <v>11</v>
      </c>
      <c r="E31" s="539">
        <v>11</v>
      </c>
      <c r="F31" s="540">
        <v>100</v>
      </c>
      <c r="G31" s="538">
        <v>5</v>
      </c>
      <c r="H31" s="539">
        <v>4</v>
      </c>
      <c r="I31" s="539">
        <v>0</v>
      </c>
      <c r="J31" s="539">
        <v>1</v>
      </c>
      <c r="K31" s="540">
        <v>2</v>
      </c>
    </row>
    <row r="32" spans="1:11" x14ac:dyDescent="0.2">
      <c r="A32" s="64" t="s">
        <v>173</v>
      </c>
      <c r="B32" s="538">
        <v>17</v>
      </c>
      <c r="C32" s="539">
        <v>23</v>
      </c>
      <c r="D32" s="539">
        <v>40</v>
      </c>
      <c r="E32" s="539">
        <v>20</v>
      </c>
      <c r="F32" s="540">
        <v>100</v>
      </c>
      <c r="G32" s="538">
        <v>7</v>
      </c>
      <c r="H32" s="539">
        <v>8</v>
      </c>
      <c r="I32" s="539">
        <v>5</v>
      </c>
      <c r="J32" s="539">
        <v>7</v>
      </c>
      <c r="K32" s="540">
        <v>6</v>
      </c>
    </row>
    <row r="33" spans="1:11" x14ac:dyDescent="0.2">
      <c r="A33" s="64" t="s">
        <v>174</v>
      </c>
      <c r="B33" s="538">
        <v>36</v>
      </c>
      <c r="C33" s="539">
        <v>23</v>
      </c>
      <c r="D33" s="539">
        <v>17</v>
      </c>
      <c r="E33" s="539">
        <v>25</v>
      </c>
      <c r="F33" s="540">
        <v>100</v>
      </c>
      <c r="G33" s="538">
        <v>0</v>
      </c>
      <c r="H33" s="539">
        <v>0</v>
      </c>
      <c r="I33" s="539">
        <v>0</v>
      </c>
      <c r="J33" s="539">
        <v>0</v>
      </c>
      <c r="K33" s="540">
        <v>0</v>
      </c>
    </row>
    <row r="34" spans="1:11" s="99" customFormat="1" ht="22.5" customHeight="1" x14ac:dyDescent="0.2">
      <c r="A34" s="214" t="s">
        <v>18</v>
      </c>
      <c r="B34" s="535">
        <v>8</v>
      </c>
      <c r="C34" s="536">
        <v>16</v>
      </c>
      <c r="D34" s="536">
        <v>62</v>
      </c>
      <c r="E34" s="536">
        <v>14</v>
      </c>
      <c r="F34" s="537">
        <v>100</v>
      </c>
      <c r="G34" s="535">
        <v>32</v>
      </c>
      <c r="H34" s="536">
        <v>51</v>
      </c>
      <c r="I34" s="536">
        <v>83</v>
      </c>
      <c r="J34" s="536">
        <v>52</v>
      </c>
      <c r="K34" s="537">
        <v>64</v>
      </c>
    </row>
    <row r="35" spans="1:11" x14ac:dyDescent="0.2">
      <c r="A35" s="678" t="s">
        <v>19</v>
      </c>
      <c r="B35" s="679">
        <v>15</v>
      </c>
      <c r="C35" s="680">
        <v>29</v>
      </c>
      <c r="D35" s="680">
        <v>29</v>
      </c>
      <c r="E35" s="680">
        <v>26</v>
      </c>
      <c r="F35" s="681">
        <v>100</v>
      </c>
      <c r="G35" s="679">
        <v>29</v>
      </c>
      <c r="H35" s="680">
        <v>42</v>
      </c>
      <c r="I35" s="680">
        <v>18</v>
      </c>
      <c r="J35" s="680">
        <v>43</v>
      </c>
      <c r="K35" s="681">
        <v>29</v>
      </c>
    </row>
    <row r="36" spans="1:11" x14ac:dyDescent="0.2">
      <c r="A36" s="64" t="s">
        <v>175</v>
      </c>
      <c r="B36" s="538">
        <v>19</v>
      </c>
      <c r="C36" s="539">
        <v>33</v>
      </c>
      <c r="D36" s="539">
        <v>27</v>
      </c>
      <c r="E36" s="539">
        <v>22</v>
      </c>
      <c r="F36" s="540">
        <v>100</v>
      </c>
      <c r="G36" s="538">
        <v>13</v>
      </c>
      <c r="H36" s="539">
        <v>19</v>
      </c>
      <c r="I36" s="539">
        <v>6</v>
      </c>
      <c r="J36" s="539">
        <v>14</v>
      </c>
      <c r="K36" s="540">
        <v>11</v>
      </c>
    </row>
    <row r="37" spans="1:11" x14ac:dyDescent="0.2">
      <c r="A37" s="64" t="s">
        <v>197</v>
      </c>
      <c r="B37" s="538">
        <v>13</v>
      </c>
      <c r="C37" s="539">
        <v>26</v>
      </c>
      <c r="D37" s="539">
        <v>30</v>
      </c>
      <c r="E37" s="539">
        <v>31</v>
      </c>
      <c r="F37" s="540">
        <v>100</v>
      </c>
      <c r="G37" s="538">
        <v>13</v>
      </c>
      <c r="H37" s="539">
        <v>20</v>
      </c>
      <c r="I37" s="539">
        <v>10</v>
      </c>
      <c r="J37" s="539">
        <v>27</v>
      </c>
      <c r="K37" s="540">
        <v>15</v>
      </c>
    </row>
    <row r="38" spans="1:11" x14ac:dyDescent="0.2">
      <c r="A38" s="64" t="s">
        <v>192</v>
      </c>
      <c r="B38" s="538">
        <v>0</v>
      </c>
      <c r="C38" s="539">
        <v>13</v>
      </c>
      <c r="D38" s="539">
        <v>48</v>
      </c>
      <c r="E38" s="539">
        <v>39</v>
      </c>
      <c r="F38" s="540">
        <v>100</v>
      </c>
      <c r="G38" s="538">
        <v>0</v>
      </c>
      <c r="H38" s="539">
        <v>0</v>
      </c>
      <c r="I38" s="539">
        <v>0</v>
      </c>
      <c r="J38" s="539">
        <v>0</v>
      </c>
      <c r="K38" s="540">
        <v>0</v>
      </c>
    </row>
    <row r="39" spans="1:11" x14ac:dyDescent="0.2">
      <c r="A39" s="64" t="s">
        <v>184</v>
      </c>
      <c r="B39" s="538">
        <v>13</v>
      </c>
      <c r="C39" s="539">
        <v>26</v>
      </c>
      <c r="D39" s="539">
        <v>39</v>
      </c>
      <c r="E39" s="539">
        <v>21</v>
      </c>
      <c r="F39" s="540">
        <v>100</v>
      </c>
      <c r="G39" s="538">
        <v>2</v>
      </c>
      <c r="H39" s="539">
        <v>3</v>
      </c>
      <c r="I39" s="539">
        <v>2</v>
      </c>
      <c r="J39" s="539">
        <v>3</v>
      </c>
      <c r="K39" s="540">
        <v>2</v>
      </c>
    </row>
    <row r="40" spans="1:11" x14ac:dyDescent="0.2">
      <c r="A40" s="678" t="s">
        <v>20</v>
      </c>
      <c r="B40" s="679">
        <v>2</v>
      </c>
      <c r="C40" s="680">
        <v>5</v>
      </c>
      <c r="D40" s="680">
        <v>89</v>
      </c>
      <c r="E40" s="680">
        <v>5</v>
      </c>
      <c r="F40" s="681">
        <v>100</v>
      </c>
      <c r="G40" s="679">
        <v>4</v>
      </c>
      <c r="H40" s="680">
        <v>9</v>
      </c>
      <c r="I40" s="680">
        <v>66</v>
      </c>
      <c r="J40" s="680">
        <v>9</v>
      </c>
      <c r="K40" s="681">
        <v>35</v>
      </c>
    </row>
    <row r="41" spans="1:11" x14ac:dyDescent="0.2">
      <c r="A41" s="65" t="s">
        <v>177</v>
      </c>
      <c r="B41" s="538">
        <v>5</v>
      </c>
      <c r="C41" s="539">
        <v>10</v>
      </c>
      <c r="D41" s="539">
        <v>82</v>
      </c>
      <c r="E41" s="539">
        <v>3</v>
      </c>
      <c r="F41" s="540">
        <v>100</v>
      </c>
      <c r="G41" s="538">
        <v>1</v>
      </c>
      <c r="H41" s="539">
        <v>2</v>
      </c>
      <c r="I41" s="539">
        <v>7</v>
      </c>
      <c r="J41" s="539">
        <v>1</v>
      </c>
      <c r="K41" s="540">
        <v>4</v>
      </c>
    </row>
    <row r="42" spans="1:11" x14ac:dyDescent="0.2">
      <c r="A42" s="36" t="s">
        <v>178</v>
      </c>
      <c r="B42" s="538">
        <v>2</v>
      </c>
      <c r="C42" s="539">
        <v>17</v>
      </c>
      <c r="D42" s="539">
        <v>80</v>
      </c>
      <c r="E42" s="539">
        <v>1</v>
      </c>
      <c r="F42" s="540">
        <v>100</v>
      </c>
      <c r="G42" s="538">
        <v>1</v>
      </c>
      <c r="H42" s="539">
        <v>4</v>
      </c>
      <c r="I42" s="539">
        <v>8</v>
      </c>
      <c r="J42" s="539">
        <v>0</v>
      </c>
      <c r="K42" s="540">
        <v>5</v>
      </c>
    </row>
    <row r="43" spans="1:11" x14ac:dyDescent="0.2">
      <c r="A43" s="65" t="s">
        <v>179</v>
      </c>
      <c r="B43" s="538">
        <v>0</v>
      </c>
      <c r="C43" s="539">
        <v>0</v>
      </c>
      <c r="D43" s="539">
        <v>99</v>
      </c>
      <c r="E43" s="539">
        <v>1</v>
      </c>
      <c r="F43" s="540">
        <v>100</v>
      </c>
      <c r="G43" s="538">
        <v>0</v>
      </c>
      <c r="H43" s="539">
        <v>0</v>
      </c>
      <c r="I43" s="539">
        <v>24</v>
      </c>
      <c r="J43" s="539">
        <v>0</v>
      </c>
      <c r="K43" s="540">
        <v>12</v>
      </c>
    </row>
    <row r="44" spans="1:11" x14ac:dyDescent="0.2">
      <c r="A44" s="65" t="s">
        <v>194</v>
      </c>
      <c r="B44" s="538">
        <v>3</v>
      </c>
      <c r="C44" s="539">
        <v>5</v>
      </c>
      <c r="D44" s="539">
        <v>81</v>
      </c>
      <c r="E44" s="539">
        <v>12</v>
      </c>
      <c r="F44" s="540">
        <v>100</v>
      </c>
      <c r="G44" s="538">
        <v>2</v>
      </c>
      <c r="H44" s="539">
        <v>3</v>
      </c>
      <c r="I44" s="539">
        <v>17</v>
      </c>
      <c r="J44" s="539">
        <v>6</v>
      </c>
      <c r="K44" s="540">
        <v>10</v>
      </c>
    </row>
    <row r="45" spans="1:11" x14ac:dyDescent="0.2">
      <c r="A45" s="65" t="s">
        <v>180</v>
      </c>
      <c r="B45" s="538">
        <v>0</v>
      </c>
      <c r="C45" s="539">
        <v>0</v>
      </c>
      <c r="D45" s="539">
        <v>93</v>
      </c>
      <c r="E45" s="539">
        <v>7</v>
      </c>
      <c r="F45" s="540">
        <v>100</v>
      </c>
      <c r="G45" s="538">
        <v>0</v>
      </c>
      <c r="H45" s="539">
        <v>0</v>
      </c>
      <c r="I45" s="539">
        <v>3</v>
      </c>
      <c r="J45" s="539">
        <v>1</v>
      </c>
      <c r="K45" s="540">
        <v>1</v>
      </c>
    </row>
    <row r="46" spans="1:11" ht="13.5" x14ac:dyDescent="0.2">
      <c r="A46" s="66" t="s">
        <v>337</v>
      </c>
      <c r="B46" s="541">
        <v>0</v>
      </c>
      <c r="C46" s="542">
        <v>1</v>
      </c>
      <c r="D46" s="542">
        <v>95</v>
      </c>
      <c r="E46" s="542">
        <v>4</v>
      </c>
      <c r="F46" s="543">
        <v>100</v>
      </c>
      <c r="G46" s="541">
        <v>0</v>
      </c>
      <c r="H46" s="542">
        <v>0</v>
      </c>
      <c r="I46" s="542">
        <v>8</v>
      </c>
      <c r="J46" s="542">
        <v>1</v>
      </c>
      <c r="K46" s="543">
        <v>4</v>
      </c>
    </row>
    <row r="47" spans="1:11" ht="11.25" customHeight="1" x14ac:dyDescent="0.2">
      <c r="A47" s="302" t="s">
        <v>324</v>
      </c>
    </row>
  </sheetData>
  <phoneticPr fontId="10" type="noConversion"/>
  <hyperlinks>
    <hyperlink ref="A1" location="Contents!A1" display="Return to index"/>
  </hyperlinks>
  <pageMargins left="0.75" right="0.75" top="1" bottom="1" header="0.5" footer="0.5"/>
  <pageSetup paperSize="9" scale="63"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M49"/>
  <sheetViews>
    <sheetView showGridLines="0" workbookViewId="0">
      <selection activeCell="A2" sqref="A2"/>
    </sheetView>
  </sheetViews>
  <sheetFormatPr defaultRowHeight="12.75" x14ac:dyDescent="0.2"/>
  <cols>
    <col min="1" max="1" customWidth="true" width="36.140625" collapsed="false"/>
    <col min="2" max="11" customWidth="true" width="10.0" collapsed="false"/>
  </cols>
  <sheetData>
    <row r="1" spans="1:13" x14ac:dyDescent="0.2">
      <c r="A1" s="100" t="s">
        <v>89</v>
      </c>
    </row>
    <row r="2" spans="1:13" ht="15" x14ac:dyDescent="0.2">
      <c r="A2" s="50" t="s">
        <v>377</v>
      </c>
      <c r="B2" s="58"/>
      <c r="C2" s="58"/>
      <c r="D2" s="58"/>
      <c r="E2" s="2"/>
      <c r="F2" s="59"/>
      <c r="G2" s="58"/>
      <c r="H2" s="58"/>
      <c r="I2" s="58"/>
      <c r="J2" s="60"/>
      <c r="K2" s="59"/>
    </row>
    <row r="3" spans="1:13" ht="12.75" customHeight="1" x14ac:dyDescent="0.2">
      <c r="A3" s="50"/>
      <c r="B3" s="58"/>
      <c r="C3" s="58"/>
      <c r="D3" s="58"/>
      <c r="E3" s="2"/>
      <c r="F3" s="59"/>
      <c r="G3" s="58"/>
      <c r="H3" s="58"/>
      <c r="I3" s="58"/>
      <c r="J3" s="60"/>
      <c r="K3" s="59"/>
    </row>
    <row r="4" spans="1:13" x14ac:dyDescent="0.2">
      <c r="A4" s="957" t="s">
        <v>30</v>
      </c>
      <c r="B4" s="963" t="s">
        <v>66</v>
      </c>
      <c r="C4" s="964"/>
      <c r="D4" s="964"/>
      <c r="E4" s="964"/>
      <c r="F4" s="965"/>
      <c r="G4" s="963" t="s">
        <v>67</v>
      </c>
      <c r="H4" s="964"/>
      <c r="I4" s="964"/>
      <c r="J4" s="964"/>
      <c r="K4" s="965"/>
    </row>
    <row r="5" spans="1:13" x14ac:dyDescent="0.2">
      <c r="A5" s="958"/>
      <c r="B5" s="960" t="s">
        <v>9</v>
      </c>
      <c r="C5" s="966" t="s">
        <v>100</v>
      </c>
      <c r="D5" s="967"/>
      <c r="E5" s="967"/>
      <c r="F5" s="968"/>
      <c r="G5" s="960" t="s">
        <v>9</v>
      </c>
      <c r="H5" s="966" t="s">
        <v>100</v>
      </c>
      <c r="I5" s="967"/>
      <c r="J5" s="967"/>
      <c r="K5" s="968"/>
    </row>
    <row r="6" spans="1:13" ht="24" x14ac:dyDescent="0.2">
      <c r="A6" s="959"/>
      <c r="B6" s="961"/>
      <c r="C6" s="147" t="s">
        <v>36</v>
      </c>
      <c r="D6" s="146" t="s">
        <v>48</v>
      </c>
      <c r="E6" s="146" t="s">
        <v>42</v>
      </c>
      <c r="F6" s="574" t="s">
        <v>52</v>
      </c>
      <c r="G6" s="962"/>
      <c r="H6" s="575" t="s">
        <v>36</v>
      </c>
      <c r="I6" s="146" t="s">
        <v>48</v>
      </c>
      <c r="J6" s="146" t="s">
        <v>42</v>
      </c>
      <c r="K6" s="576" t="s">
        <v>52</v>
      </c>
    </row>
    <row r="7" spans="1:13" x14ac:dyDescent="0.2">
      <c r="A7" s="661" t="s">
        <v>139</v>
      </c>
      <c r="B7" s="685">
        <v>64678</v>
      </c>
      <c r="C7" s="686">
        <v>17</v>
      </c>
      <c r="D7" s="687">
        <v>20</v>
      </c>
      <c r="E7" s="687">
        <v>48</v>
      </c>
      <c r="F7" s="688">
        <v>15</v>
      </c>
      <c r="G7" s="689">
        <v>13825</v>
      </c>
      <c r="H7" s="687">
        <v>8</v>
      </c>
      <c r="I7" s="687">
        <v>18</v>
      </c>
      <c r="J7" s="687">
        <v>47</v>
      </c>
      <c r="K7" s="688">
        <v>27</v>
      </c>
    </row>
    <row r="8" spans="1:13" s="99" customFormat="1" ht="22.5" customHeight="1" x14ac:dyDescent="0.2">
      <c r="A8" s="215" t="s">
        <v>11</v>
      </c>
      <c r="B8" s="544">
        <v>23613</v>
      </c>
      <c r="C8" s="535">
        <v>32</v>
      </c>
      <c r="D8" s="536">
        <v>26</v>
      </c>
      <c r="E8" s="536">
        <v>22</v>
      </c>
      <c r="F8" s="537">
        <v>20</v>
      </c>
      <c r="G8" s="545">
        <v>4845</v>
      </c>
      <c r="H8" s="536">
        <v>17</v>
      </c>
      <c r="I8" s="536">
        <v>25</v>
      </c>
      <c r="J8" s="536">
        <v>21</v>
      </c>
      <c r="K8" s="537">
        <v>37</v>
      </c>
    </row>
    <row r="9" spans="1:13" x14ac:dyDescent="0.2">
      <c r="A9" s="661" t="s">
        <v>12</v>
      </c>
      <c r="B9" s="683">
        <v>1573</v>
      </c>
      <c r="C9" s="679">
        <v>62</v>
      </c>
      <c r="D9" s="680">
        <v>27</v>
      </c>
      <c r="E9" s="680">
        <v>8</v>
      </c>
      <c r="F9" s="681">
        <v>3</v>
      </c>
      <c r="G9" s="684">
        <v>208</v>
      </c>
      <c r="H9" s="680">
        <v>31</v>
      </c>
      <c r="I9" s="680">
        <v>44</v>
      </c>
      <c r="J9" s="680">
        <v>6</v>
      </c>
      <c r="K9" s="681">
        <v>19</v>
      </c>
    </row>
    <row r="10" spans="1:13" x14ac:dyDescent="0.2">
      <c r="A10" s="101" t="s">
        <v>164</v>
      </c>
      <c r="B10" s="546">
        <v>71</v>
      </c>
      <c r="C10" s="547">
        <v>76</v>
      </c>
      <c r="D10" s="548">
        <v>17</v>
      </c>
      <c r="E10" s="548">
        <v>7</v>
      </c>
      <c r="F10" s="549">
        <v>0</v>
      </c>
      <c r="G10" s="550">
        <v>10</v>
      </c>
      <c r="H10" s="548">
        <v>60</v>
      </c>
      <c r="I10" s="548">
        <v>30</v>
      </c>
      <c r="J10" s="548">
        <v>10</v>
      </c>
      <c r="K10" s="549">
        <v>0</v>
      </c>
      <c r="M10" s="548">
        <v>0</v>
      </c>
    </row>
    <row r="11" spans="1:13" x14ac:dyDescent="0.2">
      <c r="A11" s="101" t="s">
        <v>198</v>
      </c>
      <c r="B11" s="546">
        <v>1084</v>
      </c>
      <c r="C11" s="547">
        <v>58</v>
      </c>
      <c r="D11" s="548">
        <v>30</v>
      </c>
      <c r="E11" s="548">
        <v>10</v>
      </c>
      <c r="F11" s="549">
        <v>2</v>
      </c>
      <c r="G11" s="550">
        <v>88</v>
      </c>
      <c r="H11" s="548">
        <v>36</v>
      </c>
      <c r="I11" s="548">
        <v>49</v>
      </c>
      <c r="J11" s="548">
        <v>8</v>
      </c>
      <c r="K11" s="549">
        <v>7</v>
      </c>
    </row>
    <row r="12" spans="1:13" x14ac:dyDescent="0.2">
      <c r="A12" s="101" t="s">
        <v>165</v>
      </c>
      <c r="B12" s="546">
        <v>325</v>
      </c>
      <c r="C12" s="547">
        <v>79</v>
      </c>
      <c r="D12" s="548">
        <v>17</v>
      </c>
      <c r="E12" s="548">
        <v>2</v>
      </c>
      <c r="F12" s="549">
        <v>2</v>
      </c>
      <c r="G12" s="550">
        <v>36</v>
      </c>
      <c r="H12" s="548">
        <v>61</v>
      </c>
      <c r="I12" s="548">
        <v>28</v>
      </c>
      <c r="J12" s="548">
        <v>0</v>
      </c>
      <c r="K12" s="549">
        <v>11</v>
      </c>
    </row>
    <row r="13" spans="1:13" x14ac:dyDescent="0.2">
      <c r="A13" s="101" t="s">
        <v>199</v>
      </c>
      <c r="B13" s="546">
        <v>93</v>
      </c>
      <c r="C13" s="547">
        <v>37</v>
      </c>
      <c r="D13" s="548">
        <v>39</v>
      </c>
      <c r="E13" s="548">
        <v>8</v>
      </c>
      <c r="F13" s="549">
        <v>17</v>
      </c>
      <c r="G13" s="550">
        <v>74</v>
      </c>
      <c r="H13" s="548">
        <v>7</v>
      </c>
      <c r="I13" s="548">
        <v>49</v>
      </c>
      <c r="J13" s="548">
        <v>5</v>
      </c>
      <c r="K13" s="549">
        <v>39</v>
      </c>
    </row>
    <row r="14" spans="1:13" x14ac:dyDescent="0.2">
      <c r="A14" s="661" t="s">
        <v>140</v>
      </c>
      <c r="B14" s="683">
        <v>1182</v>
      </c>
      <c r="C14" s="679">
        <v>39</v>
      </c>
      <c r="D14" s="680">
        <v>47</v>
      </c>
      <c r="E14" s="680">
        <v>9</v>
      </c>
      <c r="F14" s="681">
        <v>5</v>
      </c>
      <c r="G14" s="684">
        <v>33</v>
      </c>
      <c r="H14" s="680">
        <v>9</v>
      </c>
      <c r="I14" s="680">
        <v>33</v>
      </c>
      <c r="J14" s="680">
        <v>21</v>
      </c>
      <c r="K14" s="681">
        <v>36</v>
      </c>
    </row>
    <row r="15" spans="1:13" x14ac:dyDescent="0.2">
      <c r="A15" s="101" t="s">
        <v>166</v>
      </c>
      <c r="B15" s="546">
        <v>151</v>
      </c>
      <c r="C15" s="547">
        <v>93</v>
      </c>
      <c r="D15" s="548">
        <v>5</v>
      </c>
      <c r="E15" s="548">
        <v>1</v>
      </c>
      <c r="F15" s="549">
        <v>1</v>
      </c>
      <c r="G15" s="550">
        <v>1</v>
      </c>
      <c r="H15" s="548">
        <v>100</v>
      </c>
      <c r="I15" s="548">
        <v>0</v>
      </c>
      <c r="J15" s="548">
        <v>0</v>
      </c>
      <c r="K15" s="549">
        <v>0</v>
      </c>
    </row>
    <row r="16" spans="1:13" x14ac:dyDescent="0.2">
      <c r="A16" s="101" t="s">
        <v>167</v>
      </c>
      <c r="B16" s="546">
        <v>288</v>
      </c>
      <c r="C16" s="547">
        <v>43</v>
      </c>
      <c r="D16" s="548">
        <v>49</v>
      </c>
      <c r="E16" s="548">
        <v>3</v>
      </c>
      <c r="F16" s="549">
        <v>5</v>
      </c>
      <c r="G16" s="550">
        <v>4</v>
      </c>
      <c r="H16" s="548">
        <v>25</v>
      </c>
      <c r="I16" s="548">
        <v>75</v>
      </c>
      <c r="J16" s="548">
        <v>0</v>
      </c>
      <c r="K16" s="549">
        <v>0</v>
      </c>
    </row>
    <row r="17" spans="1:11" x14ac:dyDescent="0.2">
      <c r="A17" s="159" t="s">
        <v>190</v>
      </c>
      <c r="B17" s="546">
        <v>27</v>
      </c>
      <c r="C17" s="547">
        <v>0</v>
      </c>
      <c r="D17" s="548">
        <v>4</v>
      </c>
      <c r="E17" s="548">
        <v>81</v>
      </c>
      <c r="F17" s="549">
        <v>15</v>
      </c>
      <c r="G17" s="550">
        <v>10</v>
      </c>
      <c r="H17" s="548">
        <v>0</v>
      </c>
      <c r="I17" s="548">
        <v>20</v>
      </c>
      <c r="J17" s="548">
        <v>20</v>
      </c>
      <c r="K17" s="549">
        <v>60</v>
      </c>
    </row>
    <row r="18" spans="1:11" x14ac:dyDescent="0.2">
      <c r="A18" s="101" t="s">
        <v>168</v>
      </c>
      <c r="B18" s="546">
        <v>716</v>
      </c>
      <c r="C18" s="547">
        <v>28</v>
      </c>
      <c r="D18" s="548">
        <v>56</v>
      </c>
      <c r="E18" s="548">
        <v>10</v>
      </c>
      <c r="F18" s="549">
        <v>6</v>
      </c>
      <c r="G18" s="550">
        <v>18</v>
      </c>
      <c r="H18" s="548">
        <v>6</v>
      </c>
      <c r="I18" s="548">
        <v>33</v>
      </c>
      <c r="J18" s="548">
        <v>28</v>
      </c>
      <c r="K18" s="549">
        <v>33</v>
      </c>
    </row>
    <row r="19" spans="1:11" x14ac:dyDescent="0.2">
      <c r="A19" s="661" t="s">
        <v>13</v>
      </c>
      <c r="B19" s="683">
        <v>7377</v>
      </c>
      <c r="C19" s="679">
        <v>39</v>
      </c>
      <c r="D19" s="680">
        <v>23</v>
      </c>
      <c r="E19" s="680">
        <v>18</v>
      </c>
      <c r="F19" s="681">
        <v>21</v>
      </c>
      <c r="G19" s="684">
        <v>2394</v>
      </c>
      <c r="H19" s="680">
        <v>23</v>
      </c>
      <c r="I19" s="680">
        <v>24</v>
      </c>
      <c r="J19" s="680">
        <v>20</v>
      </c>
      <c r="K19" s="681">
        <v>33</v>
      </c>
    </row>
    <row r="20" spans="1:11" x14ac:dyDescent="0.2">
      <c r="A20" s="101" t="s">
        <v>169</v>
      </c>
      <c r="B20" s="546">
        <v>724</v>
      </c>
      <c r="C20" s="547">
        <v>66</v>
      </c>
      <c r="D20" s="548">
        <v>26</v>
      </c>
      <c r="E20" s="548">
        <v>4</v>
      </c>
      <c r="F20" s="549">
        <v>5</v>
      </c>
      <c r="G20" s="550">
        <v>42</v>
      </c>
      <c r="H20" s="548">
        <v>52</v>
      </c>
      <c r="I20" s="548">
        <v>36</v>
      </c>
      <c r="J20" s="548">
        <v>5</v>
      </c>
      <c r="K20" s="549">
        <v>7</v>
      </c>
    </row>
    <row r="21" spans="1:11" x14ac:dyDescent="0.2">
      <c r="A21" s="101" t="s">
        <v>196</v>
      </c>
      <c r="B21" s="546">
        <v>147</v>
      </c>
      <c r="C21" s="547">
        <v>48</v>
      </c>
      <c r="D21" s="548">
        <v>28</v>
      </c>
      <c r="E21" s="548">
        <v>14</v>
      </c>
      <c r="F21" s="549">
        <v>11</v>
      </c>
      <c r="G21" s="550">
        <v>14</v>
      </c>
      <c r="H21" s="548">
        <v>29</v>
      </c>
      <c r="I21" s="548">
        <v>21</v>
      </c>
      <c r="J21" s="548">
        <v>36</v>
      </c>
      <c r="K21" s="549">
        <v>14</v>
      </c>
    </row>
    <row r="22" spans="1:11" x14ac:dyDescent="0.2">
      <c r="A22" s="101" t="s">
        <v>129</v>
      </c>
      <c r="B22" s="546">
        <v>108</v>
      </c>
      <c r="C22" s="547">
        <v>50</v>
      </c>
      <c r="D22" s="548">
        <v>34</v>
      </c>
      <c r="E22" s="548">
        <v>7</v>
      </c>
      <c r="F22" s="549">
        <v>8</v>
      </c>
      <c r="G22" s="550">
        <v>3</v>
      </c>
      <c r="H22" s="548">
        <v>0</v>
      </c>
      <c r="I22" s="548">
        <v>100</v>
      </c>
      <c r="J22" s="548">
        <v>0</v>
      </c>
      <c r="K22" s="549">
        <v>0</v>
      </c>
    </row>
    <row r="23" spans="1:11" x14ac:dyDescent="0.2">
      <c r="A23" s="101" t="s">
        <v>124</v>
      </c>
      <c r="B23" s="546">
        <v>213</v>
      </c>
      <c r="C23" s="547">
        <v>37</v>
      </c>
      <c r="D23" s="548">
        <v>31</v>
      </c>
      <c r="E23" s="548">
        <v>23</v>
      </c>
      <c r="F23" s="549">
        <v>9</v>
      </c>
      <c r="G23" s="550">
        <v>8</v>
      </c>
      <c r="H23" s="548">
        <v>25</v>
      </c>
      <c r="I23" s="548">
        <v>50</v>
      </c>
      <c r="J23" s="548">
        <v>13</v>
      </c>
      <c r="K23" s="549">
        <v>13</v>
      </c>
    </row>
    <row r="24" spans="1:11" x14ac:dyDescent="0.2">
      <c r="A24" s="101" t="s">
        <v>14</v>
      </c>
      <c r="B24" s="546">
        <v>4141</v>
      </c>
      <c r="C24" s="547">
        <v>34</v>
      </c>
      <c r="D24" s="548">
        <v>18</v>
      </c>
      <c r="E24" s="548">
        <v>19</v>
      </c>
      <c r="F24" s="549">
        <v>28</v>
      </c>
      <c r="G24" s="550">
        <v>1782</v>
      </c>
      <c r="H24" s="548">
        <v>22</v>
      </c>
      <c r="I24" s="548">
        <v>19</v>
      </c>
      <c r="J24" s="548">
        <v>21</v>
      </c>
      <c r="K24" s="549">
        <v>37</v>
      </c>
    </row>
    <row r="25" spans="1:11" x14ac:dyDescent="0.2">
      <c r="A25" s="101" t="s">
        <v>15</v>
      </c>
      <c r="B25" s="546">
        <v>1179</v>
      </c>
      <c r="C25" s="547">
        <v>38</v>
      </c>
      <c r="D25" s="548">
        <v>25</v>
      </c>
      <c r="E25" s="548">
        <v>20</v>
      </c>
      <c r="F25" s="549">
        <v>17</v>
      </c>
      <c r="G25" s="550">
        <v>312</v>
      </c>
      <c r="H25" s="548">
        <v>29</v>
      </c>
      <c r="I25" s="548">
        <v>30</v>
      </c>
      <c r="J25" s="548">
        <v>18</v>
      </c>
      <c r="K25" s="549">
        <v>23</v>
      </c>
    </row>
    <row r="26" spans="1:11" x14ac:dyDescent="0.2">
      <c r="A26" s="101" t="s">
        <v>16</v>
      </c>
      <c r="B26" s="546">
        <v>273</v>
      </c>
      <c r="C26" s="547">
        <v>33</v>
      </c>
      <c r="D26" s="548">
        <v>36</v>
      </c>
      <c r="E26" s="548">
        <v>23</v>
      </c>
      <c r="F26" s="549">
        <v>8</v>
      </c>
      <c r="G26" s="550">
        <v>135</v>
      </c>
      <c r="H26" s="548">
        <v>19</v>
      </c>
      <c r="I26" s="548">
        <v>44</v>
      </c>
      <c r="J26" s="548">
        <v>20</v>
      </c>
      <c r="K26" s="549">
        <v>16</v>
      </c>
    </row>
    <row r="27" spans="1:11" x14ac:dyDescent="0.2">
      <c r="A27" s="101" t="s">
        <v>131</v>
      </c>
      <c r="B27" s="546">
        <v>592</v>
      </c>
      <c r="C27" s="547">
        <v>36</v>
      </c>
      <c r="D27" s="548">
        <v>34</v>
      </c>
      <c r="E27" s="548">
        <v>15</v>
      </c>
      <c r="F27" s="549">
        <v>16</v>
      </c>
      <c r="G27" s="550">
        <v>98</v>
      </c>
      <c r="H27" s="548">
        <v>12</v>
      </c>
      <c r="I27" s="548">
        <v>54</v>
      </c>
      <c r="J27" s="548">
        <v>16</v>
      </c>
      <c r="K27" s="549">
        <v>17</v>
      </c>
    </row>
    <row r="28" spans="1:11" x14ac:dyDescent="0.2">
      <c r="A28" s="661" t="s">
        <v>141</v>
      </c>
      <c r="B28" s="683">
        <v>1542</v>
      </c>
      <c r="C28" s="679">
        <v>20</v>
      </c>
      <c r="D28" s="680">
        <v>29</v>
      </c>
      <c r="E28" s="680">
        <v>33</v>
      </c>
      <c r="F28" s="681">
        <v>18</v>
      </c>
      <c r="G28" s="684">
        <v>231</v>
      </c>
      <c r="H28" s="680">
        <v>9</v>
      </c>
      <c r="I28" s="680">
        <v>23</v>
      </c>
      <c r="J28" s="680">
        <v>33</v>
      </c>
      <c r="K28" s="681">
        <v>35</v>
      </c>
    </row>
    <row r="29" spans="1:11" x14ac:dyDescent="0.2">
      <c r="A29" s="101" t="s">
        <v>170</v>
      </c>
      <c r="B29" s="546">
        <v>107</v>
      </c>
      <c r="C29" s="547">
        <v>59</v>
      </c>
      <c r="D29" s="548">
        <v>27</v>
      </c>
      <c r="E29" s="548">
        <v>6</v>
      </c>
      <c r="F29" s="549">
        <v>8</v>
      </c>
      <c r="G29" s="550">
        <v>13</v>
      </c>
      <c r="H29" s="548">
        <v>69</v>
      </c>
      <c r="I29" s="548">
        <v>15</v>
      </c>
      <c r="J29" s="548">
        <v>0</v>
      </c>
      <c r="K29" s="549">
        <v>15</v>
      </c>
    </row>
    <row r="30" spans="1:11" x14ac:dyDescent="0.2">
      <c r="A30" s="101" t="s">
        <v>171</v>
      </c>
      <c r="B30" s="546">
        <v>1435</v>
      </c>
      <c r="C30" s="547">
        <v>17</v>
      </c>
      <c r="D30" s="548">
        <v>29</v>
      </c>
      <c r="E30" s="548">
        <v>35</v>
      </c>
      <c r="F30" s="549">
        <v>19</v>
      </c>
      <c r="G30" s="550">
        <v>218</v>
      </c>
      <c r="H30" s="548">
        <v>6</v>
      </c>
      <c r="I30" s="548">
        <v>24</v>
      </c>
      <c r="J30" s="548">
        <v>35</v>
      </c>
      <c r="K30" s="549">
        <v>36</v>
      </c>
    </row>
    <row r="31" spans="1:11" x14ac:dyDescent="0.2">
      <c r="A31" s="661" t="s">
        <v>17</v>
      </c>
      <c r="B31" s="683">
        <v>11939</v>
      </c>
      <c r="C31" s="679">
        <v>24</v>
      </c>
      <c r="D31" s="680">
        <v>26</v>
      </c>
      <c r="E31" s="680">
        <v>26</v>
      </c>
      <c r="F31" s="681">
        <v>24</v>
      </c>
      <c r="G31" s="684">
        <v>1979</v>
      </c>
      <c r="H31" s="680">
        <v>10</v>
      </c>
      <c r="I31" s="680">
        <v>24</v>
      </c>
      <c r="J31" s="680">
        <v>22</v>
      </c>
      <c r="K31" s="681">
        <v>44</v>
      </c>
    </row>
    <row r="32" spans="1:11" x14ac:dyDescent="0.2">
      <c r="A32" s="101" t="s">
        <v>172</v>
      </c>
      <c r="B32" s="546">
        <v>6111</v>
      </c>
      <c r="C32" s="547">
        <v>23</v>
      </c>
      <c r="D32" s="548">
        <v>25</v>
      </c>
      <c r="E32" s="548">
        <v>20</v>
      </c>
      <c r="F32" s="549">
        <v>31</v>
      </c>
      <c r="G32" s="550">
        <v>1132</v>
      </c>
      <c r="H32" s="548">
        <v>10</v>
      </c>
      <c r="I32" s="548">
        <v>20</v>
      </c>
      <c r="J32" s="548">
        <v>17</v>
      </c>
      <c r="K32" s="549">
        <v>53</v>
      </c>
    </row>
    <row r="33" spans="1:11" x14ac:dyDescent="0.2">
      <c r="A33" s="101" t="s">
        <v>191</v>
      </c>
      <c r="B33" s="546">
        <v>1445</v>
      </c>
      <c r="C33" s="547">
        <v>40</v>
      </c>
      <c r="D33" s="548">
        <v>39</v>
      </c>
      <c r="E33" s="548">
        <v>12</v>
      </c>
      <c r="F33" s="549">
        <v>9</v>
      </c>
      <c r="G33" s="550">
        <v>131</v>
      </c>
      <c r="H33" s="548">
        <v>14</v>
      </c>
      <c r="I33" s="548">
        <v>48</v>
      </c>
      <c r="J33" s="548">
        <v>9</v>
      </c>
      <c r="K33" s="549">
        <v>29</v>
      </c>
    </row>
    <row r="34" spans="1:11" x14ac:dyDescent="0.2">
      <c r="A34" s="101" t="s">
        <v>173</v>
      </c>
      <c r="B34" s="546">
        <v>4316</v>
      </c>
      <c r="C34" s="547">
        <v>18</v>
      </c>
      <c r="D34" s="548">
        <v>23</v>
      </c>
      <c r="E34" s="548">
        <v>41</v>
      </c>
      <c r="F34" s="549">
        <v>18</v>
      </c>
      <c r="G34" s="550">
        <v>681</v>
      </c>
      <c r="H34" s="548">
        <v>10</v>
      </c>
      <c r="I34" s="548">
        <v>24</v>
      </c>
      <c r="J34" s="548">
        <v>33</v>
      </c>
      <c r="K34" s="549">
        <v>33</v>
      </c>
    </row>
    <row r="35" spans="1:11" x14ac:dyDescent="0.2">
      <c r="A35" s="101" t="s">
        <v>174</v>
      </c>
      <c r="B35" s="546">
        <v>67</v>
      </c>
      <c r="C35" s="547">
        <v>51</v>
      </c>
      <c r="D35" s="548">
        <v>19</v>
      </c>
      <c r="E35" s="548">
        <v>13</v>
      </c>
      <c r="F35" s="549">
        <v>16</v>
      </c>
      <c r="G35" s="550">
        <v>35</v>
      </c>
      <c r="H35" s="548">
        <v>9</v>
      </c>
      <c r="I35" s="548">
        <v>29</v>
      </c>
      <c r="J35" s="548">
        <v>23</v>
      </c>
      <c r="K35" s="549">
        <v>40</v>
      </c>
    </row>
    <row r="36" spans="1:11" s="99" customFormat="1" ht="22.5" customHeight="1" x14ac:dyDescent="0.2">
      <c r="A36" s="215" t="s">
        <v>18</v>
      </c>
      <c r="B36" s="544">
        <v>41065</v>
      </c>
      <c r="C36" s="535">
        <v>9</v>
      </c>
      <c r="D36" s="536">
        <v>16</v>
      </c>
      <c r="E36" s="536">
        <v>62</v>
      </c>
      <c r="F36" s="537">
        <v>13</v>
      </c>
      <c r="G36" s="545">
        <v>8980</v>
      </c>
      <c r="H36" s="536">
        <v>3</v>
      </c>
      <c r="I36" s="536">
        <v>14</v>
      </c>
      <c r="J36" s="536">
        <v>61</v>
      </c>
      <c r="K36" s="537">
        <v>22</v>
      </c>
    </row>
    <row r="37" spans="1:11" x14ac:dyDescent="0.2">
      <c r="A37" s="661" t="s">
        <v>19</v>
      </c>
      <c r="B37" s="683">
        <v>18568</v>
      </c>
      <c r="C37" s="679">
        <v>17</v>
      </c>
      <c r="D37" s="680">
        <v>29</v>
      </c>
      <c r="E37" s="680">
        <v>31</v>
      </c>
      <c r="F37" s="681">
        <v>23</v>
      </c>
      <c r="G37" s="684">
        <v>3973</v>
      </c>
      <c r="H37" s="680">
        <v>7</v>
      </c>
      <c r="I37" s="680">
        <v>25</v>
      </c>
      <c r="J37" s="680">
        <v>25</v>
      </c>
      <c r="K37" s="681">
        <v>43</v>
      </c>
    </row>
    <row r="38" spans="1:11" x14ac:dyDescent="0.2">
      <c r="A38" s="101" t="s">
        <v>175</v>
      </c>
      <c r="B38" s="546">
        <v>6945</v>
      </c>
      <c r="C38" s="547">
        <v>22</v>
      </c>
      <c r="D38" s="548">
        <v>34</v>
      </c>
      <c r="E38" s="548">
        <v>28</v>
      </c>
      <c r="F38" s="549">
        <v>17</v>
      </c>
      <c r="G38" s="550">
        <v>1781</v>
      </c>
      <c r="H38" s="548">
        <v>8</v>
      </c>
      <c r="I38" s="548">
        <v>29</v>
      </c>
      <c r="J38" s="548">
        <v>23</v>
      </c>
      <c r="K38" s="549">
        <v>40</v>
      </c>
    </row>
    <row r="39" spans="1:11" x14ac:dyDescent="0.2">
      <c r="A39" s="101" t="s">
        <v>197</v>
      </c>
      <c r="B39" s="546">
        <v>10151</v>
      </c>
      <c r="C39" s="547">
        <v>15</v>
      </c>
      <c r="D39" s="548">
        <v>27</v>
      </c>
      <c r="E39" s="548">
        <v>31</v>
      </c>
      <c r="F39" s="549">
        <v>27</v>
      </c>
      <c r="G39" s="550">
        <v>1753</v>
      </c>
      <c r="H39" s="548">
        <v>5</v>
      </c>
      <c r="I39" s="548">
        <v>20</v>
      </c>
      <c r="J39" s="548">
        <v>25</v>
      </c>
      <c r="K39" s="549">
        <v>50</v>
      </c>
    </row>
    <row r="40" spans="1:11" x14ac:dyDescent="0.2">
      <c r="A40" s="101" t="s">
        <v>192</v>
      </c>
      <c r="B40" s="546">
        <v>24</v>
      </c>
      <c r="C40" s="547">
        <v>0</v>
      </c>
      <c r="D40" s="548">
        <v>13</v>
      </c>
      <c r="E40" s="548">
        <v>54</v>
      </c>
      <c r="F40" s="549">
        <v>33</v>
      </c>
      <c r="G40" s="550">
        <v>7</v>
      </c>
      <c r="H40" s="548">
        <v>0</v>
      </c>
      <c r="I40" s="548">
        <v>14</v>
      </c>
      <c r="J40" s="548">
        <v>29</v>
      </c>
      <c r="K40" s="549">
        <v>57</v>
      </c>
    </row>
    <row r="41" spans="1:11" x14ac:dyDescent="0.2">
      <c r="A41" s="101" t="s">
        <v>184</v>
      </c>
      <c r="B41" s="546">
        <v>1448</v>
      </c>
      <c r="C41" s="547">
        <v>16</v>
      </c>
      <c r="D41" s="548">
        <v>24</v>
      </c>
      <c r="E41" s="548">
        <v>41</v>
      </c>
      <c r="F41" s="549">
        <v>19</v>
      </c>
      <c r="G41" s="550">
        <v>432</v>
      </c>
      <c r="H41" s="548">
        <v>6</v>
      </c>
      <c r="I41" s="548">
        <v>31</v>
      </c>
      <c r="J41" s="548">
        <v>33</v>
      </c>
      <c r="K41" s="549">
        <v>30</v>
      </c>
    </row>
    <row r="42" spans="1:11" x14ac:dyDescent="0.2">
      <c r="A42" s="661" t="s">
        <v>20</v>
      </c>
      <c r="B42" s="683">
        <v>22497</v>
      </c>
      <c r="C42" s="679">
        <v>2</v>
      </c>
      <c r="D42" s="680">
        <v>5</v>
      </c>
      <c r="E42" s="680">
        <v>89</v>
      </c>
      <c r="F42" s="681">
        <v>4</v>
      </c>
      <c r="G42" s="684">
        <v>5007</v>
      </c>
      <c r="H42" s="680">
        <v>0</v>
      </c>
      <c r="I42" s="680">
        <v>4</v>
      </c>
      <c r="J42" s="680">
        <v>90</v>
      </c>
      <c r="K42" s="681">
        <v>6</v>
      </c>
    </row>
    <row r="43" spans="1:11" x14ac:dyDescent="0.2">
      <c r="A43" s="103" t="s">
        <v>177</v>
      </c>
      <c r="B43" s="546">
        <v>2631</v>
      </c>
      <c r="C43" s="547">
        <v>6</v>
      </c>
      <c r="D43" s="548">
        <v>11</v>
      </c>
      <c r="E43" s="548">
        <v>80</v>
      </c>
      <c r="F43" s="549">
        <v>3</v>
      </c>
      <c r="G43" s="550">
        <v>486</v>
      </c>
      <c r="H43" s="548">
        <v>0</v>
      </c>
      <c r="I43" s="548">
        <v>6</v>
      </c>
      <c r="J43" s="548">
        <v>90</v>
      </c>
      <c r="K43" s="549">
        <v>4</v>
      </c>
    </row>
    <row r="44" spans="1:11" x14ac:dyDescent="0.2">
      <c r="A44" s="102" t="s">
        <v>178</v>
      </c>
      <c r="B44" s="546">
        <v>2752</v>
      </c>
      <c r="C44" s="547">
        <v>3</v>
      </c>
      <c r="D44" s="548">
        <v>17</v>
      </c>
      <c r="E44" s="548">
        <v>80</v>
      </c>
      <c r="F44" s="549">
        <v>1</v>
      </c>
      <c r="G44" s="550">
        <v>806</v>
      </c>
      <c r="H44" s="548">
        <v>0</v>
      </c>
      <c r="I44" s="548">
        <v>17</v>
      </c>
      <c r="J44" s="548">
        <v>81</v>
      </c>
      <c r="K44" s="549">
        <v>2</v>
      </c>
    </row>
    <row r="45" spans="1:11" x14ac:dyDescent="0.2">
      <c r="A45" s="103" t="s">
        <v>179</v>
      </c>
      <c r="B45" s="546">
        <v>7450</v>
      </c>
      <c r="C45" s="547">
        <v>0</v>
      </c>
      <c r="D45" s="548">
        <v>0</v>
      </c>
      <c r="E45" s="548">
        <v>99</v>
      </c>
      <c r="F45" s="549">
        <v>1</v>
      </c>
      <c r="G45" s="550">
        <v>1617</v>
      </c>
      <c r="H45" s="548">
        <v>0</v>
      </c>
      <c r="I45" s="548">
        <v>0</v>
      </c>
      <c r="J45" s="548">
        <v>99</v>
      </c>
      <c r="K45" s="549">
        <v>1</v>
      </c>
    </row>
    <row r="46" spans="1:11" x14ac:dyDescent="0.2">
      <c r="A46" s="103" t="s">
        <v>194</v>
      </c>
      <c r="B46" s="546">
        <v>6239</v>
      </c>
      <c r="C46" s="547">
        <v>3</v>
      </c>
      <c r="D46" s="548">
        <v>6</v>
      </c>
      <c r="E46" s="548">
        <v>80</v>
      </c>
      <c r="F46" s="549">
        <v>11</v>
      </c>
      <c r="G46" s="550">
        <v>1409</v>
      </c>
      <c r="H46" s="548">
        <v>0</v>
      </c>
      <c r="I46" s="548">
        <v>3</v>
      </c>
      <c r="J46" s="548">
        <v>82</v>
      </c>
      <c r="K46" s="549">
        <v>15</v>
      </c>
    </row>
    <row r="47" spans="1:11" x14ac:dyDescent="0.2">
      <c r="A47" s="103" t="s">
        <v>180</v>
      </c>
      <c r="B47" s="546">
        <v>1034</v>
      </c>
      <c r="C47" s="547">
        <v>0</v>
      </c>
      <c r="D47" s="548">
        <v>0</v>
      </c>
      <c r="E47" s="548">
        <v>93</v>
      </c>
      <c r="F47" s="549">
        <v>7</v>
      </c>
      <c r="G47" s="550">
        <v>94</v>
      </c>
      <c r="H47" s="548">
        <v>0</v>
      </c>
      <c r="I47" s="548">
        <v>0</v>
      </c>
      <c r="J47" s="548">
        <v>94</v>
      </c>
      <c r="K47" s="549">
        <v>6</v>
      </c>
    </row>
    <row r="48" spans="1:11" ht="13.5" x14ac:dyDescent="0.2">
      <c r="A48" s="104" t="s">
        <v>325</v>
      </c>
      <c r="B48" s="551">
        <v>2391</v>
      </c>
      <c r="C48" s="552">
        <v>0</v>
      </c>
      <c r="D48" s="553">
        <v>1</v>
      </c>
      <c r="E48" s="553">
        <v>95</v>
      </c>
      <c r="F48" s="554">
        <v>4</v>
      </c>
      <c r="G48" s="555">
        <v>595</v>
      </c>
      <c r="H48" s="553">
        <v>0</v>
      </c>
      <c r="I48" s="553">
        <v>1</v>
      </c>
      <c r="J48" s="553">
        <v>95</v>
      </c>
      <c r="K48" s="554">
        <v>4</v>
      </c>
    </row>
    <row r="49" spans="1:1" s="120" customFormat="1" ht="11.25" x14ac:dyDescent="0.2">
      <c r="A49" s="302" t="s">
        <v>324</v>
      </c>
    </row>
  </sheetData>
  <mergeCells count="7">
    <mergeCell ref="A4:A6"/>
    <mergeCell ref="B5:B6"/>
    <mergeCell ref="G5:G6"/>
    <mergeCell ref="B4:F4"/>
    <mergeCell ref="G4:K4"/>
    <mergeCell ref="C5:F5"/>
    <mergeCell ref="H5:K5"/>
  </mergeCells>
  <phoneticPr fontId="10" type="noConversion"/>
  <hyperlinks>
    <hyperlink ref="A1" location="Contents!A1" display="Return to index"/>
  </hyperlinks>
  <pageMargins left="0.75" right="0.75" top="1" bottom="1" header="0.5" footer="0.5"/>
  <pageSetup paperSize="9" scale="64"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V55"/>
  <sheetViews>
    <sheetView showGridLines="0" topLeftCell="B1" workbookViewId="0">
      <selection activeCell="B2" sqref="B2"/>
    </sheetView>
  </sheetViews>
  <sheetFormatPr defaultRowHeight="12.75" x14ac:dyDescent="0.2"/>
  <cols>
    <col min="1" max="1" customWidth="true" hidden="true" width="0.0" collapsed="false"/>
    <col min="2" max="2" customWidth="true" width="32.5703125" collapsed="false"/>
    <col min="3" max="3" customWidth="true" width="8.7109375" collapsed="false"/>
    <col min="4" max="4" customWidth="true" width="8.5703125" collapsed="false"/>
    <col min="5" max="5" customWidth="true" width="8.42578125" collapsed="false"/>
    <col min="7" max="7" customWidth="true" width="8.42578125" collapsed="false"/>
    <col min="8" max="8" customWidth="true" width="8.5703125" collapsed="false"/>
    <col min="9" max="9" customWidth="true" width="8.7109375" collapsed="false"/>
    <col min="10" max="11" customWidth="true" width="8.85546875" collapsed="false"/>
    <col min="12" max="12" customWidth="true" width="8.7109375" collapsed="false"/>
  </cols>
  <sheetData>
    <row r="1" spans="1:13" x14ac:dyDescent="0.2">
      <c r="A1" t="s">
        <v>384</v>
      </c>
      <c r="B1" s="100" t="s">
        <v>89</v>
      </c>
    </row>
    <row r="2" spans="1:13" ht="15" x14ac:dyDescent="0.25">
      <c r="A2" t="s">
        <v>439</v>
      </c>
      <c r="B2" s="48" t="s">
        <v>440</v>
      </c>
      <c r="C2" s="67"/>
      <c r="D2" s="67"/>
      <c r="E2" s="67"/>
      <c r="F2" s="67"/>
      <c r="G2" s="67"/>
      <c r="H2" s="67"/>
      <c r="I2" s="67"/>
      <c r="J2" s="67"/>
      <c r="K2" s="67"/>
      <c r="L2" s="67"/>
    </row>
    <row r="3" spans="1:13" ht="15" x14ac:dyDescent="0.25">
      <c r="B3" s="48"/>
      <c r="C3" s="67"/>
      <c r="D3" s="67"/>
      <c r="E3" s="67"/>
      <c r="F3" s="67"/>
      <c r="G3" s="67"/>
      <c r="H3" s="67"/>
      <c r="I3" s="67"/>
      <c r="J3" s="67"/>
      <c r="K3" s="67"/>
      <c r="L3" s="67"/>
    </row>
    <row r="4" spans="1:13" ht="15" x14ac:dyDescent="0.2">
      <c r="B4" s="33" t="s">
        <v>368</v>
      </c>
      <c r="C4" s="110"/>
      <c r="D4" s="110"/>
      <c r="E4" s="110"/>
      <c r="F4" s="110"/>
      <c r="G4" s="110"/>
      <c r="H4" s="110"/>
      <c r="I4" s="110"/>
      <c r="J4" s="110"/>
      <c r="K4" s="110"/>
      <c r="L4" s="110"/>
      <c r="M4" s="110"/>
    </row>
    <row r="5" spans="1:13" ht="14.25" x14ac:dyDescent="0.2">
      <c r="B5" s="815" t="s">
        <v>384</v>
      </c>
    </row>
    <row r="6" spans="1:13" ht="12.75" customHeight="1" x14ac:dyDescent="0.25">
      <c r="B6" s="48"/>
      <c r="C6" s="67"/>
      <c r="D6" s="67"/>
      <c r="E6" s="67"/>
      <c r="F6" s="67"/>
      <c r="G6" s="67"/>
      <c r="H6" s="67"/>
      <c r="I6" s="67"/>
      <c r="J6" s="67"/>
      <c r="K6" s="67"/>
      <c r="L6" s="67"/>
    </row>
    <row r="7" spans="1:13" ht="33.75" x14ac:dyDescent="0.2">
      <c r="B7" s="446" t="s">
        <v>30</v>
      </c>
      <c r="C7" s="807" t="s">
        <v>111</v>
      </c>
      <c r="D7" s="807" t="s">
        <v>118</v>
      </c>
      <c r="E7" s="807" t="s">
        <v>128</v>
      </c>
      <c r="F7" s="807" t="s">
        <v>137</v>
      </c>
      <c r="G7" s="807" t="s">
        <v>163</v>
      </c>
      <c r="H7" s="807" t="s">
        <v>208</v>
      </c>
      <c r="I7" s="807" t="s">
        <v>269</v>
      </c>
      <c r="J7" s="807" t="s">
        <v>342</v>
      </c>
      <c r="K7" s="807" t="s">
        <v>349</v>
      </c>
      <c r="L7" s="808" t="s">
        <v>371</v>
      </c>
      <c r="M7" s="295" t="str">
        <f>IF($B$5=$A$1,'Table 9a'!L4,IF($B$5=$A$2,""))</f>
        <v>% change 2017-18 to 2018-19</v>
      </c>
    </row>
    <row r="8" spans="1:13" x14ac:dyDescent="0.2">
      <c r="B8" s="690" t="s">
        <v>139</v>
      </c>
      <c r="C8" s="1049">
        <f>IF($B$5=$A$1,'Table 9a'!B5,IF($B$5=$A$2,'Table 9b'!B5))</f>
        <v>15802</v>
      </c>
      <c r="D8" s="1049">
        <f>IF($B$5=$A$1,'Table 9a'!C5,IF($B$5=$A$2,'Table 9b'!C5))</f>
        <v>15320</v>
      </c>
      <c r="E8" s="1049">
        <f>IF($B$5=$A$1,'Table 9a'!D5,IF($B$5=$A$2,'Table 9b'!D5))</f>
        <v>15950</v>
      </c>
      <c r="F8" s="1049">
        <f>IF($B$5=$A$1,'Table 9a'!E5,IF($B$5=$A$2,'Table 9b'!E5))</f>
        <v>14790</v>
      </c>
      <c r="G8" s="1049">
        <f>IF($B$5=$A$1,'Table 9a'!F5,IF($B$5=$A$2,'Table 9b'!F5))</f>
        <v>14172</v>
      </c>
      <c r="H8" s="1049">
        <f>IF($B$5=$A$1,'Table 9a'!G5,IF($B$5=$A$2,'Table 9b'!G5))</f>
        <v>14041</v>
      </c>
      <c r="I8" s="1049">
        <f>IF($B$5=$A$1,'Table 9a'!H5,IF($B$5=$A$2,'Table 9b'!H5))</f>
        <v>13766</v>
      </c>
      <c r="J8" s="1049">
        <f>IF($B$5=$A$1,'Table 9a'!I5,IF($B$5=$A$2,'Table 9b'!I5))</f>
        <v>12705</v>
      </c>
      <c r="K8" s="1049">
        <f>IF($B$5=$A$1,'Table 9a'!J5,IF($B$5=$A$2,'Table 9b'!J5))</f>
        <v>11980</v>
      </c>
      <c r="L8" s="1050">
        <f>IF($B$5=$A$1,'Table 9a'!K5,IF($B$5=$A$2,'Table 9b'!K5))</f>
        <v>12220</v>
      </c>
      <c r="M8" s="1002">
        <f>IF($B$5=$A$1,'Table 9a'!L5,IF($B$5=$A$2,""))</f>
        <v>2.0033388981636051</v>
      </c>
    </row>
    <row r="9" spans="1:13" ht="22.5" customHeight="1" x14ac:dyDescent="0.2">
      <c r="B9" s="910" t="s">
        <v>11</v>
      </c>
      <c r="C9" s="1051">
        <f>IF($B$5=$A$1,'Table 9a'!B6,IF($B$5=$A$2,'Table 9b'!B6))</f>
        <v>11321</v>
      </c>
      <c r="D9" s="1051">
        <f>IF($B$5=$A$1,'Table 9a'!C6,IF($B$5=$A$2,'Table 9b'!C6))</f>
        <v>10901</v>
      </c>
      <c r="E9" s="1051">
        <f>IF($B$5=$A$1,'Table 9a'!D6,IF($B$5=$A$2,'Table 9b'!D6))</f>
        <v>11053</v>
      </c>
      <c r="F9" s="1051">
        <f>IF($B$5=$A$1,'Table 9a'!E6,IF($B$5=$A$2,'Table 9b'!E6))</f>
        <v>10176</v>
      </c>
      <c r="G9" s="1051">
        <f>IF($B$5=$A$1,'Table 9a'!F6,IF($B$5=$A$2,'Table 9b'!F6))</f>
        <v>9682</v>
      </c>
      <c r="H9" s="1051">
        <f>IF($B$5=$A$1,'Table 9a'!G6,IF($B$5=$A$2,'Table 9b'!G6))</f>
        <v>9481</v>
      </c>
      <c r="I9" s="1051">
        <f>IF($B$5=$A$1,'Table 9a'!H6,IF($B$5=$A$2,'Table 9b'!H6))</f>
        <v>9095</v>
      </c>
      <c r="J9" s="1051">
        <f>IF($B$5=$A$1,'Table 9a'!I6,IF($B$5=$A$2,'Table 9b'!I6))</f>
        <v>8333</v>
      </c>
      <c r="K9" s="1051">
        <f>IF($B$5=$A$1,'Table 9a'!J6,IF($B$5=$A$2,'Table 9b'!J6))</f>
        <v>7848</v>
      </c>
      <c r="L9" s="1052">
        <f>IF($B$5=$A$1,'Table 9a'!K6,IF($B$5=$A$2,'Table 9b'!K6))</f>
        <v>8280</v>
      </c>
      <c r="M9" s="1005">
        <f>IF($B$5=$A$1,'Table 9a'!L6,IF($B$5=$A$2,""))</f>
        <v>5.5045871559632928</v>
      </c>
    </row>
    <row r="10" spans="1:13" x14ac:dyDescent="0.2">
      <c r="B10" s="690" t="s">
        <v>12</v>
      </c>
      <c r="C10" s="1049">
        <f>IF($B$5=$A$1,'Table 9a'!B7,IF($B$5=$A$2,'Table 9b'!B7))</f>
        <v>1419</v>
      </c>
      <c r="D10" s="1049">
        <f>IF($B$5=$A$1,'Table 9a'!C7,IF($B$5=$A$2,'Table 9b'!C7))</f>
        <v>1357</v>
      </c>
      <c r="E10" s="1049">
        <f>IF($B$5=$A$1,'Table 9a'!D7,IF($B$5=$A$2,'Table 9b'!D7))</f>
        <v>1486</v>
      </c>
      <c r="F10" s="1049">
        <f>IF($B$5=$A$1,'Table 9a'!E7,IF($B$5=$A$2,'Table 9b'!E7))</f>
        <v>1276</v>
      </c>
      <c r="G10" s="1049">
        <f>IF($B$5=$A$1,'Table 9a'!F7,IF($B$5=$A$2,'Table 9b'!F7))</f>
        <v>1104</v>
      </c>
      <c r="H10" s="1049">
        <f>IF($B$5=$A$1,'Table 9a'!G7,IF($B$5=$A$2,'Table 9b'!G7))</f>
        <v>1027</v>
      </c>
      <c r="I10" s="1049">
        <f>IF($B$5=$A$1,'Table 9a'!H7,IF($B$5=$A$2,'Table 9b'!H7))</f>
        <v>1036</v>
      </c>
      <c r="J10" s="1049">
        <f>IF($B$5=$A$1,'Table 9a'!I7,IF($B$5=$A$2,'Table 9b'!I7))</f>
        <v>978</v>
      </c>
      <c r="K10" s="1049">
        <f>IF($B$5=$A$1,'Table 9a'!J7,IF($B$5=$A$2,'Table 9b'!J7))</f>
        <v>960</v>
      </c>
      <c r="L10" s="1050">
        <f>IF($B$5=$A$1,'Table 9a'!K7,IF($B$5=$A$2,'Table 9b'!K7))</f>
        <v>1034</v>
      </c>
      <c r="M10" s="1002">
        <f>IF($B$5=$A$1,'Table 9a'!L7,IF($B$5=$A$2,""))</f>
        <v>7.7083333333333428</v>
      </c>
    </row>
    <row r="11" spans="1:13" x14ac:dyDescent="0.2">
      <c r="B11" s="312" t="s">
        <v>164</v>
      </c>
      <c r="C11" s="1053">
        <f>IF($B$5=$A$1,'Table 9a'!B8,IF($B$5=$A$2,'Table 9b'!B8))</f>
        <v>107</v>
      </c>
      <c r="D11" s="1053">
        <f>IF($B$5=$A$1,'Table 9a'!C8,IF($B$5=$A$2,'Table 9b'!C8))</f>
        <v>97</v>
      </c>
      <c r="E11" s="1053">
        <f>IF($B$5=$A$1,'Table 9a'!D8,IF($B$5=$A$2,'Table 9b'!D8))</f>
        <v>92</v>
      </c>
      <c r="F11" s="1053">
        <f>IF($B$5=$A$1,'Table 9a'!E8,IF($B$5=$A$2,'Table 9b'!E8))</f>
        <v>94</v>
      </c>
      <c r="G11" s="1053">
        <f>IF($B$5=$A$1,'Table 9a'!F8,IF($B$5=$A$2,'Table 9b'!F8))</f>
        <v>82</v>
      </c>
      <c r="H11" s="1053">
        <f>IF($B$5=$A$1,'Table 9a'!G8,IF($B$5=$A$2,'Table 9b'!G8))</f>
        <v>56</v>
      </c>
      <c r="I11" s="1053">
        <f>IF($B$5=$A$1,'Table 9a'!H8,IF($B$5=$A$2,'Table 9b'!H8))</f>
        <v>61</v>
      </c>
      <c r="J11" s="1053">
        <f>IF($B$5=$A$1,'Table 9a'!I8,IF($B$5=$A$2,'Table 9b'!I8))</f>
        <v>57</v>
      </c>
      <c r="K11" s="1053">
        <f>IF($B$5=$A$1,'Table 9a'!J8,IF($B$5=$A$2,'Table 9b'!J8))</f>
        <v>62</v>
      </c>
      <c r="L11" s="1054">
        <f>IF($B$5=$A$1,'Table 9a'!K8,IF($B$5=$A$2,'Table 9b'!K8))</f>
        <v>60</v>
      </c>
      <c r="M11" s="1005">
        <f>IF($B$5=$A$1,'Table 9a'!L8,IF($B$5=$A$2,""))</f>
        <v>-3.2258064516128968</v>
      </c>
    </row>
    <row r="12" spans="1:13" x14ac:dyDescent="0.2">
      <c r="B12" s="312" t="s">
        <v>198</v>
      </c>
      <c r="C12" s="1053">
        <f>IF($B$5=$A$1,'Table 9a'!B9,IF($B$5=$A$2,'Table 9b'!B9))</f>
        <v>845</v>
      </c>
      <c r="D12" s="1053">
        <f>IF($B$5=$A$1,'Table 9a'!C9,IF($B$5=$A$2,'Table 9b'!C9))</f>
        <v>755</v>
      </c>
      <c r="E12" s="1053">
        <f>IF($B$5=$A$1,'Table 9a'!D9,IF($B$5=$A$2,'Table 9b'!D9))</f>
        <v>844</v>
      </c>
      <c r="F12" s="1053">
        <f>IF($B$5=$A$1,'Table 9a'!E9,IF($B$5=$A$2,'Table 9b'!E9))</f>
        <v>724</v>
      </c>
      <c r="G12" s="1053">
        <f>IF($B$5=$A$1,'Table 9a'!F9,IF($B$5=$A$2,'Table 9b'!F9))</f>
        <v>629</v>
      </c>
      <c r="H12" s="1053">
        <f>IF($B$5=$A$1,'Table 9a'!G9,IF($B$5=$A$2,'Table 9b'!G9))</f>
        <v>612</v>
      </c>
      <c r="I12" s="1053">
        <f>IF($B$5=$A$1,'Table 9a'!H9,IF($B$5=$A$2,'Table 9b'!H9))</f>
        <v>641</v>
      </c>
      <c r="J12" s="1053">
        <f>IF($B$5=$A$1,'Table 9a'!I9,IF($B$5=$A$2,'Table 9b'!I9))</f>
        <v>610</v>
      </c>
      <c r="K12" s="1053">
        <f>IF($B$5=$A$1,'Table 9a'!J9,IF($B$5=$A$2,'Table 9b'!J9))</f>
        <v>576</v>
      </c>
      <c r="L12" s="1054">
        <f>IF($B$5=$A$1,'Table 9a'!K9,IF($B$5=$A$2,'Table 9b'!K9))</f>
        <v>656</v>
      </c>
      <c r="M12" s="1005">
        <f>IF($B$5=$A$1,'Table 9a'!L9,IF($B$5=$A$2,""))</f>
        <v>13.888888888888886</v>
      </c>
    </row>
    <row r="13" spans="1:13" x14ac:dyDescent="0.2">
      <c r="B13" s="312" t="s">
        <v>165</v>
      </c>
      <c r="C13" s="1053">
        <f>IF($B$5=$A$1,'Table 9a'!B10,IF($B$5=$A$2,'Table 9b'!B10))</f>
        <v>387</v>
      </c>
      <c r="D13" s="1053">
        <f>IF($B$5=$A$1,'Table 9a'!C10,IF($B$5=$A$2,'Table 9b'!C10))</f>
        <v>377</v>
      </c>
      <c r="E13" s="1053">
        <f>IF($B$5=$A$1,'Table 9a'!D10,IF($B$5=$A$2,'Table 9b'!D10))</f>
        <v>470</v>
      </c>
      <c r="F13" s="1053">
        <f>IF($B$5=$A$1,'Table 9a'!E10,IF($B$5=$A$2,'Table 9b'!E10))</f>
        <v>406</v>
      </c>
      <c r="G13" s="1053">
        <f>IF($B$5=$A$1,'Table 9a'!F10,IF($B$5=$A$2,'Table 9b'!F10))</f>
        <v>341</v>
      </c>
      <c r="H13" s="1053">
        <f>IF($B$5=$A$1,'Table 9a'!G10,IF($B$5=$A$2,'Table 9b'!G10))</f>
        <v>303</v>
      </c>
      <c r="I13" s="1053">
        <f>IF($B$5=$A$1,'Table 9a'!H10,IF($B$5=$A$2,'Table 9b'!H10))</f>
        <v>301</v>
      </c>
      <c r="J13" s="1053">
        <f>IF($B$5=$A$1,'Table 9a'!I10,IF($B$5=$A$2,'Table 9b'!I10))</f>
        <v>275</v>
      </c>
      <c r="K13" s="1053">
        <f>IF($B$5=$A$1,'Table 9a'!J10,IF($B$5=$A$2,'Table 9b'!J10))</f>
        <v>289</v>
      </c>
      <c r="L13" s="1054">
        <f>IF($B$5=$A$1,'Table 9a'!K10,IF($B$5=$A$2,'Table 9b'!K10))</f>
        <v>279</v>
      </c>
      <c r="M13" s="1005">
        <f>IF($B$5=$A$1,'Table 9a'!L10,IF($B$5=$A$2,""))</f>
        <v>-3.4602076124567418</v>
      </c>
    </row>
    <row r="14" spans="1:13" x14ac:dyDescent="0.2">
      <c r="B14" s="312" t="s">
        <v>199</v>
      </c>
      <c r="C14" s="1055">
        <f>IF($B$5=$A$1,'Table 9a'!B11,IF($B$5=$A$2,'Table 9b'!B11))</f>
        <v>80</v>
      </c>
      <c r="D14" s="1055">
        <f>IF($B$5=$A$1,'Table 9a'!C11,IF($B$5=$A$2,'Table 9b'!C11))</f>
        <v>128</v>
      </c>
      <c r="E14" s="1055">
        <f>IF($B$5=$A$1,'Table 9a'!D11,IF($B$5=$A$2,'Table 9b'!D11))</f>
        <v>80</v>
      </c>
      <c r="F14" s="1055">
        <f>IF($B$5=$A$1,'Table 9a'!E11,IF($B$5=$A$2,'Table 9b'!E11))</f>
        <v>52</v>
      </c>
      <c r="G14" s="1055">
        <f>IF($B$5=$A$1,'Table 9a'!F11,IF($B$5=$A$2,'Table 9b'!F11))</f>
        <v>52</v>
      </c>
      <c r="H14" s="1055">
        <f>IF($B$5=$A$1,'Table 9a'!G11,IF($B$5=$A$2,'Table 9b'!G11))</f>
        <v>56</v>
      </c>
      <c r="I14" s="1055">
        <f>IF($B$5=$A$1,'Table 9a'!H11,IF($B$5=$A$2,'Table 9b'!H11))</f>
        <v>33</v>
      </c>
      <c r="J14" s="1055">
        <f>IF($B$5=$A$1,'Table 9a'!I11,IF($B$5=$A$2,'Table 9b'!I11))</f>
        <v>36</v>
      </c>
      <c r="K14" s="1055">
        <f>IF($B$5=$A$1,'Table 9a'!J11,IF($B$5=$A$2,'Table 9b'!J11))</f>
        <v>33</v>
      </c>
      <c r="L14" s="1056">
        <f>IF($B$5=$A$1,'Table 9a'!K11,IF($B$5=$A$2,'Table 9b'!K11))</f>
        <v>39</v>
      </c>
      <c r="M14" s="1005">
        <f>IF($B$5=$A$1,'Table 9a'!L11,IF($B$5=$A$2,""))</f>
        <v>18.181818181818187</v>
      </c>
    </row>
    <row r="15" spans="1:13" x14ac:dyDescent="0.2">
      <c r="B15" s="690" t="s">
        <v>140</v>
      </c>
      <c r="C15" s="1049">
        <f>IF($B$5=$A$1,'Table 9a'!B12,IF($B$5=$A$2,'Table 9b'!B12))</f>
        <v>259</v>
      </c>
      <c r="D15" s="1049">
        <f>IF($B$5=$A$1,'Table 9a'!C12,IF($B$5=$A$2,'Table 9b'!C12))</f>
        <v>200</v>
      </c>
      <c r="E15" s="1049">
        <f>IF($B$5=$A$1,'Table 9a'!D12,IF($B$5=$A$2,'Table 9b'!D12))</f>
        <v>210</v>
      </c>
      <c r="F15" s="1049">
        <f>IF($B$5=$A$1,'Table 9a'!E12,IF($B$5=$A$2,'Table 9b'!E12))</f>
        <v>294</v>
      </c>
      <c r="G15" s="1049">
        <f>IF($B$5=$A$1,'Table 9a'!F12,IF($B$5=$A$2,'Table 9b'!F12))</f>
        <v>365</v>
      </c>
      <c r="H15" s="1049">
        <f>IF($B$5=$A$1,'Table 9a'!G12,IF($B$5=$A$2,'Table 9b'!G12))</f>
        <v>364</v>
      </c>
      <c r="I15" s="1049">
        <f>IF($B$5=$A$1,'Table 9a'!H12,IF($B$5=$A$2,'Table 9b'!H12))</f>
        <v>383</v>
      </c>
      <c r="J15" s="1049">
        <f>IF($B$5=$A$1,'Table 9a'!I12,IF($B$5=$A$2,'Table 9b'!I12))</f>
        <v>390</v>
      </c>
      <c r="K15" s="1049">
        <f>IF($B$5=$A$1,'Table 9a'!J12,IF($B$5=$A$2,'Table 9b'!J12))</f>
        <v>403</v>
      </c>
      <c r="L15" s="1050">
        <f>IF($B$5=$A$1,'Table 9a'!K12,IF($B$5=$A$2,'Table 9b'!K12))</f>
        <v>468</v>
      </c>
      <c r="M15" s="1002">
        <f>IF($B$5=$A$1,'Table 9a'!L12,IF($B$5=$A$2,""))</f>
        <v>16.129032258064527</v>
      </c>
    </row>
    <row r="16" spans="1:13" x14ac:dyDescent="0.2">
      <c r="B16" s="313" t="s">
        <v>166</v>
      </c>
      <c r="C16" s="1055">
        <f>IF($B$5=$A$1,'Table 9a'!B13,IF($B$5=$A$2,'Table 9b'!B13))</f>
        <v>53</v>
      </c>
      <c r="D16" s="1055">
        <f>IF($B$5=$A$1,'Table 9a'!C13,IF($B$5=$A$2,'Table 9b'!C13))</f>
        <v>34</v>
      </c>
      <c r="E16" s="1055">
        <f>IF($B$5=$A$1,'Table 9a'!D13,IF($B$5=$A$2,'Table 9b'!D13))</f>
        <v>46</v>
      </c>
      <c r="F16" s="1055">
        <f>IF($B$5=$A$1,'Table 9a'!E13,IF($B$5=$A$2,'Table 9b'!E13))</f>
        <v>71</v>
      </c>
      <c r="G16" s="1055">
        <f>IF($B$5=$A$1,'Table 9a'!F13,IF($B$5=$A$2,'Table 9b'!F13))</f>
        <v>84</v>
      </c>
      <c r="H16" s="1055">
        <f>IF($B$5=$A$1,'Table 9a'!G13,IF($B$5=$A$2,'Table 9b'!G13))</f>
        <v>116</v>
      </c>
      <c r="I16" s="1055">
        <f>IF($B$5=$A$1,'Table 9a'!H13,IF($B$5=$A$2,'Table 9b'!H13))</f>
        <v>95</v>
      </c>
      <c r="J16" s="1055">
        <f>IF($B$5=$A$1,'Table 9a'!I13,IF($B$5=$A$2,'Table 9b'!I13))</f>
        <v>93</v>
      </c>
      <c r="K16" s="1055">
        <f>IF($B$5=$A$1,'Table 9a'!J13,IF($B$5=$A$2,'Table 9b'!J13))</f>
        <v>102</v>
      </c>
      <c r="L16" s="1056">
        <f>IF($B$5=$A$1,'Table 9a'!K13,IF($B$5=$A$2,'Table 9b'!K13))</f>
        <v>142</v>
      </c>
      <c r="M16" s="1005">
        <f>IF($B$5=$A$1,'Table 9a'!L13,IF($B$5=$A$2,""))</f>
        <v>39.215686274509807</v>
      </c>
    </row>
    <row r="17" spans="2:13" x14ac:dyDescent="0.2">
      <c r="B17" s="313" t="s">
        <v>167</v>
      </c>
      <c r="C17" s="1055">
        <f>IF($B$5=$A$1,'Table 9a'!B14,IF($B$5=$A$2,'Table 9b'!B14))</f>
        <v>99</v>
      </c>
      <c r="D17" s="1055">
        <f>IF($B$5=$A$1,'Table 9a'!C14,IF($B$5=$A$2,'Table 9b'!C14))</f>
        <v>74</v>
      </c>
      <c r="E17" s="1055">
        <f>IF($B$5=$A$1,'Table 9a'!D14,IF($B$5=$A$2,'Table 9b'!D14))</f>
        <v>68</v>
      </c>
      <c r="F17" s="1055">
        <f>IF($B$5=$A$1,'Table 9a'!E14,IF($B$5=$A$2,'Table 9b'!E14))</f>
        <v>97</v>
      </c>
      <c r="G17" s="1055">
        <f>IF($B$5=$A$1,'Table 9a'!F14,IF($B$5=$A$2,'Table 9b'!F14))</f>
        <v>108</v>
      </c>
      <c r="H17" s="1055">
        <f>IF($B$5=$A$1,'Table 9a'!G14,IF($B$5=$A$2,'Table 9b'!G14))</f>
        <v>105</v>
      </c>
      <c r="I17" s="1055">
        <f>IF($B$5=$A$1,'Table 9a'!H14,IF($B$5=$A$2,'Table 9b'!H14))</f>
        <v>120</v>
      </c>
      <c r="J17" s="1055">
        <f>IF($B$5=$A$1,'Table 9a'!I14,IF($B$5=$A$2,'Table 9b'!I14))</f>
        <v>143</v>
      </c>
      <c r="K17" s="1055">
        <f>IF($B$5=$A$1,'Table 9a'!J14,IF($B$5=$A$2,'Table 9b'!J14))</f>
        <v>120</v>
      </c>
      <c r="L17" s="1056">
        <f>IF($B$5=$A$1,'Table 9a'!K14,IF($B$5=$A$2,'Table 9b'!K14))</f>
        <v>124</v>
      </c>
      <c r="M17" s="1005">
        <f>IF($B$5=$A$1,'Table 9a'!L14,IF($B$5=$A$2,""))</f>
        <v>3.3333333333333428</v>
      </c>
    </row>
    <row r="18" spans="2:13" x14ac:dyDescent="0.2">
      <c r="B18" s="313" t="s">
        <v>190</v>
      </c>
      <c r="C18" s="1055">
        <f>IF($B$5=$A$1,'Table 9a'!B15,IF($B$5=$A$2,'Table 9b'!B15))</f>
        <v>7</v>
      </c>
      <c r="D18" s="1055">
        <f>IF($B$5=$A$1,'Table 9a'!C15,IF($B$5=$A$2,'Table 9b'!C15))</f>
        <v>3</v>
      </c>
      <c r="E18" s="1055">
        <f>IF($B$5=$A$1,'Table 9a'!D15,IF($B$5=$A$2,'Table 9b'!D15))</f>
        <v>4</v>
      </c>
      <c r="F18" s="1055">
        <f>IF($B$5=$A$1,'Table 9a'!E15,IF($B$5=$A$2,'Table 9b'!E15))</f>
        <v>0</v>
      </c>
      <c r="G18" s="1055">
        <f>IF($B$5=$A$1,'Table 9a'!F15,IF($B$5=$A$2,'Table 9b'!F15))</f>
        <v>5</v>
      </c>
      <c r="H18" s="1055">
        <f>IF($B$5=$A$1,'Table 9a'!G15,IF($B$5=$A$2,'Table 9b'!G15))</f>
        <v>0</v>
      </c>
      <c r="I18" s="1055">
        <f>IF($B$5=$A$1,'Table 9a'!H15,IF($B$5=$A$2,'Table 9b'!H15))</f>
        <v>1</v>
      </c>
      <c r="J18" s="1055">
        <f>IF($B$5=$A$1,'Table 9a'!I15,IF($B$5=$A$2,'Table 9b'!I15))</f>
        <v>0</v>
      </c>
      <c r="K18" s="1055">
        <f>IF($B$5=$A$1,'Table 9a'!J15,IF($B$5=$A$2,'Table 9b'!J15))</f>
        <v>1</v>
      </c>
      <c r="L18" s="1056">
        <f>IF($B$5=$A$1,'Table 9a'!K15,IF($B$5=$A$2,'Table 9b'!K15))</f>
        <v>0</v>
      </c>
      <c r="M18" s="1005">
        <f>IF($B$5=$A$1,'Table 9a'!L15,IF($B$5=$A$2,""))</f>
        <v>-100</v>
      </c>
    </row>
    <row r="19" spans="2:13" x14ac:dyDescent="0.2">
      <c r="B19" s="313" t="s">
        <v>168</v>
      </c>
      <c r="C19" s="1055">
        <f>IF($B$5=$A$1,'Table 9a'!B16,IF($B$5=$A$2,'Table 9b'!B16))</f>
        <v>100</v>
      </c>
      <c r="D19" s="1055">
        <f>IF($B$5=$A$1,'Table 9a'!C16,IF($B$5=$A$2,'Table 9b'!C16))</f>
        <v>89</v>
      </c>
      <c r="E19" s="1055">
        <f>IF($B$5=$A$1,'Table 9a'!D16,IF($B$5=$A$2,'Table 9b'!D16))</f>
        <v>92</v>
      </c>
      <c r="F19" s="1055">
        <f>IF($B$5=$A$1,'Table 9a'!E16,IF($B$5=$A$2,'Table 9b'!E16))</f>
        <v>126</v>
      </c>
      <c r="G19" s="1055">
        <f>IF($B$5=$A$1,'Table 9a'!F16,IF($B$5=$A$2,'Table 9b'!F16))</f>
        <v>168</v>
      </c>
      <c r="H19" s="1055">
        <f>IF($B$5=$A$1,'Table 9a'!G16,IF($B$5=$A$2,'Table 9b'!G16))</f>
        <v>143</v>
      </c>
      <c r="I19" s="1055">
        <f>IF($B$5=$A$1,'Table 9a'!H16,IF($B$5=$A$2,'Table 9b'!H16))</f>
        <v>167</v>
      </c>
      <c r="J19" s="1055">
        <f>IF($B$5=$A$1,'Table 9a'!I16,IF($B$5=$A$2,'Table 9b'!I16))</f>
        <v>154</v>
      </c>
      <c r="K19" s="1055">
        <f>IF($B$5=$A$1,'Table 9a'!J16,IF($B$5=$A$2,'Table 9b'!J16))</f>
        <v>180</v>
      </c>
      <c r="L19" s="1056">
        <f>IF($B$5=$A$1,'Table 9a'!K16,IF($B$5=$A$2,'Table 9b'!K16))</f>
        <v>202</v>
      </c>
      <c r="M19" s="1005">
        <f>IF($B$5=$A$1,'Table 9a'!L16,IF($B$5=$A$2,""))</f>
        <v>12.222222222222229</v>
      </c>
    </row>
    <row r="20" spans="2:13" x14ac:dyDescent="0.2">
      <c r="B20" s="690" t="s">
        <v>13</v>
      </c>
      <c r="C20" s="1049">
        <f>IF($B$5=$A$1,'Table 9a'!B17,IF($B$5=$A$2,'Table 9b'!B17))</f>
        <v>4641</v>
      </c>
      <c r="D20" s="1049">
        <f>IF($B$5=$A$1,'Table 9a'!C17,IF($B$5=$A$2,'Table 9b'!C17))</f>
        <v>4690</v>
      </c>
      <c r="E20" s="1049">
        <f>IF($B$5=$A$1,'Table 9a'!D17,IF($B$5=$A$2,'Table 9b'!D17))</f>
        <v>4612</v>
      </c>
      <c r="F20" s="1049">
        <f>IF($B$5=$A$1,'Table 9a'!E17,IF($B$5=$A$2,'Table 9b'!E17))</f>
        <v>4288</v>
      </c>
      <c r="G20" s="1049">
        <f>IF($B$5=$A$1,'Table 9a'!F17,IF($B$5=$A$2,'Table 9b'!F17))</f>
        <v>4022</v>
      </c>
      <c r="H20" s="1049">
        <f>IF($B$5=$A$1,'Table 9a'!G17,IF($B$5=$A$2,'Table 9b'!G17))</f>
        <v>4090</v>
      </c>
      <c r="I20" s="1049">
        <f>IF($B$5=$A$1,'Table 9a'!H17,IF($B$5=$A$2,'Table 9b'!H17))</f>
        <v>3710</v>
      </c>
      <c r="J20" s="1049">
        <f>IF($B$5=$A$1,'Table 9a'!I17,IF($B$5=$A$2,'Table 9b'!I17))</f>
        <v>3329</v>
      </c>
      <c r="K20" s="1049">
        <f>IF($B$5=$A$1,'Table 9a'!J17,IF($B$5=$A$2,'Table 9b'!J17))</f>
        <v>3133</v>
      </c>
      <c r="L20" s="1050">
        <f>IF($B$5=$A$1,'Table 9a'!K17,IF($B$5=$A$2,'Table 9b'!K17))</f>
        <v>3412</v>
      </c>
      <c r="M20" s="1002">
        <f>IF($B$5=$A$1,'Table 9a'!L17,IF($B$5=$A$2,""))</f>
        <v>8.9052026811362879</v>
      </c>
    </row>
    <row r="21" spans="2:13" x14ac:dyDescent="0.2">
      <c r="B21" s="313" t="s">
        <v>169</v>
      </c>
      <c r="C21" s="1055">
        <f>IF($B$5=$A$1,'Table 9a'!B18,IF($B$5=$A$2,'Table 9b'!B18))</f>
        <v>779</v>
      </c>
      <c r="D21" s="1055">
        <f>IF($B$5=$A$1,'Table 9a'!C18,IF($B$5=$A$2,'Table 9b'!C18))</f>
        <v>809</v>
      </c>
      <c r="E21" s="1055">
        <f>IF($B$5=$A$1,'Table 9a'!D18,IF($B$5=$A$2,'Table 9b'!D18))</f>
        <v>812</v>
      </c>
      <c r="F21" s="1055">
        <f>IF($B$5=$A$1,'Table 9a'!E18,IF($B$5=$A$2,'Table 9b'!E18))</f>
        <v>741</v>
      </c>
      <c r="G21" s="1055">
        <f>IF($B$5=$A$1,'Table 9a'!F18,IF($B$5=$A$2,'Table 9b'!F18))</f>
        <v>575</v>
      </c>
      <c r="H21" s="1055">
        <f>IF($B$5=$A$1,'Table 9a'!G18,IF($B$5=$A$2,'Table 9b'!G18))</f>
        <v>571</v>
      </c>
      <c r="I21" s="1055">
        <f>IF($B$5=$A$1,'Table 9a'!H18,IF($B$5=$A$2,'Table 9b'!H18))</f>
        <v>533</v>
      </c>
      <c r="J21" s="1055">
        <f>IF($B$5=$A$1,'Table 9a'!I18,IF($B$5=$A$2,'Table 9b'!I18))</f>
        <v>542</v>
      </c>
      <c r="K21" s="1055">
        <f>IF($B$5=$A$1,'Table 9a'!J18,IF($B$5=$A$2,'Table 9b'!J18))</f>
        <v>520</v>
      </c>
      <c r="L21" s="1056">
        <f>IF($B$5=$A$1,'Table 9a'!K18,IF($B$5=$A$2,'Table 9b'!K18))</f>
        <v>501</v>
      </c>
      <c r="M21" s="1005">
        <f>IF($B$5=$A$1,'Table 9a'!L18,IF($B$5=$A$2,""))</f>
        <v>-3.6538461538461462</v>
      </c>
    </row>
    <row r="22" spans="2:13" x14ac:dyDescent="0.2">
      <c r="B22" s="313" t="s">
        <v>196</v>
      </c>
      <c r="C22" s="1055">
        <f>IF($B$5=$A$1,'Table 9a'!B19,IF($B$5=$A$2,'Table 9b'!B19))</f>
        <v>114</v>
      </c>
      <c r="D22" s="1055">
        <f>IF($B$5=$A$1,'Table 9a'!C19,IF($B$5=$A$2,'Table 9b'!C19))</f>
        <v>108</v>
      </c>
      <c r="E22" s="1055">
        <f>IF($B$5=$A$1,'Table 9a'!D19,IF($B$5=$A$2,'Table 9b'!D19))</f>
        <v>115</v>
      </c>
      <c r="F22" s="1055">
        <f>IF($B$5=$A$1,'Table 9a'!E19,IF($B$5=$A$2,'Table 9b'!E19))</f>
        <v>110</v>
      </c>
      <c r="G22" s="1055">
        <f>IF($B$5=$A$1,'Table 9a'!F19,IF($B$5=$A$2,'Table 9b'!F19))</f>
        <v>92</v>
      </c>
      <c r="H22" s="1055">
        <f>IF($B$5=$A$1,'Table 9a'!G19,IF($B$5=$A$2,'Table 9b'!G19))</f>
        <v>78</v>
      </c>
      <c r="I22" s="1055">
        <f>IF($B$5=$A$1,'Table 9a'!H19,IF($B$5=$A$2,'Table 9b'!H19))</f>
        <v>72</v>
      </c>
      <c r="J22" s="1055">
        <f>IF($B$5=$A$1,'Table 9a'!I19,IF($B$5=$A$2,'Table 9b'!I19))</f>
        <v>91</v>
      </c>
      <c r="K22" s="1055">
        <f>IF($B$5=$A$1,'Table 9a'!J19,IF($B$5=$A$2,'Table 9b'!J19))</f>
        <v>76</v>
      </c>
      <c r="L22" s="1056">
        <f>IF($B$5=$A$1,'Table 9a'!K19,IF($B$5=$A$2,'Table 9b'!K19))</f>
        <v>74</v>
      </c>
      <c r="M22" s="1005">
        <f>IF($B$5=$A$1,'Table 9a'!L19,IF($B$5=$A$2,""))</f>
        <v>-2.6315789473684248</v>
      </c>
    </row>
    <row r="23" spans="2:13" x14ac:dyDescent="0.2">
      <c r="B23" s="313" t="s">
        <v>129</v>
      </c>
      <c r="C23" s="1055">
        <f>IF($B$5=$A$1,'Table 9a'!B20,IF($B$5=$A$2,'Table 9b'!B20))</f>
        <v>115</v>
      </c>
      <c r="D23" s="1055">
        <f>IF($B$5=$A$1,'Table 9a'!C20,IF($B$5=$A$2,'Table 9b'!C20))</f>
        <v>110</v>
      </c>
      <c r="E23" s="1055">
        <f>IF($B$5=$A$1,'Table 9a'!D20,IF($B$5=$A$2,'Table 9b'!D20))</f>
        <v>113</v>
      </c>
      <c r="F23" s="1055">
        <f>IF($B$5=$A$1,'Table 9a'!E20,IF($B$5=$A$2,'Table 9b'!E20))</f>
        <v>83</v>
      </c>
      <c r="G23" s="1055">
        <f>IF($B$5=$A$1,'Table 9a'!F20,IF($B$5=$A$2,'Table 9b'!F20))</f>
        <v>56</v>
      </c>
      <c r="H23" s="1055">
        <f>IF($B$5=$A$1,'Table 9a'!G20,IF($B$5=$A$2,'Table 9b'!G20))</f>
        <v>57</v>
      </c>
      <c r="I23" s="1055">
        <f>IF($B$5=$A$1,'Table 9a'!H20,IF($B$5=$A$2,'Table 9b'!H20))</f>
        <v>40</v>
      </c>
      <c r="J23" s="1055">
        <f>IF($B$5=$A$1,'Table 9a'!I20,IF($B$5=$A$2,'Table 9b'!I20))</f>
        <v>42</v>
      </c>
      <c r="K23" s="1055">
        <f>IF($B$5=$A$1,'Table 9a'!J20,IF($B$5=$A$2,'Table 9b'!J20))</f>
        <v>39</v>
      </c>
      <c r="L23" s="1056">
        <f>IF($B$5=$A$1,'Table 9a'!K20,IF($B$5=$A$2,'Table 9b'!K20))</f>
        <v>54</v>
      </c>
      <c r="M23" s="1005">
        <f>IF($B$5=$A$1,'Table 9a'!L20,IF($B$5=$A$2,""))</f>
        <v>38.461538461538453</v>
      </c>
    </row>
    <row r="24" spans="2:13" x14ac:dyDescent="0.2">
      <c r="B24" s="313" t="s">
        <v>124</v>
      </c>
      <c r="C24" s="1055">
        <f>IF($B$5=$A$1,'Table 9a'!B21,IF($B$5=$A$2,'Table 9b'!B21))</f>
        <v>140</v>
      </c>
      <c r="D24" s="1055">
        <f>IF($B$5=$A$1,'Table 9a'!C21,IF($B$5=$A$2,'Table 9b'!C21))</f>
        <v>132</v>
      </c>
      <c r="E24" s="1055">
        <f>IF($B$5=$A$1,'Table 9a'!D21,IF($B$5=$A$2,'Table 9b'!D21))</f>
        <v>131</v>
      </c>
      <c r="F24" s="1055">
        <f>IF($B$5=$A$1,'Table 9a'!E21,IF($B$5=$A$2,'Table 9b'!E21))</f>
        <v>116</v>
      </c>
      <c r="G24" s="1055">
        <f>IF($B$5=$A$1,'Table 9a'!F21,IF($B$5=$A$2,'Table 9b'!F21))</f>
        <v>72</v>
      </c>
      <c r="H24" s="1055">
        <f>IF($B$5=$A$1,'Table 9a'!G21,IF($B$5=$A$2,'Table 9b'!G21))</f>
        <v>87</v>
      </c>
      <c r="I24" s="1055">
        <f>IF($B$5=$A$1,'Table 9a'!H21,IF($B$5=$A$2,'Table 9b'!H21))</f>
        <v>95</v>
      </c>
      <c r="J24" s="1055">
        <f>IF($B$5=$A$1,'Table 9a'!I21,IF($B$5=$A$2,'Table 9b'!I21))</f>
        <v>93</v>
      </c>
      <c r="K24" s="1055">
        <f>IF($B$5=$A$1,'Table 9a'!J21,IF($B$5=$A$2,'Table 9b'!J21))</f>
        <v>76</v>
      </c>
      <c r="L24" s="1056">
        <f>IF($B$5=$A$1,'Table 9a'!K21,IF($B$5=$A$2,'Table 9b'!K21))</f>
        <v>80</v>
      </c>
      <c r="M24" s="1005">
        <f>IF($B$5=$A$1,'Table 9a'!L21,IF($B$5=$A$2,""))</f>
        <v>5.2631578947368354</v>
      </c>
    </row>
    <row r="25" spans="2:13" x14ac:dyDescent="0.2">
      <c r="B25" s="313" t="s">
        <v>14</v>
      </c>
      <c r="C25" s="1055">
        <f>IF($B$5=$A$1,'Table 9a'!B22,IF($B$5=$A$2,'Table 9b'!B22))</f>
        <v>2114</v>
      </c>
      <c r="D25" s="1055">
        <f>IF($B$5=$A$1,'Table 9a'!C22,IF($B$5=$A$2,'Table 9b'!C22))</f>
        <v>2108</v>
      </c>
      <c r="E25" s="1055">
        <f>IF($B$5=$A$1,'Table 9a'!D22,IF($B$5=$A$2,'Table 9b'!D22))</f>
        <v>2019</v>
      </c>
      <c r="F25" s="1055">
        <f>IF($B$5=$A$1,'Table 9a'!E22,IF($B$5=$A$2,'Table 9b'!E22))</f>
        <v>1850</v>
      </c>
      <c r="G25" s="1055">
        <f>IF($B$5=$A$1,'Table 9a'!F22,IF($B$5=$A$2,'Table 9b'!F22))</f>
        <v>1922</v>
      </c>
      <c r="H25" s="1055">
        <f>IF($B$5=$A$1,'Table 9a'!G22,IF($B$5=$A$2,'Table 9b'!G22))</f>
        <v>2127</v>
      </c>
      <c r="I25" s="1055">
        <f>IF($B$5=$A$1,'Table 9a'!H22,IF($B$5=$A$2,'Table 9b'!H22))</f>
        <v>1881</v>
      </c>
      <c r="J25" s="1055">
        <f>IF($B$5=$A$1,'Table 9a'!I22,IF($B$5=$A$2,'Table 9b'!I22))</f>
        <v>1632</v>
      </c>
      <c r="K25" s="1055">
        <f>IF($B$5=$A$1,'Table 9a'!J22,IF($B$5=$A$2,'Table 9b'!J22))</f>
        <v>1495</v>
      </c>
      <c r="L25" s="1056">
        <f>IF($B$5=$A$1,'Table 9a'!K22,IF($B$5=$A$2,'Table 9b'!K22))</f>
        <v>1824</v>
      </c>
      <c r="M25" s="1005">
        <f>IF($B$5=$A$1,'Table 9a'!L22,IF($B$5=$A$2,""))</f>
        <v>22.006688963210692</v>
      </c>
    </row>
    <row r="26" spans="2:13" x14ac:dyDescent="0.2">
      <c r="B26" s="313" t="s">
        <v>15</v>
      </c>
      <c r="C26" s="1055">
        <f>IF($B$5=$A$1,'Table 9a'!B23,IF($B$5=$A$2,'Table 9b'!B23))</f>
        <v>796</v>
      </c>
      <c r="D26" s="1055">
        <f>IF($B$5=$A$1,'Table 9a'!C23,IF($B$5=$A$2,'Table 9b'!C23))</f>
        <v>798</v>
      </c>
      <c r="E26" s="1055">
        <f>IF($B$5=$A$1,'Table 9a'!D23,IF($B$5=$A$2,'Table 9b'!D23))</f>
        <v>824</v>
      </c>
      <c r="F26" s="1055">
        <f>IF($B$5=$A$1,'Table 9a'!E23,IF($B$5=$A$2,'Table 9b'!E23))</f>
        <v>825</v>
      </c>
      <c r="G26" s="1055">
        <f>IF($B$5=$A$1,'Table 9a'!F23,IF($B$5=$A$2,'Table 9b'!F23))</f>
        <v>771</v>
      </c>
      <c r="H26" s="1055">
        <f>IF($B$5=$A$1,'Table 9a'!G23,IF($B$5=$A$2,'Table 9b'!G23))</f>
        <v>732</v>
      </c>
      <c r="I26" s="1055">
        <f>IF($B$5=$A$1,'Table 9a'!H23,IF($B$5=$A$2,'Table 9b'!H23))</f>
        <v>615</v>
      </c>
      <c r="J26" s="1055">
        <f>IF($B$5=$A$1,'Table 9a'!I23,IF($B$5=$A$2,'Table 9b'!I23))</f>
        <v>535</v>
      </c>
      <c r="K26" s="1055">
        <f>IF($B$5=$A$1,'Table 9a'!J23,IF($B$5=$A$2,'Table 9b'!J23))</f>
        <v>534</v>
      </c>
      <c r="L26" s="1056">
        <f>IF($B$5=$A$1,'Table 9a'!K23,IF($B$5=$A$2,'Table 9b'!K23))</f>
        <v>537</v>
      </c>
      <c r="M26" s="1005">
        <f>IF($B$5=$A$1,'Table 9a'!L23,IF($B$5=$A$2,""))</f>
        <v>0.56179775280898525</v>
      </c>
    </row>
    <row r="27" spans="2:13" x14ac:dyDescent="0.2">
      <c r="B27" s="313" t="s">
        <v>16</v>
      </c>
      <c r="C27" s="1055">
        <f>IF($B$5=$A$1,'Table 9a'!B24,IF($B$5=$A$2,'Table 9b'!B24))</f>
        <v>245</v>
      </c>
      <c r="D27" s="1055">
        <f>IF($B$5=$A$1,'Table 9a'!C24,IF($B$5=$A$2,'Table 9b'!C24))</f>
        <v>244</v>
      </c>
      <c r="E27" s="1055">
        <f>IF($B$5=$A$1,'Table 9a'!D24,IF($B$5=$A$2,'Table 9b'!D24))</f>
        <v>192</v>
      </c>
      <c r="F27" s="1055">
        <f>IF($B$5=$A$1,'Table 9a'!E24,IF($B$5=$A$2,'Table 9b'!E24))</f>
        <v>178</v>
      </c>
      <c r="G27" s="1055">
        <f>IF($B$5=$A$1,'Table 9a'!F24,IF($B$5=$A$2,'Table 9b'!F24))</f>
        <v>160</v>
      </c>
      <c r="H27" s="1055">
        <f>IF($B$5=$A$1,'Table 9a'!G24,IF($B$5=$A$2,'Table 9b'!G24))</f>
        <v>131</v>
      </c>
      <c r="I27" s="1055">
        <f>IF($B$5=$A$1,'Table 9a'!H24,IF($B$5=$A$2,'Table 9b'!H24))</f>
        <v>165</v>
      </c>
      <c r="J27" s="1055">
        <f>IF($B$5=$A$1,'Table 9a'!I24,IF($B$5=$A$2,'Table 9b'!I24))</f>
        <v>144</v>
      </c>
      <c r="K27" s="1055">
        <f>IF($B$5=$A$1,'Table 9a'!J24,IF($B$5=$A$2,'Table 9b'!J24))</f>
        <v>133</v>
      </c>
      <c r="L27" s="1056">
        <f>IF($B$5=$A$1,'Table 9a'!K24,IF($B$5=$A$2,'Table 9b'!K24))</f>
        <v>115</v>
      </c>
      <c r="M27" s="1005">
        <f>IF($B$5=$A$1,'Table 9a'!L24,IF($B$5=$A$2,""))</f>
        <v>-13.53383458646617</v>
      </c>
    </row>
    <row r="28" spans="2:13" x14ac:dyDescent="0.2">
      <c r="B28" s="313" t="s">
        <v>131</v>
      </c>
      <c r="C28" s="1055">
        <f>IF($B$5=$A$1,'Table 9a'!B25,IF($B$5=$A$2,'Table 9b'!B25))</f>
        <v>338</v>
      </c>
      <c r="D28" s="1055">
        <f>IF($B$5=$A$1,'Table 9a'!C25,IF($B$5=$A$2,'Table 9b'!C25))</f>
        <v>381</v>
      </c>
      <c r="E28" s="1055">
        <f>IF($B$5=$A$1,'Table 9a'!D25,IF($B$5=$A$2,'Table 9b'!D25))</f>
        <v>406</v>
      </c>
      <c r="F28" s="1055">
        <f>IF($B$5=$A$1,'Table 9a'!E25,IF($B$5=$A$2,'Table 9b'!E25))</f>
        <v>385</v>
      </c>
      <c r="G28" s="1055">
        <f>IF($B$5=$A$1,'Table 9a'!F25,IF($B$5=$A$2,'Table 9b'!F25))</f>
        <v>374</v>
      </c>
      <c r="H28" s="1055">
        <f>IF($B$5=$A$1,'Table 9a'!G25,IF($B$5=$A$2,'Table 9b'!G25))</f>
        <v>307</v>
      </c>
      <c r="I28" s="1055">
        <f>IF($B$5=$A$1,'Table 9a'!H25,IF($B$5=$A$2,'Table 9b'!H25))</f>
        <v>309</v>
      </c>
      <c r="J28" s="1055">
        <f>IF($B$5=$A$1,'Table 9a'!I25,IF($B$5=$A$2,'Table 9b'!I25))</f>
        <v>250</v>
      </c>
      <c r="K28" s="1055">
        <f>IF($B$5=$A$1,'Table 9a'!J25,IF($B$5=$A$2,'Table 9b'!J25))</f>
        <v>260</v>
      </c>
      <c r="L28" s="1056">
        <f>IF($B$5=$A$1,'Table 9a'!K25,IF($B$5=$A$2,'Table 9b'!K25))</f>
        <v>227</v>
      </c>
      <c r="M28" s="1005">
        <f>IF($B$5=$A$1,'Table 9a'!L25,IF($B$5=$A$2,""))</f>
        <v>-12.692307692307693</v>
      </c>
    </row>
    <row r="29" spans="2:13" x14ac:dyDescent="0.2">
      <c r="B29" s="690" t="s">
        <v>141</v>
      </c>
      <c r="C29" s="1049">
        <f>IF($B$5=$A$1,'Table 9a'!B26,IF($B$5=$A$2,'Table 9b'!B26))</f>
        <v>444</v>
      </c>
      <c r="D29" s="1049">
        <f>IF($B$5=$A$1,'Table 9a'!C26,IF($B$5=$A$2,'Table 9b'!C26))</f>
        <v>448</v>
      </c>
      <c r="E29" s="1049">
        <f>IF($B$5=$A$1,'Table 9a'!D26,IF($B$5=$A$2,'Table 9b'!D26))</f>
        <v>445</v>
      </c>
      <c r="F29" s="1049">
        <f>IF($B$5=$A$1,'Table 9a'!E26,IF($B$5=$A$2,'Table 9b'!E26))</f>
        <v>384</v>
      </c>
      <c r="G29" s="1049">
        <f>IF($B$5=$A$1,'Table 9a'!F26,IF($B$5=$A$2,'Table 9b'!F26))</f>
        <v>375</v>
      </c>
      <c r="H29" s="1049">
        <f>IF($B$5=$A$1,'Table 9a'!G26,IF($B$5=$A$2,'Table 9b'!G26))</f>
        <v>351</v>
      </c>
      <c r="I29" s="1049">
        <f>IF($B$5=$A$1,'Table 9a'!H26,IF($B$5=$A$2,'Table 9b'!H26))</f>
        <v>361</v>
      </c>
      <c r="J29" s="1049">
        <f>IF($B$5=$A$1,'Table 9a'!I26,IF($B$5=$A$2,'Table 9b'!I26))</f>
        <v>320</v>
      </c>
      <c r="K29" s="1049">
        <f>IF($B$5=$A$1,'Table 9a'!J26,IF($B$5=$A$2,'Table 9b'!J26))</f>
        <v>339</v>
      </c>
      <c r="L29" s="1050">
        <f>IF($B$5=$A$1,'Table 9a'!K26,IF($B$5=$A$2,'Table 9b'!K26))</f>
        <v>334</v>
      </c>
      <c r="M29" s="1002">
        <f>IF($B$5=$A$1,'Table 9a'!L26,IF($B$5=$A$2,""))</f>
        <v>-1.4749262536873147</v>
      </c>
    </row>
    <row r="30" spans="2:13" x14ac:dyDescent="0.2">
      <c r="B30" s="313" t="s">
        <v>170</v>
      </c>
      <c r="C30" s="1055">
        <f>IF($B$5=$A$1,'Table 9a'!B27,IF($B$5=$A$2,'Table 9b'!B27))</f>
        <v>57</v>
      </c>
      <c r="D30" s="1055">
        <f>IF($B$5=$A$1,'Table 9a'!C27,IF($B$5=$A$2,'Table 9b'!C27))</f>
        <v>55</v>
      </c>
      <c r="E30" s="1055">
        <f>IF($B$5=$A$1,'Table 9a'!D27,IF($B$5=$A$2,'Table 9b'!D27))</f>
        <v>60</v>
      </c>
      <c r="F30" s="1055">
        <f>IF($B$5=$A$1,'Table 9a'!E27,IF($B$5=$A$2,'Table 9b'!E27))</f>
        <v>62</v>
      </c>
      <c r="G30" s="1055">
        <f>IF($B$5=$A$1,'Table 9a'!F27,IF($B$5=$A$2,'Table 9b'!F27))</f>
        <v>49</v>
      </c>
      <c r="H30" s="1055">
        <f>IF($B$5=$A$1,'Table 9a'!G27,IF($B$5=$A$2,'Table 9b'!G27))</f>
        <v>46</v>
      </c>
      <c r="I30" s="1055">
        <f>IF($B$5=$A$1,'Table 9a'!H27,IF($B$5=$A$2,'Table 9b'!H27))</f>
        <v>50</v>
      </c>
      <c r="J30" s="1055">
        <f>IF($B$5=$A$1,'Table 9a'!I27,IF($B$5=$A$2,'Table 9b'!I27))</f>
        <v>49</v>
      </c>
      <c r="K30" s="1055">
        <f>IF($B$5=$A$1,'Table 9a'!J27,IF($B$5=$A$2,'Table 9b'!J27))</f>
        <v>56</v>
      </c>
      <c r="L30" s="1056">
        <f>IF($B$5=$A$1,'Table 9a'!K27,IF($B$5=$A$2,'Table 9b'!K27))</f>
        <v>72</v>
      </c>
      <c r="M30" s="1005">
        <f>IF($B$5=$A$1,'Table 9a'!L27,IF($B$5=$A$2,""))</f>
        <v>28.571428571428584</v>
      </c>
    </row>
    <row r="31" spans="2:13" x14ac:dyDescent="0.2">
      <c r="B31" s="313" t="s">
        <v>171</v>
      </c>
      <c r="C31" s="1055">
        <f>IF($B$5=$A$1,'Table 9a'!B28,IF($B$5=$A$2,'Table 9b'!B28))</f>
        <v>387</v>
      </c>
      <c r="D31" s="1055">
        <f>IF($B$5=$A$1,'Table 9a'!C28,IF($B$5=$A$2,'Table 9b'!C28))</f>
        <v>393</v>
      </c>
      <c r="E31" s="1055">
        <f>IF($B$5=$A$1,'Table 9a'!D28,IF($B$5=$A$2,'Table 9b'!D28))</f>
        <v>385</v>
      </c>
      <c r="F31" s="1055">
        <f>IF($B$5=$A$1,'Table 9a'!E28,IF($B$5=$A$2,'Table 9b'!E28))</f>
        <v>322</v>
      </c>
      <c r="G31" s="1055">
        <f>IF($B$5=$A$1,'Table 9a'!F28,IF($B$5=$A$2,'Table 9b'!F28))</f>
        <v>326</v>
      </c>
      <c r="H31" s="1055">
        <f>IF($B$5=$A$1,'Table 9a'!G28,IF($B$5=$A$2,'Table 9b'!G28))</f>
        <v>305</v>
      </c>
      <c r="I31" s="1055">
        <f>IF($B$5=$A$1,'Table 9a'!H28,IF($B$5=$A$2,'Table 9b'!H28))</f>
        <v>311</v>
      </c>
      <c r="J31" s="1055">
        <f>IF($B$5=$A$1,'Table 9a'!I28,IF($B$5=$A$2,'Table 9b'!I28))</f>
        <v>271</v>
      </c>
      <c r="K31" s="1055">
        <f>IF($B$5=$A$1,'Table 9a'!J28,IF($B$5=$A$2,'Table 9b'!J28))</f>
        <v>283</v>
      </c>
      <c r="L31" s="1056">
        <f>IF($B$5=$A$1,'Table 9a'!K28,IF($B$5=$A$2,'Table 9b'!K28))</f>
        <v>262</v>
      </c>
      <c r="M31" s="1005">
        <f>IF($B$5=$A$1,'Table 9a'!L28,IF($B$5=$A$2,""))</f>
        <v>-7.420494699646639</v>
      </c>
    </row>
    <row r="32" spans="2:13" x14ac:dyDescent="0.2">
      <c r="B32" s="690" t="s">
        <v>17</v>
      </c>
      <c r="C32" s="1049">
        <f>IF($B$5=$A$1,'Table 9a'!B29,IF($B$5=$A$2,'Table 9b'!B29))</f>
        <v>4558</v>
      </c>
      <c r="D32" s="1049">
        <f>IF($B$5=$A$1,'Table 9a'!C29,IF($B$5=$A$2,'Table 9b'!C29))</f>
        <v>4206</v>
      </c>
      <c r="E32" s="1049">
        <f>IF($B$5=$A$1,'Table 9a'!D29,IF($B$5=$A$2,'Table 9b'!D29))</f>
        <v>4300</v>
      </c>
      <c r="F32" s="1049">
        <f>IF($B$5=$A$1,'Table 9a'!E29,IF($B$5=$A$2,'Table 9b'!E29))</f>
        <v>3934</v>
      </c>
      <c r="G32" s="1049">
        <f>IF($B$5=$A$1,'Table 9a'!F29,IF($B$5=$A$2,'Table 9b'!F29))</f>
        <v>3816</v>
      </c>
      <c r="H32" s="1049">
        <f>IF($B$5=$A$1,'Table 9a'!G29,IF($B$5=$A$2,'Table 9b'!G29))</f>
        <v>3649</v>
      </c>
      <c r="I32" s="1049">
        <f>IF($B$5=$A$1,'Table 9a'!H29,IF($B$5=$A$2,'Table 9b'!H29))</f>
        <v>3605</v>
      </c>
      <c r="J32" s="1049">
        <f>IF($B$5=$A$1,'Table 9a'!I29,IF($B$5=$A$2,'Table 9b'!I29))</f>
        <v>3316</v>
      </c>
      <c r="K32" s="1049">
        <f>IF($B$5=$A$1,'Table 9a'!J29,IF($B$5=$A$2,'Table 9b'!J29))</f>
        <v>3013</v>
      </c>
      <c r="L32" s="1050">
        <f>IF($B$5=$A$1,'Table 9a'!K29,IF($B$5=$A$2,'Table 9b'!K29))</f>
        <v>3032</v>
      </c>
      <c r="M32" s="1002">
        <f>IF($B$5=$A$1,'Table 9a'!L29,IF($B$5=$A$2,""))</f>
        <v>0.63060073016927731</v>
      </c>
    </row>
    <row r="33" spans="2:13" x14ac:dyDescent="0.2">
      <c r="B33" s="313" t="s">
        <v>172</v>
      </c>
      <c r="C33" s="1055">
        <f>IF($B$5=$A$1,'Table 9a'!B30,IF($B$5=$A$2,'Table 9b'!B30))</f>
        <v>2126</v>
      </c>
      <c r="D33" s="1055">
        <f>IF($B$5=$A$1,'Table 9a'!C30,IF($B$5=$A$2,'Table 9b'!C30))</f>
        <v>1979</v>
      </c>
      <c r="E33" s="1055">
        <f>IF($B$5=$A$1,'Table 9a'!D30,IF($B$5=$A$2,'Table 9b'!D30))</f>
        <v>2117</v>
      </c>
      <c r="F33" s="1055">
        <f>IF($B$5=$A$1,'Table 9a'!E30,IF($B$5=$A$2,'Table 9b'!E30))</f>
        <v>2099</v>
      </c>
      <c r="G33" s="1055">
        <f>IF($B$5=$A$1,'Table 9a'!F30,IF($B$5=$A$2,'Table 9b'!F30))</f>
        <v>2049</v>
      </c>
      <c r="H33" s="1055">
        <f>IF($B$5=$A$1,'Table 9a'!G30,IF($B$5=$A$2,'Table 9b'!G30))</f>
        <v>2082</v>
      </c>
      <c r="I33" s="1055">
        <f>IF($B$5=$A$1,'Table 9a'!H30,IF($B$5=$A$2,'Table 9b'!H30))</f>
        <v>2044</v>
      </c>
      <c r="J33" s="1055">
        <f>IF($B$5=$A$1,'Table 9a'!I30,IF($B$5=$A$2,'Table 9b'!I30))</f>
        <v>1743</v>
      </c>
      <c r="K33" s="1055">
        <f>IF($B$5=$A$1,'Table 9a'!J30,IF($B$5=$A$2,'Table 9b'!J30))</f>
        <v>1604</v>
      </c>
      <c r="L33" s="1056">
        <f>IF($B$5=$A$1,'Table 9a'!K30,IF($B$5=$A$2,'Table 9b'!K30))</f>
        <v>1534</v>
      </c>
      <c r="M33" s="1005">
        <f>IF($B$5=$A$1,'Table 9a'!L30,IF($B$5=$A$2,""))</f>
        <v>-4.3640897755610979</v>
      </c>
    </row>
    <row r="34" spans="2:13" x14ac:dyDescent="0.2">
      <c r="B34" s="313" t="s">
        <v>191</v>
      </c>
      <c r="C34" s="1055">
        <f>IF($B$5=$A$1,'Table 9a'!B31,IF($B$5=$A$2,'Table 9b'!B31))</f>
        <v>914</v>
      </c>
      <c r="D34" s="1055">
        <f>IF($B$5=$A$1,'Table 9a'!C31,IF($B$5=$A$2,'Table 9b'!C31))</f>
        <v>758</v>
      </c>
      <c r="E34" s="1055">
        <f>IF($B$5=$A$1,'Table 9a'!D31,IF($B$5=$A$2,'Table 9b'!D31))</f>
        <v>805</v>
      </c>
      <c r="F34" s="1055">
        <f>IF($B$5=$A$1,'Table 9a'!E31,IF($B$5=$A$2,'Table 9b'!E31))</f>
        <v>646</v>
      </c>
      <c r="G34" s="1055">
        <f>IF($B$5=$A$1,'Table 9a'!F31,IF($B$5=$A$2,'Table 9b'!F31))</f>
        <v>643</v>
      </c>
      <c r="H34" s="1055">
        <f>IF($B$5=$A$1,'Table 9a'!G31,IF($B$5=$A$2,'Table 9b'!G31))</f>
        <v>587</v>
      </c>
      <c r="I34" s="1055">
        <f>IF($B$5=$A$1,'Table 9a'!H31,IF($B$5=$A$2,'Table 9b'!H31))</f>
        <v>509</v>
      </c>
      <c r="J34" s="1055">
        <f>IF($B$5=$A$1,'Table 9a'!I31,IF($B$5=$A$2,'Table 9b'!I31))</f>
        <v>489</v>
      </c>
      <c r="K34" s="1055">
        <f>IF($B$5=$A$1,'Table 9a'!J31,IF($B$5=$A$2,'Table 9b'!J31))</f>
        <v>505</v>
      </c>
      <c r="L34" s="1056">
        <f>IF($B$5=$A$1,'Table 9a'!K31,IF($B$5=$A$2,'Table 9b'!K31))</f>
        <v>601</v>
      </c>
      <c r="M34" s="1005">
        <f>IF($B$5=$A$1,'Table 9a'!L31,IF($B$5=$A$2,""))</f>
        <v>19.009900990098998</v>
      </c>
    </row>
    <row r="35" spans="2:13" x14ac:dyDescent="0.2">
      <c r="B35" s="313" t="s">
        <v>173</v>
      </c>
      <c r="C35" s="1055">
        <f>IF($B$5=$A$1,'Table 9a'!B32,IF($B$5=$A$2,'Table 9b'!B32))</f>
        <v>1467</v>
      </c>
      <c r="D35" s="1055">
        <f>IF($B$5=$A$1,'Table 9a'!C32,IF($B$5=$A$2,'Table 9b'!C32))</f>
        <v>1413</v>
      </c>
      <c r="E35" s="1055">
        <f>IF($B$5=$A$1,'Table 9a'!D32,IF($B$5=$A$2,'Table 9b'!D32))</f>
        <v>1309</v>
      </c>
      <c r="F35" s="1055">
        <f>IF($B$5=$A$1,'Table 9a'!E32,IF($B$5=$A$2,'Table 9b'!E32))</f>
        <v>1114</v>
      </c>
      <c r="G35" s="1055">
        <f>IF($B$5=$A$1,'Table 9a'!F32,IF($B$5=$A$2,'Table 9b'!F32))</f>
        <v>1061</v>
      </c>
      <c r="H35" s="1055">
        <f>IF($B$5=$A$1,'Table 9a'!G32,IF($B$5=$A$2,'Table 9b'!G32))</f>
        <v>936</v>
      </c>
      <c r="I35" s="1055">
        <f>IF($B$5=$A$1,'Table 9a'!H32,IF($B$5=$A$2,'Table 9b'!H32))</f>
        <v>1013</v>
      </c>
      <c r="J35" s="1055">
        <f>IF($B$5=$A$1,'Table 9a'!I32,IF($B$5=$A$2,'Table 9b'!I32))</f>
        <v>1017</v>
      </c>
      <c r="K35" s="1055">
        <f>IF($B$5=$A$1,'Table 9a'!J32,IF($B$5=$A$2,'Table 9b'!J32))</f>
        <v>865</v>
      </c>
      <c r="L35" s="1056">
        <f>IF($B$5=$A$1,'Table 9a'!K32,IF($B$5=$A$2,'Table 9b'!K32))</f>
        <v>860</v>
      </c>
      <c r="M35" s="1005">
        <f>IF($B$5=$A$1,'Table 9a'!L32,IF($B$5=$A$2,""))</f>
        <v>-0.57803468208092568</v>
      </c>
    </row>
    <row r="36" spans="2:13" x14ac:dyDescent="0.2">
      <c r="B36" s="313" t="s">
        <v>174</v>
      </c>
      <c r="C36" s="1055">
        <f>IF($B$5=$A$1,'Table 9a'!B33,IF($B$5=$A$2,'Table 9b'!B33))</f>
        <v>51</v>
      </c>
      <c r="D36" s="1055">
        <f>IF($B$5=$A$1,'Table 9a'!C33,IF($B$5=$A$2,'Table 9b'!C33))</f>
        <v>56</v>
      </c>
      <c r="E36" s="1055">
        <f>IF($B$5=$A$1,'Table 9a'!D33,IF($B$5=$A$2,'Table 9b'!D33))</f>
        <v>69</v>
      </c>
      <c r="F36" s="1055">
        <f>IF($B$5=$A$1,'Table 9a'!E33,IF($B$5=$A$2,'Table 9b'!E33))</f>
        <v>75</v>
      </c>
      <c r="G36" s="1055">
        <f>IF($B$5=$A$1,'Table 9a'!F33,IF($B$5=$A$2,'Table 9b'!F33))</f>
        <v>63</v>
      </c>
      <c r="H36" s="1055">
        <f>IF($B$5=$A$1,'Table 9a'!G33,IF($B$5=$A$2,'Table 9b'!G33))</f>
        <v>44</v>
      </c>
      <c r="I36" s="1055">
        <f>IF($B$5=$A$1,'Table 9a'!H33,IF($B$5=$A$2,'Table 9b'!H33))</f>
        <v>39</v>
      </c>
      <c r="J36" s="1055">
        <f>IF($B$5=$A$1,'Table 9a'!I33,IF($B$5=$A$2,'Table 9b'!I33))</f>
        <v>67</v>
      </c>
      <c r="K36" s="1055">
        <f>IF($B$5=$A$1,'Table 9a'!J33,IF($B$5=$A$2,'Table 9b'!J33))</f>
        <v>39</v>
      </c>
      <c r="L36" s="1056">
        <f>IF($B$5=$A$1,'Table 9a'!K33,IF($B$5=$A$2,'Table 9b'!K33))</f>
        <v>37</v>
      </c>
      <c r="M36" s="1005">
        <f>IF($B$5=$A$1,'Table 9a'!L33,IF($B$5=$A$2,""))</f>
        <v>-5.1282051282051384</v>
      </c>
    </row>
    <row r="37" spans="2:13" ht="22.5" customHeight="1" x14ac:dyDescent="0.2">
      <c r="B37" s="877" t="s">
        <v>18</v>
      </c>
      <c r="C37" s="1057">
        <f>IF($B$5=$A$1,'Table 9a'!B34,IF($B$5=$A$2,'Table 9b'!B34))</f>
        <v>4481</v>
      </c>
      <c r="D37" s="1057">
        <f>IF($B$5=$A$1,'Table 9a'!C34,IF($B$5=$A$2,'Table 9b'!C34))</f>
        <v>4419</v>
      </c>
      <c r="E37" s="1057">
        <f>IF($B$5=$A$1,'Table 9a'!D34,IF($B$5=$A$2,'Table 9b'!D34))</f>
        <v>4897</v>
      </c>
      <c r="F37" s="1057">
        <f>IF($B$5=$A$1,'Table 9a'!E34,IF($B$5=$A$2,'Table 9b'!E34))</f>
        <v>4614</v>
      </c>
      <c r="G37" s="1057">
        <f>IF($B$5=$A$1,'Table 9a'!F34,IF($B$5=$A$2,'Table 9b'!F34))</f>
        <v>4490</v>
      </c>
      <c r="H37" s="1057">
        <f>IF($B$5=$A$1,'Table 9a'!G34,IF($B$5=$A$2,'Table 9b'!G34))</f>
        <v>4560</v>
      </c>
      <c r="I37" s="1057">
        <f>IF($B$5=$A$1,'Table 9a'!H34,IF($B$5=$A$2,'Table 9b'!H34))</f>
        <v>4671</v>
      </c>
      <c r="J37" s="1057">
        <f>IF($B$5=$A$1,'Table 9a'!I34,IF($B$5=$A$2,'Table 9b'!I34))</f>
        <v>4372</v>
      </c>
      <c r="K37" s="1057">
        <f>IF($B$5=$A$1,'Table 9a'!J34,IF($B$5=$A$2,'Table 9b'!J34))</f>
        <v>4132</v>
      </c>
      <c r="L37" s="1058">
        <f>IF($B$5=$A$1,'Table 9a'!K34,IF($B$5=$A$2,'Table 9b'!K34))</f>
        <v>3940</v>
      </c>
      <c r="M37" s="1005">
        <f>IF($B$5=$A$1,'Table 9a'!L34,IF($B$5=$A$2,""))</f>
        <v>-4.6466602129719377</v>
      </c>
    </row>
    <row r="38" spans="2:13" x14ac:dyDescent="0.2">
      <c r="B38" s="690" t="s">
        <v>19</v>
      </c>
      <c r="C38" s="1049">
        <f>IF($B$5=$A$1,'Table 9a'!B35,IF($B$5=$A$2,'Table 9b'!B35))</f>
        <v>3845</v>
      </c>
      <c r="D38" s="1049">
        <f>IF($B$5=$A$1,'Table 9a'!C35,IF($B$5=$A$2,'Table 9b'!C35))</f>
        <v>3877</v>
      </c>
      <c r="E38" s="1049">
        <f>IF($B$5=$A$1,'Table 9a'!D35,IF($B$5=$A$2,'Table 9b'!D35))</f>
        <v>4356</v>
      </c>
      <c r="F38" s="1049">
        <f>IF($B$5=$A$1,'Table 9a'!E35,IF($B$5=$A$2,'Table 9b'!E35))</f>
        <v>4184</v>
      </c>
      <c r="G38" s="1049">
        <f>IF($B$5=$A$1,'Table 9a'!F35,IF($B$5=$A$2,'Table 9b'!F35))</f>
        <v>4134</v>
      </c>
      <c r="H38" s="1049">
        <f>IF($B$5=$A$1,'Table 9a'!G35,IF($B$5=$A$2,'Table 9b'!G35))</f>
        <v>4197</v>
      </c>
      <c r="I38" s="1049">
        <f>IF($B$5=$A$1,'Table 9a'!H35,IF($B$5=$A$2,'Table 9b'!H35))</f>
        <v>4235</v>
      </c>
      <c r="J38" s="1049">
        <f>IF($B$5=$A$1,'Table 9a'!I35,IF($B$5=$A$2,'Table 9b'!I35))</f>
        <v>3883</v>
      </c>
      <c r="K38" s="1049">
        <f>IF($B$5=$A$1,'Table 9a'!J35,IF($B$5=$A$2,'Table 9b'!J35))</f>
        <v>3625</v>
      </c>
      <c r="L38" s="1050">
        <f>IF($B$5=$A$1,'Table 9a'!K35,IF($B$5=$A$2,'Table 9b'!K35))</f>
        <v>3493</v>
      </c>
      <c r="M38" s="1002">
        <f>IF($B$5=$A$1,'Table 9a'!L35,IF($B$5=$A$2,""))</f>
        <v>-3.6413793103448313</v>
      </c>
    </row>
    <row r="39" spans="2:13" x14ac:dyDescent="0.2">
      <c r="B39" s="313" t="s">
        <v>175</v>
      </c>
      <c r="C39" s="1055">
        <f>IF($B$5=$A$1,'Table 9a'!B36,IF($B$5=$A$2,'Table 9b'!B36))</f>
        <v>1921</v>
      </c>
      <c r="D39" s="1055">
        <f>IF($B$5=$A$1,'Table 9a'!C36,IF($B$5=$A$2,'Table 9b'!C36))</f>
        <v>2069</v>
      </c>
      <c r="E39" s="1055">
        <f>IF($B$5=$A$1,'Table 9a'!D36,IF($B$5=$A$2,'Table 9b'!D36))</f>
        <v>2139</v>
      </c>
      <c r="F39" s="1055">
        <f>IF($B$5=$A$1,'Table 9a'!E36,IF($B$5=$A$2,'Table 9b'!E36))</f>
        <v>1949</v>
      </c>
      <c r="G39" s="1055">
        <f>IF($B$5=$A$1,'Table 9a'!F36,IF($B$5=$A$2,'Table 9b'!F36))</f>
        <v>1815</v>
      </c>
      <c r="H39" s="1055">
        <f>IF($B$5=$A$1,'Table 9a'!G36,IF($B$5=$A$2,'Table 9b'!G36))</f>
        <v>1823</v>
      </c>
      <c r="I39" s="1055">
        <f>IF($B$5=$A$1,'Table 9a'!H36,IF($B$5=$A$2,'Table 9b'!H36))</f>
        <v>1882</v>
      </c>
      <c r="J39" s="1055">
        <f>IF($B$5=$A$1,'Table 9a'!I36,IF($B$5=$A$2,'Table 9b'!I36))</f>
        <v>1729</v>
      </c>
      <c r="K39" s="1055">
        <f>IF($B$5=$A$1,'Table 9a'!J36,IF($B$5=$A$2,'Table 9b'!J36))</f>
        <v>1635</v>
      </c>
      <c r="L39" s="1056">
        <f>IF($B$5=$A$1,'Table 9a'!K36,IF($B$5=$A$2,'Table 9b'!K36))</f>
        <v>1637</v>
      </c>
      <c r="M39" s="1005" t="str">
        <f>IF($B$5=$A$1,'Table 9a'!L36,IF($B$5=$A$2,""))</f>
        <v>*</v>
      </c>
    </row>
    <row r="40" spans="2:13" x14ac:dyDescent="0.2">
      <c r="B40" s="313" t="s">
        <v>197</v>
      </c>
      <c r="C40" s="1055">
        <f>IF($B$5=$A$1,'Table 9a'!B37,IF($B$5=$A$2,'Table 9b'!B37))</f>
        <v>1709</v>
      </c>
      <c r="D40" s="1055">
        <f>IF($B$5=$A$1,'Table 9a'!C37,IF($B$5=$A$2,'Table 9b'!C37))</f>
        <v>1533</v>
      </c>
      <c r="E40" s="1055">
        <f>IF($B$5=$A$1,'Table 9a'!D37,IF($B$5=$A$2,'Table 9b'!D37))</f>
        <v>1800</v>
      </c>
      <c r="F40" s="1055">
        <f>IF($B$5=$A$1,'Table 9a'!E37,IF($B$5=$A$2,'Table 9b'!E37))</f>
        <v>1828</v>
      </c>
      <c r="G40" s="1055">
        <f>IF($B$5=$A$1,'Table 9a'!F37,IF($B$5=$A$2,'Table 9b'!F37))</f>
        <v>1875</v>
      </c>
      <c r="H40" s="1055">
        <f>IF($B$5=$A$1,'Table 9a'!G37,IF($B$5=$A$2,'Table 9b'!G37))</f>
        <v>1989</v>
      </c>
      <c r="I40" s="1055">
        <f>IF($B$5=$A$1,'Table 9a'!H37,IF($B$5=$A$2,'Table 9b'!H37))</f>
        <v>2007</v>
      </c>
      <c r="J40" s="1055">
        <f>IF($B$5=$A$1,'Table 9a'!I37,IF($B$5=$A$2,'Table 9b'!I37))</f>
        <v>1847</v>
      </c>
      <c r="K40" s="1055">
        <f>IF($B$5=$A$1,'Table 9a'!J37,IF($B$5=$A$2,'Table 9b'!J37))</f>
        <v>1711</v>
      </c>
      <c r="L40" s="1056">
        <f>IF($B$5=$A$1,'Table 9a'!K37,IF($B$5=$A$2,'Table 9b'!K37))</f>
        <v>1604</v>
      </c>
      <c r="M40" s="1005">
        <f>IF($B$5=$A$1,'Table 9a'!L37,IF($B$5=$A$2,""))</f>
        <v>-6.2536528345996487</v>
      </c>
    </row>
    <row r="41" spans="2:13" x14ac:dyDescent="0.2">
      <c r="B41" s="313" t="s">
        <v>192</v>
      </c>
      <c r="C41" s="1055">
        <f>IF($B$5=$A$1,'Table 9a'!B38,IF($B$5=$A$2,'Table 9b'!B38))</f>
        <v>5</v>
      </c>
      <c r="D41" s="1055">
        <f>IF($B$5=$A$1,'Table 9a'!C38,IF($B$5=$A$2,'Table 9b'!C38))</f>
        <v>3</v>
      </c>
      <c r="E41" s="1055">
        <f>IF($B$5=$A$1,'Table 9a'!D38,IF($B$5=$A$2,'Table 9b'!D38))</f>
        <v>5</v>
      </c>
      <c r="F41" s="1055">
        <f>IF($B$5=$A$1,'Table 9a'!E38,IF($B$5=$A$2,'Table 9b'!E38))</f>
        <v>3</v>
      </c>
      <c r="G41" s="1055">
        <f>IF($B$5=$A$1,'Table 9a'!F38,IF($B$5=$A$2,'Table 9b'!F38))</f>
        <v>2</v>
      </c>
      <c r="H41" s="1055">
        <f>IF($B$5=$A$1,'Table 9a'!G38,IF($B$5=$A$2,'Table 9b'!G38))</f>
        <v>1</v>
      </c>
      <c r="I41" s="1055">
        <f>IF($B$5=$A$1,'Table 9a'!H38,IF($B$5=$A$2,'Table 9b'!H38))</f>
        <v>3</v>
      </c>
      <c r="J41" s="1055">
        <f>IF($B$5=$A$1,'Table 9a'!I38,IF($B$5=$A$2,'Table 9b'!I38))</f>
        <v>2</v>
      </c>
      <c r="K41" s="1055">
        <f>IF($B$5=$A$1,'Table 9a'!J38,IF($B$5=$A$2,'Table 9b'!J38))</f>
        <v>1</v>
      </c>
      <c r="L41" s="1056">
        <f>IF($B$5=$A$1,'Table 9a'!K38,IF($B$5=$A$2,'Table 9b'!K38))</f>
        <v>0</v>
      </c>
      <c r="M41" s="1005">
        <f>IF($B$5=$A$1,'Table 9a'!L38,IF($B$5=$A$2,""))</f>
        <v>-100</v>
      </c>
    </row>
    <row r="42" spans="2:13" x14ac:dyDescent="0.2">
      <c r="B42" s="313" t="s">
        <v>184</v>
      </c>
      <c r="C42" s="1055">
        <f>IF($B$5=$A$1,'Table 9a'!B39,IF($B$5=$A$2,'Table 9b'!B39))</f>
        <v>210</v>
      </c>
      <c r="D42" s="1055">
        <f>IF($B$5=$A$1,'Table 9a'!C39,IF($B$5=$A$2,'Table 9b'!C39))</f>
        <v>272</v>
      </c>
      <c r="E42" s="1055">
        <f>IF($B$5=$A$1,'Table 9a'!D39,IF($B$5=$A$2,'Table 9b'!D39))</f>
        <v>412</v>
      </c>
      <c r="F42" s="1055">
        <f>IF($B$5=$A$1,'Table 9a'!E39,IF($B$5=$A$2,'Table 9b'!E39))</f>
        <v>404</v>
      </c>
      <c r="G42" s="1055">
        <f>IF($B$5=$A$1,'Table 9a'!F39,IF($B$5=$A$2,'Table 9b'!F39))</f>
        <v>442</v>
      </c>
      <c r="H42" s="1055">
        <f>IF($B$5=$A$1,'Table 9a'!G39,IF($B$5=$A$2,'Table 9b'!G39))</f>
        <v>384</v>
      </c>
      <c r="I42" s="1055">
        <f>IF($B$5=$A$1,'Table 9a'!H39,IF($B$5=$A$2,'Table 9b'!H39))</f>
        <v>343</v>
      </c>
      <c r="J42" s="1055">
        <f>IF($B$5=$A$1,'Table 9a'!I39,IF($B$5=$A$2,'Table 9b'!I39))</f>
        <v>305</v>
      </c>
      <c r="K42" s="1055">
        <f>IF($B$5=$A$1,'Table 9a'!J39,IF($B$5=$A$2,'Table 9b'!J39))</f>
        <v>278</v>
      </c>
      <c r="L42" s="1056">
        <f>IF($B$5=$A$1,'Table 9a'!K39,IF($B$5=$A$2,'Table 9b'!K39))</f>
        <v>252</v>
      </c>
      <c r="M42" s="1005">
        <f>IF($B$5=$A$1,'Table 9a'!L39,IF($B$5=$A$2,""))</f>
        <v>-9.352517985611513</v>
      </c>
    </row>
    <row r="43" spans="2:13" x14ac:dyDescent="0.2">
      <c r="B43" s="690" t="s">
        <v>20</v>
      </c>
      <c r="C43" s="1049">
        <f>IF($B$5=$A$1,'Table 9a'!B40,IF($B$5=$A$2,'Table 9b'!B40))</f>
        <v>636</v>
      </c>
      <c r="D43" s="1049">
        <f>IF($B$5=$A$1,'Table 9a'!C40,IF($B$5=$A$2,'Table 9b'!C40))</f>
        <v>542</v>
      </c>
      <c r="E43" s="1049">
        <f>IF($B$5=$A$1,'Table 9a'!D40,IF($B$5=$A$2,'Table 9b'!D40))</f>
        <v>541</v>
      </c>
      <c r="F43" s="1049">
        <f>IF($B$5=$A$1,'Table 9a'!E40,IF($B$5=$A$2,'Table 9b'!E40))</f>
        <v>430</v>
      </c>
      <c r="G43" s="1049">
        <f>IF($B$5=$A$1,'Table 9a'!F40,IF($B$5=$A$2,'Table 9b'!F40))</f>
        <v>356</v>
      </c>
      <c r="H43" s="1049">
        <f>IF($B$5=$A$1,'Table 9a'!G40,IF($B$5=$A$2,'Table 9b'!G40))</f>
        <v>363</v>
      </c>
      <c r="I43" s="1049">
        <f>IF($B$5=$A$1,'Table 9a'!H40,IF($B$5=$A$2,'Table 9b'!H40))</f>
        <v>436</v>
      </c>
      <c r="J43" s="1049">
        <f>IF($B$5=$A$1,'Table 9a'!I40,IF($B$5=$A$2,'Table 9b'!I40))</f>
        <v>489</v>
      </c>
      <c r="K43" s="1049">
        <f>IF($B$5=$A$1,'Table 9a'!J40,IF($B$5=$A$2,'Table 9b'!J40))</f>
        <v>507</v>
      </c>
      <c r="L43" s="1050">
        <f>IF($B$5=$A$1,'Table 9a'!K40,IF($B$5=$A$2,'Table 9b'!K40))</f>
        <v>447</v>
      </c>
      <c r="M43" s="1002">
        <f>IF($B$5=$A$1,'Table 9a'!L40,IF($B$5=$A$2,""))</f>
        <v>-11.834319526627226</v>
      </c>
    </row>
    <row r="44" spans="2:13" x14ac:dyDescent="0.2">
      <c r="B44" s="313" t="s">
        <v>177</v>
      </c>
      <c r="C44" s="1055">
        <f>IF($B$5=$A$1,'Table 9a'!B41,IF($B$5=$A$2,'Table 9b'!B41))</f>
        <v>119</v>
      </c>
      <c r="D44" s="1055">
        <f>IF($B$5=$A$1,'Table 9a'!C41,IF($B$5=$A$2,'Table 9b'!C41))</f>
        <v>98</v>
      </c>
      <c r="E44" s="1055">
        <f>IF($B$5=$A$1,'Table 9a'!D41,IF($B$5=$A$2,'Table 9b'!D41))</f>
        <v>102</v>
      </c>
      <c r="F44" s="1055">
        <f>IF($B$5=$A$1,'Table 9a'!E41,IF($B$5=$A$2,'Table 9b'!E41))</f>
        <v>80</v>
      </c>
      <c r="G44" s="1055">
        <f>IF($B$5=$A$1,'Table 9a'!F41,IF($B$5=$A$2,'Table 9b'!F41))</f>
        <v>80</v>
      </c>
      <c r="H44" s="1055">
        <f>IF($B$5=$A$1,'Table 9a'!G41,IF($B$5=$A$2,'Table 9b'!G41))</f>
        <v>97</v>
      </c>
      <c r="I44" s="1055">
        <f>IF($B$5=$A$1,'Table 9a'!H41,IF($B$5=$A$2,'Table 9b'!H41))</f>
        <v>142</v>
      </c>
      <c r="J44" s="1055">
        <f>IF($B$5=$A$1,'Table 9a'!I41,IF($B$5=$A$2,'Table 9b'!I41))</f>
        <v>152</v>
      </c>
      <c r="K44" s="1055">
        <f>IF($B$5=$A$1,'Table 9a'!J41,IF($B$5=$A$2,'Table 9b'!J41))</f>
        <v>175</v>
      </c>
      <c r="L44" s="1056">
        <f>IF($B$5=$A$1,'Table 9a'!K41,IF($B$5=$A$2,'Table 9b'!K41))</f>
        <v>155</v>
      </c>
      <c r="M44" s="1005">
        <f>IF($B$5=$A$1,'Table 9a'!L41,IF($B$5=$A$2,""))</f>
        <v>-11.428571428571431</v>
      </c>
    </row>
    <row r="45" spans="2:13" x14ac:dyDescent="0.2">
      <c r="B45" s="313" t="s">
        <v>178</v>
      </c>
      <c r="C45" s="1055">
        <f>IF($B$5=$A$1,'Table 9a'!B42,IF($B$5=$A$2,'Table 9b'!B42))</f>
        <v>116</v>
      </c>
      <c r="D45" s="1055">
        <f>IF($B$5=$A$1,'Table 9a'!C42,IF($B$5=$A$2,'Table 9b'!C42))</f>
        <v>122</v>
      </c>
      <c r="E45" s="1055">
        <f>IF($B$5=$A$1,'Table 9a'!D42,IF($B$5=$A$2,'Table 9b'!D42))</f>
        <v>116</v>
      </c>
      <c r="F45" s="1055">
        <f>IF($B$5=$A$1,'Table 9a'!E42,IF($B$5=$A$2,'Table 9b'!E42))</f>
        <v>97</v>
      </c>
      <c r="G45" s="1055">
        <f>IF($B$5=$A$1,'Table 9a'!F42,IF($B$5=$A$2,'Table 9b'!F42))</f>
        <v>73</v>
      </c>
      <c r="H45" s="1055">
        <f>IF($B$5=$A$1,'Table 9a'!G42,IF($B$5=$A$2,'Table 9b'!G42))</f>
        <v>89</v>
      </c>
      <c r="I45" s="1055">
        <f>IF($B$5=$A$1,'Table 9a'!H42,IF($B$5=$A$2,'Table 9b'!H42))</f>
        <v>97</v>
      </c>
      <c r="J45" s="1055">
        <f>IF($B$5=$A$1,'Table 9a'!I42,IF($B$5=$A$2,'Table 9b'!I42))</f>
        <v>90</v>
      </c>
      <c r="K45" s="1055">
        <f>IF($B$5=$A$1,'Table 9a'!J42,IF($B$5=$A$2,'Table 9b'!J42))</f>
        <v>75</v>
      </c>
      <c r="L45" s="1056">
        <f>IF($B$5=$A$1,'Table 9a'!K42,IF($B$5=$A$2,'Table 9b'!K42))</f>
        <v>70</v>
      </c>
      <c r="M45" s="1005">
        <f>IF($B$5=$A$1,'Table 9a'!L42,IF($B$5=$A$2,""))</f>
        <v>-6.6666666666666714</v>
      </c>
    </row>
    <row r="46" spans="2:13" x14ac:dyDescent="0.2">
      <c r="B46" s="313" t="s">
        <v>179</v>
      </c>
      <c r="C46" s="1059">
        <f>IF($B$5=$A$1,'Table 9a'!B43,IF($B$5=$A$2,'Table 9b'!B43))</f>
        <v>0</v>
      </c>
      <c r="D46" s="1059">
        <f>IF($B$5=$A$1,'Table 9a'!C43,IF($B$5=$A$2,'Table 9b'!C43))</f>
        <v>0</v>
      </c>
      <c r="E46" s="1059">
        <f>IF($B$5=$A$1,'Table 9a'!D43,IF($B$5=$A$2,'Table 9b'!D43))</f>
        <v>0</v>
      </c>
      <c r="F46" s="1059">
        <f>IF($B$5=$A$1,'Table 9a'!E43,IF($B$5=$A$2,'Table 9b'!E43))</f>
        <v>0</v>
      </c>
      <c r="G46" s="1059">
        <f>IF($B$5=$A$1,'Table 9a'!F43,IF($B$5=$A$2,'Table 9b'!F43))</f>
        <v>0</v>
      </c>
      <c r="H46" s="1059">
        <f>IF($B$5=$A$1,'Table 9a'!G43,IF($B$5=$A$2,'Table 9b'!G43))</f>
        <v>0</v>
      </c>
      <c r="I46" s="1059">
        <f>IF($B$5=$A$1,'Table 9a'!H43,IF($B$5=$A$2,'Table 9b'!H43))</f>
        <v>0</v>
      </c>
      <c r="J46" s="1059">
        <f>IF($B$5=$A$1,'Table 9a'!I43,IF($B$5=$A$2,'Table 9b'!I43))</f>
        <v>0</v>
      </c>
      <c r="K46" s="1059">
        <f>IF($B$5=$A$1,'Table 9a'!J43,IF($B$5=$A$2,'Table 9b'!J43))</f>
        <v>0</v>
      </c>
      <c r="L46" s="1060">
        <f>IF($B$5=$A$1,'Table 9a'!K43,IF($B$5=$A$2,'Table 9b'!K43))</f>
        <v>0</v>
      </c>
      <c r="M46" s="1005" t="str">
        <f>IF($B$5=$A$1,'Table 9a'!L43,IF($B$5=$A$2,""))</f>
        <v>-</v>
      </c>
    </row>
    <row r="47" spans="2:13" x14ac:dyDescent="0.2">
      <c r="B47" s="313" t="s">
        <v>194</v>
      </c>
      <c r="C47" s="1055">
        <f>IF($B$5=$A$1,'Table 9a'!B44,IF($B$5=$A$2,'Table 9b'!B44))</f>
        <v>393</v>
      </c>
      <c r="D47" s="1055">
        <f>IF($B$5=$A$1,'Table 9a'!C44,IF($B$5=$A$2,'Table 9b'!C44))</f>
        <v>318</v>
      </c>
      <c r="E47" s="1055">
        <f>IF($B$5=$A$1,'Table 9a'!D44,IF($B$5=$A$2,'Table 9b'!D44))</f>
        <v>316</v>
      </c>
      <c r="F47" s="1055">
        <f>IF($B$5=$A$1,'Table 9a'!E44,IF($B$5=$A$2,'Table 9b'!E44))</f>
        <v>248</v>
      </c>
      <c r="G47" s="1055">
        <f>IF($B$5=$A$1,'Table 9a'!F44,IF($B$5=$A$2,'Table 9b'!F44))</f>
        <v>196</v>
      </c>
      <c r="H47" s="1055">
        <f>IF($B$5=$A$1,'Table 9a'!G44,IF($B$5=$A$2,'Table 9b'!G44))</f>
        <v>174</v>
      </c>
      <c r="I47" s="1055">
        <f>IF($B$5=$A$1,'Table 9a'!H44,IF($B$5=$A$2,'Table 9b'!H44))</f>
        <v>189</v>
      </c>
      <c r="J47" s="1055">
        <f>IF($B$5=$A$1,'Table 9a'!I44,IF($B$5=$A$2,'Table 9b'!I44))</f>
        <v>239</v>
      </c>
      <c r="K47" s="1055">
        <f>IF($B$5=$A$1,'Table 9a'!J44,IF($B$5=$A$2,'Table 9b'!J44))</f>
        <v>249</v>
      </c>
      <c r="L47" s="1056">
        <f>IF($B$5=$A$1,'Table 9a'!K44,IF($B$5=$A$2,'Table 9b'!K44))</f>
        <v>219</v>
      </c>
      <c r="M47" s="1005">
        <f>IF($B$5=$A$1,'Table 9a'!L44,IF($B$5=$A$2,""))</f>
        <v>-12.048192771084345</v>
      </c>
    </row>
    <row r="48" spans="2:13" x14ac:dyDescent="0.2">
      <c r="B48" s="313" t="s">
        <v>180</v>
      </c>
      <c r="C48" s="1059">
        <f>IF($B$5=$A$1,'Table 9a'!B45,IF($B$5=$A$2,'Table 9b'!B45))</f>
        <v>0</v>
      </c>
      <c r="D48" s="1059">
        <f>IF($B$5=$A$1,'Table 9a'!C45,IF($B$5=$A$2,'Table 9b'!C45))</f>
        <v>0</v>
      </c>
      <c r="E48" s="1059">
        <f>IF($B$5=$A$1,'Table 9a'!D45,IF($B$5=$A$2,'Table 9b'!D45))</f>
        <v>0</v>
      </c>
      <c r="F48" s="1059">
        <f>IF($B$5=$A$1,'Table 9a'!E45,IF($B$5=$A$2,'Table 9b'!E45))</f>
        <v>0</v>
      </c>
      <c r="G48" s="1059">
        <f>IF($B$5=$A$1,'Table 9a'!F45,IF($B$5=$A$2,'Table 9b'!F45))</f>
        <v>0</v>
      </c>
      <c r="H48" s="1059">
        <f>IF($B$5=$A$1,'Table 9a'!G45,IF($B$5=$A$2,'Table 9b'!G45))</f>
        <v>0</v>
      </c>
      <c r="I48" s="1059">
        <f>IF($B$5=$A$1,'Table 9a'!H45,IF($B$5=$A$2,'Table 9b'!H45))</f>
        <v>0</v>
      </c>
      <c r="J48" s="1059">
        <f>IF($B$5=$A$1,'Table 9a'!I45,IF($B$5=$A$2,'Table 9b'!I45))</f>
        <v>0</v>
      </c>
      <c r="K48" s="1059">
        <f>IF($B$5=$A$1,'Table 9a'!J45,IF($B$5=$A$2,'Table 9b'!J45))</f>
        <v>1</v>
      </c>
      <c r="L48" s="1060">
        <f>IF($B$5=$A$1,'Table 9a'!K45,IF($B$5=$A$2,'Table 9b'!K45))</f>
        <v>0</v>
      </c>
      <c r="M48" s="1005">
        <f>IF($B$5=$A$1,'Table 9a'!L45,IF($B$5=$A$2,""))</f>
        <v>-100</v>
      </c>
    </row>
    <row r="49" spans="2:22" x14ac:dyDescent="0.2">
      <c r="B49" s="314" t="s">
        <v>326</v>
      </c>
      <c r="C49" s="1061">
        <f>IF($B$5=$A$1,'Table 9a'!B46,IF($B$5=$A$2,'Table 9b'!B46))</f>
        <v>8</v>
      </c>
      <c r="D49" s="1061">
        <f>IF($B$5=$A$1,'Table 9a'!C46,IF($B$5=$A$2,'Table 9b'!C46))</f>
        <v>4</v>
      </c>
      <c r="E49" s="1061">
        <f>IF($B$5=$A$1,'Table 9a'!D46,IF($B$5=$A$2,'Table 9b'!D46))</f>
        <v>7</v>
      </c>
      <c r="F49" s="1061">
        <f>IF($B$5=$A$1,'Table 9a'!E46,IF($B$5=$A$2,'Table 9b'!E46))</f>
        <v>5</v>
      </c>
      <c r="G49" s="1061">
        <f>IF($B$5=$A$1,'Table 9a'!F46,IF($B$5=$A$2,'Table 9b'!F46))</f>
        <v>7</v>
      </c>
      <c r="H49" s="1061">
        <f>IF($B$5=$A$1,'Table 9a'!G46,IF($B$5=$A$2,'Table 9b'!G46))</f>
        <v>3</v>
      </c>
      <c r="I49" s="1061">
        <f>IF($B$5=$A$1,'Table 9a'!H46,IF($B$5=$A$2,'Table 9b'!H46))</f>
        <v>8</v>
      </c>
      <c r="J49" s="1061">
        <f>IF($B$5=$A$1,'Table 9a'!I46,IF($B$5=$A$2,'Table 9b'!I46))</f>
        <v>8</v>
      </c>
      <c r="K49" s="1061">
        <f>IF($B$5=$A$1,'Table 9a'!J46,IF($B$5=$A$2,'Table 9b'!J46))</f>
        <v>7</v>
      </c>
      <c r="L49" s="1062">
        <f>IF($B$5=$A$1,'Table 9a'!K46,IF($B$5=$A$2,'Table 9b'!K46))</f>
        <v>3</v>
      </c>
      <c r="M49" s="1008">
        <f>IF($B$5=$A$1,'Table 9a'!L46,IF($B$5=$A$2,""))</f>
        <v>-57.142857142857146</v>
      </c>
    </row>
    <row r="50" spans="2:22" ht="11.25" customHeight="1" x14ac:dyDescent="0.2">
      <c r="B50" s="302" t="s">
        <v>324</v>
      </c>
      <c r="C50" s="443"/>
      <c r="D50" s="443"/>
      <c r="E50" s="443"/>
      <c r="F50" s="443"/>
      <c r="G50" s="443"/>
      <c r="H50" s="443"/>
      <c r="I50" s="443"/>
      <c r="J50" s="443"/>
      <c r="K50" s="443"/>
      <c r="L50" s="443"/>
      <c r="M50" s="443"/>
    </row>
    <row r="52" spans="2:22" x14ac:dyDescent="0.2">
      <c r="T52" s="110"/>
      <c r="U52" s="110"/>
      <c r="V52" s="110"/>
    </row>
    <row r="53" spans="2:22" x14ac:dyDescent="0.2">
      <c r="H53" s="110"/>
      <c r="I53" s="110"/>
      <c r="J53" s="110"/>
      <c r="K53" s="110"/>
      <c r="T53" s="110"/>
      <c r="U53" s="110"/>
      <c r="V53" s="110"/>
    </row>
    <row r="54" spans="2:22" x14ac:dyDescent="0.2">
      <c r="H54" s="110"/>
      <c r="I54" s="430"/>
      <c r="J54" s="367"/>
      <c r="K54" s="367"/>
      <c r="L54" s="367"/>
      <c r="M54" s="367"/>
      <c r="N54" s="367"/>
      <c r="O54" s="367"/>
      <c r="P54" s="367"/>
      <c r="Q54" s="367"/>
      <c r="R54" s="367"/>
      <c r="S54" s="367"/>
      <c r="T54" s="367"/>
      <c r="U54" s="110"/>
      <c r="V54" s="110"/>
    </row>
    <row r="55" spans="2:22" x14ac:dyDescent="0.2">
      <c r="H55" s="110"/>
      <c r="I55" s="110"/>
      <c r="J55" s="110"/>
      <c r="K55" s="110"/>
      <c r="T55" s="110"/>
      <c r="U55" s="110"/>
      <c r="V55" s="110"/>
    </row>
  </sheetData>
  <sheetProtection sheet="1" objects="1" scenarios="1"/>
  <phoneticPr fontId="10" type="noConversion"/>
  <dataValidations count="1">
    <dataValidation type="list" allowBlank="1" showInputMessage="1" showErrorMessage="1" sqref="B5">
      <formula1>$A$1:$A$2</formula1>
    </dataValidation>
  </dataValidations>
  <hyperlinks>
    <hyperlink ref="B1" location="Contents!A1" display="Return to index"/>
  </hyperlinks>
  <pageMargins left="0.75" right="0.75" top="1" bottom="1" header="0.5" footer="0.5"/>
  <pageSetup paperSize="9" scale="77"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92D050"/>
    <pageSetUpPr fitToPage="1"/>
  </sheetPr>
  <dimension ref="A1:S52"/>
  <sheetViews>
    <sheetView showGridLines="0" workbookViewId="0">
      <selection activeCell="A2" sqref="A2"/>
    </sheetView>
  </sheetViews>
  <sheetFormatPr defaultRowHeight="12.75" x14ac:dyDescent="0.2"/>
  <cols>
    <col min="1" max="1" customWidth="true" width="32.5703125" collapsed="false"/>
    <col min="2" max="2" customWidth="true" width="8.7109375" collapsed="false"/>
    <col min="3" max="3" customWidth="true" width="8.5703125" collapsed="false"/>
    <col min="4" max="4" customWidth="true" width="8.42578125" collapsed="false"/>
    <col min="6" max="6" customWidth="true" width="8.42578125" collapsed="false"/>
    <col min="7" max="7" customWidth="true" width="8.5703125" collapsed="false"/>
    <col min="8" max="8" customWidth="true" width="8.7109375" collapsed="false"/>
    <col min="9" max="10" customWidth="true" width="8.85546875" collapsed="false"/>
    <col min="11" max="11" customWidth="true" width="8.7109375" collapsed="false"/>
  </cols>
  <sheetData>
    <row r="1" spans="1:12" x14ac:dyDescent="0.2">
      <c r="A1" s="100" t="s">
        <v>89</v>
      </c>
    </row>
    <row r="2" spans="1:12" ht="15" x14ac:dyDescent="0.25">
      <c r="A2" s="48" t="s">
        <v>457</v>
      </c>
      <c r="B2" s="67"/>
      <c r="C2" s="67"/>
      <c r="D2" s="67"/>
      <c r="E2" s="67"/>
      <c r="F2" s="67"/>
      <c r="G2" s="67"/>
      <c r="H2" s="67"/>
      <c r="I2" s="67"/>
      <c r="J2" s="67"/>
      <c r="K2" s="67"/>
    </row>
    <row r="3" spans="1:12" ht="12.75" customHeight="1" x14ac:dyDescent="0.25">
      <c r="A3" s="48"/>
      <c r="B3" s="67"/>
      <c r="C3" s="67"/>
      <c r="D3" s="67"/>
      <c r="E3" s="67"/>
      <c r="F3" s="67"/>
      <c r="G3" s="67"/>
      <c r="H3" s="67"/>
      <c r="I3" s="67"/>
      <c r="J3" s="67"/>
      <c r="K3" s="67"/>
    </row>
    <row r="4" spans="1:12" ht="33.75" x14ac:dyDescent="0.2">
      <c r="A4" s="446" t="s">
        <v>30</v>
      </c>
      <c r="B4" s="807" t="s">
        <v>111</v>
      </c>
      <c r="C4" s="807" t="s">
        <v>118</v>
      </c>
      <c r="D4" s="807" t="s">
        <v>128</v>
      </c>
      <c r="E4" s="807" t="s">
        <v>137</v>
      </c>
      <c r="F4" s="807" t="s">
        <v>163</v>
      </c>
      <c r="G4" s="807" t="s">
        <v>208</v>
      </c>
      <c r="H4" s="807" t="s">
        <v>269</v>
      </c>
      <c r="I4" s="807" t="s">
        <v>342</v>
      </c>
      <c r="J4" s="807" t="s">
        <v>349</v>
      </c>
      <c r="K4" s="808" t="s">
        <v>371</v>
      </c>
      <c r="L4" s="295" t="s">
        <v>374</v>
      </c>
    </row>
    <row r="5" spans="1:12" x14ac:dyDescent="0.2">
      <c r="A5" s="690" t="s">
        <v>139</v>
      </c>
      <c r="B5" s="691">
        <v>15802</v>
      </c>
      <c r="C5" s="691">
        <v>15320</v>
      </c>
      <c r="D5" s="691">
        <v>15950</v>
      </c>
      <c r="E5" s="691">
        <v>14790</v>
      </c>
      <c r="F5" s="691">
        <v>14172</v>
      </c>
      <c r="G5" s="691">
        <v>14041</v>
      </c>
      <c r="H5" s="691">
        <v>13766</v>
      </c>
      <c r="I5" s="691">
        <v>12705</v>
      </c>
      <c r="J5" s="691">
        <v>11980</v>
      </c>
      <c r="K5" s="692">
        <v>12220</v>
      </c>
      <c r="L5" s="642">
        <f>K5/J5*100-100</f>
        <v>2.0033388981636051</v>
      </c>
    </row>
    <row r="6" spans="1:12" ht="22.5" customHeight="1" x14ac:dyDescent="0.2">
      <c r="A6" s="910" t="s">
        <v>11</v>
      </c>
      <c r="B6" s="367">
        <v>11321</v>
      </c>
      <c r="C6" s="367">
        <v>10901</v>
      </c>
      <c r="D6" s="367">
        <v>11053</v>
      </c>
      <c r="E6" s="367">
        <v>10176</v>
      </c>
      <c r="F6" s="367">
        <v>9682</v>
      </c>
      <c r="G6" s="367">
        <v>9481</v>
      </c>
      <c r="H6" s="367">
        <v>9095</v>
      </c>
      <c r="I6" s="367">
        <v>8333</v>
      </c>
      <c r="J6" s="367">
        <v>7848</v>
      </c>
      <c r="K6" s="368">
        <v>8280</v>
      </c>
      <c r="L6" s="926">
        <f t="shared" ref="L6:L46" si="0">K6/J6*100-100</f>
        <v>5.5045871559632928</v>
      </c>
    </row>
    <row r="7" spans="1:12" x14ac:dyDescent="0.2">
      <c r="A7" s="690" t="s">
        <v>12</v>
      </c>
      <c r="B7" s="691">
        <v>1419</v>
      </c>
      <c r="C7" s="691">
        <v>1357</v>
      </c>
      <c r="D7" s="691">
        <v>1486</v>
      </c>
      <c r="E7" s="691">
        <v>1276</v>
      </c>
      <c r="F7" s="691">
        <v>1104</v>
      </c>
      <c r="G7" s="691">
        <v>1027</v>
      </c>
      <c r="H7" s="691">
        <v>1036</v>
      </c>
      <c r="I7" s="691">
        <v>978</v>
      </c>
      <c r="J7" s="691">
        <v>960</v>
      </c>
      <c r="K7" s="692">
        <v>1034</v>
      </c>
      <c r="L7" s="642">
        <f t="shared" si="0"/>
        <v>7.7083333333333428</v>
      </c>
    </row>
    <row r="8" spans="1:12" x14ac:dyDescent="0.2">
      <c r="A8" s="312" t="s">
        <v>164</v>
      </c>
      <c r="B8" s="367">
        <v>107</v>
      </c>
      <c r="C8" s="367">
        <v>97</v>
      </c>
      <c r="D8" s="367">
        <v>92</v>
      </c>
      <c r="E8" s="367">
        <v>94</v>
      </c>
      <c r="F8" s="367">
        <v>82</v>
      </c>
      <c r="G8" s="367">
        <v>56</v>
      </c>
      <c r="H8" s="367">
        <v>61</v>
      </c>
      <c r="I8" s="367">
        <v>57</v>
      </c>
      <c r="J8" s="367">
        <v>62</v>
      </c>
      <c r="K8" s="368">
        <v>60</v>
      </c>
      <c r="L8" s="926">
        <f t="shared" si="0"/>
        <v>-3.2258064516128968</v>
      </c>
    </row>
    <row r="9" spans="1:12" x14ac:dyDescent="0.2">
      <c r="A9" s="312" t="s">
        <v>198</v>
      </c>
      <c r="B9" s="367">
        <v>845</v>
      </c>
      <c r="C9" s="367">
        <v>755</v>
      </c>
      <c r="D9" s="367">
        <v>844</v>
      </c>
      <c r="E9" s="367">
        <v>724</v>
      </c>
      <c r="F9" s="367">
        <v>629</v>
      </c>
      <c r="G9" s="367">
        <v>612</v>
      </c>
      <c r="H9" s="367">
        <v>641</v>
      </c>
      <c r="I9" s="367">
        <v>610</v>
      </c>
      <c r="J9" s="367">
        <v>576</v>
      </c>
      <c r="K9" s="368">
        <v>656</v>
      </c>
      <c r="L9" s="926">
        <f t="shared" si="0"/>
        <v>13.888888888888886</v>
      </c>
    </row>
    <row r="10" spans="1:12" x14ac:dyDescent="0.2">
      <c r="A10" s="312" t="s">
        <v>165</v>
      </c>
      <c r="B10" s="367">
        <v>387</v>
      </c>
      <c r="C10" s="367">
        <v>377</v>
      </c>
      <c r="D10" s="367">
        <v>470</v>
      </c>
      <c r="E10" s="367">
        <v>406</v>
      </c>
      <c r="F10" s="367">
        <v>341</v>
      </c>
      <c r="G10" s="367">
        <v>303</v>
      </c>
      <c r="H10" s="367">
        <v>301</v>
      </c>
      <c r="I10" s="367">
        <v>275</v>
      </c>
      <c r="J10" s="367">
        <v>289</v>
      </c>
      <c r="K10" s="368">
        <v>279</v>
      </c>
      <c r="L10" s="926">
        <f t="shared" si="0"/>
        <v>-3.4602076124567418</v>
      </c>
    </row>
    <row r="11" spans="1:12" x14ac:dyDescent="0.2">
      <c r="A11" s="312" t="s">
        <v>199</v>
      </c>
      <c r="B11" s="441">
        <v>80</v>
      </c>
      <c r="C11" s="441">
        <v>128</v>
      </c>
      <c r="D11" s="441">
        <v>80</v>
      </c>
      <c r="E11" s="441">
        <v>52</v>
      </c>
      <c r="F11" s="441">
        <v>52</v>
      </c>
      <c r="G11" s="441">
        <v>56</v>
      </c>
      <c r="H11" s="441">
        <v>33</v>
      </c>
      <c r="I11" s="441">
        <v>36</v>
      </c>
      <c r="J11" s="441">
        <v>33</v>
      </c>
      <c r="K11" s="442">
        <v>39</v>
      </c>
      <c r="L11" s="926">
        <f t="shared" si="0"/>
        <v>18.181818181818187</v>
      </c>
    </row>
    <row r="12" spans="1:12" x14ac:dyDescent="0.2">
      <c r="A12" s="690" t="s">
        <v>140</v>
      </c>
      <c r="B12" s="691">
        <v>259</v>
      </c>
      <c r="C12" s="691">
        <v>200</v>
      </c>
      <c r="D12" s="691">
        <v>210</v>
      </c>
      <c r="E12" s="691">
        <v>294</v>
      </c>
      <c r="F12" s="691">
        <v>365</v>
      </c>
      <c r="G12" s="691">
        <v>364</v>
      </c>
      <c r="H12" s="691">
        <v>383</v>
      </c>
      <c r="I12" s="691">
        <v>390</v>
      </c>
      <c r="J12" s="691">
        <v>403</v>
      </c>
      <c r="K12" s="692">
        <v>468</v>
      </c>
      <c r="L12" s="642">
        <f t="shared" si="0"/>
        <v>16.129032258064527</v>
      </c>
    </row>
    <row r="13" spans="1:12" x14ac:dyDescent="0.2">
      <c r="A13" s="313" t="s">
        <v>166</v>
      </c>
      <c r="B13" s="441">
        <v>53</v>
      </c>
      <c r="C13" s="441">
        <v>34</v>
      </c>
      <c r="D13" s="441">
        <v>46</v>
      </c>
      <c r="E13" s="441">
        <v>71</v>
      </c>
      <c r="F13" s="441">
        <v>84</v>
      </c>
      <c r="G13" s="441">
        <v>116</v>
      </c>
      <c r="H13" s="441">
        <v>95</v>
      </c>
      <c r="I13" s="441">
        <v>93</v>
      </c>
      <c r="J13" s="441">
        <v>102</v>
      </c>
      <c r="K13" s="442">
        <v>142</v>
      </c>
      <c r="L13" s="926">
        <f t="shared" si="0"/>
        <v>39.215686274509807</v>
      </c>
    </row>
    <row r="14" spans="1:12" x14ac:dyDescent="0.2">
      <c r="A14" s="313" t="s">
        <v>167</v>
      </c>
      <c r="B14" s="441">
        <v>99</v>
      </c>
      <c r="C14" s="441">
        <v>74</v>
      </c>
      <c r="D14" s="441">
        <v>68</v>
      </c>
      <c r="E14" s="441">
        <v>97</v>
      </c>
      <c r="F14" s="441">
        <v>108</v>
      </c>
      <c r="G14" s="441">
        <v>105</v>
      </c>
      <c r="H14" s="441">
        <v>120</v>
      </c>
      <c r="I14" s="441">
        <v>143</v>
      </c>
      <c r="J14" s="441">
        <v>120</v>
      </c>
      <c r="K14" s="442">
        <v>124</v>
      </c>
      <c r="L14" s="926">
        <f t="shared" si="0"/>
        <v>3.3333333333333428</v>
      </c>
    </row>
    <row r="15" spans="1:12" x14ac:dyDescent="0.2">
      <c r="A15" s="313" t="s">
        <v>190</v>
      </c>
      <c r="B15" s="441">
        <v>7</v>
      </c>
      <c r="C15" s="441">
        <v>3</v>
      </c>
      <c r="D15" s="441">
        <v>4</v>
      </c>
      <c r="E15" s="441">
        <v>0</v>
      </c>
      <c r="F15" s="441">
        <v>5</v>
      </c>
      <c r="G15" s="441">
        <v>0</v>
      </c>
      <c r="H15" s="441">
        <v>1</v>
      </c>
      <c r="I15" s="441">
        <v>0</v>
      </c>
      <c r="J15" s="441">
        <v>1</v>
      </c>
      <c r="K15" s="442">
        <v>0</v>
      </c>
      <c r="L15" s="926">
        <f t="shared" si="0"/>
        <v>-100</v>
      </c>
    </row>
    <row r="16" spans="1:12" x14ac:dyDescent="0.2">
      <c r="A16" s="313" t="s">
        <v>168</v>
      </c>
      <c r="B16" s="441">
        <v>100</v>
      </c>
      <c r="C16" s="441">
        <v>89</v>
      </c>
      <c r="D16" s="441">
        <v>92</v>
      </c>
      <c r="E16" s="441">
        <v>126</v>
      </c>
      <c r="F16" s="441">
        <v>168</v>
      </c>
      <c r="G16" s="441">
        <v>143</v>
      </c>
      <c r="H16" s="441">
        <v>167</v>
      </c>
      <c r="I16" s="441">
        <v>154</v>
      </c>
      <c r="J16" s="441">
        <v>180</v>
      </c>
      <c r="K16" s="442">
        <v>202</v>
      </c>
      <c r="L16" s="926">
        <f t="shared" si="0"/>
        <v>12.222222222222229</v>
      </c>
    </row>
    <row r="17" spans="1:13" x14ac:dyDescent="0.2">
      <c r="A17" s="690" t="s">
        <v>13</v>
      </c>
      <c r="B17" s="691">
        <v>4641</v>
      </c>
      <c r="C17" s="691">
        <v>4690</v>
      </c>
      <c r="D17" s="691">
        <v>4612</v>
      </c>
      <c r="E17" s="691">
        <v>4288</v>
      </c>
      <c r="F17" s="691">
        <v>4022</v>
      </c>
      <c r="G17" s="691">
        <v>4090</v>
      </c>
      <c r="H17" s="691">
        <v>3710</v>
      </c>
      <c r="I17" s="691">
        <v>3329</v>
      </c>
      <c r="J17" s="691">
        <v>3133</v>
      </c>
      <c r="K17" s="692">
        <v>3412</v>
      </c>
      <c r="L17" s="642">
        <f t="shared" si="0"/>
        <v>8.9052026811362879</v>
      </c>
    </row>
    <row r="18" spans="1:13" x14ac:dyDescent="0.2">
      <c r="A18" s="313" t="s">
        <v>169</v>
      </c>
      <c r="B18" s="441">
        <v>779</v>
      </c>
      <c r="C18" s="441">
        <v>809</v>
      </c>
      <c r="D18" s="441">
        <v>812</v>
      </c>
      <c r="E18" s="441">
        <v>741</v>
      </c>
      <c r="F18" s="441">
        <v>575</v>
      </c>
      <c r="G18" s="441">
        <v>571</v>
      </c>
      <c r="H18" s="441">
        <v>533</v>
      </c>
      <c r="I18" s="441">
        <v>542</v>
      </c>
      <c r="J18" s="441">
        <v>520</v>
      </c>
      <c r="K18" s="442">
        <v>501</v>
      </c>
      <c r="L18" s="926">
        <f t="shared" si="0"/>
        <v>-3.6538461538461462</v>
      </c>
    </row>
    <row r="19" spans="1:13" x14ac:dyDescent="0.2">
      <c r="A19" s="313" t="s">
        <v>196</v>
      </c>
      <c r="B19" s="441">
        <v>114</v>
      </c>
      <c r="C19" s="441">
        <v>108</v>
      </c>
      <c r="D19" s="441">
        <v>115</v>
      </c>
      <c r="E19" s="441">
        <v>110</v>
      </c>
      <c r="F19" s="441">
        <v>92</v>
      </c>
      <c r="G19" s="441">
        <v>78</v>
      </c>
      <c r="H19" s="441">
        <v>72</v>
      </c>
      <c r="I19" s="441">
        <v>91</v>
      </c>
      <c r="J19" s="441">
        <v>76</v>
      </c>
      <c r="K19" s="442">
        <v>74</v>
      </c>
      <c r="L19" s="926">
        <f t="shared" si="0"/>
        <v>-2.6315789473684248</v>
      </c>
    </row>
    <row r="20" spans="1:13" x14ac:dyDescent="0.2">
      <c r="A20" s="313" t="s">
        <v>129</v>
      </c>
      <c r="B20" s="441">
        <v>115</v>
      </c>
      <c r="C20" s="441">
        <v>110</v>
      </c>
      <c r="D20" s="441">
        <v>113</v>
      </c>
      <c r="E20" s="441">
        <v>83</v>
      </c>
      <c r="F20" s="441">
        <v>56</v>
      </c>
      <c r="G20" s="441">
        <v>57</v>
      </c>
      <c r="H20" s="441">
        <v>40</v>
      </c>
      <c r="I20" s="441">
        <v>42</v>
      </c>
      <c r="J20" s="441">
        <v>39</v>
      </c>
      <c r="K20" s="442">
        <v>54</v>
      </c>
      <c r="L20" s="926">
        <f t="shared" si="0"/>
        <v>38.461538461538453</v>
      </c>
    </row>
    <row r="21" spans="1:13" x14ac:dyDescent="0.2">
      <c r="A21" s="313" t="s">
        <v>124</v>
      </c>
      <c r="B21" s="441">
        <v>140</v>
      </c>
      <c r="C21" s="441">
        <v>132</v>
      </c>
      <c r="D21" s="441">
        <v>131</v>
      </c>
      <c r="E21" s="441">
        <v>116</v>
      </c>
      <c r="F21" s="441">
        <v>72</v>
      </c>
      <c r="G21" s="441">
        <v>87</v>
      </c>
      <c r="H21" s="441">
        <v>95</v>
      </c>
      <c r="I21" s="441">
        <v>93</v>
      </c>
      <c r="J21" s="441">
        <v>76</v>
      </c>
      <c r="K21" s="442">
        <v>80</v>
      </c>
      <c r="L21" s="926">
        <f t="shared" si="0"/>
        <v>5.2631578947368354</v>
      </c>
    </row>
    <row r="22" spans="1:13" x14ac:dyDescent="0.2">
      <c r="A22" s="313" t="s">
        <v>14</v>
      </c>
      <c r="B22" s="441">
        <v>2114</v>
      </c>
      <c r="C22" s="441">
        <v>2108</v>
      </c>
      <c r="D22" s="441">
        <v>2019</v>
      </c>
      <c r="E22" s="441">
        <v>1850</v>
      </c>
      <c r="F22" s="441">
        <v>1922</v>
      </c>
      <c r="G22" s="441">
        <v>2127</v>
      </c>
      <c r="H22" s="441">
        <v>1881</v>
      </c>
      <c r="I22" s="441">
        <v>1632</v>
      </c>
      <c r="J22" s="441">
        <v>1495</v>
      </c>
      <c r="K22" s="442">
        <v>1824</v>
      </c>
      <c r="L22" s="926">
        <f t="shared" si="0"/>
        <v>22.006688963210692</v>
      </c>
      <c r="M22" s="424"/>
    </row>
    <row r="23" spans="1:13" x14ac:dyDescent="0.2">
      <c r="A23" s="313" t="s">
        <v>15</v>
      </c>
      <c r="B23" s="441">
        <v>796</v>
      </c>
      <c r="C23" s="441">
        <v>798</v>
      </c>
      <c r="D23" s="441">
        <v>824</v>
      </c>
      <c r="E23" s="441">
        <v>825</v>
      </c>
      <c r="F23" s="441">
        <v>771</v>
      </c>
      <c r="G23" s="441">
        <v>732</v>
      </c>
      <c r="H23" s="441">
        <v>615</v>
      </c>
      <c r="I23" s="441">
        <v>535</v>
      </c>
      <c r="J23" s="441">
        <v>534</v>
      </c>
      <c r="K23" s="442">
        <v>537</v>
      </c>
      <c r="L23" s="926">
        <f t="shared" si="0"/>
        <v>0.56179775280898525</v>
      </c>
    </row>
    <row r="24" spans="1:13" x14ac:dyDescent="0.2">
      <c r="A24" s="313" t="s">
        <v>16</v>
      </c>
      <c r="B24" s="441">
        <v>245</v>
      </c>
      <c r="C24" s="441">
        <v>244</v>
      </c>
      <c r="D24" s="441">
        <v>192</v>
      </c>
      <c r="E24" s="441">
        <v>178</v>
      </c>
      <c r="F24" s="441">
        <v>160</v>
      </c>
      <c r="G24" s="441">
        <v>131</v>
      </c>
      <c r="H24" s="441">
        <v>165</v>
      </c>
      <c r="I24" s="441">
        <v>144</v>
      </c>
      <c r="J24" s="441">
        <v>133</v>
      </c>
      <c r="K24" s="442">
        <v>115</v>
      </c>
      <c r="L24" s="926">
        <f t="shared" si="0"/>
        <v>-13.53383458646617</v>
      </c>
    </row>
    <row r="25" spans="1:13" x14ac:dyDescent="0.2">
      <c r="A25" s="313" t="s">
        <v>131</v>
      </c>
      <c r="B25" s="441">
        <v>338</v>
      </c>
      <c r="C25" s="441">
        <v>381</v>
      </c>
      <c r="D25" s="441">
        <v>406</v>
      </c>
      <c r="E25" s="441">
        <v>385</v>
      </c>
      <c r="F25" s="441">
        <v>374</v>
      </c>
      <c r="G25" s="441">
        <v>307</v>
      </c>
      <c r="H25" s="441">
        <v>309</v>
      </c>
      <c r="I25" s="441">
        <v>250</v>
      </c>
      <c r="J25" s="441">
        <v>260</v>
      </c>
      <c r="K25" s="442">
        <v>227</v>
      </c>
      <c r="L25" s="926">
        <f t="shared" si="0"/>
        <v>-12.692307692307693</v>
      </c>
    </row>
    <row r="26" spans="1:13" x14ac:dyDescent="0.2">
      <c r="A26" s="690" t="s">
        <v>141</v>
      </c>
      <c r="B26" s="691">
        <v>444</v>
      </c>
      <c r="C26" s="691">
        <v>448</v>
      </c>
      <c r="D26" s="691">
        <v>445</v>
      </c>
      <c r="E26" s="691">
        <v>384</v>
      </c>
      <c r="F26" s="691">
        <v>375</v>
      </c>
      <c r="G26" s="691">
        <v>351</v>
      </c>
      <c r="H26" s="691">
        <v>361</v>
      </c>
      <c r="I26" s="691">
        <v>320</v>
      </c>
      <c r="J26" s="691">
        <v>339</v>
      </c>
      <c r="K26" s="692">
        <v>334</v>
      </c>
      <c r="L26" s="642">
        <f t="shared" si="0"/>
        <v>-1.4749262536873147</v>
      </c>
    </row>
    <row r="27" spans="1:13" x14ac:dyDescent="0.2">
      <c r="A27" s="313" t="s">
        <v>170</v>
      </c>
      <c r="B27" s="441">
        <v>57</v>
      </c>
      <c r="C27" s="441">
        <v>55</v>
      </c>
      <c r="D27" s="441">
        <v>60</v>
      </c>
      <c r="E27" s="441">
        <v>62</v>
      </c>
      <c r="F27" s="441">
        <v>49</v>
      </c>
      <c r="G27" s="441">
        <v>46</v>
      </c>
      <c r="H27" s="441">
        <v>50</v>
      </c>
      <c r="I27" s="441">
        <v>49</v>
      </c>
      <c r="J27" s="441">
        <v>56</v>
      </c>
      <c r="K27" s="442">
        <v>72</v>
      </c>
      <c r="L27" s="926">
        <f t="shared" si="0"/>
        <v>28.571428571428584</v>
      </c>
    </row>
    <row r="28" spans="1:13" x14ac:dyDescent="0.2">
      <c r="A28" s="313" t="s">
        <v>171</v>
      </c>
      <c r="B28" s="441">
        <v>387</v>
      </c>
      <c r="C28" s="441">
        <v>393</v>
      </c>
      <c r="D28" s="441">
        <v>385</v>
      </c>
      <c r="E28" s="441">
        <v>322</v>
      </c>
      <c r="F28" s="441">
        <v>326</v>
      </c>
      <c r="G28" s="441">
        <v>305</v>
      </c>
      <c r="H28" s="441">
        <v>311</v>
      </c>
      <c r="I28" s="441">
        <v>271</v>
      </c>
      <c r="J28" s="441">
        <v>283</v>
      </c>
      <c r="K28" s="442">
        <v>262</v>
      </c>
      <c r="L28" s="926">
        <f t="shared" si="0"/>
        <v>-7.420494699646639</v>
      </c>
    </row>
    <row r="29" spans="1:13" x14ac:dyDescent="0.2">
      <c r="A29" s="690" t="s">
        <v>17</v>
      </c>
      <c r="B29" s="691">
        <v>4558</v>
      </c>
      <c r="C29" s="691">
        <v>4206</v>
      </c>
      <c r="D29" s="691">
        <v>4300</v>
      </c>
      <c r="E29" s="691">
        <v>3934</v>
      </c>
      <c r="F29" s="691">
        <v>3816</v>
      </c>
      <c r="G29" s="691">
        <v>3649</v>
      </c>
      <c r="H29" s="691">
        <v>3605</v>
      </c>
      <c r="I29" s="691">
        <v>3316</v>
      </c>
      <c r="J29" s="691">
        <v>3013</v>
      </c>
      <c r="K29" s="692">
        <v>3032</v>
      </c>
      <c r="L29" s="642">
        <f t="shared" si="0"/>
        <v>0.63060073016927731</v>
      </c>
    </row>
    <row r="30" spans="1:13" x14ac:dyDescent="0.2">
      <c r="A30" s="313" t="s">
        <v>172</v>
      </c>
      <c r="B30" s="441">
        <v>2126</v>
      </c>
      <c r="C30" s="441">
        <v>1979</v>
      </c>
      <c r="D30" s="441">
        <v>2117</v>
      </c>
      <c r="E30" s="441">
        <v>2099</v>
      </c>
      <c r="F30" s="441">
        <v>2049</v>
      </c>
      <c r="G30" s="441">
        <v>2082</v>
      </c>
      <c r="H30" s="441">
        <v>2044</v>
      </c>
      <c r="I30" s="441">
        <v>1743</v>
      </c>
      <c r="J30" s="441">
        <v>1604</v>
      </c>
      <c r="K30" s="442">
        <v>1534</v>
      </c>
      <c r="L30" s="926">
        <f t="shared" si="0"/>
        <v>-4.3640897755610979</v>
      </c>
    </row>
    <row r="31" spans="1:13" x14ac:dyDescent="0.2">
      <c r="A31" s="313" t="s">
        <v>191</v>
      </c>
      <c r="B31" s="441">
        <v>914</v>
      </c>
      <c r="C31" s="441">
        <v>758</v>
      </c>
      <c r="D31" s="441">
        <v>805</v>
      </c>
      <c r="E31" s="441">
        <v>646</v>
      </c>
      <c r="F31" s="441">
        <v>643</v>
      </c>
      <c r="G31" s="441">
        <v>587</v>
      </c>
      <c r="H31" s="441">
        <v>509</v>
      </c>
      <c r="I31" s="441">
        <v>489</v>
      </c>
      <c r="J31" s="441">
        <v>505</v>
      </c>
      <c r="K31" s="442">
        <v>601</v>
      </c>
      <c r="L31" s="926">
        <f t="shared" si="0"/>
        <v>19.009900990098998</v>
      </c>
    </row>
    <row r="32" spans="1:13" x14ac:dyDescent="0.2">
      <c r="A32" s="313" t="s">
        <v>173</v>
      </c>
      <c r="B32" s="441">
        <v>1467</v>
      </c>
      <c r="C32" s="441">
        <v>1413</v>
      </c>
      <c r="D32" s="441">
        <v>1309</v>
      </c>
      <c r="E32" s="441">
        <v>1114</v>
      </c>
      <c r="F32" s="441">
        <v>1061</v>
      </c>
      <c r="G32" s="441">
        <v>936</v>
      </c>
      <c r="H32" s="441">
        <v>1013</v>
      </c>
      <c r="I32" s="441">
        <v>1017</v>
      </c>
      <c r="J32" s="441">
        <v>865</v>
      </c>
      <c r="K32" s="442">
        <v>860</v>
      </c>
      <c r="L32" s="926">
        <f t="shared" si="0"/>
        <v>-0.57803468208092568</v>
      </c>
    </row>
    <row r="33" spans="1:12" x14ac:dyDescent="0.2">
      <c r="A33" s="313" t="s">
        <v>174</v>
      </c>
      <c r="B33" s="441">
        <v>51</v>
      </c>
      <c r="C33" s="441">
        <v>56</v>
      </c>
      <c r="D33" s="441">
        <v>69</v>
      </c>
      <c r="E33" s="441">
        <v>75</v>
      </c>
      <c r="F33" s="441">
        <v>63</v>
      </c>
      <c r="G33" s="441">
        <v>44</v>
      </c>
      <c r="H33" s="441">
        <v>39</v>
      </c>
      <c r="I33" s="441">
        <v>67</v>
      </c>
      <c r="J33" s="441">
        <v>39</v>
      </c>
      <c r="K33" s="442">
        <v>37</v>
      </c>
      <c r="L33" s="926">
        <f t="shared" si="0"/>
        <v>-5.1282051282051384</v>
      </c>
    </row>
    <row r="34" spans="1:12" ht="22.5" customHeight="1" x14ac:dyDescent="0.2">
      <c r="A34" s="877" t="s">
        <v>18</v>
      </c>
      <c r="B34" s="878">
        <v>4481</v>
      </c>
      <c r="C34" s="878">
        <v>4419</v>
      </c>
      <c r="D34" s="878">
        <v>4897</v>
      </c>
      <c r="E34" s="878">
        <v>4614</v>
      </c>
      <c r="F34" s="878">
        <v>4490</v>
      </c>
      <c r="G34" s="878">
        <v>4560</v>
      </c>
      <c r="H34" s="878">
        <v>4671</v>
      </c>
      <c r="I34" s="878">
        <v>4372</v>
      </c>
      <c r="J34" s="878">
        <v>4132</v>
      </c>
      <c r="K34" s="879">
        <v>3940</v>
      </c>
      <c r="L34" s="926">
        <f t="shared" si="0"/>
        <v>-4.6466602129719377</v>
      </c>
    </row>
    <row r="35" spans="1:12" x14ac:dyDescent="0.2">
      <c r="A35" s="690" t="s">
        <v>19</v>
      </c>
      <c r="B35" s="691">
        <v>3845</v>
      </c>
      <c r="C35" s="691">
        <v>3877</v>
      </c>
      <c r="D35" s="691">
        <v>4356</v>
      </c>
      <c r="E35" s="691">
        <v>4184</v>
      </c>
      <c r="F35" s="691">
        <v>4134</v>
      </c>
      <c r="G35" s="691">
        <v>4197</v>
      </c>
      <c r="H35" s="691">
        <v>4235</v>
      </c>
      <c r="I35" s="691">
        <v>3883</v>
      </c>
      <c r="J35" s="691">
        <v>3625</v>
      </c>
      <c r="K35" s="692">
        <v>3493</v>
      </c>
      <c r="L35" s="642">
        <f t="shared" si="0"/>
        <v>-3.6413793103448313</v>
      </c>
    </row>
    <row r="36" spans="1:12" x14ac:dyDescent="0.2">
      <c r="A36" s="313" t="s">
        <v>175</v>
      </c>
      <c r="B36" s="441">
        <v>1921</v>
      </c>
      <c r="C36" s="441">
        <v>2069</v>
      </c>
      <c r="D36" s="441">
        <v>2139</v>
      </c>
      <c r="E36" s="441">
        <v>1949</v>
      </c>
      <c r="F36" s="441">
        <v>1815</v>
      </c>
      <c r="G36" s="441">
        <v>1823</v>
      </c>
      <c r="H36" s="441">
        <v>1882</v>
      </c>
      <c r="I36" s="441">
        <v>1729</v>
      </c>
      <c r="J36" s="441">
        <v>1635</v>
      </c>
      <c r="K36" s="442">
        <v>1637</v>
      </c>
      <c r="L36" s="940" t="s">
        <v>495</v>
      </c>
    </row>
    <row r="37" spans="1:12" x14ac:dyDescent="0.2">
      <c r="A37" s="313" t="s">
        <v>197</v>
      </c>
      <c r="B37" s="441">
        <v>1709</v>
      </c>
      <c r="C37" s="441">
        <v>1533</v>
      </c>
      <c r="D37" s="441">
        <v>1800</v>
      </c>
      <c r="E37" s="441">
        <v>1828</v>
      </c>
      <c r="F37" s="441">
        <v>1875</v>
      </c>
      <c r="G37" s="441">
        <v>1989</v>
      </c>
      <c r="H37" s="441">
        <v>2007</v>
      </c>
      <c r="I37" s="441">
        <v>1847</v>
      </c>
      <c r="J37" s="441">
        <v>1711</v>
      </c>
      <c r="K37" s="442">
        <v>1604</v>
      </c>
      <c r="L37" s="926">
        <f t="shared" si="0"/>
        <v>-6.2536528345996487</v>
      </c>
    </row>
    <row r="38" spans="1:12" x14ac:dyDescent="0.2">
      <c r="A38" s="313" t="s">
        <v>192</v>
      </c>
      <c r="B38" s="441">
        <v>5</v>
      </c>
      <c r="C38" s="441">
        <v>3</v>
      </c>
      <c r="D38" s="441">
        <v>5</v>
      </c>
      <c r="E38" s="441">
        <v>3</v>
      </c>
      <c r="F38" s="441">
        <v>2</v>
      </c>
      <c r="G38" s="441">
        <v>1</v>
      </c>
      <c r="H38" s="441">
        <v>3</v>
      </c>
      <c r="I38" s="441">
        <v>2</v>
      </c>
      <c r="J38" s="441">
        <v>1</v>
      </c>
      <c r="K38" s="442">
        <v>0</v>
      </c>
      <c r="L38" s="926">
        <f t="shared" si="0"/>
        <v>-100</v>
      </c>
    </row>
    <row r="39" spans="1:12" x14ac:dyDescent="0.2">
      <c r="A39" s="313" t="s">
        <v>184</v>
      </c>
      <c r="B39" s="441">
        <v>210</v>
      </c>
      <c r="C39" s="441">
        <v>272</v>
      </c>
      <c r="D39" s="441">
        <v>412</v>
      </c>
      <c r="E39" s="441">
        <v>404</v>
      </c>
      <c r="F39" s="441">
        <v>442</v>
      </c>
      <c r="G39" s="441">
        <v>384</v>
      </c>
      <c r="H39" s="441">
        <v>343</v>
      </c>
      <c r="I39" s="441">
        <v>305</v>
      </c>
      <c r="J39" s="441">
        <v>278</v>
      </c>
      <c r="K39" s="442">
        <v>252</v>
      </c>
      <c r="L39" s="926">
        <f t="shared" si="0"/>
        <v>-9.352517985611513</v>
      </c>
    </row>
    <row r="40" spans="1:12" x14ac:dyDescent="0.2">
      <c r="A40" s="690" t="s">
        <v>20</v>
      </c>
      <c r="B40" s="691">
        <v>636</v>
      </c>
      <c r="C40" s="691">
        <v>542</v>
      </c>
      <c r="D40" s="691">
        <v>541</v>
      </c>
      <c r="E40" s="691">
        <v>430</v>
      </c>
      <c r="F40" s="691">
        <v>356</v>
      </c>
      <c r="G40" s="691">
        <v>363</v>
      </c>
      <c r="H40" s="691">
        <v>436</v>
      </c>
      <c r="I40" s="691">
        <v>489</v>
      </c>
      <c r="J40" s="691">
        <v>507</v>
      </c>
      <c r="K40" s="692">
        <v>447</v>
      </c>
      <c r="L40" s="642">
        <f t="shared" si="0"/>
        <v>-11.834319526627226</v>
      </c>
    </row>
    <row r="41" spans="1:12" x14ac:dyDescent="0.2">
      <c r="A41" s="313" t="s">
        <v>177</v>
      </c>
      <c r="B41" s="441">
        <v>119</v>
      </c>
      <c r="C41" s="441">
        <v>98</v>
      </c>
      <c r="D41" s="441">
        <v>102</v>
      </c>
      <c r="E41" s="441">
        <v>80</v>
      </c>
      <c r="F41" s="441">
        <v>80</v>
      </c>
      <c r="G41" s="441">
        <v>97</v>
      </c>
      <c r="H41" s="441">
        <v>142</v>
      </c>
      <c r="I41" s="441">
        <v>152</v>
      </c>
      <c r="J41" s="441">
        <v>175</v>
      </c>
      <c r="K41" s="442">
        <v>155</v>
      </c>
      <c r="L41" s="926">
        <f t="shared" si="0"/>
        <v>-11.428571428571431</v>
      </c>
    </row>
    <row r="42" spans="1:12" x14ac:dyDescent="0.2">
      <c r="A42" s="313" t="s">
        <v>178</v>
      </c>
      <c r="B42" s="441">
        <v>116</v>
      </c>
      <c r="C42" s="441">
        <v>122</v>
      </c>
      <c r="D42" s="441">
        <v>116</v>
      </c>
      <c r="E42" s="441">
        <v>97</v>
      </c>
      <c r="F42" s="441">
        <v>73</v>
      </c>
      <c r="G42" s="441">
        <v>89</v>
      </c>
      <c r="H42" s="441">
        <v>97</v>
      </c>
      <c r="I42" s="441">
        <v>90</v>
      </c>
      <c r="J42" s="441">
        <v>75</v>
      </c>
      <c r="K42" s="442">
        <v>70</v>
      </c>
      <c r="L42" s="926">
        <f t="shared" si="0"/>
        <v>-6.6666666666666714</v>
      </c>
    </row>
    <row r="43" spans="1:12" x14ac:dyDescent="0.2">
      <c r="A43" s="313" t="s">
        <v>179</v>
      </c>
      <c r="B43" s="491">
        <v>0</v>
      </c>
      <c r="C43" s="491">
        <v>0</v>
      </c>
      <c r="D43" s="491">
        <v>0</v>
      </c>
      <c r="E43" s="491">
        <v>0</v>
      </c>
      <c r="F43" s="491">
        <v>0</v>
      </c>
      <c r="G43" s="491">
        <v>0</v>
      </c>
      <c r="H43" s="491">
        <v>0</v>
      </c>
      <c r="I43" s="491">
        <v>0</v>
      </c>
      <c r="J43" s="491">
        <v>0</v>
      </c>
      <c r="K43" s="492">
        <v>0</v>
      </c>
      <c r="L43" s="926" t="s">
        <v>494</v>
      </c>
    </row>
    <row r="44" spans="1:12" x14ac:dyDescent="0.2">
      <c r="A44" s="313" t="s">
        <v>194</v>
      </c>
      <c r="B44" s="441">
        <v>393</v>
      </c>
      <c r="C44" s="441">
        <v>318</v>
      </c>
      <c r="D44" s="441">
        <v>316</v>
      </c>
      <c r="E44" s="441">
        <v>248</v>
      </c>
      <c r="F44" s="441">
        <v>196</v>
      </c>
      <c r="G44" s="441">
        <v>174</v>
      </c>
      <c r="H44" s="441">
        <v>189</v>
      </c>
      <c r="I44" s="441">
        <v>239</v>
      </c>
      <c r="J44" s="441">
        <v>249</v>
      </c>
      <c r="K44" s="442">
        <v>219</v>
      </c>
      <c r="L44" s="926">
        <f t="shared" si="0"/>
        <v>-12.048192771084345</v>
      </c>
    </row>
    <row r="45" spans="1:12" x14ac:dyDescent="0.2">
      <c r="A45" s="313" t="s">
        <v>180</v>
      </c>
      <c r="B45" s="491">
        <v>0</v>
      </c>
      <c r="C45" s="491">
        <v>0</v>
      </c>
      <c r="D45" s="491">
        <v>0</v>
      </c>
      <c r="E45" s="491">
        <v>0</v>
      </c>
      <c r="F45" s="491">
        <v>0</v>
      </c>
      <c r="G45" s="491">
        <v>0</v>
      </c>
      <c r="H45" s="491">
        <v>0</v>
      </c>
      <c r="I45" s="491">
        <v>0</v>
      </c>
      <c r="J45" s="491">
        <v>1</v>
      </c>
      <c r="K45" s="492">
        <v>0</v>
      </c>
      <c r="L45" s="926">
        <f t="shared" si="0"/>
        <v>-100</v>
      </c>
    </row>
    <row r="46" spans="1:12" x14ac:dyDescent="0.2">
      <c r="A46" s="314" t="s">
        <v>326</v>
      </c>
      <c r="B46" s="444">
        <v>8</v>
      </c>
      <c r="C46" s="444">
        <v>4</v>
      </c>
      <c r="D46" s="444">
        <v>7</v>
      </c>
      <c r="E46" s="444">
        <v>5</v>
      </c>
      <c r="F46" s="444">
        <v>7</v>
      </c>
      <c r="G46" s="444">
        <v>3</v>
      </c>
      <c r="H46" s="444">
        <v>8</v>
      </c>
      <c r="I46" s="444">
        <v>8</v>
      </c>
      <c r="J46" s="444">
        <v>7</v>
      </c>
      <c r="K46" s="445">
        <v>3</v>
      </c>
      <c r="L46" s="927">
        <f t="shared" si="0"/>
        <v>-57.142857142857146</v>
      </c>
    </row>
    <row r="47" spans="1:12" ht="11.25" customHeight="1" x14ac:dyDescent="0.2">
      <c r="A47" s="302" t="s">
        <v>324</v>
      </c>
      <c r="B47" s="443"/>
      <c r="C47" s="443"/>
      <c r="D47" s="443"/>
      <c r="E47" s="443"/>
      <c r="F47" s="443"/>
      <c r="G47" s="443"/>
      <c r="H47" s="443"/>
      <c r="I47" s="443"/>
      <c r="J47" s="443"/>
      <c r="K47" s="443"/>
      <c r="L47" s="443"/>
    </row>
    <row r="50" spans="7:19" x14ac:dyDescent="0.2">
      <c r="G50" s="110"/>
      <c r="H50" s="110"/>
      <c r="I50" s="110"/>
      <c r="J50" s="110"/>
    </row>
    <row r="51" spans="7:19" x14ac:dyDescent="0.2">
      <c r="G51" s="110"/>
      <c r="H51" s="430"/>
      <c r="I51" s="367"/>
      <c r="J51" s="367"/>
      <c r="K51" s="367"/>
      <c r="L51" s="367"/>
      <c r="M51" s="367"/>
      <c r="N51" s="367"/>
      <c r="O51" s="367"/>
      <c r="P51" s="367"/>
      <c r="Q51" s="367"/>
      <c r="R51" s="367"/>
      <c r="S51" s="368"/>
    </row>
    <row r="52" spans="7:19" x14ac:dyDescent="0.2">
      <c r="G52" s="110"/>
      <c r="H52" s="110"/>
      <c r="I52" s="110"/>
      <c r="J52" s="110"/>
    </row>
  </sheetData>
  <hyperlinks>
    <hyperlink ref="A1" location="Contents!A1" display="Return to index"/>
  </hyperlinks>
  <pageMargins left="0.75" right="0.75" top="1" bottom="1" header="0.5" footer="0.5"/>
  <pageSetup paperSize="9" scale="68" orientation="landscape"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92D050"/>
    <pageSetUpPr fitToPage="1"/>
  </sheetPr>
  <dimension ref="A1:S52"/>
  <sheetViews>
    <sheetView showGridLines="0" workbookViewId="0">
      <selection activeCell="A2" sqref="A2"/>
    </sheetView>
  </sheetViews>
  <sheetFormatPr defaultRowHeight="12.75" x14ac:dyDescent="0.2"/>
  <cols>
    <col min="1" max="1" customWidth="true" width="32.5703125" collapsed="false"/>
    <col min="2" max="2" customWidth="true" width="8.7109375" collapsed="false"/>
    <col min="3" max="3" customWidth="true" width="8.5703125" collapsed="false"/>
    <col min="4" max="4" customWidth="true" width="8.42578125" collapsed="false"/>
    <col min="6" max="6" customWidth="true" width="8.42578125" collapsed="false"/>
    <col min="7" max="7" customWidth="true" width="8.5703125" collapsed="false"/>
    <col min="8" max="8" customWidth="true" width="8.7109375" collapsed="false"/>
    <col min="9" max="10" customWidth="true" width="8.85546875" collapsed="false"/>
    <col min="11" max="11" customWidth="true" width="8.7109375" collapsed="false"/>
  </cols>
  <sheetData>
    <row r="1" spans="1:12" x14ac:dyDescent="0.2">
      <c r="A1" s="100" t="s">
        <v>89</v>
      </c>
    </row>
    <row r="2" spans="1:12" ht="15" x14ac:dyDescent="0.25">
      <c r="A2" s="48" t="s">
        <v>458</v>
      </c>
      <c r="B2" s="67"/>
      <c r="C2" s="67"/>
      <c r="D2" s="67"/>
      <c r="E2" s="67"/>
      <c r="F2" s="67"/>
      <c r="G2" s="67"/>
      <c r="H2" s="67"/>
      <c r="I2" s="67"/>
      <c r="J2" s="67"/>
      <c r="K2" s="67"/>
    </row>
    <row r="3" spans="1:12" ht="12.75" customHeight="1" x14ac:dyDescent="0.25">
      <c r="A3" s="48"/>
      <c r="B3" s="67"/>
      <c r="C3" s="67"/>
      <c r="D3" s="67"/>
      <c r="E3" s="67"/>
      <c r="F3" s="67"/>
      <c r="G3" s="67"/>
      <c r="H3" s="67"/>
      <c r="I3" s="67"/>
      <c r="J3" s="67"/>
      <c r="K3" s="67"/>
    </row>
    <row r="4" spans="1:12" x14ac:dyDescent="0.2">
      <c r="A4" s="446" t="s">
        <v>30</v>
      </c>
      <c r="B4" s="807" t="s">
        <v>111</v>
      </c>
      <c r="C4" s="807" t="s">
        <v>118</v>
      </c>
      <c r="D4" s="807" t="s">
        <v>128</v>
      </c>
      <c r="E4" s="807" t="s">
        <v>137</v>
      </c>
      <c r="F4" s="807" t="s">
        <v>163</v>
      </c>
      <c r="G4" s="807" t="s">
        <v>208</v>
      </c>
      <c r="H4" s="807" t="s">
        <v>269</v>
      </c>
      <c r="I4" s="807" t="s">
        <v>342</v>
      </c>
      <c r="J4" s="807" t="s">
        <v>349</v>
      </c>
      <c r="K4" s="808" t="s">
        <v>371</v>
      </c>
    </row>
    <row r="5" spans="1:12" x14ac:dyDescent="0.2">
      <c r="A5" s="690" t="s">
        <v>139</v>
      </c>
      <c r="B5" s="691">
        <v>13.055080509909867</v>
      </c>
      <c r="C5" s="691">
        <v>13.254773708481499</v>
      </c>
      <c r="D5" s="691">
        <v>14.710765144248505</v>
      </c>
      <c r="E5" s="691">
        <v>14.64081014462626</v>
      </c>
      <c r="F5" s="691">
        <v>13.412325863113264</v>
      </c>
      <c r="G5" s="691">
        <v>13.173647076484277</v>
      </c>
      <c r="H5" s="691">
        <v>13.771233068566055</v>
      </c>
      <c r="I5" s="691">
        <v>13.757891431232199</v>
      </c>
      <c r="J5" s="691">
        <v>14.402673751788312</v>
      </c>
      <c r="K5" s="692">
        <v>15.566284091053845</v>
      </c>
    </row>
    <row r="6" spans="1:12" ht="22.5" customHeight="1" x14ac:dyDescent="0.2">
      <c r="A6" s="910" t="s">
        <v>11</v>
      </c>
      <c r="B6" s="367">
        <v>25.994213813372518</v>
      </c>
      <c r="C6" s="367">
        <v>25.777998486568293</v>
      </c>
      <c r="D6" s="367">
        <v>27.176612328194537</v>
      </c>
      <c r="E6" s="367">
        <v>27.518321209335028</v>
      </c>
      <c r="F6" s="367">
        <v>26.738470035901685</v>
      </c>
      <c r="G6" s="367">
        <v>25.971784687029174</v>
      </c>
      <c r="H6" s="367">
        <v>25.449101796407188</v>
      </c>
      <c r="I6" s="367">
        <v>25.577041129527316</v>
      </c>
      <c r="J6" s="367">
        <v>26.38515330823023</v>
      </c>
      <c r="K6" s="368">
        <v>29.095509171410498</v>
      </c>
    </row>
    <row r="7" spans="1:12" x14ac:dyDescent="0.2">
      <c r="A7" s="690" t="s">
        <v>12</v>
      </c>
      <c r="B7" s="691">
        <v>57.612667478684529</v>
      </c>
      <c r="C7" s="691">
        <v>53.425196850393696</v>
      </c>
      <c r="D7" s="691">
        <v>60.38195855343357</v>
      </c>
      <c r="E7" s="691">
        <v>59.542697153523093</v>
      </c>
      <c r="F7" s="691">
        <v>61.23128119800333</v>
      </c>
      <c r="G7" s="691">
        <v>58.853868194842406</v>
      </c>
      <c r="H7" s="691">
        <v>58.333333333333336</v>
      </c>
      <c r="I7" s="691">
        <v>56.695652173913047</v>
      </c>
      <c r="J7" s="691">
        <v>52.487698195735376</v>
      </c>
      <c r="K7" s="692">
        <v>58.057271195957327</v>
      </c>
    </row>
    <row r="8" spans="1:12" x14ac:dyDescent="0.2">
      <c r="A8" s="312" t="s">
        <v>164</v>
      </c>
      <c r="B8" s="367">
        <v>90.677966101694921</v>
      </c>
      <c r="C8" s="367">
        <v>82.90598290598291</v>
      </c>
      <c r="D8" s="367">
        <v>82.882882882882882</v>
      </c>
      <c r="E8" s="367">
        <v>81.739130434782609</v>
      </c>
      <c r="F8" s="367">
        <v>88.172043010752688</v>
      </c>
      <c r="G8" s="367">
        <v>69.135802469135797</v>
      </c>
      <c r="H8" s="367">
        <v>72.61904761904762</v>
      </c>
      <c r="I8" s="367">
        <v>73.076923076923066</v>
      </c>
      <c r="J8" s="367">
        <v>69.662921348314612</v>
      </c>
      <c r="K8" s="368">
        <v>74.074074074074076</v>
      </c>
    </row>
    <row r="9" spans="1:12" x14ac:dyDescent="0.2">
      <c r="A9" s="312" t="s">
        <v>198</v>
      </c>
      <c r="B9" s="367">
        <v>55.923229649238912</v>
      </c>
      <c r="C9" s="367">
        <v>53.206483439041577</v>
      </c>
      <c r="D9" s="367">
        <v>61.831501831501832</v>
      </c>
      <c r="E9" s="367">
        <v>56.342412451361866</v>
      </c>
      <c r="F9" s="367">
        <v>60.306807286673056</v>
      </c>
      <c r="G9" s="367">
        <v>58.119658119658126</v>
      </c>
      <c r="H9" s="367">
        <v>57.334525939177105</v>
      </c>
      <c r="I9" s="367">
        <v>54.708520179372201</v>
      </c>
      <c r="J9" s="367">
        <v>48.979591836734691</v>
      </c>
      <c r="K9" s="368">
        <v>55.972696245733786</v>
      </c>
    </row>
    <row r="10" spans="1:12" x14ac:dyDescent="0.2">
      <c r="A10" s="312" t="s">
        <v>165</v>
      </c>
      <c r="B10" s="367">
        <v>72.607879924953096</v>
      </c>
      <c r="C10" s="367">
        <v>71.673003802281372</v>
      </c>
      <c r="D10" s="367">
        <v>77.557755775577547</v>
      </c>
      <c r="E10" s="367">
        <v>78.07692307692308</v>
      </c>
      <c r="F10" s="367">
        <v>76.116071428571431</v>
      </c>
      <c r="G10" s="367">
        <v>78.497409326424872</v>
      </c>
      <c r="H10" s="367">
        <v>78.385416666666657</v>
      </c>
      <c r="I10" s="367">
        <v>74.324324324324323</v>
      </c>
      <c r="J10" s="367">
        <v>70.487804878048777</v>
      </c>
      <c r="K10" s="368">
        <v>77.285318559556785</v>
      </c>
    </row>
    <row r="11" spans="1:12" x14ac:dyDescent="0.2">
      <c r="A11" s="312" t="s">
        <v>199</v>
      </c>
      <c r="B11" s="441">
        <v>26.578073089701</v>
      </c>
      <c r="C11" s="441">
        <v>26.778242677824267</v>
      </c>
      <c r="D11" s="441">
        <v>21.108179419525065</v>
      </c>
      <c r="E11" s="441">
        <v>23.318385650224215</v>
      </c>
      <c r="F11" s="441">
        <v>23.74429223744292</v>
      </c>
      <c r="G11" s="441">
        <v>24.888888888888889</v>
      </c>
      <c r="H11" s="441">
        <v>17.368421052631579</v>
      </c>
      <c r="I11" s="441">
        <v>22.222222222222221</v>
      </c>
      <c r="J11" s="441">
        <v>21.428571428571427</v>
      </c>
      <c r="K11" s="442">
        <v>23.353293413173652</v>
      </c>
      <c r="L11" s="443"/>
    </row>
    <row r="12" spans="1:12" x14ac:dyDescent="0.2">
      <c r="A12" s="690" t="s">
        <v>140</v>
      </c>
      <c r="B12" s="691">
        <v>31.129807692307693</v>
      </c>
      <c r="C12" s="691">
        <v>26.455026455026452</v>
      </c>
      <c r="D12" s="691">
        <v>26.785714285714285</v>
      </c>
      <c r="E12" s="691">
        <v>33.94919168591224</v>
      </c>
      <c r="F12" s="691">
        <v>34.24015009380863</v>
      </c>
      <c r="G12" s="691">
        <v>31.569817866435386</v>
      </c>
      <c r="H12" s="691">
        <v>32.932072226999139</v>
      </c>
      <c r="I12" s="691">
        <v>37.178265014299335</v>
      </c>
      <c r="J12" s="691">
        <v>36.241007194244609</v>
      </c>
      <c r="K12" s="692">
        <v>38.518518518518519</v>
      </c>
      <c r="L12" s="443"/>
    </row>
    <row r="13" spans="1:12" x14ac:dyDescent="0.2">
      <c r="A13" s="313" t="s">
        <v>166</v>
      </c>
      <c r="B13" s="441">
        <v>92.982456140350877</v>
      </c>
      <c r="C13" s="441">
        <v>94.444444444444443</v>
      </c>
      <c r="D13" s="441">
        <v>93.877551020408163</v>
      </c>
      <c r="E13" s="441">
        <v>92.20779220779221</v>
      </c>
      <c r="F13" s="441">
        <v>92.307692307692307</v>
      </c>
      <c r="G13" s="441">
        <v>92.800000000000011</v>
      </c>
      <c r="H13" s="441">
        <v>90.476190476190482</v>
      </c>
      <c r="I13" s="441">
        <v>93.939393939393938</v>
      </c>
      <c r="J13" s="441">
        <v>96.226415094339629</v>
      </c>
      <c r="K13" s="442">
        <v>93.421052631578945</v>
      </c>
      <c r="L13" s="443"/>
    </row>
    <row r="14" spans="1:12" x14ac:dyDescent="0.2">
      <c r="A14" s="313" t="s">
        <v>167</v>
      </c>
      <c r="B14" s="441">
        <v>62.264150943396224</v>
      </c>
      <c r="C14" s="441">
        <v>46.25</v>
      </c>
      <c r="D14" s="441">
        <v>45.033112582781456</v>
      </c>
      <c r="E14" s="441">
        <v>47.549019607843135</v>
      </c>
      <c r="F14" s="441">
        <v>45.762711864406782</v>
      </c>
      <c r="G14" s="441">
        <v>38.04347826086957</v>
      </c>
      <c r="H14" s="441">
        <v>43.165467625899282</v>
      </c>
      <c r="I14" s="441">
        <v>53.759398496240607</v>
      </c>
      <c r="J14" s="441">
        <v>40</v>
      </c>
      <c r="K14" s="442">
        <v>42.465753424657535</v>
      </c>
      <c r="L14" s="443"/>
    </row>
    <row r="15" spans="1:12" x14ac:dyDescent="0.2">
      <c r="A15" s="313" t="s">
        <v>190</v>
      </c>
      <c r="B15" s="441">
        <v>2.8000000000000003</v>
      </c>
      <c r="C15" s="441">
        <v>1.2244897959183674</v>
      </c>
      <c r="D15" s="441">
        <v>2</v>
      </c>
      <c r="E15" s="441">
        <v>0</v>
      </c>
      <c r="F15" s="441">
        <v>2.9585798816568047</v>
      </c>
      <c r="G15" s="441">
        <v>0</v>
      </c>
      <c r="H15" s="441">
        <v>1.1627906976744187</v>
      </c>
      <c r="I15" s="441">
        <v>0</v>
      </c>
      <c r="J15" s="441">
        <v>2.1276595744680851</v>
      </c>
      <c r="K15" s="442">
        <v>0</v>
      </c>
      <c r="L15" s="443"/>
    </row>
    <row r="16" spans="1:12" x14ac:dyDescent="0.2">
      <c r="A16" s="313" t="s">
        <v>168</v>
      </c>
      <c r="B16" s="441">
        <v>27.322404371584703</v>
      </c>
      <c r="C16" s="441">
        <v>28.253968253968253</v>
      </c>
      <c r="D16" s="441">
        <v>23.958333333333336</v>
      </c>
      <c r="E16" s="441">
        <v>28.442437923250562</v>
      </c>
      <c r="F16" s="441">
        <v>29.473684210526311</v>
      </c>
      <c r="G16" s="441">
        <v>23.558484349258649</v>
      </c>
      <c r="H16" s="441">
        <v>24.063400576368878</v>
      </c>
      <c r="I16" s="441">
        <v>25.666666666666664</v>
      </c>
      <c r="J16" s="441">
        <v>27.314112291350529</v>
      </c>
      <c r="K16" s="442">
        <v>27.520435967302454</v>
      </c>
      <c r="L16" s="443"/>
    </row>
    <row r="17" spans="1:12" x14ac:dyDescent="0.2">
      <c r="A17" s="690" t="s">
        <v>13</v>
      </c>
      <c r="B17" s="691">
        <v>29.095354523227385</v>
      </c>
      <c r="C17" s="691">
        <v>30.03907000576443</v>
      </c>
      <c r="D17" s="691">
        <v>31.221229352829678</v>
      </c>
      <c r="E17" s="691">
        <v>32.362264150943396</v>
      </c>
      <c r="F17" s="691">
        <v>31.973924795293744</v>
      </c>
      <c r="G17" s="691">
        <v>32.652083665974772</v>
      </c>
      <c r="H17" s="691">
        <v>31.968978888410167</v>
      </c>
      <c r="I17" s="691">
        <v>30.798408733462857</v>
      </c>
      <c r="J17" s="691">
        <v>31.768403974852973</v>
      </c>
      <c r="K17" s="692">
        <v>34.919660219015455</v>
      </c>
      <c r="L17" s="443"/>
    </row>
    <row r="18" spans="1:12" x14ac:dyDescent="0.2">
      <c r="A18" s="313" t="s">
        <v>169</v>
      </c>
      <c r="B18" s="441">
        <v>48.566084788029926</v>
      </c>
      <c r="C18" s="441">
        <v>52.532467532467528</v>
      </c>
      <c r="D18" s="441">
        <v>54.205607476635507</v>
      </c>
      <c r="E18" s="441">
        <v>54.285714285714285</v>
      </c>
      <c r="F18" s="441">
        <v>55.448408871745428</v>
      </c>
      <c r="G18" s="441">
        <v>58.324821246169556</v>
      </c>
      <c r="H18" s="441">
        <v>62.121212121212125</v>
      </c>
      <c r="I18" s="441">
        <v>62.084765177548682</v>
      </c>
      <c r="J18" s="441">
        <v>64.039408866995075</v>
      </c>
      <c r="K18" s="442">
        <v>65.404699738903389</v>
      </c>
      <c r="L18" s="443"/>
    </row>
    <row r="19" spans="1:12" x14ac:dyDescent="0.2">
      <c r="A19" s="313" t="s">
        <v>196</v>
      </c>
      <c r="B19" s="441">
        <v>36.538461538461533</v>
      </c>
      <c r="C19" s="441">
        <v>38.028169014084504</v>
      </c>
      <c r="D19" s="441">
        <v>39.518900343642613</v>
      </c>
      <c r="E19" s="441">
        <v>44.534412955465584</v>
      </c>
      <c r="F19" s="441">
        <v>42.201834862385326</v>
      </c>
      <c r="G19" s="441">
        <v>36.79245283018868</v>
      </c>
      <c r="H19" s="441">
        <v>36.734693877551024</v>
      </c>
      <c r="I19" s="441">
        <v>49.45652173913043</v>
      </c>
      <c r="J19" s="441">
        <v>51.700680272108848</v>
      </c>
      <c r="K19" s="442">
        <v>45.962732919254655</v>
      </c>
      <c r="L19" s="443"/>
    </row>
    <row r="20" spans="1:12" x14ac:dyDescent="0.2">
      <c r="A20" s="313" t="s">
        <v>129</v>
      </c>
      <c r="B20" s="441">
        <v>38.72053872053872</v>
      </c>
      <c r="C20" s="441">
        <v>40.74074074074074</v>
      </c>
      <c r="D20" s="441">
        <v>45.2</v>
      </c>
      <c r="E20" s="441">
        <v>41.5</v>
      </c>
      <c r="F20" s="441">
        <v>39.16083916083916</v>
      </c>
      <c r="G20" s="441">
        <v>50.892857142857139</v>
      </c>
      <c r="H20" s="441">
        <v>39.603960396039604</v>
      </c>
      <c r="I20" s="441">
        <v>44.680851063829785</v>
      </c>
      <c r="J20" s="441">
        <v>46.428571428571431</v>
      </c>
      <c r="K20" s="442">
        <v>48.648648648648653</v>
      </c>
      <c r="L20" s="443"/>
    </row>
    <row r="21" spans="1:12" x14ac:dyDescent="0.2">
      <c r="A21" s="313" t="s">
        <v>124</v>
      </c>
      <c r="B21" s="441">
        <v>24.475524475524477</v>
      </c>
      <c r="C21" s="441">
        <v>27.329192546583851</v>
      </c>
      <c r="D21" s="441">
        <v>29.111111111111111</v>
      </c>
      <c r="E21" s="441">
        <v>31.099195710455763</v>
      </c>
      <c r="F21" s="441">
        <v>26.47058823529412</v>
      </c>
      <c r="G21" s="441">
        <v>27.358490566037734</v>
      </c>
      <c r="H21" s="441">
        <v>31.456953642384107</v>
      </c>
      <c r="I21" s="441">
        <v>34.444444444444443</v>
      </c>
      <c r="J21" s="441">
        <v>30.522088353413658</v>
      </c>
      <c r="K21" s="442">
        <v>36.199095022624434</v>
      </c>
      <c r="L21" s="443"/>
    </row>
    <row r="22" spans="1:12" x14ac:dyDescent="0.2">
      <c r="A22" s="313" t="s">
        <v>14</v>
      </c>
      <c r="B22" s="441">
        <v>26.105211163250186</v>
      </c>
      <c r="C22" s="441">
        <v>26.843244619890488</v>
      </c>
      <c r="D22" s="441">
        <v>27.783129214256224</v>
      </c>
      <c r="E22" s="441">
        <v>28.46153846153846</v>
      </c>
      <c r="F22" s="441">
        <v>29.424372320881815</v>
      </c>
      <c r="G22" s="441">
        <v>30.639585133967156</v>
      </c>
      <c r="H22" s="441">
        <v>28.517283201940568</v>
      </c>
      <c r="I22" s="441">
        <v>26.12035851472471</v>
      </c>
      <c r="J22" s="441">
        <v>26.408761702879353</v>
      </c>
      <c r="K22" s="442">
        <v>30.795205132534186</v>
      </c>
      <c r="L22" s="443"/>
    </row>
    <row r="23" spans="1:12" x14ac:dyDescent="0.2">
      <c r="A23" s="313" t="s">
        <v>15</v>
      </c>
      <c r="B23" s="441">
        <v>28.757225433526013</v>
      </c>
      <c r="C23" s="441">
        <v>27.795193312434691</v>
      </c>
      <c r="D23" s="441">
        <v>27.828436339074635</v>
      </c>
      <c r="E23" s="441">
        <v>30.330882352941174</v>
      </c>
      <c r="F23" s="441">
        <v>29.918509895227007</v>
      </c>
      <c r="G23" s="441">
        <v>31.268688594617682</v>
      </c>
      <c r="H23" s="441">
        <v>29.383659818442425</v>
      </c>
      <c r="I23" s="441">
        <v>29.788418708240531</v>
      </c>
      <c r="J23" s="441">
        <v>32.680538555691555</v>
      </c>
      <c r="K23" s="442">
        <v>36.016096579476866</v>
      </c>
      <c r="L23" s="443"/>
    </row>
    <row r="24" spans="1:12" x14ac:dyDescent="0.2">
      <c r="A24" s="313" t="s">
        <v>16</v>
      </c>
      <c r="B24" s="441">
        <v>21.453590192644484</v>
      </c>
      <c r="C24" s="441">
        <v>22.867853795688848</v>
      </c>
      <c r="D24" s="441">
        <v>23.674475955610358</v>
      </c>
      <c r="E24" s="441">
        <v>28.525641025641026</v>
      </c>
      <c r="F24" s="441">
        <v>23.494860499265783</v>
      </c>
      <c r="G24" s="441">
        <v>21.760797342192692</v>
      </c>
      <c r="H24" s="441">
        <v>30.275229357798167</v>
      </c>
      <c r="I24" s="441">
        <v>26.422018348623855</v>
      </c>
      <c r="J24" s="441">
        <v>28.237791932059448</v>
      </c>
      <c r="K24" s="442">
        <v>28.186274509803923</v>
      </c>
      <c r="L24" s="443"/>
    </row>
    <row r="25" spans="1:12" x14ac:dyDescent="0.2">
      <c r="A25" s="313" t="s">
        <v>131</v>
      </c>
      <c r="B25" s="441">
        <v>29.188255613126081</v>
      </c>
      <c r="C25" s="441">
        <v>30.602409638554217</v>
      </c>
      <c r="D25" s="441">
        <v>32.636655948553056</v>
      </c>
      <c r="E25" s="441">
        <v>31.531531531531531</v>
      </c>
      <c r="F25" s="441">
        <v>33.422698838248436</v>
      </c>
      <c r="G25" s="441">
        <v>30.098039215686274</v>
      </c>
      <c r="H25" s="441">
        <v>33.807439824945298</v>
      </c>
      <c r="I25" s="441">
        <v>31.289111389236545</v>
      </c>
      <c r="J25" s="441">
        <v>32.338308457711449</v>
      </c>
      <c r="K25" s="442">
        <v>32.89855072463768</v>
      </c>
      <c r="L25" s="443"/>
    </row>
    <row r="26" spans="1:12" x14ac:dyDescent="0.2">
      <c r="A26" s="690" t="s">
        <v>141</v>
      </c>
      <c r="B26" s="691">
        <v>11.574556830031282</v>
      </c>
      <c r="C26" s="691">
        <v>13.325401546698393</v>
      </c>
      <c r="D26" s="691">
        <v>14.754641909814323</v>
      </c>
      <c r="E26" s="691">
        <v>14.866434378629501</v>
      </c>
      <c r="F26" s="691">
        <v>14.976038338658146</v>
      </c>
      <c r="G26" s="691">
        <v>14.373464373464373</v>
      </c>
      <c r="H26" s="691">
        <v>16.166592028660993</v>
      </c>
      <c r="I26" s="691">
        <v>16.227180527383368</v>
      </c>
      <c r="J26" s="691">
        <v>18.555008210180624</v>
      </c>
      <c r="K26" s="692">
        <v>18.838127467569091</v>
      </c>
      <c r="L26" s="443"/>
    </row>
    <row r="27" spans="1:12" x14ac:dyDescent="0.2">
      <c r="A27" s="313" t="s">
        <v>170</v>
      </c>
      <c r="B27" s="441">
        <v>30</v>
      </c>
      <c r="C27" s="441">
        <v>34.591194968553459</v>
      </c>
      <c r="D27" s="441">
        <v>41.095890410958901</v>
      </c>
      <c r="E27" s="441">
        <v>46.616541353383454</v>
      </c>
      <c r="F27" s="441">
        <v>37.692307692307693</v>
      </c>
      <c r="G27" s="441">
        <v>34.586466165413533</v>
      </c>
      <c r="H27" s="441">
        <v>43.103448275862064</v>
      </c>
      <c r="I27" s="441">
        <v>42.982456140350877</v>
      </c>
      <c r="J27" s="441">
        <v>45.161290322580641</v>
      </c>
      <c r="K27" s="442">
        <v>60</v>
      </c>
      <c r="L27" s="443"/>
    </row>
    <row r="28" spans="1:12" x14ac:dyDescent="0.2">
      <c r="A28" s="313" t="s">
        <v>171</v>
      </c>
      <c r="B28" s="441">
        <v>10.614371914426769</v>
      </c>
      <c r="C28" s="441">
        <v>12.269747112082422</v>
      </c>
      <c r="D28" s="441">
        <v>13.414634146341465</v>
      </c>
      <c r="E28" s="441">
        <v>13.142857142857142</v>
      </c>
      <c r="F28" s="441">
        <v>13.732097725358045</v>
      </c>
      <c r="G28" s="441">
        <v>13.209181463837158</v>
      </c>
      <c r="H28" s="441">
        <v>14.690599905526689</v>
      </c>
      <c r="I28" s="441">
        <v>14.585575888051668</v>
      </c>
      <c r="J28" s="441">
        <v>16.617733411626542</v>
      </c>
      <c r="K28" s="442">
        <v>15.849969751966123</v>
      </c>
      <c r="L28" s="443"/>
    </row>
    <row r="29" spans="1:12" x14ac:dyDescent="0.2">
      <c r="A29" s="690" t="s">
        <v>17</v>
      </c>
      <c r="B29" s="691">
        <v>22.266731802638006</v>
      </c>
      <c r="C29" s="691">
        <v>21.01213968127092</v>
      </c>
      <c r="D29" s="691">
        <v>21.896323454526936</v>
      </c>
      <c r="E29" s="691">
        <v>21.690467001157852</v>
      </c>
      <c r="F29" s="691">
        <v>20.900427209990141</v>
      </c>
      <c r="G29" s="691">
        <v>19.577230538118997</v>
      </c>
      <c r="H29" s="691">
        <v>19.012710300089658</v>
      </c>
      <c r="I29" s="691">
        <v>19.477239353891338</v>
      </c>
      <c r="J29" s="691">
        <v>19.935159454810108</v>
      </c>
      <c r="K29" s="692">
        <v>21.784739186664751</v>
      </c>
      <c r="L29" s="443"/>
    </row>
    <row r="30" spans="1:12" x14ac:dyDescent="0.2">
      <c r="A30" s="313" t="s">
        <v>172</v>
      </c>
      <c r="B30" s="441">
        <v>21.818555008210179</v>
      </c>
      <c r="C30" s="441">
        <v>20.148645896965995</v>
      </c>
      <c r="D30" s="441">
        <v>20.816125860373649</v>
      </c>
      <c r="E30" s="441">
        <v>21.490734104638069</v>
      </c>
      <c r="F30" s="441">
        <v>21.184863523573199</v>
      </c>
      <c r="G30" s="441">
        <v>20.792969140117847</v>
      </c>
      <c r="H30" s="441">
        <v>20.084504274344109</v>
      </c>
      <c r="I30" s="441">
        <v>19.295914978412487</v>
      </c>
      <c r="J30" s="441">
        <v>19.782930439072523</v>
      </c>
      <c r="K30" s="442">
        <v>21.179069446362007</v>
      </c>
      <c r="L30" s="443"/>
    </row>
    <row r="31" spans="1:12" x14ac:dyDescent="0.2">
      <c r="A31" s="313" t="s">
        <v>191</v>
      </c>
      <c r="B31" s="441">
        <v>32.205778717406623</v>
      </c>
      <c r="C31" s="441">
        <v>31.002044989775051</v>
      </c>
      <c r="D31" s="441">
        <v>35.540838852097131</v>
      </c>
      <c r="E31" s="441">
        <v>37.799882972498537</v>
      </c>
      <c r="F31" s="441">
        <v>38.182897862232778</v>
      </c>
      <c r="G31" s="441">
        <v>37.011349306431271</v>
      </c>
      <c r="H31" s="441">
        <v>34.184016118200134</v>
      </c>
      <c r="I31" s="441">
        <v>34.052924791086355</v>
      </c>
      <c r="J31" s="441">
        <v>34.214092140921409</v>
      </c>
      <c r="K31" s="442">
        <v>38.13451776649746</v>
      </c>
      <c r="L31" s="443"/>
    </row>
    <row r="32" spans="1:12" x14ac:dyDescent="0.2">
      <c r="A32" s="313" t="s">
        <v>173</v>
      </c>
      <c r="B32" s="441">
        <v>19.054422652292505</v>
      </c>
      <c r="C32" s="441">
        <v>18.762448546009828</v>
      </c>
      <c r="D32" s="441">
        <v>18.726752503576538</v>
      </c>
      <c r="E32" s="441">
        <v>17.273995968367188</v>
      </c>
      <c r="F32" s="441">
        <v>15.788690476190476</v>
      </c>
      <c r="G32" s="441">
        <v>13.628421665695981</v>
      </c>
      <c r="H32" s="441">
        <v>14.17973124300112</v>
      </c>
      <c r="I32" s="441">
        <v>15.962957149584053</v>
      </c>
      <c r="J32" s="441">
        <v>15.968248107808749</v>
      </c>
      <c r="K32" s="442">
        <v>17.210326195717428</v>
      </c>
      <c r="L32" s="443"/>
    </row>
    <row r="33" spans="1:12" x14ac:dyDescent="0.2">
      <c r="A33" s="313" t="s">
        <v>174</v>
      </c>
      <c r="B33" s="441">
        <v>26.984126984126984</v>
      </c>
      <c r="C33" s="441">
        <v>25.570776255707763</v>
      </c>
      <c r="D33" s="441">
        <v>32.394366197183103</v>
      </c>
      <c r="E33" s="441">
        <v>35.377358490566039</v>
      </c>
      <c r="F33" s="441">
        <v>34.615384615384613</v>
      </c>
      <c r="G33" s="441">
        <v>25.581395348837212</v>
      </c>
      <c r="H33" s="441">
        <v>25.827814569536422</v>
      </c>
      <c r="I33" s="441">
        <v>36.216216216216218</v>
      </c>
      <c r="J33" s="441">
        <v>34.513274336283182</v>
      </c>
      <c r="K33" s="442">
        <v>36.274509803921568</v>
      </c>
      <c r="L33" s="443"/>
    </row>
    <row r="34" spans="1:12" ht="22.5" customHeight="1" x14ac:dyDescent="0.2">
      <c r="A34" s="877" t="s">
        <v>18</v>
      </c>
      <c r="B34" s="878">
        <v>5.7827562621791477</v>
      </c>
      <c r="C34" s="878">
        <v>6.029225164749703</v>
      </c>
      <c r="D34" s="878">
        <v>7.2277242336132712</v>
      </c>
      <c r="E34" s="878">
        <v>7.2048719550281071</v>
      </c>
      <c r="F34" s="878">
        <v>6.464710455841276</v>
      </c>
      <c r="G34" s="878">
        <v>6.5069421652706225</v>
      </c>
      <c r="H34" s="878">
        <v>7.2729820627802688</v>
      </c>
      <c r="I34" s="878">
        <v>7.3150735355631031</v>
      </c>
      <c r="J34" s="878">
        <v>7.7327594273416302</v>
      </c>
      <c r="K34" s="879">
        <v>7.8729143770606456</v>
      </c>
      <c r="L34" s="443"/>
    </row>
    <row r="35" spans="1:12" x14ac:dyDescent="0.2">
      <c r="A35" s="690" t="s">
        <v>19</v>
      </c>
      <c r="B35" s="691">
        <v>12.203249968262028</v>
      </c>
      <c r="C35" s="691">
        <v>13.28331106314455</v>
      </c>
      <c r="D35" s="691">
        <v>14.781133355955209</v>
      </c>
      <c r="E35" s="691">
        <v>14.636023367264842</v>
      </c>
      <c r="F35" s="691">
        <v>14.172580479275943</v>
      </c>
      <c r="G35" s="691">
        <v>13.486503856041132</v>
      </c>
      <c r="H35" s="691">
        <v>13.376922833949273</v>
      </c>
      <c r="I35" s="691">
        <v>13.303412361244346</v>
      </c>
      <c r="J35" s="691">
        <v>14.068928044710082</v>
      </c>
      <c r="K35" s="692">
        <v>15.496206911849519</v>
      </c>
      <c r="L35" s="443"/>
    </row>
    <row r="36" spans="1:12" x14ac:dyDescent="0.2">
      <c r="A36" s="313" t="s">
        <v>175</v>
      </c>
      <c r="B36" s="441">
        <v>14.815671756902669</v>
      </c>
      <c r="C36" s="441">
        <v>16.420634920634921</v>
      </c>
      <c r="D36" s="441">
        <v>16.760695815702867</v>
      </c>
      <c r="E36" s="441">
        <v>16.732486263736263</v>
      </c>
      <c r="F36" s="441">
        <v>16.186569160795507</v>
      </c>
      <c r="G36" s="441">
        <v>15.499064784900526</v>
      </c>
      <c r="H36" s="441">
        <v>15.579470198675496</v>
      </c>
      <c r="I36" s="441">
        <v>15.382562277580073</v>
      </c>
      <c r="J36" s="441">
        <v>16.513483486516513</v>
      </c>
      <c r="K36" s="442">
        <v>18.760027504010999</v>
      </c>
      <c r="L36" s="443"/>
    </row>
    <row r="37" spans="1:12" x14ac:dyDescent="0.2">
      <c r="A37" s="313" t="s">
        <v>197</v>
      </c>
      <c r="B37" s="441">
        <v>12.140370817645806</v>
      </c>
      <c r="C37" s="441">
        <v>12.654779593858345</v>
      </c>
      <c r="D37" s="441">
        <v>14.34948979591837</v>
      </c>
      <c r="E37" s="441">
        <v>14.103850011573183</v>
      </c>
      <c r="F37" s="441">
        <v>13.655232685164956</v>
      </c>
      <c r="G37" s="441">
        <v>12.762271414821944</v>
      </c>
      <c r="H37" s="441">
        <v>12.314394404221376</v>
      </c>
      <c r="I37" s="441">
        <v>12.069528850552178</v>
      </c>
      <c r="J37" s="441">
        <v>12.512798010823461</v>
      </c>
      <c r="K37" s="442">
        <v>13.474462365591396</v>
      </c>
      <c r="L37" s="443"/>
    </row>
    <row r="38" spans="1:12" x14ac:dyDescent="0.2">
      <c r="A38" s="313" t="s">
        <v>192</v>
      </c>
      <c r="B38" s="441">
        <v>0.70921985815602839</v>
      </c>
      <c r="C38" s="441">
        <v>0.48076923076923078</v>
      </c>
      <c r="D38" s="441">
        <v>1.6181229773462782</v>
      </c>
      <c r="E38" s="441">
        <v>1.3636363636363635</v>
      </c>
      <c r="F38" s="441">
        <v>0.65359477124183007</v>
      </c>
      <c r="G38" s="441">
        <v>0.4</v>
      </c>
      <c r="H38" s="441">
        <v>2.0270270270270272</v>
      </c>
      <c r="I38" s="441">
        <v>2.8985507246376812</v>
      </c>
      <c r="J38" s="441">
        <v>2.3809523809523809</v>
      </c>
      <c r="K38" s="442">
        <v>0</v>
      </c>
      <c r="L38" s="443"/>
    </row>
    <row r="39" spans="1:12" x14ac:dyDescent="0.2">
      <c r="A39" s="313" t="s">
        <v>184</v>
      </c>
      <c r="B39" s="441">
        <v>5.5851063829787231</v>
      </c>
      <c r="C39" s="441">
        <v>7.0667705897635757</v>
      </c>
      <c r="D39" s="441">
        <v>10.687418936446173</v>
      </c>
      <c r="E39" s="441">
        <v>10.750399148483236</v>
      </c>
      <c r="F39" s="441">
        <v>11.278387343710131</v>
      </c>
      <c r="G39" s="441">
        <v>10.899801305705365</v>
      </c>
      <c r="H39" s="441">
        <v>10.947973188637089</v>
      </c>
      <c r="I39" s="441">
        <v>11.840062111801242</v>
      </c>
      <c r="J39" s="441">
        <v>12.936249418334109</v>
      </c>
      <c r="K39" s="442">
        <v>13.404255319148936</v>
      </c>
      <c r="L39" s="443"/>
    </row>
    <row r="40" spans="1:12" x14ac:dyDescent="0.2">
      <c r="A40" s="690" t="s">
        <v>20</v>
      </c>
      <c r="B40" s="691">
        <v>1.3831800091342077</v>
      </c>
      <c r="C40" s="691">
        <v>1.2288577517798032</v>
      </c>
      <c r="D40" s="691">
        <v>1.4131598882010292</v>
      </c>
      <c r="E40" s="691">
        <v>1.2128733816602262</v>
      </c>
      <c r="F40" s="691">
        <v>0.88370361176616608</v>
      </c>
      <c r="G40" s="691">
        <v>0.9317487615185196</v>
      </c>
      <c r="H40" s="691">
        <v>1.3388607400583448</v>
      </c>
      <c r="I40" s="691">
        <v>1.5991366624153833</v>
      </c>
      <c r="J40" s="691">
        <v>1.8323755827821748</v>
      </c>
      <c r="K40" s="692">
        <v>1.6252181500872602</v>
      </c>
      <c r="L40" s="443"/>
    </row>
    <row r="41" spans="1:12" x14ac:dyDescent="0.2">
      <c r="A41" s="313" t="s">
        <v>177</v>
      </c>
      <c r="B41" s="441">
        <v>3.4948604992657852</v>
      </c>
      <c r="C41" s="441">
        <v>3.0944111146195135</v>
      </c>
      <c r="D41" s="441">
        <v>3.568929321203639</v>
      </c>
      <c r="E41" s="441">
        <v>2.8459622909996445</v>
      </c>
      <c r="F41" s="441">
        <v>2.2383883603805259</v>
      </c>
      <c r="G41" s="441">
        <v>2.8437408384637939</v>
      </c>
      <c r="H41" s="441">
        <v>3.9787055197534325</v>
      </c>
      <c r="I41" s="441">
        <v>4.0436286246342119</v>
      </c>
      <c r="J41" s="441">
        <v>4.5895620246525048</v>
      </c>
      <c r="K41" s="442">
        <v>4.9727301892845688</v>
      </c>
      <c r="L41" s="443"/>
    </row>
    <row r="42" spans="1:12" x14ac:dyDescent="0.2">
      <c r="A42" s="313" t="s">
        <v>178</v>
      </c>
      <c r="B42" s="441">
        <v>1.8613607188703467</v>
      </c>
      <c r="C42" s="441">
        <v>2.2799476733320874</v>
      </c>
      <c r="D42" s="441">
        <v>2.1940609041044072</v>
      </c>
      <c r="E42" s="441">
        <v>2.0485744456177404</v>
      </c>
      <c r="F42" s="441">
        <v>1.7844047910046443</v>
      </c>
      <c r="G42" s="441">
        <v>2.4178212442271123</v>
      </c>
      <c r="H42" s="441">
        <v>2.7424370935821316</v>
      </c>
      <c r="I42" s="441">
        <v>2.4766097963676388</v>
      </c>
      <c r="J42" s="441">
        <v>2.0491803278688523</v>
      </c>
      <c r="K42" s="442">
        <v>1.967397414277684</v>
      </c>
      <c r="L42" s="443"/>
    </row>
    <row r="43" spans="1:12" x14ac:dyDescent="0.2">
      <c r="A43" s="313" t="s">
        <v>179</v>
      </c>
      <c r="B43" s="491">
        <v>0</v>
      </c>
      <c r="C43" s="491">
        <v>0</v>
      </c>
      <c r="D43" s="491">
        <v>0</v>
      </c>
      <c r="E43" s="491">
        <v>0</v>
      </c>
      <c r="F43" s="491">
        <v>0</v>
      </c>
      <c r="G43" s="491">
        <v>0</v>
      </c>
      <c r="H43" s="491">
        <v>0</v>
      </c>
      <c r="I43" s="491">
        <v>0</v>
      </c>
      <c r="J43" s="491">
        <v>0</v>
      </c>
      <c r="K43" s="492">
        <v>0</v>
      </c>
      <c r="L43" s="443"/>
    </row>
    <row r="44" spans="1:12" x14ac:dyDescent="0.2">
      <c r="A44" s="313" t="s">
        <v>194</v>
      </c>
      <c r="B44" s="441">
        <v>3.227926078028748</v>
      </c>
      <c r="C44" s="441">
        <v>2.8773072747014115</v>
      </c>
      <c r="D44" s="441">
        <v>3.5107210309965562</v>
      </c>
      <c r="E44" s="441">
        <v>3.1572246976448124</v>
      </c>
      <c r="F44" s="441">
        <v>2.3018203170874925</v>
      </c>
      <c r="G44" s="441">
        <v>2.0956280862338912</v>
      </c>
      <c r="H44" s="441">
        <v>2.988614800759013</v>
      </c>
      <c r="I44" s="441">
        <v>3.3361250697934115</v>
      </c>
      <c r="J44" s="441">
        <v>3.5967066300736676</v>
      </c>
      <c r="K44" s="442">
        <v>2.8634937238493725</v>
      </c>
      <c r="L44" s="443"/>
    </row>
    <row r="45" spans="1:12" x14ac:dyDescent="0.2">
      <c r="A45" s="313" t="s">
        <v>180</v>
      </c>
      <c r="B45" s="491">
        <v>0</v>
      </c>
      <c r="C45" s="491">
        <v>0</v>
      </c>
      <c r="D45" s="491">
        <v>0</v>
      </c>
      <c r="E45" s="491">
        <v>0</v>
      </c>
      <c r="F45" s="491">
        <v>0</v>
      </c>
      <c r="G45" s="491">
        <v>0</v>
      </c>
      <c r="H45" s="491">
        <v>0</v>
      </c>
      <c r="I45" s="491">
        <v>0</v>
      </c>
      <c r="J45" s="491">
        <v>0.10193679918450561</v>
      </c>
      <c r="K45" s="492">
        <v>0</v>
      </c>
      <c r="L45" s="443"/>
    </row>
    <row r="46" spans="1:12" x14ac:dyDescent="0.2">
      <c r="A46" s="314" t="s">
        <v>326</v>
      </c>
      <c r="B46" s="444">
        <v>0.36380172805820826</v>
      </c>
      <c r="C46" s="444">
        <v>0.14964459408903852</v>
      </c>
      <c r="D46" s="444">
        <v>0.35317860746720486</v>
      </c>
      <c r="E46" s="444">
        <v>0.24366471734892786</v>
      </c>
      <c r="F46" s="444">
        <v>0.27569909413154786</v>
      </c>
      <c r="G46" s="444">
        <v>0.13812154696132595</v>
      </c>
      <c r="H46" s="444">
        <v>1.6632016632016633</v>
      </c>
      <c r="I46" s="444">
        <v>2.5641025641025639</v>
      </c>
      <c r="J46" s="444">
        <v>8.1395348837209305</v>
      </c>
      <c r="K46" s="445">
        <v>1.4354066985645932</v>
      </c>
      <c r="L46" s="443"/>
    </row>
    <row r="47" spans="1:12" ht="11.25" customHeight="1" x14ac:dyDescent="0.2">
      <c r="A47" s="302" t="s">
        <v>324</v>
      </c>
      <c r="B47" s="443"/>
      <c r="C47" s="443"/>
      <c r="D47" s="443"/>
      <c r="E47" s="443"/>
      <c r="F47" s="443"/>
      <c r="G47" s="443"/>
      <c r="H47" s="443"/>
      <c r="I47" s="443"/>
      <c r="J47" s="443"/>
      <c r="K47" s="443"/>
      <c r="L47" s="443"/>
    </row>
    <row r="50" spans="7:19" x14ac:dyDescent="0.2">
      <c r="G50" s="110"/>
      <c r="H50" s="110"/>
      <c r="I50" s="110"/>
      <c r="J50" s="110"/>
    </row>
    <row r="51" spans="7:19" x14ac:dyDescent="0.2">
      <c r="G51" s="110"/>
      <c r="H51" s="430"/>
      <c r="I51" s="367"/>
      <c r="J51" s="367"/>
      <c r="K51" s="367"/>
      <c r="L51" s="367"/>
      <c r="M51" s="367"/>
      <c r="N51" s="367"/>
      <c r="O51" s="367"/>
      <c r="P51" s="367"/>
      <c r="Q51" s="367"/>
      <c r="R51" s="367"/>
      <c r="S51" s="368"/>
    </row>
    <row r="52" spans="7:19" x14ac:dyDescent="0.2">
      <c r="G52" s="110"/>
      <c r="H52" s="110"/>
      <c r="I52" s="110"/>
      <c r="J52" s="110"/>
    </row>
  </sheetData>
  <hyperlinks>
    <hyperlink ref="A1" location="Contents!A1" display="Return to index"/>
  </hyperlinks>
  <pageMargins left="0.75" right="0.75" top="1" bottom="1" header="0.5" footer="0.5"/>
  <pageSetup paperSize="9" scale="68"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1">
    <pageSetUpPr fitToPage="1"/>
  </sheetPr>
  <dimension ref="A1:BJ50"/>
  <sheetViews>
    <sheetView showGridLines="0" workbookViewId="0">
      <selection activeCell="A2" sqref="A2"/>
    </sheetView>
  </sheetViews>
  <sheetFormatPr defaultRowHeight="12.75" x14ac:dyDescent="0.2"/>
  <cols>
    <col min="1" max="1" customWidth="true" width="31.28515625" collapsed="false"/>
    <col min="4" max="4" customWidth="true" width="9.42578125" collapsed="false"/>
    <col min="5" max="6" customWidth="true" width="10.28515625" collapsed="false"/>
    <col min="7" max="7" customWidth="true" width="9.7109375" collapsed="false"/>
    <col min="8" max="8" customWidth="true" width="9.0" collapsed="false"/>
    <col min="9" max="9" customWidth="true" width="4.28515625" collapsed="false"/>
    <col min="11" max="11" style="108" width="9.140625" collapsed="false"/>
    <col min="12" max="12" customWidth="true" style="108" width="9.5703125" collapsed="false"/>
    <col min="13" max="14" style="108" width="9.140625" collapsed="false"/>
    <col min="15" max="15" customWidth="true" style="108" width="10.42578125" collapsed="false"/>
    <col min="16" max="16" style="108" width="9.140625" collapsed="false"/>
    <col min="17" max="62" style="154" width="9.140625" collapsed="false"/>
  </cols>
  <sheetData>
    <row r="1" spans="1:62" x14ac:dyDescent="0.2">
      <c r="A1" s="100" t="s">
        <v>89</v>
      </c>
    </row>
    <row r="2" spans="1:62" ht="17.25" x14ac:dyDescent="0.2">
      <c r="A2" s="1" t="s">
        <v>378</v>
      </c>
      <c r="B2" s="69"/>
      <c r="C2" s="70"/>
      <c r="D2" s="70"/>
      <c r="E2" s="69"/>
      <c r="F2" s="69"/>
      <c r="G2" s="71"/>
      <c r="H2" s="69"/>
      <c r="I2" s="69"/>
      <c r="J2" s="69"/>
      <c r="K2" s="109"/>
      <c r="L2" s="109"/>
      <c r="M2" s="109"/>
      <c r="N2" s="109"/>
      <c r="O2" s="70"/>
      <c r="P2" s="35"/>
      <c r="Q2" s="280"/>
      <c r="R2" s="280"/>
    </row>
    <row r="3" spans="1:62" ht="12.75" customHeight="1" x14ac:dyDescent="0.2">
      <c r="A3" s="1"/>
      <c r="B3" s="69"/>
      <c r="C3" s="70"/>
      <c r="D3" s="70"/>
      <c r="E3" s="69"/>
      <c r="F3" s="69"/>
      <c r="G3" s="71"/>
      <c r="H3" s="69"/>
      <c r="I3" s="138" t="s">
        <v>105</v>
      </c>
      <c r="J3" s="69"/>
      <c r="K3" s="109"/>
      <c r="L3" s="109"/>
      <c r="M3" s="109"/>
      <c r="N3" s="109"/>
      <c r="O3" s="70"/>
      <c r="P3" s="72" t="s">
        <v>57</v>
      </c>
      <c r="Q3" s="280"/>
      <c r="R3" s="280"/>
    </row>
    <row r="4" spans="1:62" ht="45" x14ac:dyDescent="0.2">
      <c r="A4" s="145" t="s">
        <v>30</v>
      </c>
      <c r="B4" s="334" t="s">
        <v>9</v>
      </c>
      <c r="C4" s="141" t="s">
        <v>189</v>
      </c>
      <c r="D4" s="141" t="s">
        <v>119</v>
      </c>
      <c r="E4" s="141" t="s">
        <v>281</v>
      </c>
      <c r="F4" s="141" t="s">
        <v>282</v>
      </c>
      <c r="G4" s="141" t="s">
        <v>121</v>
      </c>
      <c r="H4" s="141" t="s">
        <v>122</v>
      </c>
      <c r="I4" s="142" t="s">
        <v>104</v>
      </c>
      <c r="J4" s="144" t="s">
        <v>243</v>
      </c>
      <c r="K4" s="141" t="s">
        <v>189</v>
      </c>
      <c r="L4" s="141" t="s">
        <v>119</v>
      </c>
      <c r="M4" s="141" t="s">
        <v>281</v>
      </c>
      <c r="N4" s="141" t="s">
        <v>282</v>
      </c>
      <c r="O4" s="141" t="s">
        <v>121</v>
      </c>
      <c r="P4" s="143" t="s">
        <v>120</v>
      </c>
      <c r="Q4" s="281"/>
      <c r="R4" s="281"/>
    </row>
    <row r="5" spans="1:62" x14ac:dyDescent="0.2">
      <c r="A5" s="703" t="s">
        <v>139</v>
      </c>
      <c r="B5" s="694">
        <v>12192</v>
      </c>
      <c r="C5" s="674">
        <v>3142</v>
      </c>
      <c r="D5" s="674">
        <v>4279</v>
      </c>
      <c r="E5" s="674">
        <v>2162</v>
      </c>
      <c r="F5" s="674">
        <v>1468</v>
      </c>
      <c r="G5" s="674">
        <v>644</v>
      </c>
      <c r="H5" s="674">
        <v>460</v>
      </c>
      <c r="I5" s="702">
        <v>37</v>
      </c>
      <c r="J5" s="695">
        <v>326</v>
      </c>
      <c r="K5" s="700">
        <v>25.770997375328086</v>
      </c>
      <c r="L5" s="701">
        <v>35.096784776902886</v>
      </c>
      <c r="M5" s="701">
        <v>17.732939632545932</v>
      </c>
      <c r="N5" s="701">
        <v>12.040682414698162</v>
      </c>
      <c r="O5" s="701">
        <v>5.2821522309711284</v>
      </c>
      <c r="P5" s="698">
        <v>4.0764435695538062</v>
      </c>
      <c r="Q5" s="282"/>
      <c r="R5" s="426"/>
    </row>
    <row r="6" spans="1:62" s="99" customFormat="1" ht="22.5" customHeight="1" x14ac:dyDescent="0.2">
      <c r="A6" s="216" t="s">
        <v>11</v>
      </c>
      <c r="B6" s="335">
        <v>8256</v>
      </c>
      <c r="C6" s="217">
        <v>2221</v>
      </c>
      <c r="D6" s="217">
        <v>2441</v>
      </c>
      <c r="E6" s="217">
        <v>1332</v>
      </c>
      <c r="F6" s="217">
        <v>1223</v>
      </c>
      <c r="G6" s="217">
        <v>573</v>
      </c>
      <c r="H6" s="217">
        <v>429</v>
      </c>
      <c r="I6" s="369">
        <v>37</v>
      </c>
      <c r="J6" s="370">
        <v>383</v>
      </c>
      <c r="K6" s="371">
        <v>26.901647286821706</v>
      </c>
      <c r="L6" s="372">
        <v>29.566375968992247</v>
      </c>
      <c r="M6" s="372">
        <v>16.13372093023256</v>
      </c>
      <c r="N6" s="372">
        <v>14.813468992248064</v>
      </c>
      <c r="O6" s="372">
        <v>6.9404069767441863</v>
      </c>
      <c r="P6" s="373">
        <v>5.6443798449612403</v>
      </c>
      <c r="Q6" s="282"/>
      <c r="R6" s="426"/>
      <c r="S6" s="156"/>
      <c r="T6" s="156"/>
      <c r="U6" s="156"/>
      <c r="V6" s="156"/>
      <c r="W6" s="156"/>
      <c r="X6" s="156"/>
      <c r="Y6" s="156"/>
      <c r="Z6" s="156"/>
      <c r="AA6" s="156"/>
      <c r="AB6" s="156"/>
      <c r="AC6" s="156"/>
      <c r="AD6" s="156"/>
      <c r="AE6" s="156"/>
      <c r="AF6" s="156"/>
      <c r="AG6" s="156"/>
      <c r="AH6" s="156"/>
      <c r="AI6" s="156"/>
      <c r="AJ6" s="156"/>
      <c r="AK6" s="156"/>
      <c r="AL6" s="156"/>
      <c r="AM6" s="156"/>
      <c r="AN6" s="156"/>
      <c r="AO6" s="156"/>
      <c r="AP6" s="156"/>
      <c r="AQ6" s="156"/>
      <c r="AR6" s="156"/>
      <c r="AS6" s="156"/>
      <c r="AT6" s="156"/>
      <c r="AU6" s="156"/>
      <c r="AV6" s="156"/>
      <c r="AW6" s="156"/>
      <c r="AX6" s="156"/>
      <c r="AY6" s="156"/>
      <c r="AZ6" s="156"/>
      <c r="BA6" s="156"/>
      <c r="BB6" s="156"/>
      <c r="BC6" s="156"/>
      <c r="BD6" s="156"/>
      <c r="BE6" s="156"/>
      <c r="BF6" s="156"/>
      <c r="BG6" s="156"/>
      <c r="BH6" s="156"/>
      <c r="BI6" s="156"/>
      <c r="BJ6" s="156"/>
    </row>
    <row r="7" spans="1:62" x14ac:dyDescent="0.2">
      <c r="A7" s="693" t="s">
        <v>12</v>
      </c>
      <c r="B7" s="694">
        <v>1026</v>
      </c>
      <c r="C7" s="674">
        <v>5</v>
      </c>
      <c r="D7" s="674">
        <v>56</v>
      </c>
      <c r="E7" s="674">
        <v>136</v>
      </c>
      <c r="F7" s="674">
        <v>387</v>
      </c>
      <c r="G7" s="674">
        <v>217</v>
      </c>
      <c r="H7" s="674">
        <v>189</v>
      </c>
      <c r="I7" s="702">
        <v>36</v>
      </c>
      <c r="J7" s="695">
        <v>919</v>
      </c>
      <c r="K7" s="700">
        <v>0.48732943469785572</v>
      </c>
      <c r="L7" s="701">
        <v>5.4580896686159841</v>
      </c>
      <c r="M7" s="701">
        <v>13.255360623781677</v>
      </c>
      <c r="N7" s="701">
        <v>37.719298245614034</v>
      </c>
      <c r="O7" s="701">
        <v>21.150097465886937</v>
      </c>
      <c r="P7" s="698">
        <v>21.929824561403507</v>
      </c>
      <c r="Q7" s="282"/>
      <c r="R7" s="426"/>
    </row>
    <row r="8" spans="1:62" x14ac:dyDescent="0.2">
      <c r="A8" s="73" t="s">
        <v>164</v>
      </c>
      <c r="B8" s="336">
        <v>60</v>
      </c>
      <c r="C8" s="74">
        <v>0</v>
      </c>
      <c r="D8" s="74">
        <v>0</v>
      </c>
      <c r="E8" s="74">
        <v>1</v>
      </c>
      <c r="F8" s="74">
        <v>1</v>
      </c>
      <c r="G8" s="74">
        <v>4</v>
      </c>
      <c r="H8" s="74">
        <v>18</v>
      </c>
      <c r="I8" s="374">
        <v>36</v>
      </c>
      <c r="J8" s="375">
        <v>2312</v>
      </c>
      <c r="K8" s="376">
        <v>0</v>
      </c>
      <c r="L8" s="377">
        <v>0</v>
      </c>
      <c r="M8" s="378">
        <v>1.6666666666666667</v>
      </c>
      <c r="N8" s="378">
        <v>1.6666666666666667</v>
      </c>
      <c r="O8" s="378">
        <v>6.666666666666667</v>
      </c>
      <c r="P8" s="379">
        <v>90</v>
      </c>
      <c r="Q8" s="283"/>
      <c r="R8" s="426"/>
    </row>
    <row r="9" spans="1:62" x14ac:dyDescent="0.2">
      <c r="A9" s="73" t="s">
        <v>198</v>
      </c>
      <c r="B9" s="336">
        <v>649</v>
      </c>
      <c r="C9" s="74">
        <v>2</v>
      </c>
      <c r="D9" s="74">
        <v>35</v>
      </c>
      <c r="E9" s="74">
        <v>82</v>
      </c>
      <c r="F9" s="74">
        <v>268</v>
      </c>
      <c r="G9" s="74">
        <v>135</v>
      </c>
      <c r="H9" s="74">
        <v>127</v>
      </c>
      <c r="I9" s="74">
        <v>0</v>
      </c>
      <c r="J9" s="375">
        <v>914</v>
      </c>
      <c r="K9" s="376">
        <v>0.30816640986132515</v>
      </c>
      <c r="L9" s="378">
        <v>5.3929121725731894</v>
      </c>
      <c r="M9" s="378">
        <v>12.63482280431433</v>
      </c>
      <c r="N9" s="378">
        <v>41.294298921417564</v>
      </c>
      <c r="O9" s="378">
        <v>20.801232665639446</v>
      </c>
      <c r="P9" s="379">
        <v>19.568567026194145</v>
      </c>
      <c r="Q9" s="283"/>
      <c r="R9" s="426"/>
    </row>
    <row r="10" spans="1:62" x14ac:dyDescent="0.2">
      <c r="A10" s="73" t="s">
        <v>165</v>
      </c>
      <c r="B10" s="336">
        <v>278</v>
      </c>
      <c r="C10" s="74">
        <v>3</v>
      </c>
      <c r="D10" s="74">
        <v>15</v>
      </c>
      <c r="E10" s="74">
        <v>48</v>
      </c>
      <c r="F10" s="74">
        <v>107</v>
      </c>
      <c r="G10" s="74">
        <v>70</v>
      </c>
      <c r="H10" s="74">
        <v>35</v>
      </c>
      <c r="I10" s="74">
        <v>0</v>
      </c>
      <c r="J10" s="375">
        <v>797</v>
      </c>
      <c r="K10" s="380">
        <v>1.079136690647482</v>
      </c>
      <c r="L10" s="378">
        <v>5.3956834532374103</v>
      </c>
      <c r="M10" s="378">
        <v>17.266187050359711</v>
      </c>
      <c r="N10" s="378">
        <v>38.489208633093526</v>
      </c>
      <c r="O10" s="378">
        <v>25.179856115107913</v>
      </c>
      <c r="P10" s="379">
        <v>12.589928057553957</v>
      </c>
      <c r="Q10" s="283"/>
      <c r="R10" s="426"/>
    </row>
    <row r="11" spans="1:62" x14ac:dyDescent="0.2">
      <c r="A11" s="73" t="s">
        <v>199</v>
      </c>
      <c r="B11" s="336">
        <v>39</v>
      </c>
      <c r="C11" s="74">
        <v>0</v>
      </c>
      <c r="D11" s="74">
        <v>6</v>
      </c>
      <c r="E11" s="74">
        <v>5</v>
      </c>
      <c r="F11" s="74">
        <v>11</v>
      </c>
      <c r="G11" s="74">
        <v>8</v>
      </c>
      <c r="H11" s="74">
        <v>9</v>
      </c>
      <c r="I11" s="74">
        <v>0</v>
      </c>
      <c r="J11" s="375">
        <v>1022</v>
      </c>
      <c r="K11" s="380">
        <v>0</v>
      </c>
      <c r="L11" s="378">
        <v>15.384615384615385</v>
      </c>
      <c r="M11" s="378">
        <v>12.820512820512819</v>
      </c>
      <c r="N11" s="378">
        <v>28.205128205128204</v>
      </c>
      <c r="O11" s="378">
        <v>20.512820512820511</v>
      </c>
      <c r="P11" s="379">
        <v>23.076923076923077</v>
      </c>
      <c r="Q11" s="283"/>
      <c r="R11" s="426"/>
    </row>
    <row r="12" spans="1:62" x14ac:dyDescent="0.2">
      <c r="A12" s="693" t="s">
        <v>140</v>
      </c>
      <c r="B12" s="694">
        <v>467</v>
      </c>
      <c r="C12" s="674">
        <v>11</v>
      </c>
      <c r="D12" s="674">
        <v>36</v>
      </c>
      <c r="E12" s="674">
        <v>77</v>
      </c>
      <c r="F12" s="674">
        <v>103</v>
      </c>
      <c r="G12" s="674">
        <v>74</v>
      </c>
      <c r="H12" s="674">
        <v>166</v>
      </c>
      <c r="I12" s="699">
        <v>0</v>
      </c>
      <c r="J12" s="695">
        <v>1306</v>
      </c>
      <c r="K12" s="700">
        <v>2.3554603854389722</v>
      </c>
      <c r="L12" s="701">
        <v>7.7087794432548176</v>
      </c>
      <c r="M12" s="701">
        <v>16.488222698072803</v>
      </c>
      <c r="N12" s="701">
        <v>22.055674518201286</v>
      </c>
      <c r="O12" s="701">
        <v>15.845824411134904</v>
      </c>
      <c r="P12" s="698">
        <v>35.546038543897218</v>
      </c>
      <c r="Q12" s="283"/>
      <c r="R12" s="426"/>
    </row>
    <row r="13" spans="1:62" x14ac:dyDescent="0.2">
      <c r="A13" s="73" t="s">
        <v>166</v>
      </c>
      <c r="B13" s="336">
        <v>142</v>
      </c>
      <c r="C13" s="74">
        <v>0</v>
      </c>
      <c r="D13" s="74">
        <v>0</v>
      </c>
      <c r="E13" s="74">
        <v>1</v>
      </c>
      <c r="F13" s="74">
        <v>7</v>
      </c>
      <c r="G13" s="74">
        <v>9</v>
      </c>
      <c r="H13" s="74">
        <v>125</v>
      </c>
      <c r="I13" s="74">
        <v>0</v>
      </c>
      <c r="J13" s="375">
        <v>2626</v>
      </c>
      <c r="K13" s="380">
        <v>0</v>
      </c>
      <c r="L13" s="378">
        <v>0</v>
      </c>
      <c r="M13" s="378">
        <v>0.70422535211267612</v>
      </c>
      <c r="N13" s="378">
        <v>4.929577464788732</v>
      </c>
      <c r="O13" s="378">
        <v>6.3380281690140841</v>
      </c>
      <c r="P13" s="379">
        <v>88.028169014084511</v>
      </c>
      <c r="Q13" s="283"/>
      <c r="R13" s="426"/>
    </row>
    <row r="14" spans="1:62" x14ac:dyDescent="0.2">
      <c r="A14" s="73" t="s">
        <v>167</v>
      </c>
      <c r="B14" s="336">
        <v>123</v>
      </c>
      <c r="C14" s="74">
        <v>4</v>
      </c>
      <c r="D14" s="74">
        <v>8</v>
      </c>
      <c r="E14" s="74">
        <v>25</v>
      </c>
      <c r="F14" s="74">
        <v>36</v>
      </c>
      <c r="G14" s="74">
        <v>31</v>
      </c>
      <c r="H14" s="74">
        <v>19</v>
      </c>
      <c r="I14" s="74">
        <v>0</v>
      </c>
      <c r="J14" s="375">
        <v>828</v>
      </c>
      <c r="K14" s="380">
        <v>3.2520325203252036</v>
      </c>
      <c r="L14" s="378">
        <v>6.5040650406504072</v>
      </c>
      <c r="M14" s="378">
        <v>20.325203252032519</v>
      </c>
      <c r="N14" s="378">
        <v>29.268292682926827</v>
      </c>
      <c r="O14" s="378">
        <v>25.203252032520325</v>
      </c>
      <c r="P14" s="379">
        <v>15.447154471544716</v>
      </c>
      <c r="Q14" s="283"/>
      <c r="R14" s="426"/>
    </row>
    <row r="15" spans="1:62" x14ac:dyDescent="0.2">
      <c r="A15" s="73" t="s">
        <v>190</v>
      </c>
      <c r="B15" s="336">
        <v>0</v>
      </c>
      <c r="C15" s="74">
        <v>0</v>
      </c>
      <c r="D15" s="74">
        <v>0</v>
      </c>
      <c r="E15" s="74">
        <v>0</v>
      </c>
      <c r="F15" s="74">
        <v>0</v>
      </c>
      <c r="G15" s="74">
        <v>0</v>
      </c>
      <c r="H15" s="74">
        <v>0</v>
      </c>
      <c r="I15" s="74">
        <v>0</v>
      </c>
      <c r="J15" s="381">
        <v>0</v>
      </c>
      <c r="K15" s="380">
        <v>0</v>
      </c>
      <c r="L15" s="378">
        <v>0</v>
      </c>
      <c r="M15" s="378">
        <v>0</v>
      </c>
      <c r="N15" s="378">
        <v>0</v>
      </c>
      <c r="O15" s="378">
        <v>0</v>
      </c>
      <c r="P15" s="379">
        <v>0</v>
      </c>
      <c r="Q15" s="283"/>
      <c r="R15" s="426"/>
    </row>
    <row r="16" spans="1:62" x14ac:dyDescent="0.2">
      <c r="A16" s="73" t="s">
        <v>168</v>
      </c>
      <c r="B16" s="336">
        <v>202</v>
      </c>
      <c r="C16" s="74">
        <v>7</v>
      </c>
      <c r="D16" s="74">
        <v>28</v>
      </c>
      <c r="E16" s="74">
        <v>51</v>
      </c>
      <c r="F16" s="74">
        <v>60</v>
      </c>
      <c r="G16" s="74">
        <v>34</v>
      </c>
      <c r="H16" s="74">
        <v>22</v>
      </c>
      <c r="I16" s="74">
        <v>0</v>
      </c>
      <c r="J16" s="375">
        <v>689</v>
      </c>
      <c r="K16" s="380">
        <v>3.4653465346534658</v>
      </c>
      <c r="L16" s="378">
        <v>13.861386138613863</v>
      </c>
      <c r="M16" s="378">
        <v>25.247524752475247</v>
      </c>
      <c r="N16" s="378">
        <v>29.702970297029701</v>
      </c>
      <c r="O16" s="378">
        <v>16.831683168316832</v>
      </c>
      <c r="P16" s="379">
        <v>10.891089108910892</v>
      </c>
      <c r="Q16" s="283"/>
      <c r="R16" s="426"/>
    </row>
    <row r="17" spans="1:62" x14ac:dyDescent="0.2">
      <c r="A17" s="693" t="s">
        <v>13</v>
      </c>
      <c r="B17" s="694">
        <v>3402</v>
      </c>
      <c r="C17" s="674">
        <v>1178</v>
      </c>
      <c r="D17" s="674">
        <v>1319</v>
      </c>
      <c r="E17" s="674">
        <v>573</v>
      </c>
      <c r="F17" s="674">
        <v>251</v>
      </c>
      <c r="G17" s="674">
        <v>77</v>
      </c>
      <c r="H17" s="674">
        <v>4</v>
      </c>
      <c r="I17" s="699">
        <v>0</v>
      </c>
      <c r="J17" s="695">
        <v>190</v>
      </c>
      <c r="K17" s="700">
        <v>34.626690182245738</v>
      </c>
      <c r="L17" s="701">
        <v>38.771310993533213</v>
      </c>
      <c r="M17" s="701">
        <v>16.843033509700174</v>
      </c>
      <c r="N17" s="701">
        <v>7.3780129335684901</v>
      </c>
      <c r="O17" s="701">
        <v>2.263374485596708</v>
      </c>
      <c r="P17" s="698">
        <v>0.11757789535567313</v>
      </c>
      <c r="Q17" s="283"/>
      <c r="R17" s="426"/>
    </row>
    <row r="18" spans="1:62" x14ac:dyDescent="0.2">
      <c r="A18" s="73" t="s">
        <v>169</v>
      </c>
      <c r="B18" s="336">
        <v>499</v>
      </c>
      <c r="C18" s="74">
        <v>28</v>
      </c>
      <c r="D18" s="74">
        <v>91</v>
      </c>
      <c r="E18" s="74">
        <v>162</v>
      </c>
      <c r="F18" s="74">
        <v>168</v>
      </c>
      <c r="G18" s="74">
        <v>49</v>
      </c>
      <c r="H18" s="74">
        <v>1</v>
      </c>
      <c r="I18" s="74">
        <v>0</v>
      </c>
      <c r="J18" s="375">
        <v>407</v>
      </c>
      <c r="K18" s="380">
        <v>5.6112224448897798</v>
      </c>
      <c r="L18" s="378">
        <v>18.236472945891784</v>
      </c>
      <c r="M18" s="378">
        <v>32.46492985971944</v>
      </c>
      <c r="N18" s="378">
        <v>33.667334669338679</v>
      </c>
      <c r="O18" s="378">
        <v>9.8196392785571138</v>
      </c>
      <c r="P18" s="379">
        <v>0.20040080160320639</v>
      </c>
      <c r="Q18" s="283"/>
      <c r="R18" s="426"/>
    </row>
    <row r="19" spans="1:62" x14ac:dyDescent="0.2">
      <c r="A19" s="73" t="s">
        <v>196</v>
      </c>
      <c r="B19" s="336">
        <v>74</v>
      </c>
      <c r="C19" s="74">
        <v>10</v>
      </c>
      <c r="D19" s="74">
        <v>37</v>
      </c>
      <c r="E19" s="74">
        <v>21</v>
      </c>
      <c r="F19" s="74">
        <v>5</v>
      </c>
      <c r="G19" s="74">
        <v>1</v>
      </c>
      <c r="H19" s="74">
        <v>0</v>
      </c>
      <c r="I19" s="74">
        <v>0</v>
      </c>
      <c r="J19" s="375">
        <v>216</v>
      </c>
      <c r="K19" s="380">
        <v>13.513513513513514</v>
      </c>
      <c r="L19" s="378">
        <v>50</v>
      </c>
      <c r="M19" s="378">
        <v>28.378378378378379</v>
      </c>
      <c r="N19" s="378">
        <v>6.756756756756757</v>
      </c>
      <c r="O19" s="378">
        <v>1.3513513513513513</v>
      </c>
      <c r="P19" s="379">
        <v>0</v>
      </c>
      <c r="Q19" s="283"/>
      <c r="R19" s="426"/>
    </row>
    <row r="20" spans="1:62" x14ac:dyDescent="0.2">
      <c r="A20" s="73" t="s">
        <v>129</v>
      </c>
      <c r="B20" s="336">
        <v>54</v>
      </c>
      <c r="C20" s="74">
        <v>13</v>
      </c>
      <c r="D20" s="74">
        <v>24</v>
      </c>
      <c r="E20" s="74">
        <v>10</v>
      </c>
      <c r="F20" s="74">
        <v>3</v>
      </c>
      <c r="G20" s="74">
        <v>4</v>
      </c>
      <c r="H20" s="74">
        <v>0</v>
      </c>
      <c r="I20" s="74">
        <v>0</v>
      </c>
      <c r="J20" s="375">
        <v>236</v>
      </c>
      <c r="K20" s="380">
        <v>24.074074074074073</v>
      </c>
      <c r="L20" s="378">
        <v>44.444444444444443</v>
      </c>
      <c r="M20" s="378">
        <v>18.518518518518519</v>
      </c>
      <c r="N20" s="378">
        <v>5.5555555555555554</v>
      </c>
      <c r="O20" s="378">
        <v>7.4074074074074066</v>
      </c>
      <c r="P20" s="379">
        <v>0</v>
      </c>
      <c r="Q20" s="283"/>
      <c r="R20" s="426"/>
    </row>
    <row r="21" spans="1:62" x14ac:dyDescent="0.2">
      <c r="A21" s="73" t="s">
        <v>124</v>
      </c>
      <c r="B21" s="336">
        <v>80</v>
      </c>
      <c r="C21" s="74">
        <v>10</v>
      </c>
      <c r="D21" s="74">
        <v>42</v>
      </c>
      <c r="E21" s="74">
        <v>19</v>
      </c>
      <c r="F21" s="74">
        <v>7</v>
      </c>
      <c r="G21" s="74">
        <v>2</v>
      </c>
      <c r="H21" s="74">
        <v>0</v>
      </c>
      <c r="I21" s="74">
        <v>0</v>
      </c>
      <c r="J21" s="375">
        <v>221</v>
      </c>
      <c r="K21" s="380">
        <v>12.5</v>
      </c>
      <c r="L21" s="378">
        <v>52.5</v>
      </c>
      <c r="M21" s="378">
        <v>23.75</v>
      </c>
      <c r="N21" s="378">
        <v>8.75</v>
      </c>
      <c r="O21" s="378">
        <v>2.5</v>
      </c>
      <c r="P21" s="379">
        <v>0</v>
      </c>
      <c r="Q21" s="283"/>
      <c r="R21" s="426"/>
    </row>
    <row r="22" spans="1:62" x14ac:dyDescent="0.2">
      <c r="A22" s="73" t="s">
        <v>14</v>
      </c>
      <c r="B22" s="336">
        <v>1819</v>
      </c>
      <c r="C22" s="74">
        <v>856</v>
      </c>
      <c r="D22" s="74">
        <v>788</v>
      </c>
      <c r="E22" s="74">
        <v>171</v>
      </c>
      <c r="F22" s="74">
        <v>4</v>
      </c>
      <c r="G22" s="74">
        <v>0</v>
      </c>
      <c r="H22" s="74">
        <v>0</v>
      </c>
      <c r="I22" s="74">
        <v>0</v>
      </c>
      <c r="J22" s="375">
        <v>118</v>
      </c>
      <c r="K22" s="380">
        <v>47.058823529411761</v>
      </c>
      <c r="L22" s="378">
        <v>43.32050577240242</v>
      </c>
      <c r="M22" s="378">
        <v>9.4007696536558552</v>
      </c>
      <c r="N22" s="378">
        <v>0.21990104452996154</v>
      </c>
      <c r="O22" s="378">
        <v>0</v>
      </c>
      <c r="P22" s="379">
        <v>0</v>
      </c>
      <c r="Q22" s="283"/>
      <c r="R22" s="426"/>
    </row>
    <row r="23" spans="1:62" x14ac:dyDescent="0.2">
      <c r="A23" s="73" t="s">
        <v>15</v>
      </c>
      <c r="B23" s="336">
        <v>535</v>
      </c>
      <c r="C23" s="74">
        <v>133</v>
      </c>
      <c r="D23" s="74">
        <v>256</v>
      </c>
      <c r="E23" s="74">
        <v>118</v>
      </c>
      <c r="F23" s="74">
        <v>22</v>
      </c>
      <c r="G23" s="74">
        <v>6</v>
      </c>
      <c r="H23" s="74">
        <v>0</v>
      </c>
      <c r="I23" s="74">
        <v>0</v>
      </c>
      <c r="J23" s="375">
        <v>175</v>
      </c>
      <c r="K23" s="380">
        <v>24.859813084112151</v>
      </c>
      <c r="L23" s="378">
        <v>47.850467289719631</v>
      </c>
      <c r="M23" s="378">
        <v>22.056074766355142</v>
      </c>
      <c r="N23" s="378">
        <v>4.1121495327102808</v>
      </c>
      <c r="O23" s="378">
        <v>1.1214953271028036</v>
      </c>
      <c r="P23" s="379">
        <v>0</v>
      </c>
      <c r="Q23" s="283"/>
      <c r="R23" s="426"/>
    </row>
    <row r="24" spans="1:62" x14ac:dyDescent="0.2">
      <c r="A24" s="73" t="s">
        <v>16</v>
      </c>
      <c r="B24" s="336">
        <v>114</v>
      </c>
      <c r="C24" s="74">
        <v>12</v>
      </c>
      <c r="D24" s="74">
        <v>27</v>
      </c>
      <c r="E24" s="74">
        <v>44</v>
      </c>
      <c r="F24" s="74">
        <v>18</v>
      </c>
      <c r="G24" s="74">
        <v>12</v>
      </c>
      <c r="H24" s="74">
        <v>1</v>
      </c>
      <c r="I24" s="74">
        <v>0</v>
      </c>
      <c r="J24" s="375">
        <v>355</v>
      </c>
      <c r="K24" s="380">
        <v>10.526315789473683</v>
      </c>
      <c r="L24" s="378">
        <v>23.684210526315788</v>
      </c>
      <c r="M24" s="378">
        <v>38.596491228070171</v>
      </c>
      <c r="N24" s="378">
        <v>15.789473684210526</v>
      </c>
      <c r="O24" s="378">
        <v>10.526315789473683</v>
      </c>
      <c r="P24" s="379">
        <v>0.8771929824561403</v>
      </c>
      <c r="Q24" s="283"/>
      <c r="R24" s="426"/>
    </row>
    <row r="25" spans="1:62" x14ac:dyDescent="0.2">
      <c r="A25" s="73" t="s">
        <v>131</v>
      </c>
      <c r="B25" s="336">
        <v>227</v>
      </c>
      <c r="C25" s="74">
        <v>116</v>
      </c>
      <c r="D25" s="74">
        <v>54</v>
      </c>
      <c r="E25" s="74">
        <v>28</v>
      </c>
      <c r="F25" s="74">
        <v>24</v>
      </c>
      <c r="G25" s="74">
        <v>3</v>
      </c>
      <c r="H25" s="74">
        <v>2</v>
      </c>
      <c r="I25" s="74">
        <v>0</v>
      </c>
      <c r="J25" s="375">
        <v>213</v>
      </c>
      <c r="K25" s="380">
        <v>51.101321585903079</v>
      </c>
      <c r="L25" s="378">
        <v>23.788546255506606</v>
      </c>
      <c r="M25" s="378">
        <v>12.334801762114537</v>
      </c>
      <c r="N25" s="378">
        <v>10.572687224669604</v>
      </c>
      <c r="O25" s="378">
        <v>1.3215859030837005</v>
      </c>
      <c r="P25" s="379">
        <v>0.88105726872246704</v>
      </c>
      <c r="Q25" s="283"/>
      <c r="R25" s="426"/>
    </row>
    <row r="26" spans="1:62" x14ac:dyDescent="0.2">
      <c r="A26" s="693" t="s">
        <v>141</v>
      </c>
      <c r="B26" s="694">
        <v>334</v>
      </c>
      <c r="C26" s="674">
        <v>81</v>
      </c>
      <c r="D26" s="674">
        <v>123</v>
      </c>
      <c r="E26" s="674">
        <v>55</v>
      </c>
      <c r="F26" s="674">
        <v>47</v>
      </c>
      <c r="G26" s="674">
        <v>18</v>
      </c>
      <c r="H26" s="674">
        <v>10</v>
      </c>
      <c r="I26" s="699">
        <v>0</v>
      </c>
      <c r="J26" s="695">
        <v>308</v>
      </c>
      <c r="K26" s="700">
        <v>24.251497005988025</v>
      </c>
      <c r="L26" s="701">
        <v>36.82634730538922</v>
      </c>
      <c r="M26" s="701">
        <v>16.467065868263472</v>
      </c>
      <c r="N26" s="701">
        <v>14.071856287425149</v>
      </c>
      <c r="O26" s="701">
        <v>5.3892215568862278</v>
      </c>
      <c r="P26" s="698">
        <v>2.9940119760479043</v>
      </c>
      <c r="Q26" s="283"/>
      <c r="R26" s="426"/>
    </row>
    <row r="27" spans="1:62" x14ac:dyDescent="0.2">
      <c r="A27" s="73" t="s">
        <v>170</v>
      </c>
      <c r="B27" s="336">
        <v>72</v>
      </c>
      <c r="C27" s="74">
        <v>0</v>
      </c>
      <c r="D27" s="74">
        <v>6</v>
      </c>
      <c r="E27" s="74">
        <v>16</v>
      </c>
      <c r="F27" s="74">
        <v>35</v>
      </c>
      <c r="G27" s="74">
        <v>8</v>
      </c>
      <c r="H27" s="74">
        <v>7</v>
      </c>
      <c r="I27" s="74">
        <v>0</v>
      </c>
      <c r="J27" s="375">
        <v>669</v>
      </c>
      <c r="K27" s="380">
        <v>0</v>
      </c>
      <c r="L27" s="378">
        <v>8.3333333333333321</v>
      </c>
      <c r="M27" s="378">
        <v>22.222222222222221</v>
      </c>
      <c r="N27" s="378">
        <v>48.611111111111107</v>
      </c>
      <c r="O27" s="378">
        <v>11.111111111111111</v>
      </c>
      <c r="P27" s="379">
        <v>9.7222222222222232</v>
      </c>
      <c r="Q27" s="283"/>
      <c r="R27" s="426"/>
    </row>
    <row r="28" spans="1:62" x14ac:dyDescent="0.2">
      <c r="A28" s="73" t="s">
        <v>171</v>
      </c>
      <c r="B28" s="336">
        <v>262</v>
      </c>
      <c r="C28" s="74">
        <v>81</v>
      </c>
      <c r="D28" s="74">
        <v>117</v>
      </c>
      <c r="E28" s="74">
        <v>39</v>
      </c>
      <c r="F28" s="74">
        <v>12</v>
      </c>
      <c r="G28" s="74">
        <v>10</v>
      </c>
      <c r="H28" s="74">
        <v>3</v>
      </c>
      <c r="I28" s="74">
        <v>0</v>
      </c>
      <c r="J28" s="381">
        <v>209</v>
      </c>
      <c r="K28" s="380">
        <v>30.916030534351147</v>
      </c>
      <c r="L28" s="378">
        <v>44.656488549618324</v>
      </c>
      <c r="M28" s="378">
        <v>14.885496183206106</v>
      </c>
      <c r="N28" s="378">
        <v>4.5801526717557248</v>
      </c>
      <c r="O28" s="378">
        <v>3.8167938931297711</v>
      </c>
      <c r="P28" s="382">
        <v>1.1450381679389312</v>
      </c>
      <c r="Q28" s="283"/>
      <c r="R28" s="426"/>
    </row>
    <row r="29" spans="1:62" s="193" customFormat="1" x14ac:dyDescent="0.2">
      <c r="A29" s="693" t="s">
        <v>17</v>
      </c>
      <c r="B29" s="694">
        <v>3027</v>
      </c>
      <c r="C29" s="674">
        <v>946</v>
      </c>
      <c r="D29" s="674">
        <v>907</v>
      </c>
      <c r="E29" s="674">
        <v>491</v>
      </c>
      <c r="F29" s="674">
        <v>435</v>
      </c>
      <c r="G29" s="674">
        <v>187</v>
      </c>
      <c r="H29" s="674">
        <v>60</v>
      </c>
      <c r="I29" s="699">
        <v>1</v>
      </c>
      <c r="J29" s="695">
        <v>292</v>
      </c>
      <c r="K29" s="700">
        <v>31.252064750578128</v>
      </c>
      <c r="L29" s="701">
        <v>29.963660389824909</v>
      </c>
      <c r="M29" s="701">
        <v>16.220680541790554</v>
      </c>
      <c r="N29" s="701">
        <v>14.370664023785926</v>
      </c>
      <c r="O29" s="701">
        <v>6.1777337297654444</v>
      </c>
      <c r="P29" s="698">
        <v>2.0151965642550378</v>
      </c>
      <c r="Q29" s="283"/>
      <c r="R29" s="426"/>
      <c r="S29" s="154"/>
      <c r="T29" s="154"/>
      <c r="U29" s="154"/>
      <c r="V29" s="154"/>
      <c r="W29" s="154"/>
      <c r="X29" s="154"/>
      <c r="Y29" s="154"/>
      <c r="Z29" s="154"/>
      <c r="AA29" s="154"/>
      <c r="AB29" s="154"/>
      <c r="AC29" s="154"/>
      <c r="AD29" s="154"/>
      <c r="AE29" s="154"/>
      <c r="AF29" s="154"/>
      <c r="AG29" s="154"/>
      <c r="AH29" s="154"/>
      <c r="AI29" s="154"/>
      <c r="AJ29" s="154"/>
      <c r="AK29" s="154"/>
      <c r="AL29" s="154"/>
      <c r="AM29" s="154"/>
      <c r="AN29" s="154"/>
      <c r="AO29" s="154"/>
      <c r="AP29" s="154"/>
      <c r="AQ29" s="154"/>
      <c r="AR29" s="154"/>
      <c r="AS29" s="154"/>
      <c r="AT29" s="154"/>
      <c r="AU29" s="154"/>
      <c r="AV29" s="154"/>
      <c r="AW29" s="154"/>
      <c r="AX29" s="154"/>
      <c r="AY29" s="154"/>
      <c r="AZ29" s="154"/>
      <c r="BA29" s="154"/>
      <c r="BB29" s="154"/>
      <c r="BC29" s="154"/>
      <c r="BD29" s="154"/>
      <c r="BE29" s="154"/>
      <c r="BF29" s="154"/>
      <c r="BG29" s="154"/>
      <c r="BH29" s="154"/>
      <c r="BI29" s="154"/>
      <c r="BJ29" s="154"/>
    </row>
    <row r="30" spans="1:62" x14ac:dyDescent="0.2">
      <c r="A30" s="73" t="s">
        <v>172</v>
      </c>
      <c r="B30" s="336">
        <v>1533</v>
      </c>
      <c r="C30" s="74">
        <v>765</v>
      </c>
      <c r="D30" s="74">
        <v>551</v>
      </c>
      <c r="E30" s="74">
        <v>153</v>
      </c>
      <c r="F30" s="74">
        <v>52</v>
      </c>
      <c r="G30" s="74">
        <v>10</v>
      </c>
      <c r="H30" s="74">
        <v>2</v>
      </c>
      <c r="I30" s="74">
        <v>0</v>
      </c>
      <c r="J30" s="375">
        <v>136</v>
      </c>
      <c r="K30" s="380">
        <v>49.902152641878665</v>
      </c>
      <c r="L30" s="378">
        <v>35.942596216568816</v>
      </c>
      <c r="M30" s="378">
        <v>9.9804305283757326</v>
      </c>
      <c r="N30" s="378">
        <v>3.3920417482061316</v>
      </c>
      <c r="O30" s="378">
        <v>0.65231572080887146</v>
      </c>
      <c r="P30" s="379">
        <v>0.13046314416177429</v>
      </c>
      <c r="Q30" s="283"/>
      <c r="R30" s="426"/>
    </row>
    <row r="31" spans="1:62" x14ac:dyDescent="0.2">
      <c r="A31" s="73" t="s">
        <v>191</v>
      </c>
      <c r="B31" s="336">
        <v>601</v>
      </c>
      <c r="C31" s="74">
        <v>40</v>
      </c>
      <c r="D31" s="74">
        <v>175</v>
      </c>
      <c r="E31" s="74">
        <v>169</v>
      </c>
      <c r="F31" s="74">
        <v>171</v>
      </c>
      <c r="G31" s="74">
        <v>44</v>
      </c>
      <c r="H31" s="74">
        <v>2</v>
      </c>
      <c r="I31" s="74">
        <v>0</v>
      </c>
      <c r="J31" s="375">
        <v>358</v>
      </c>
      <c r="K31" s="383">
        <v>6.6555740432612307</v>
      </c>
      <c r="L31" s="384">
        <v>29.118136439267889</v>
      </c>
      <c r="M31" s="384">
        <v>28.119800332778699</v>
      </c>
      <c r="N31" s="384">
        <v>28.452579034941767</v>
      </c>
      <c r="O31" s="378">
        <v>7.321131447587355</v>
      </c>
      <c r="P31" s="379">
        <v>0.33277870216306155</v>
      </c>
      <c r="Q31" s="283"/>
      <c r="R31" s="426"/>
    </row>
    <row r="32" spans="1:62" x14ac:dyDescent="0.2">
      <c r="A32" s="73" t="s">
        <v>173</v>
      </c>
      <c r="B32" s="336">
        <v>856</v>
      </c>
      <c r="C32" s="74">
        <v>137</v>
      </c>
      <c r="D32" s="74">
        <v>160</v>
      </c>
      <c r="E32" s="74">
        <v>167</v>
      </c>
      <c r="F32" s="74">
        <v>211</v>
      </c>
      <c r="G32" s="74">
        <v>132</v>
      </c>
      <c r="H32" s="74">
        <v>49</v>
      </c>
      <c r="I32" s="74">
        <v>0</v>
      </c>
      <c r="J32" s="375">
        <v>513</v>
      </c>
      <c r="K32" s="380">
        <v>16.004672897196262</v>
      </c>
      <c r="L32" s="378">
        <v>18.691588785046729</v>
      </c>
      <c r="M32" s="378">
        <v>19.509345794392523</v>
      </c>
      <c r="N32" s="378">
        <v>24.649532710280376</v>
      </c>
      <c r="O32" s="378">
        <v>15.420560747663551</v>
      </c>
      <c r="P32" s="379">
        <v>5.7242990654205608</v>
      </c>
      <c r="Q32" s="283"/>
      <c r="R32" s="426"/>
    </row>
    <row r="33" spans="1:62" x14ac:dyDescent="0.2">
      <c r="A33" s="73" t="s">
        <v>174</v>
      </c>
      <c r="B33" s="336">
        <v>37</v>
      </c>
      <c r="C33" s="74">
        <v>4</v>
      </c>
      <c r="D33" s="74">
        <v>21</v>
      </c>
      <c r="E33" s="74">
        <v>2</v>
      </c>
      <c r="F33" s="74">
        <v>1</v>
      </c>
      <c r="G33" s="74">
        <v>1</v>
      </c>
      <c r="H33" s="74">
        <v>7</v>
      </c>
      <c r="I33" s="74">
        <v>1</v>
      </c>
      <c r="J33" s="375">
        <v>531</v>
      </c>
      <c r="K33" s="380">
        <v>10.810810810810811</v>
      </c>
      <c r="L33" s="378">
        <v>56.756756756756758</v>
      </c>
      <c r="M33" s="378">
        <v>5.4054054054054053</v>
      </c>
      <c r="N33" s="378">
        <v>2.7027027027027026</v>
      </c>
      <c r="O33" s="378">
        <v>2.7027027027027026</v>
      </c>
      <c r="P33" s="379">
        <v>21.621621621621621</v>
      </c>
      <c r="Q33" s="283"/>
      <c r="R33" s="426"/>
    </row>
    <row r="34" spans="1:62" s="99" customFormat="1" ht="22.5" customHeight="1" x14ac:dyDescent="0.2">
      <c r="A34" s="216" t="s">
        <v>18</v>
      </c>
      <c r="B34" s="335">
        <v>3936</v>
      </c>
      <c r="C34" s="217">
        <v>921</v>
      </c>
      <c r="D34" s="217">
        <v>1838</v>
      </c>
      <c r="E34" s="217">
        <v>830</v>
      </c>
      <c r="F34" s="217">
        <v>245</v>
      </c>
      <c r="G34" s="217">
        <v>71</v>
      </c>
      <c r="H34" s="217">
        <v>31</v>
      </c>
      <c r="I34" s="74">
        <v>0</v>
      </c>
      <c r="J34" s="370">
        <v>207</v>
      </c>
      <c r="K34" s="371">
        <v>23.399390243902442</v>
      </c>
      <c r="L34" s="372">
        <v>46.697154471544714</v>
      </c>
      <c r="M34" s="372">
        <v>21.087398373983739</v>
      </c>
      <c r="N34" s="372">
        <v>6.2245934959349594</v>
      </c>
      <c r="O34" s="372">
        <v>1.8038617886178863</v>
      </c>
      <c r="P34" s="379">
        <v>0.78760162601626016</v>
      </c>
      <c r="Q34" s="283"/>
      <c r="R34" s="426"/>
      <c r="S34" s="156"/>
      <c r="T34" s="156"/>
      <c r="U34" s="156"/>
      <c r="V34" s="156"/>
      <c r="W34" s="156"/>
      <c r="X34" s="156"/>
      <c r="Y34" s="156"/>
      <c r="Z34" s="156"/>
      <c r="AA34" s="156"/>
      <c r="AB34" s="156"/>
      <c r="AC34" s="156"/>
      <c r="AD34" s="156"/>
      <c r="AE34" s="156"/>
      <c r="AF34" s="156"/>
      <c r="AG34" s="156"/>
      <c r="AH34" s="156"/>
      <c r="AI34" s="156"/>
      <c r="AJ34" s="156"/>
      <c r="AK34" s="156"/>
      <c r="AL34" s="156"/>
      <c r="AM34" s="156"/>
      <c r="AN34" s="156"/>
      <c r="AO34" s="156"/>
      <c r="AP34" s="156"/>
      <c r="AQ34" s="156"/>
      <c r="AR34" s="156"/>
      <c r="AS34" s="156"/>
      <c r="AT34" s="156"/>
      <c r="AU34" s="156"/>
      <c r="AV34" s="156"/>
      <c r="AW34" s="156"/>
      <c r="AX34" s="156"/>
      <c r="AY34" s="156"/>
      <c r="AZ34" s="156"/>
      <c r="BA34" s="156"/>
      <c r="BB34" s="156"/>
      <c r="BC34" s="156"/>
      <c r="BD34" s="156"/>
      <c r="BE34" s="156"/>
      <c r="BF34" s="156"/>
      <c r="BG34" s="156"/>
      <c r="BH34" s="156"/>
      <c r="BI34" s="156"/>
      <c r="BJ34" s="156"/>
    </row>
    <row r="35" spans="1:62" s="193" customFormat="1" x14ac:dyDescent="0.2">
      <c r="A35" s="693" t="s">
        <v>19</v>
      </c>
      <c r="B35" s="694">
        <v>3490</v>
      </c>
      <c r="C35" s="674">
        <v>865</v>
      </c>
      <c r="D35" s="674">
        <v>1646</v>
      </c>
      <c r="E35" s="674">
        <v>674</v>
      </c>
      <c r="F35" s="674">
        <v>211</v>
      </c>
      <c r="G35" s="674">
        <v>64</v>
      </c>
      <c r="H35" s="674">
        <v>30</v>
      </c>
      <c r="I35" s="699">
        <v>0</v>
      </c>
      <c r="J35" s="695">
        <v>204</v>
      </c>
      <c r="K35" s="700">
        <v>24.785100286532952</v>
      </c>
      <c r="L35" s="701">
        <v>47.163323782234954</v>
      </c>
      <c r="M35" s="701">
        <v>19.312320916905446</v>
      </c>
      <c r="N35" s="701">
        <v>6.0458452722063036</v>
      </c>
      <c r="O35" s="701">
        <v>1.8338108882521489</v>
      </c>
      <c r="P35" s="698">
        <v>0.8595988538681949</v>
      </c>
      <c r="Q35" s="283"/>
      <c r="R35" s="426"/>
      <c r="S35" s="154"/>
      <c r="T35" s="154"/>
      <c r="U35" s="154"/>
      <c r="V35" s="154"/>
      <c r="W35" s="154"/>
      <c r="X35" s="154"/>
      <c r="Y35" s="154"/>
      <c r="Z35" s="154"/>
      <c r="AA35" s="154"/>
      <c r="AB35" s="154"/>
      <c r="AC35" s="154"/>
      <c r="AD35" s="154"/>
      <c r="AE35" s="154"/>
      <c r="AF35" s="154"/>
      <c r="AG35" s="154"/>
      <c r="AH35" s="154"/>
      <c r="AI35" s="154"/>
      <c r="AJ35" s="154"/>
      <c r="AK35" s="154"/>
      <c r="AL35" s="154"/>
      <c r="AM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c r="BI35" s="154"/>
      <c r="BJ35" s="154"/>
    </row>
    <row r="36" spans="1:62" x14ac:dyDescent="0.2">
      <c r="A36" s="73" t="s">
        <v>175</v>
      </c>
      <c r="B36" s="336">
        <v>1637</v>
      </c>
      <c r="C36" s="74">
        <v>261</v>
      </c>
      <c r="D36" s="74">
        <v>754</v>
      </c>
      <c r="E36" s="74">
        <v>419</v>
      </c>
      <c r="F36" s="74">
        <v>144</v>
      </c>
      <c r="G36" s="74">
        <v>48</v>
      </c>
      <c r="H36" s="74">
        <v>11</v>
      </c>
      <c r="I36" s="74">
        <v>0</v>
      </c>
      <c r="J36" s="375">
        <v>238</v>
      </c>
      <c r="K36" s="380">
        <v>15.943799633475869</v>
      </c>
      <c r="L36" s="378">
        <v>46.059865607819184</v>
      </c>
      <c r="M36" s="378">
        <v>25.595601710445937</v>
      </c>
      <c r="N36" s="378">
        <v>8.7965791081246181</v>
      </c>
      <c r="O36" s="378">
        <v>2.9321930360415394</v>
      </c>
      <c r="P36" s="379">
        <v>0.67196090409285281</v>
      </c>
      <c r="Q36" s="283"/>
      <c r="R36" s="426"/>
    </row>
    <row r="37" spans="1:62" x14ac:dyDescent="0.2">
      <c r="A37" s="73" t="s">
        <v>197</v>
      </c>
      <c r="B37" s="336">
        <v>1601</v>
      </c>
      <c r="C37" s="74">
        <v>535</v>
      </c>
      <c r="D37" s="74">
        <v>782</v>
      </c>
      <c r="E37" s="74">
        <v>217</v>
      </c>
      <c r="F37" s="74">
        <v>54</v>
      </c>
      <c r="G37" s="74">
        <v>11</v>
      </c>
      <c r="H37" s="74">
        <v>2</v>
      </c>
      <c r="I37" s="74">
        <v>0</v>
      </c>
      <c r="J37" s="375">
        <v>155</v>
      </c>
      <c r="K37" s="380">
        <v>33.416614615865086</v>
      </c>
      <c r="L37" s="378">
        <v>48.844472204871956</v>
      </c>
      <c r="M37" s="378">
        <v>13.554028732042472</v>
      </c>
      <c r="N37" s="378">
        <v>3.3728919425359152</v>
      </c>
      <c r="O37" s="378">
        <v>0.68707058088694561</v>
      </c>
      <c r="P37" s="379">
        <v>0.12492192379762648</v>
      </c>
      <c r="Q37" s="283"/>
      <c r="R37" s="426"/>
    </row>
    <row r="38" spans="1:62" x14ac:dyDescent="0.2">
      <c r="A38" s="73" t="s">
        <v>192</v>
      </c>
      <c r="B38" s="336">
        <v>0</v>
      </c>
      <c r="C38" s="74">
        <v>0</v>
      </c>
      <c r="D38" s="74">
        <v>0</v>
      </c>
      <c r="E38" s="74">
        <v>0</v>
      </c>
      <c r="F38" s="74">
        <v>0</v>
      </c>
      <c r="G38" s="74">
        <v>0</v>
      </c>
      <c r="H38" s="74">
        <v>0</v>
      </c>
      <c r="I38" s="74">
        <v>0</v>
      </c>
      <c r="J38" s="375">
        <v>0</v>
      </c>
      <c r="K38" s="380">
        <v>0</v>
      </c>
      <c r="L38" s="378">
        <v>0</v>
      </c>
      <c r="M38" s="378">
        <v>0</v>
      </c>
      <c r="N38" s="378">
        <v>0</v>
      </c>
      <c r="O38" s="378">
        <v>0</v>
      </c>
      <c r="P38" s="379">
        <v>0</v>
      </c>
      <c r="Q38" s="283"/>
      <c r="R38" s="426"/>
    </row>
    <row r="39" spans="1:62" x14ac:dyDescent="0.2">
      <c r="A39" s="73" t="s">
        <v>184</v>
      </c>
      <c r="B39" s="336">
        <v>252</v>
      </c>
      <c r="C39" s="74">
        <v>69</v>
      </c>
      <c r="D39" s="74">
        <v>110</v>
      </c>
      <c r="E39" s="74">
        <v>38</v>
      </c>
      <c r="F39" s="74">
        <v>13</v>
      </c>
      <c r="G39" s="74">
        <v>5</v>
      </c>
      <c r="H39" s="74">
        <v>17</v>
      </c>
      <c r="I39" s="74">
        <v>0</v>
      </c>
      <c r="J39" s="375">
        <v>300</v>
      </c>
      <c r="K39" s="380">
        <v>27.380952380952383</v>
      </c>
      <c r="L39" s="378">
        <v>43.650793650793652</v>
      </c>
      <c r="M39" s="378">
        <v>15.079365079365079</v>
      </c>
      <c r="N39" s="378">
        <v>5.1587301587301582</v>
      </c>
      <c r="O39" s="378">
        <v>1.984126984126984</v>
      </c>
      <c r="P39" s="379">
        <v>6.746031746031746</v>
      </c>
      <c r="Q39" s="283"/>
      <c r="R39" s="426"/>
    </row>
    <row r="40" spans="1:62" s="193" customFormat="1" x14ac:dyDescent="0.2">
      <c r="A40" s="693" t="s">
        <v>20</v>
      </c>
      <c r="B40" s="694">
        <v>446</v>
      </c>
      <c r="C40" s="674">
        <v>56</v>
      </c>
      <c r="D40" s="674">
        <v>192</v>
      </c>
      <c r="E40" s="674">
        <v>156</v>
      </c>
      <c r="F40" s="674">
        <v>34</v>
      </c>
      <c r="G40" s="674">
        <v>7</v>
      </c>
      <c r="H40" s="674">
        <v>1</v>
      </c>
      <c r="I40" s="674">
        <v>0</v>
      </c>
      <c r="J40" s="695">
        <v>229</v>
      </c>
      <c r="K40" s="696">
        <v>12.556053811659194</v>
      </c>
      <c r="L40" s="697">
        <v>43.049327354260093</v>
      </c>
      <c r="M40" s="697">
        <v>34.977578475336323</v>
      </c>
      <c r="N40" s="697">
        <v>7.623318385650224</v>
      </c>
      <c r="O40" s="697">
        <v>1.5695067264573992</v>
      </c>
      <c r="P40" s="698">
        <v>0.22421524663677131</v>
      </c>
      <c r="Q40" s="283"/>
      <c r="R40" s="426"/>
      <c r="S40" s="154"/>
      <c r="T40" s="154"/>
      <c r="U40" s="154"/>
      <c r="V40" s="154"/>
      <c r="W40" s="154"/>
      <c r="X40" s="154"/>
      <c r="Y40" s="154"/>
      <c r="Z40" s="154"/>
      <c r="AA40" s="154"/>
      <c r="AB40" s="154"/>
      <c r="AC40" s="154"/>
      <c r="AD40" s="154"/>
      <c r="AE40" s="154"/>
      <c r="AF40" s="154"/>
      <c r="AG40" s="154"/>
      <c r="AH40" s="154"/>
      <c r="AI40" s="154"/>
      <c r="AJ40" s="154"/>
      <c r="AK40" s="154"/>
      <c r="AL40" s="154"/>
      <c r="AM40" s="154"/>
      <c r="AN40" s="154"/>
      <c r="AO40" s="154"/>
      <c r="AP40" s="154"/>
      <c r="AQ40" s="154"/>
      <c r="AR40" s="154"/>
      <c r="AS40" s="154"/>
      <c r="AT40" s="154"/>
      <c r="AU40" s="154"/>
      <c r="AV40" s="154"/>
      <c r="AW40" s="154"/>
      <c r="AX40" s="154"/>
      <c r="AY40" s="154"/>
      <c r="AZ40" s="154"/>
      <c r="BA40" s="154"/>
      <c r="BB40" s="154"/>
      <c r="BC40" s="154"/>
      <c r="BD40" s="154"/>
      <c r="BE40" s="154"/>
      <c r="BF40" s="154"/>
      <c r="BG40" s="154"/>
      <c r="BH40" s="154"/>
      <c r="BI40" s="154"/>
      <c r="BJ40" s="154"/>
    </row>
    <row r="41" spans="1:62" x14ac:dyDescent="0.2">
      <c r="A41" s="73" t="s">
        <v>177</v>
      </c>
      <c r="B41" s="336">
        <v>154</v>
      </c>
      <c r="C41" s="74">
        <v>14</v>
      </c>
      <c r="D41" s="74">
        <v>46</v>
      </c>
      <c r="E41" s="74">
        <v>57</v>
      </c>
      <c r="F41" s="74">
        <v>30</v>
      </c>
      <c r="G41" s="74">
        <v>6</v>
      </c>
      <c r="H41" s="74">
        <v>1</v>
      </c>
      <c r="I41" s="74">
        <v>0</v>
      </c>
      <c r="J41" s="375">
        <v>312</v>
      </c>
      <c r="K41" s="380">
        <v>9.0909090909090917</v>
      </c>
      <c r="L41" s="378">
        <v>29.870129870129869</v>
      </c>
      <c r="M41" s="378">
        <v>37.012987012987011</v>
      </c>
      <c r="N41" s="378">
        <v>19.480519480519483</v>
      </c>
      <c r="O41" s="378">
        <v>3.8961038961038961</v>
      </c>
      <c r="P41" s="379">
        <v>0.64935064935064934</v>
      </c>
      <c r="Q41" s="283"/>
      <c r="R41" s="426"/>
    </row>
    <row r="42" spans="1:62" x14ac:dyDescent="0.2">
      <c r="A42" s="17" t="s">
        <v>178</v>
      </c>
      <c r="B42" s="336">
        <v>70</v>
      </c>
      <c r="C42" s="74">
        <v>11</v>
      </c>
      <c r="D42" s="74">
        <v>46</v>
      </c>
      <c r="E42" s="74">
        <v>13</v>
      </c>
      <c r="F42" s="74">
        <v>0</v>
      </c>
      <c r="G42" s="74">
        <v>0</v>
      </c>
      <c r="H42" s="74">
        <v>0</v>
      </c>
      <c r="I42" s="74">
        <v>0</v>
      </c>
      <c r="J42" s="375">
        <v>153</v>
      </c>
      <c r="K42" s="380">
        <v>15.714285714285714</v>
      </c>
      <c r="L42" s="378">
        <v>65.714285714285708</v>
      </c>
      <c r="M42" s="378">
        <v>18.571428571428573</v>
      </c>
      <c r="N42" s="378">
        <v>0</v>
      </c>
      <c r="O42" s="378">
        <v>0</v>
      </c>
      <c r="P42" s="379">
        <v>0</v>
      </c>
      <c r="Q42" s="283"/>
      <c r="R42" s="426"/>
    </row>
    <row r="43" spans="1:62" x14ac:dyDescent="0.2">
      <c r="A43" s="73" t="s">
        <v>179</v>
      </c>
      <c r="B43" s="336">
        <v>0</v>
      </c>
      <c r="C43" s="74">
        <v>0</v>
      </c>
      <c r="D43" s="74">
        <v>0</v>
      </c>
      <c r="E43" s="74">
        <v>0</v>
      </c>
      <c r="F43" s="74">
        <v>0</v>
      </c>
      <c r="G43" s="74">
        <v>0</v>
      </c>
      <c r="H43" s="74">
        <v>0</v>
      </c>
      <c r="I43" s="74">
        <v>0</v>
      </c>
      <c r="J43" s="381">
        <v>0</v>
      </c>
      <c r="K43" s="378">
        <v>0</v>
      </c>
      <c r="L43" s="378">
        <v>0</v>
      </c>
      <c r="M43" s="378">
        <v>0</v>
      </c>
      <c r="N43" s="378">
        <v>0</v>
      </c>
      <c r="O43" s="378">
        <v>0</v>
      </c>
      <c r="P43" s="379">
        <v>0</v>
      </c>
      <c r="Q43" s="283"/>
      <c r="R43" s="426"/>
    </row>
    <row r="44" spans="1:62" x14ac:dyDescent="0.2">
      <c r="A44" s="73" t="s">
        <v>194</v>
      </c>
      <c r="B44" s="336">
        <v>219</v>
      </c>
      <c r="C44" s="74">
        <v>29</v>
      </c>
      <c r="D44" s="74">
        <v>99</v>
      </c>
      <c r="E44" s="74">
        <v>86</v>
      </c>
      <c r="F44" s="74">
        <v>4</v>
      </c>
      <c r="G44" s="74">
        <v>1</v>
      </c>
      <c r="H44" s="74">
        <v>0</v>
      </c>
      <c r="I44" s="74">
        <v>0</v>
      </c>
      <c r="J44" s="375">
        <v>198</v>
      </c>
      <c r="K44" s="380">
        <v>13.24200913242009</v>
      </c>
      <c r="L44" s="378">
        <v>45.205479452054789</v>
      </c>
      <c r="M44" s="378">
        <v>39.269406392694059</v>
      </c>
      <c r="N44" s="378">
        <v>1.8264840182648401</v>
      </c>
      <c r="O44" s="378">
        <v>0.45662100456621002</v>
      </c>
      <c r="P44" s="379">
        <v>0</v>
      </c>
      <c r="Q44" s="283"/>
      <c r="R44" s="426"/>
    </row>
    <row r="45" spans="1:62" x14ac:dyDescent="0.2">
      <c r="A45" s="18" t="s">
        <v>180</v>
      </c>
      <c r="B45" s="336">
        <v>0</v>
      </c>
      <c r="C45" s="74">
        <v>0</v>
      </c>
      <c r="D45" s="74">
        <v>0</v>
      </c>
      <c r="E45" s="74">
        <v>0</v>
      </c>
      <c r="F45" s="74">
        <v>0</v>
      </c>
      <c r="G45" s="74">
        <v>0</v>
      </c>
      <c r="H45" s="74">
        <v>0</v>
      </c>
      <c r="I45" s="74">
        <v>0</v>
      </c>
      <c r="J45" s="381">
        <v>0</v>
      </c>
      <c r="K45" s="380">
        <v>0</v>
      </c>
      <c r="L45" s="378">
        <v>0</v>
      </c>
      <c r="M45" s="378">
        <v>0</v>
      </c>
      <c r="N45" s="378">
        <v>0</v>
      </c>
      <c r="O45" s="378">
        <v>0</v>
      </c>
      <c r="P45" s="379">
        <v>0</v>
      </c>
      <c r="Q45" s="283"/>
      <c r="R45" s="426"/>
    </row>
    <row r="46" spans="1:62" x14ac:dyDescent="0.2">
      <c r="A46" s="478" t="s">
        <v>327</v>
      </c>
      <c r="B46" s="337">
        <v>3</v>
      </c>
      <c r="C46" s="114">
        <v>2</v>
      </c>
      <c r="D46" s="114">
        <v>1</v>
      </c>
      <c r="E46" s="114">
        <v>0</v>
      </c>
      <c r="F46" s="114">
        <v>0</v>
      </c>
      <c r="G46" s="114">
        <v>0</v>
      </c>
      <c r="H46" s="114">
        <v>0</v>
      </c>
      <c r="I46" s="114">
        <v>0</v>
      </c>
      <c r="J46" s="385">
        <v>99</v>
      </c>
      <c r="K46" s="386">
        <v>66.666666666666657</v>
      </c>
      <c r="L46" s="387">
        <v>33.333333333333329</v>
      </c>
      <c r="M46" s="387">
        <v>0</v>
      </c>
      <c r="N46" s="387">
        <v>0</v>
      </c>
      <c r="O46" s="387">
        <v>0</v>
      </c>
      <c r="P46" s="388">
        <v>0</v>
      </c>
      <c r="Q46" s="283"/>
      <c r="R46" s="426"/>
    </row>
    <row r="47" spans="1:62" s="120" customFormat="1" ht="11.25" customHeight="1" x14ac:dyDescent="0.2">
      <c r="A47" s="969" t="s">
        <v>415</v>
      </c>
      <c r="B47" s="969"/>
      <c r="C47" s="969"/>
      <c r="D47" s="969"/>
      <c r="E47" s="969"/>
      <c r="F47" s="969"/>
      <c r="G47" s="969"/>
      <c r="H47" s="969"/>
      <c r="I47" s="969"/>
      <c r="J47" s="969"/>
      <c r="K47" s="969"/>
      <c r="L47" s="969"/>
      <c r="M47" s="969"/>
      <c r="N47" s="969"/>
      <c r="O47" s="969"/>
      <c r="P47" s="969"/>
      <c r="Q47" s="284"/>
      <c r="R47" s="284"/>
      <c r="S47" s="285"/>
      <c r="T47" s="285"/>
      <c r="U47" s="285"/>
      <c r="V47" s="285"/>
      <c r="W47" s="285"/>
      <c r="X47" s="285"/>
      <c r="Y47" s="285"/>
      <c r="Z47" s="285"/>
      <c r="AA47" s="285"/>
      <c r="AB47" s="285"/>
      <c r="AC47" s="285"/>
      <c r="AD47" s="285"/>
      <c r="AE47" s="285"/>
      <c r="AF47" s="285"/>
      <c r="AG47" s="285"/>
      <c r="AH47" s="285"/>
      <c r="AI47" s="285"/>
      <c r="AJ47" s="285"/>
      <c r="AK47" s="285"/>
      <c r="AL47" s="285"/>
      <c r="AM47" s="285"/>
      <c r="AN47" s="285"/>
      <c r="AO47" s="285"/>
      <c r="AP47" s="285"/>
      <c r="AQ47" s="285"/>
      <c r="AR47" s="285"/>
      <c r="AS47" s="285"/>
      <c r="AT47" s="285"/>
      <c r="AU47" s="285"/>
      <c r="AV47" s="285"/>
      <c r="AW47" s="285"/>
      <c r="AX47" s="285"/>
      <c r="AY47" s="285"/>
      <c r="AZ47" s="285"/>
      <c r="BA47" s="285"/>
      <c r="BB47" s="285"/>
      <c r="BC47" s="285"/>
      <c r="BD47" s="285"/>
      <c r="BE47" s="285"/>
      <c r="BF47" s="285"/>
      <c r="BG47" s="285"/>
      <c r="BH47" s="285"/>
      <c r="BI47" s="285"/>
      <c r="BJ47" s="285"/>
    </row>
    <row r="48" spans="1:62" s="120" customFormat="1" ht="11.25" customHeight="1" x14ac:dyDescent="0.2">
      <c r="A48" s="590" t="s">
        <v>328</v>
      </c>
      <c r="B48" s="591"/>
      <c r="C48" s="591"/>
      <c r="D48" s="591"/>
      <c r="E48" s="591"/>
      <c r="F48" s="591"/>
      <c r="G48" s="591"/>
      <c r="H48" s="591"/>
      <c r="I48" s="591"/>
      <c r="J48" s="591"/>
      <c r="K48" s="591"/>
      <c r="L48" s="592"/>
      <c r="M48" s="592"/>
      <c r="N48" s="592"/>
      <c r="O48" s="592"/>
      <c r="P48" s="592"/>
      <c r="Q48" s="284"/>
      <c r="R48" s="284"/>
      <c r="S48" s="285"/>
      <c r="T48" s="285"/>
      <c r="U48" s="285"/>
      <c r="V48" s="285"/>
      <c r="W48" s="285"/>
      <c r="X48" s="285"/>
      <c r="Y48" s="285"/>
      <c r="Z48" s="285"/>
      <c r="AA48" s="285"/>
      <c r="AB48" s="285"/>
      <c r="AC48" s="285"/>
      <c r="AD48" s="285"/>
      <c r="AE48" s="285"/>
      <c r="AF48" s="285"/>
      <c r="AG48" s="285"/>
      <c r="AH48" s="285"/>
      <c r="AI48" s="285"/>
      <c r="AJ48" s="285"/>
      <c r="AK48" s="285"/>
      <c r="AL48" s="285"/>
      <c r="AM48" s="285"/>
      <c r="AN48" s="285"/>
      <c r="AO48" s="285"/>
      <c r="AP48" s="285"/>
      <c r="AQ48" s="285"/>
      <c r="AR48" s="285"/>
      <c r="AS48" s="285"/>
      <c r="AT48" s="285"/>
      <c r="AU48" s="285"/>
      <c r="AV48" s="285"/>
      <c r="AW48" s="285"/>
      <c r="AX48" s="285"/>
      <c r="AY48" s="285"/>
      <c r="AZ48" s="285"/>
      <c r="BA48" s="285"/>
      <c r="BB48" s="285"/>
      <c r="BC48" s="285"/>
      <c r="BD48" s="285"/>
      <c r="BE48" s="285"/>
      <c r="BF48" s="285"/>
      <c r="BG48" s="285"/>
      <c r="BH48" s="285"/>
      <c r="BI48" s="285"/>
      <c r="BJ48" s="285"/>
    </row>
    <row r="49" spans="1:62" s="120" customFormat="1" ht="11.25" customHeight="1" x14ac:dyDescent="0.2">
      <c r="A49" s="583" t="s">
        <v>244</v>
      </c>
      <c r="B49" s="592"/>
      <c r="C49" s="592"/>
      <c r="D49" s="592"/>
      <c r="E49" s="592"/>
      <c r="F49" s="592"/>
      <c r="G49" s="592"/>
      <c r="H49" s="592"/>
      <c r="I49" s="592"/>
      <c r="J49" s="591"/>
      <c r="K49" s="591"/>
      <c r="L49" s="592"/>
      <c r="M49" s="592"/>
      <c r="N49" s="592"/>
      <c r="O49" s="592"/>
      <c r="P49" s="488"/>
      <c r="Q49" s="284"/>
      <c r="R49" s="284"/>
      <c r="S49" s="285"/>
      <c r="T49" s="285"/>
      <c r="U49" s="285"/>
      <c r="V49" s="285"/>
      <c r="W49" s="285"/>
      <c r="X49" s="285"/>
      <c r="Y49" s="285"/>
      <c r="Z49" s="285"/>
      <c r="AA49" s="285"/>
      <c r="AB49" s="285"/>
      <c r="AC49" s="285"/>
      <c r="AD49" s="285"/>
      <c r="AE49" s="285"/>
      <c r="AF49" s="285"/>
      <c r="AG49" s="285"/>
      <c r="AH49" s="285"/>
      <c r="AI49" s="285"/>
      <c r="AJ49" s="285"/>
      <c r="AK49" s="285"/>
      <c r="AL49" s="285"/>
      <c r="AM49" s="285"/>
      <c r="AN49" s="285"/>
      <c r="AO49" s="285"/>
      <c r="AP49" s="285"/>
      <c r="AQ49" s="285"/>
      <c r="AR49" s="285"/>
      <c r="AS49" s="285"/>
      <c r="AT49" s="285"/>
      <c r="AU49" s="285"/>
      <c r="AV49" s="285"/>
      <c r="AW49" s="285"/>
      <c r="AX49" s="285"/>
      <c r="AY49" s="285"/>
      <c r="AZ49" s="285"/>
      <c r="BA49" s="285"/>
      <c r="BB49" s="285"/>
      <c r="BC49" s="285"/>
      <c r="BD49" s="285"/>
      <c r="BE49" s="285"/>
      <c r="BF49" s="285"/>
      <c r="BG49" s="285"/>
      <c r="BH49" s="285"/>
      <c r="BI49" s="285"/>
      <c r="BJ49" s="285"/>
    </row>
    <row r="50" spans="1:62" s="120" customFormat="1" ht="11.25" customHeight="1" x14ac:dyDescent="0.2">
      <c r="A50" s="585" t="s">
        <v>329</v>
      </c>
      <c r="B50" s="591"/>
      <c r="C50" s="591"/>
      <c r="D50" s="591"/>
      <c r="E50" s="591"/>
      <c r="F50" s="591"/>
      <c r="G50" s="591"/>
      <c r="H50" s="591"/>
      <c r="I50" s="591"/>
      <c r="J50" s="591"/>
      <c r="K50" s="591"/>
      <c r="L50" s="592"/>
      <c r="M50" s="592"/>
      <c r="N50" s="592"/>
      <c r="O50" s="592"/>
      <c r="P50" s="592"/>
      <c r="Q50" s="284"/>
      <c r="R50" s="284"/>
      <c r="S50" s="285"/>
      <c r="T50" s="285"/>
      <c r="U50" s="285"/>
      <c r="V50" s="285"/>
      <c r="W50" s="285"/>
      <c r="X50" s="285"/>
      <c r="Y50" s="285"/>
      <c r="Z50" s="285"/>
      <c r="AA50" s="285"/>
      <c r="AB50" s="285"/>
      <c r="AC50" s="285"/>
      <c r="AD50" s="285"/>
      <c r="AE50" s="285"/>
      <c r="AF50" s="285"/>
      <c r="AG50" s="285"/>
      <c r="AH50" s="285"/>
      <c r="AI50" s="285"/>
      <c r="AJ50" s="285"/>
      <c r="AK50" s="285"/>
      <c r="AL50" s="285"/>
      <c r="AM50" s="285"/>
      <c r="AN50" s="285"/>
      <c r="AO50" s="285"/>
      <c r="AP50" s="285"/>
      <c r="AQ50" s="285"/>
      <c r="AR50" s="285"/>
      <c r="AS50" s="285"/>
      <c r="AT50" s="285"/>
      <c r="AU50" s="285"/>
      <c r="AV50" s="285"/>
      <c r="AW50" s="285"/>
      <c r="AX50" s="285"/>
      <c r="AY50" s="285"/>
      <c r="AZ50" s="285"/>
      <c r="BA50" s="285"/>
      <c r="BB50" s="285"/>
      <c r="BC50" s="285"/>
      <c r="BD50" s="285"/>
      <c r="BE50" s="285"/>
      <c r="BF50" s="285"/>
      <c r="BG50" s="285"/>
      <c r="BH50" s="285"/>
      <c r="BI50" s="285"/>
      <c r="BJ50" s="285"/>
    </row>
  </sheetData>
  <mergeCells count="1">
    <mergeCell ref="A47:P47"/>
  </mergeCells>
  <phoneticPr fontId="10" type="noConversion"/>
  <hyperlinks>
    <hyperlink ref="A1" location="Contents!A1" display="Return to index"/>
  </hyperlinks>
  <pageMargins left="0.75" right="0.75" top="1" bottom="1" header="0.5" footer="0.5"/>
  <pageSetup paperSize="9" scale="70" orientation="landscape"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1">
    <pageSetUpPr fitToPage="1"/>
  </sheetPr>
  <dimension ref="A1:BQ50"/>
  <sheetViews>
    <sheetView showGridLines="0" workbookViewId="0">
      <selection activeCell="A4" sqref="A4:O48"/>
    </sheetView>
  </sheetViews>
  <sheetFormatPr defaultRowHeight="12.75" x14ac:dyDescent="0.2"/>
  <cols>
    <col min="1" max="1" customWidth="true" style="99" width="31.28515625" collapsed="false"/>
    <col min="2" max="15" customWidth="true" style="99" width="9.42578125" collapsed="false"/>
    <col min="16" max="69" style="156" width="9.140625" collapsed="false"/>
    <col min="70" max="16384" style="99" width="9.140625" collapsed="false"/>
  </cols>
  <sheetData>
    <row r="1" spans="1:69" x14ac:dyDescent="0.2">
      <c r="A1" s="137" t="s">
        <v>89</v>
      </c>
    </row>
    <row r="2" spans="1:69" ht="17.25" x14ac:dyDescent="0.2">
      <c r="A2" s="1" t="s">
        <v>379</v>
      </c>
      <c r="B2" s="69"/>
      <c r="C2" s="69"/>
      <c r="D2" s="69"/>
      <c r="E2" s="69"/>
      <c r="F2" s="71"/>
      <c r="G2" s="71"/>
      <c r="H2" s="35"/>
      <c r="I2" s="69"/>
      <c r="J2" s="69"/>
      <c r="K2" s="69"/>
      <c r="L2" s="69"/>
      <c r="M2" s="71"/>
      <c r="N2" s="71"/>
      <c r="O2" s="35"/>
    </row>
    <row r="3" spans="1:69" ht="12.75" customHeight="1" x14ac:dyDescent="0.2">
      <c r="A3" s="1"/>
      <c r="B3" s="69"/>
      <c r="C3" s="69"/>
      <c r="D3" s="69"/>
      <c r="E3" s="69"/>
      <c r="F3" s="71"/>
      <c r="G3" s="71"/>
      <c r="H3" s="35"/>
      <c r="I3" s="69"/>
      <c r="J3" s="69"/>
      <c r="K3" s="69"/>
      <c r="L3" s="69"/>
      <c r="M3" s="71"/>
      <c r="N3" s="71"/>
      <c r="O3" s="35"/>
    </row>
    <row r="4" spans="1:69" x14ac:dyDescent="0.2">
      <c r="A4" s="970" t="s">
        <v>30</v>
      </c>
      <c r="B4" s="975" t="s">
        <v>66</v>
      </c>
      <c r="C4" s="976"/>
      <c r="D4" s="976"/>
      <c r="E4" s="976"/>
      <c r="F4" s="976"/>
      <c r="G4" s="976"/>
      <c r="H4" s="977"/>
      <c r="I4" s="975" t="s">
        <v>67</v>
      </c>
      <c r="J4" s="976"/>
      <c r="K4" s="976"/>
      <c r="L4" s="976"/>
      <c r="M4" s="976"/>
      <c r="N4" s="976"/>
      <c r="O4" s="977"/>
    </row>
    <row r="5" spans="1:69" x14ac:dyDescent="0.2">
      <c r="A5" s="971"/>
      <c r="B5" s="973" t="s">
        <v>59</v>
      </c>
      <c r="C5" s="978" t="s">
        <v>57</v>
      </c>
      <c r="D5" s="978"/>
      <c r="E5" s="978"/>
      <c r="F5" s="978"/>
      <c r="G5" s="978"/>
      <c r="H5" s="979"/>
      <c r="I5" s="973" t="s">
        <v>59</v>
      </c>
      <c r="J5" s="978" t="s">
        <v>57</v>
      </c>
      <c r="K5" s="978"/>
      <c r="L5" s="978"/>
      <c r="M5" s="978"/>
      <c r="N5" s="978"/>
      <c r="O5" s="979"/>
    </row>
    <row r="6" spans="1:69" ht="45" x14ac:dyDescent="0.2">
      <c r="A6" s="972"/>
      <c r="B6" s="974"/>
      <c r="C6" s="139" t="s">
        <v>189</v>
      </c>
      <c r="D6" s="139" t="s">
        <v>119</v>
      </c>
      <c r="E6" s="139" t="s">
        <v>281</v>
      </c>
      <c r="F6" s="139" t="s">
        <v>283</v>
      </c>
      <c r="G6" s="139" t="s">
        <v>121</v>
      </c>
      <c r="H6" s="140" t="s">
        <v>120</v>
      </c>
      <c r="I6" s="974"/>
      <c r="J6" s="139" t="s">
        <v>189</v>
      </c>
      <c r="K6" s="139" t="s">
        <v>119</v>
      </c>
      <c r="L6" s="139" t="s">
        <v>281</v>
      </c>
      <c r="M6" s="139" t="s">
        <v>283</v>
      </c>
      <c r="N6" s="139" t="s">
        <v>121</v>
      </c>
      <c r="O6" s="140" t="s">
        <v>120</v>
      </c>
    </row>
    <row r="7" spans="1:69" s="219" customFormat="1" x14ac:dyDescent="0.2">
      <c r="A7" s="705" t="s">
        <v>139</v>
      </c>
      <c r="B7" s="675">
        <v>11092</v>
      </c>
      <c r="C7" s="674">
        <v>24</v>
      </c>
      <c r="D7" s="674">
        <v>35</v>
      </c>
      <c r="E7" s="674">
        <v>18</v>
      </c>
      <c r="F7" s="674">
        <v>13</v>
      </c>
      <c r="G7" s="674">
        <v>6</v>
      </c>
      <c r="H7" s="694">
        <v>4</v>
      </c>
      <c r="I7" s="675">
        <v>1103</v>
      </c>
      <c r="J7" s="674">
        <v>39</v>
      </c>
      <c r="K7" s="674">
        <v>38</v>
      </c>
      <c r="L7" s="674">
        <v>12</v>
      </c>
      <c r="M7" s="674">
        <v>7</v>
      </c>
      <c r="N7" s="674">
        <v>2</v>
      </c>
      <c r="O7" s="694">
        <v>1</v>
      </c>
      <c r="P7" s="156"/>
      <c r="Q7" s="156"/>
      <c r="R7" s="156"/>
      <c r="S7" s="156"/>
      <c r="T7" s="156"/>
      <c r="U7" s="156"/>
      <c r="V7" s="156"/>
      <c r="W7" s="156"/>
      <c r="X7" s="156"/>
      <c r="Y7" s="156"/>
      <c r="Z7" s="156"/>
      <c r="AA7" s="156"/>
      <c r="AB7" s="156"/>
      <c r="AC7" s="156"/>
      <c r="AD7" s="156"/>
      <c r="AE7" s="156"/>
      <c r="AF7" s="156"/>
      <c r="AG7" s="156"/>
      <c r="AH7" s="156"/>
      <c r="AI7" s="156"/>
      <c r="AJ7" s="156"/>
      <c r="AK7" s="156"/>
      <c r="AL7" s="156"/>
      <c r="AM7" s="156"/>
      <c r="AN7" s="156"/>
      <c r="AO7" s="156"/>
      <c r="AP7" s="156"/>
      <c r="AQ7" s="156"/>
      <c r="AR7" s="156"/>
      <c r="AS7" s="156"/>
      <c r="AT7" s="156"/>
      <c r="AU7" s="156"/>
      <c r="AV7" s="156"/>
      <c r="AW7" s="156"/>
      <c r="AX7" s="156"/>
      <c r="AY7" s="156"/>
      <c r="AZ7" s="156"/>
      <c r="BA7" s="156"/>
      <c r="BB7" s="156"/>
      <c r="BC7" s="156"/>
      <c r="BD7" s="156"/>
      <c r="BE7" s="156"/>
      <c r="BF7" s="156"/>
      <c r="BG7" s="156"/>
      <c r="BH7" s="156"/>
      <c r="BI7" s="156"/>
      <c r="BJ7" s="156"/>
      <c r="BK7" s="156"/>
      <c r="BL7" s="156"/>
      <c r="BM7" s="156"/>
      <c r="BN7" s="156"/>
      <c r="BO7" s="156"/>
      <c r="BP7" s="156"/>
      <c r="BQ7" s="156"/>
    </row>
    <row r="8" spans="1:69" ht="22.5" customHeight="1" x14ac:dyDescent="0.2">
      <c r="A8" s="218" t="s">
        <v>11</v>
      </c>
      <c r="B8" s="389">
        <v>7421</v>
      </c>
      <c r="C8" s="217">
        <v>25</v>
      </c>
      <c r="D8" s="217">
        <v>29</v>
      </c>
      <c r="E8" s="217">
        <v>17</v>
      </c>
      <c r="F8" s="217">
        <v>15</v>
      </c>
      <c r="G8" s="217">
        <v>7</v>
      </c>
      <c r="H8" s="335">
        <v>6</v>
      </c>
      <c r="I8" s="389">
        <v>838</v>
      </c>
      <c r="J8" s="217">
        <v>41</v>
      </c>
      <c r="K8" s="217">
        <v>33</v>
      </c>
      <c r="L8" s="217">
        <v>12</v>
      </c>
      <c r="M8" s="217">
        <v>9</v>
      </c>
      <c r="N8" s="217">
        <v>3</v>
      </c>
      <c r="O8" s="335">
        <v>2</v>
      </c>
    </row>
    <row r="9" spans="1:69" s="219" customFormat="1" x14ac:dyDescent="0.2">
      <c r="A9" s="704" t="s">
        <v>12</v>
      </c>
      <c r="B9" s="675">
        <v>961</v>
      </c>
      <c r="C9" s="674">
        <v>1</v>
      </c>
      <c r="D9" s="674">
        <v>6</v>
      </c>
      <c r="E9" s="674">
        <v>13</v>
      </c>
      <c r="F9" s="674">
        <v>37</v>
      </c>
      <c r="G9" s="674">
        <v>21</v>
      </c>
      <c r="H9" s="694">
        <v>22</v>
      </c>
      <c r="I9" s="675">
        <v>65</v>
      </c>
      <c r="J9" s="674">
        <v>0</v>
      </c>
      <c r="K9" s="674">
        <v>5</v>
      </c>
      <c r="L9" s="674">
        <v>18</v>
      </c>
      <c r="M9" s="674">
        <v>42</v>
      </c>
      <c r="N9" s="674">
        <v>20</v>
      </c>
      <c r="O9" s="694">
        <v>15</v>
      </c>
      <c r="P9" s="156"/>
      <c r="Q9" s="156"/>
      <c r="R9" s="156"/>
      <c r="S9" s="156"/>
      <c r="T9" s="156"/>
      <c r="U9" s="156"/>
      <c r="V9" s="156"/>
      <c r="W9" s="156"/>
      <c r="X9" s="156"/>
      <c r="Y9" s="156"/>
      <c r="Z9" s="156"/>
      <c r="AA9" s="156"/>
      <c r="AB9" s="156"/>
      <c r="AC9" s="156"/>
      <c r="AD9" s="156"/>
      <c r="AE9" s="156"/>
      <c r="AF9" s="156"/>
      <c r="AG9" s="156"/>
      <c r="AH9" s="156"/>
      <c r="AI9" s="156"/>
      <c r="AJ9" s="156"/>
      <c r="AK9" s="156"/>
      <c r="AL9" s="156"/>
      <c r="AM9" s="156"/>
      <c r="AN9" s="156"/>
      <c r="AO9" s="156"/>
      <c r="AP9" s="156"/>
      <c r="AQ9" s="156"/>
      <c r="AR9" s="156"/>
      <c r="AS9" s="156"/>
      <c r="AT9" s="156"/>
      <c r="AU9" s="156"/>
      <c r="AV9" s="156"/>
      <c r="AW9" s="156"/>
      <c r="AX9" s="156"/>
      <c r="AY9" s="156"/>
      <c r="AZ9" s="156"/>
      <c r="BA9" s="156"/>
      <c r="BB9" s="156"/>
      <c r="BC9" s="156"/>
      <c r="BD9" s="156"/>
      <c r="BE9" s="156"/>
      <c r="BF9" s="156"/>
      <c r="BG9" s="156"/>
      <c r="BH9" s="156"/>
      <c r="BI9" s="156"/>
      <c r="BJ9" s="156"/>
      <c r="BK9" s="156"/>
      <c r="BL9" s="156"/>
      <c r="BM9" s="156"/>
      <c r="BN9" s="156"/>
      <c r="BO9" s="156"/>
      <c r="BP9" s="156"/>
      <c r="BQ9" s="156"/>
    </row>
    <row r="10" spans="1:69" x14ac:dyDescent="0.2">
      <c r="A10" s="191" t="s">
        <v>164</v>
      </c>
      <c r="B10" s="381">
        <v>54</v>
      </c>
      <c r="C10" s="74">
        <v>0</v>
      </c>
      <c r="D10" s="74">
        <v>0</v>
      </c>
      <c r="E10" s="74">
        <v>2</v>
      </c>
      <c r="F10" s="74">
        <v>2</v>
      </c>
      <c r="G10" s="74">
        <v>6</v>
      </c>
      <c r="H10" s="336">
        <v>91</v>
      </c>
      <c r="I10" s="381">
        <v>6</v>
      </c>
      <c r="J10" s="74">
        <v>0</v>
      </c>
      <c r="K10" s="74">
        <v>0</v>
      </c>
      <c r="L10" s="74">
        <v>0</v>
      </c>
      <c r="M10" s="74">
        <v>0</v>
      </c>
      <c r="N10" s="74">
        <v>17</v>
      </c>
      <c r="O10" s="336">
        <v>83</v>
      </c>
    </row>
    <row r="11" spans="1:69" x14ac:dyDescent="0.2">
      <c r="A11" s="191" t="s">
        <v>198</v>
      </c>
      <c r="B11" s="381">
        <v>617</v>
      </c>
      <c r="C11" s="74">
        <v>0</v>
      </c>
      <c r="D11" s="74">
        <v>6</v>
      </c>
      <c r="E11" s="74">
        <v>13</v>
      </c>
      <c r="F11" s="74">
        <v>40</v>
      </c>
      <c r="G11" s="74">
        <v>21</v>
      </c>
      <c r="H11" s="336">
        <v>20</v>
      </c>
      <c r="I11" s="381">
        <v>32</v>
      </c>
      <c r="J11" s="74">
        <v>0</v>
      </c>
      <c r="K11" s="74">
        <v>3</v>
      </c>
      <c r="L11" s="74">
        <v>6</v>
      </c>
      <c r="M11" s="74">
        <v>59</v>
      </c>
      <c r="N11" s="74">
        <v>22</v>
      </c>
      <c r="O11" s="336">
        <v>9</v>
      </c>
    </row>
    <row r="12" spans="1:69" x14ac:dyDescent="0.2">
      <c r="A12" s="191" t="s">
        <v>165</v>
      </c>
      <c r="B12" s="381">
        <v>256</v>
      </c>
      <c r="C12" s="74">
        <v>1</v>
      </c>
      <c r="D12" s="74">
        <v>5</v>
      </c>
      <c r="E12" s="74">
        <v>16</v>
      </c>
      <c r="F12" s="74">
        <v>39</v>
      </c>
      <c r="G12" s="74">
        <v>25</v>
      </c>
      <c r="H12" s="336">
        <v>14</v>
      </c>
      <c r="I12" s="381">
        <v>22</v>
      </c>
      <c r="J12" s="74">
        <v>0</v>
      </c>
      <c r="K12" s="74">
        <v>5</v>
      </c>
      <c r="L12" s="74">
        <v>36</v>
      </c>
      <c r="M12" s="74">
        <v>36</v>
      </c>
      <c r="N12" s="74">
        <v>23</v>
      </c>
      <c r="O12" s="336">
        <v>0</v>
      </c>
    </row>
    <row r="13" spans="1:69" x14ac:dyDescent="0.2">
      <c r="A13" s="191" t="s">
        <v>199</v>
      </c>
      <c r="B13" s="381">
        <v>34</v>
      </c>
      <c r="C13" s="74">
        <v>0</v>
      </c>
      <c r="D13" s="74">
        <v>15</v>
      </c>
      <c r="E13" s="74">
        <v>9</v>
      </c>
      <c r="F13" s="74">
        <v>32</v>
      </c>
      <c r="G13" s="74">
        <v>24</v>
      </c>
      <c r="H13" s="336">
        <v>21</v>
      </c>
      <c r="I13" s="381">
        <v>5</v>
      </c>
      <c r="J13" s="74">
        <v>0</v>
      </c>
      <c r="K13" s="74">
        <v>20</v>
      </c>
      <c r="L13" s="74">
        <v>40</v>
      </c>
      <c r="M13" s="74">
        <v>0</v>
      </c>
      <c r="N13" s="74">
        <v>0</v>
      </c>
      <c r="O13" s="336">
        <v>40</v>
      </c>
    </row>
    <row r="14" spans="1:69" s="219" customFormat="1" x14ac:dyDescent="0.2">
      <c r="A14" s="704" t="s">
        <v>140</v>
      </c>
      <c r="B14" s="675">
        <v>464</v>
      </c>
      <c r="C14" s="674">
        <v>2</v>
      </c>
      <c r="D14" s="674">
        <v>8</v>
      </c>
      <c r="E14" s="674">
        <v>17</v>
      </c>
      <c r="F14" s="674">
        <v>22</v>
      </c>
      <c r="G14" s="674">
        <v>16</v>
      </c>
      <c r="H14" s="694">
        <v>36</v>
      </c>
      <c r="I14" s="675">
        <v>3</v>
      </c>
      <c r="J14" s="674">
        <v>0</v>
      </c>
      <c r="K14" s="674">
        <v>33</v>
      </c>
      <c r="L14" s="674">
        <v>0</v>
      </c>
      <c r="M14" s="674">
        <v>33</v>
      </c>
      <c r="N14" s="674">
        <v>33</v>
      </c>
      <c r="O14" s="694">
        <v>0</v>
      </c>
      <c r="P14" s="156"/>
      <c r="Q14" s="156"/>
      <c r="R14" s="156"/>
      <c r="S14" s="156"/>
      <c r="T14" s="156"/>
      <c r="U14" s="156"/>
      <c r="V14" s="156"/>
      <c r="W14" s="156"/>
      <c r="X14" s="156"/>
      <c r="Y14" s="156"/>
      <c r="Z14" s="156"/>
      <c r="AA14" s="156"/>
      <c r="AB14" s="156"/>
      <c r="AC14" s="156"/>
      <c r="AD14" s="156"/>
      <c r="AE14" s="156"/>
      <c r="AF14" s="156"/>
      <c r="AG14" s="156"/>
      <c r="AH14" s="156"/>
      <c r="AI14" s="156"/>
      <c r="AJ14" s="156"/>
      <c r="AK14" s="156"/>
      <c r="AL14" s="156"/>
      <c r="AM14" s="156"/>
      <c r="AN14" s="156"/>
      <c r="AO14" s="156"/>
      <c r="AP14" s="156"/>
      <c r="AQ14" s="156"/>
      <c r="AR14" s="156"/>
      <c r="AS14" s="156"/>
      <c r="AT14" s="156"/>
      <c r="AU14" s="156"/>
      <c r="AV14" s="156"/>
      <c r="AW14" s="156"/>
      <c r="AX14" s="156"/>
      <c r="AY14" s="156"/>
      <c r="AZ14" s="156"/>
      <c r="BA14" s="156"/>
      <c r="BB14" s="156"/>
      <c r="BC14" s="156"/>
      <c r="BD14" s="156"/>
      <c r="BE14" s="156"/>
      <c r="BF14" s="156"/>
      <c r="BG14" s="156"/>
      <c r="BH14" s="156"/>
      <c r="BI14" s="156"/>
      <c r="BJ14" s="156"/>
      <c r="BK14" s="156"/>
      <c r="BL14" s="156"/>
      <c r="BM14" s="156"/>
      <c r="BN14" s="156"/>
      <c r="BO14" s="156"/>
      <c r="BP14" s="156"/>
      <c r="BQ14" s="156"/>
    </row>
    <row r="15" spans="1:69" x14ac:dyDescent="0.2">
      <c r="A15" s="191" t="s">
        <v>166</v>
      </c>
      <c r="B15" s="381">
        <v>141</v>
      </c>
      <c r="C15" s="74">
        <v>0</v>
      </c>
      <c r="D15" s="74">
        <v>0</v>
      </c>
      <c r="E15" s="74">
        <v>1</v>
      </c>
      <c r="F15" s="74">
        <v>4</v>
      </c>
      <c r="G15" s="74">
        <v>6</v>
      </c>
      <c r="H15" s="336">
        <v>89</v>
      </c>
      <c r="I15" s="381">
        <v>1</v>
      </c>
      <c r="J15" s="74">
        <v>0</v>
      </c>
      <c r="K15" s="74">
        <v>0</v>
      </c>
      <c r="L15" s="74">
        <v>0</v>
      </c>
      <c r="M15" s="74">
        <v>100</v>
      </c>
      <c r="N15" s="74">
        <v>0</v>
      </c>
      <c r="O15" s="336">
        <v>0</v>
      </c>
    </row>
    <row r="16" spans="1:69" x14ac:dyDescent="0.2">
      <c r="A16" s="191" t="s">
        <v>167</v>
      </c>
      <c r="B16" s="381">
        <v>122</v>
      </c>
      <c r="C16" s="74">
        <v>3</v>
      </c>
      <c r="D16" s="74">
        <v>7</v>
      </c>
      <c r="E16" s="74">
        <v>20</v>
      </c>
      <c r="F16" s="74">
        <v>30</v>
      </c>
      <c r="G16" s="74">
        <v>25</v>
      </c>
      <c r="H16" s="336">
        <v>16</v>
      </c>
      <c r="I16" s="381">
        <v>1</v>
      </c>
      <c r="J16" s="74">
        <v>0</v>
      </c>
      <c r="K16" s="74">
        <v>0</v>
      </c>
      <c r="L16" s="74">
        <v>0</v>
      </c>
      <c r="M16" s="74">
        <v>0</v>
      </c>
      <c r="N16" s="74">
        <v>100</v>
      </c>
      <c r="O16" s="336">
        <v>0</v>
      </c>
    </row>
    <row r="17" spans="1:69" x14ac:dyDescent="0.2">
      <c r="A17" s="191" t="s">
        <v>190</v>
      </c>
      <c r="B17" s="381">
        <v>0</v>
      </c>
      <c r="C17" s="74">
        <v>0</v>
      </c>
      <c r="D17" s="74">
        <v>0</v>
      </c>
      <c r="E17" s="74">
        <v>0</v>
      </c>
      <c r="F17" s="74">
        <v>0</v>
      </c>
      <c r="G17" s="74">
        <v>0</v>
      </c>
      <c r="H17" s="336">
        <v>0</v>
      </c>
      <c r="I17" s="381">
        <v>0</v>
      </c>
      <c r="J17" s="74">
        <v>0</v>
      </c>
      <c r="K17" s="74">
        <v>0</v>
      </c>
      <c r="L17" s="74">
        <v>0</v>
      </c>
      <c r="M17" s="74">
        <v>0</v>
      </c>
      <c r="N17" s="74">
        <v>0</v>
      </c>
      <c r="O17" s="336">
        <v>0</v>
      </c>
    </row>
    <row r="18" spans="1:69" x14ac:dyDescent="0.2">
      <c r="A18" s="191" t="s">
        <v>168</v>
      </c>
      <c r="B18" s="381">
        <v>201</v>
      </c>
      <c r="C18" s="74">
        <v>3</v>
      </c>
      <c r="D18" s="74">
        <v>13</v>
      </c>
      <c r="E18" s="74">
        <v>25</v>
      </c>
      <c r="F18" s="74">
        <v>30</v>
      </c>
      <c r="G18" s="74">
        <v>17</v>
      </c>
      <c r="H18" s="336">
        <v>11</v>
      </c>
      <c r="I18" s="381">
        <v>1</v>
      </c>
      <c r="J18" s="74">
        <v>0</v>
      </c>
      <c r="K18" s="74">
        <v>100</v>
      </c>
      <c r="L18" s="74">
        <v>0</v>
      </c>
      <c r="M18" s="74">
        <v>0</v>
      </c>
      <c r="N18" s="74">
        <v>0</v>
      </c>
      <c r="O18" s="336">
        <v>0</v>
      </c>
    </row>
    <row r="19" spans="1:69" s="219" customFormat="1" x14ac:dyDescent="0.2">
      <c r="A19" s="704" t="s">
        <v>13</v>
      </c>
      <c r="B19" s="675">
        <v>2854</v>
      </c>
      <c r="C19" s="674">
        <v>32</v>
      </c>
      <c r="D19" s="674">
        <v>39</v>
      </c>
      <c r="E19" s="674">
        <v>18</v>
      </c>
      <c r="F19" s="674">
        <v>8</v>
      </c>
      <c r="G19" s="674">
        <v>3</v>
      </c>
      <c r="H19" s="694">
        <v>0</v>
      </c>
      <c r="I19" s="675">
        <v>551</v>
      </c>
      <c r="J19" s="674">
        <v>49</v>
      </c>
      <c r="K19" s="674">
        <v>37</v>
      </c>
      <c r="L19" s="674">
        <v>10</v>
      </c>
      <c r="M19" s="674">
        <v>4</v>
      </c>
      <c r="N19" s="674">
        <v>0</v>
      </c>
      <c r="O19" s="694">
        <v>0</v>
      </c>
      <c r="P19" s="156"/>
      <c r="Q19" s="156"/>
      <c r="R19" s="156"/>
      <c r="S19" s="156"/>
      <c r="T19" s="156"/>
      <c r="U19" s="156"/>
      <c r="V19" s="156"/>
      <c r="W19" s="156"/>
      <c r="X19" s="156"/>
      <c r="Y19" s="156"/>
      <c r="Z19" s="156"/>
      <c r="AA19" s="156"/>
      <c r="AB19" s="156"/>
      <c r="AC19" s="156"/>
      <c r="AD19" s="156"/>
      <c r="AE19" s="156"/>
      <c r="AF19" s="156"/>
      <c r="AG19" s="156"/>
      <c r="AH19" s="156"/>
      <c r="AI19" s="156"/>
      <c r="AJ19" s="156"/>
      <c r="AK19" s="156"/>
      <c r="AL19" s="156"/>
      <c r="AM19" s="156"/>
      <c r="AN19" s="156"/>
      <c r="AO19" s="156"/>
      <c r="AP19" s="156"/>
      <c r="AQ19" s="156"/>
      <c r="AR19" s="156"/>
      <c r="AS19" s="156"/>
      <c r="AT19" s="156"/>
      <c r="AU19" s="156"/>
      <c r="AV19" s="156"/>
      <c r="AW19" s="156"/>
      <c r="AX19" s="156"/>
      <c r="AY19" s="156"/>
      <c r="AZ19" s="156"/>
      <c r="BA19" s="156"/>
      <c r="BB19" s="156"/>
      <c r="BC19" s="156"/>
      <c r="BD19" s="156"/>
      <c r="BE19" s="156"/>
      <c r="BF19" s="156"/>
      <c r="BG19" s="156"/>
      <c r="BH19" s="156"/>
      <c r="BI19" s="156"/>
      <c r="BJ19" s="156"/>
      <c r="BK19" s="156"/>
      <c r="BL19" s="156"/>
      <c r="BM19" s="156"/>
      <c r="BN19" s="156"/>
      <c r="BO19" s="156"/>
      <c r="BP19" s="156"/>
      <c r="BQ19" s="156"/>
    </row>
    <row r="20" spans="1:69" x14ac:dyDescent="0.2">
      <c r="A20" s="191" t="s">
        <v>169</v>
      </c>
      <c r="B20" s="381">
        <v>477</v>
      </c>
      <c r="C20" s="74">
        <v>6</v>
      </c>
      <c r="D20" s="74">
        <v>18</v>
      </c>
      <c r="E20" s="74">
        <v>32</v>
      </c>
      <c r="F20" s="74">
        <v>34</v>
      </c>
      <c r="G20" s="74">
        <v>10</v>
      </c>
      <c r="H20" s="336">
        <v>0</v>
      </c>
      <c r="I20" s="381">
        <v>22</v>
      </c>
      <c r="J20" s="74">
        <v>5</v>
      </c>
      <c r="K20" s="74">
        <v>32</v>
      </c>
      <c r="L20" s="74">
        <v>32</v>
      </c>
      <c r="M20" s="74">
        <v>32</v>
      </c>
      <c r="N20" s="74">
        <v>0</v>
      </c>
      <c r="O20" s="336">
        <v>0</v>
      </c>
    </row>
    <row r="21" spans="1:69" x14ac:dyDescent="0.2">
      <c r="A21" s="191" t="s">
        <v>196</v>
      </c>
      <c r="B21" s="381">
        <v>70</v>
      </c>
      <c r="C21" s="74">
        <v>13</v>
      </c>
      <c r="D21" s="74">
        <v>49</v>
      </c>
      <c r="E21" s="74">
        <v>30</v>
      </c>
      <c r="F21" s="74">
        <v>7</v>
      </c>
      <c r="G21" s="74">
        <v>1</v>
      </c>
      <c r="H21" s="336">
        <v>0</v>
      </c>
      <c r="I21" s="381">
        <v>4</v>
      </c>
      <c r="J21" s="74">
        <v>25</v>
      </c>
      <c r="K21" s="74">
        <v>75</v>
      </c>
      <c r="L21" s="74">
        <v>0</v>
      </c>
      <c r="M21" s="74">
        <v>0</v>
      </c>
      <c r="N21" s="74">
        <v>0</v>
      </c>
      <c r="O21" s="336">
        <v>0</v>
      </c>
    </row>
    <row r="22" spans="1:69" x14ac:dyDescent="0.2">
      <c r="A22" s="191" t="s">
        <v>129</v>
      </c>
      <c r="B22" s="381">
        <v>54</v>
      </c>
      <c r="C22" s="74">
        <v>24</v>
      </c>
      <c r="D22" s="74">
        <v>44</v>
      </c>
      <c r="E22" s="74">
        <v>19</v>
      </c>
      <c r="F22" s="74">
        <v>6</v>
      </c>
      <c r="G22" s="74">
        <v>7</v>
      </c>
      <c r="H22" s="336">
        <v>0</v>
      </c>
      <c r="I22" s="381">
        <v>0</v>
      </c>
      <c r="J22" s="74">
        <v>0</v>
      </c>
      <c r="K22" s="74">
        <v>0</v>
      </c>
      <c r="L22" s="74">
        <v>0</v>
      </c>
      <c r="M22" s="74">
        <v>0</v>
      </c>
      <c r="N22" s="74">
        <v>0</v>
      </c>
      <c r="O22" s="336">
        <v>0</v>
      </c>
    </row>
    <row r="23" spans="1:69" x14ac:dyDescent="0.2">
      <c r="A23" s="191" t="s">
        <v>124</v>
      </c>
      <c r="B23" s="381">
        <v>78</v>
      </c>
      <c r="C23" s="74">
        <v>13</v>
      </c>
      <c r="D23" s="74">
        <v>51</v>
      </c>
      <c r="E23" s="74">
        <v>24</v>
      </c>
      <c r="F23" s="74">
        <v>9</v>
      </c>
      <c r="G23" s="74">
        <v>3</v>
      </c>
      <c r="H23" s="336">
        <v>0</v>
      </c>
      <c r="I23" s="381">
        <v>2</v>
      </c>
      <c r="J23" s="74">
        <v>0</v>
      </c>
      <c r="K23" s="74">
        <v>100</v>
      </c>
      <c r="L23" s="74">
        <v>0</v>
      </c>
      <c r="M23" s="74">
        <v>0</v>
      </c>
      <c r="N23" s="74">
        <v>0</v>
      </c>
      <c r="O23" s="336">
        <v>0</v>
      </c>
    </row>
    <row r="24" spans="1:69" x14ac:dyDescent="0.2">
      <c r="A24" s="191" t="s">
        <v>14</v>
      </c>
      <c r="B24" s="381">
        <v>1426</v>
      </c>
      <c r="C24" s="74">
        <v>44</v>
      </c>
      <c r="D24" s="74">
        <v>45</v>
      </c>
      <c r="E24" s="74">
        <v>10</v>
      </c>
      <c r="F24" s="74">
        <v>0</v>
      </c>
      <c r="G24" s="74">
        <v>0</v>
      </c>
      <c r="H24" s="336">
        <v>0</v>
      </c>
      <c r="I24" s="381">
        <v>396</v>
      </c>
      <c r="J24" s="74">
        <v>57</v>
      </c>
      <c r="K24" s="74">
        <v>36</v>
      </c>
      <c r="L24" s="74">
        <v>6</v>
      </c>
      <c r="M24" s="74">
        <v>1</v>
      </c>
      <c r="N24" s="74">
        <v>0</v>
      </c>
      <c r="O24" s="336">
        <v>0</v>
      </c>
    </row>
    <row r="25" spans="1:69" x14ac:dyDescent="0.2">
      <c r="A25" s="191" t="s">
        <v>15</v>
      </c>
      <c r="B25" s="381">
        <v>446</v>
      </c>
      <c r="C25" s="74">
        <v>22</v>
      </c>
      <c r="D25" s="74">
        <v>49</v>
      </c>
      <c r="E25" s="74">
        <v>24</v>
      </c>
      <c r="F25" s="74">
        <v>4</v>
      </c>
      <c r="G25" s="74">
        <v>1</v>
      </c>
      <c r="H25" s="336">
        <v>0</v>
      </c>
      <c r="I25" s="381">
        <v>89</v>
      </c>
      <c r="J25" s="74">
        <v>39</v>
      </c>
      <c r="K25" s="74">
        <v>44</v>
      </c>
      <c r="L25" s="74">
        <v>13</v>
      </c>
      <c r="M25" s="74">
        <v>2</v>
      </c>
      <c r="N25" s="74">
        <v>1</v>
      </c>
      <c r="O25" s="336">
        <v>0</v>
      </c>
    </row>
    <row r="26" spans="1:69" x14ac:dyDescent="0.2">
      <c r="A26" s="191" t="s">
        <v>16</v>
      </c>
      <c r="B26" s="381">
        <v>88</v>
      </c>
      <c r="C26" s="74">
        <v>10</v>
      </c>
      <c r="D26" s="74">
        <v>22</v>
      </c>
      <c r="E26" s="74">
        <v>40</v>
      </c>
      <c r="F26" s="74">
        <v>15</v>
      </c>
      <c r="G26" s="74">
        <v>13</v>
      </c>
      <c r="H26" s="336">
        <v>1</v>
      </c>
      <c r="I26" s="381">
        <v>26</v>
      </c>
      <c r="J26" s="74">
        <v>12</v>
      </c>
      <c r="K26" s="74">
        <v>31</v>
      </c>
      <c r="L26" s="74">
        <v>35</v>
      </c>
      <c r="M26" s="74">
        <v>19</v>
      </c>
      <c r="N26" s="74">
        <v>4</v>
      </c>
      <c r="O26" s="336">
        <v>0</v>
      </c>
    </row>
    <row r="27" spans="1:69" x14ac:dyDescent="0.2">
      <c r="A27" s="191" t="s">
        <v>131</v>
      </c>
      <c r="B27" s="381">
        <v>215</v>
      </c>
      <c r="C27" s="74">
        <v>53</v>
      </c>
      <c r="D27" s="74">
        <v>25</v>
      </c>
      <c r="E27" s="74">
        <v>12</v>
      </c>
      <c r="F27" s="74">
        <v>9</v>
      </c>
      <c r="G27" s="74">
        <v>1</v>
      </c>
      <c r="H27" s="336">
        <v>0</v>
      </c>
      <c r="I27" s="381">
        <v>12</v>
      </c>
      <c r="J27" s="74">
        <v>25</v>
      </c>
      <c r="K27" s="74">
        <v>8</v>
      </c>
      <c r="L27" s="74">
        <v>17</v>
      </c>
      <c r="M27" s="74">
        <v>42</v>
      </c>
      <c r="N27" s="74">
        <v>0</v>
      </c>
      <c r="O27" s="336">
        <v>8</v>
      </c>
    </row>
    <row r="28" spans="1:69" s="219" customFormat="1" x14ac:dyDescent="0.2">
      <c r="A28" s="704" t="s">
        <v>141</v>
      </c>
      <c r="B28" s="675">
        <v>313</v>
      </c>
      <c r="C28" s="674">
        <v>25</v>
      </c>
      <c r="D28" s="674">
        <v>37</v>
      </c>
      <c r="E28" s="674">
        <v>16</v>
      </c>
      <c r="F28" s="674">
        <v>13</v>
      </c>
      <c r="G28" s="674">
        <v>6</v>
      </c>
      <c r="H28" s="694">
        <v>3</v>
      </c>
      <c r="I28" s="675">
        <v>21</v>
      </c>
      <c r="J28" s="674">
        <v>14</v>
      </c>
      <c r="K28" s="674">
        <v>29</v>
      </c>
      <c r="L28" s="674">
        <v>19</v>
      </c>
      <c r="M28" s="674">
        <v>29</v>
      </c>
      <c r="N28" s="674">
        <v>0</v>
      </c>
      <c r="O28" s="694">
        <v>10</v>
      </c>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6"/>
      <c r="AN28" s="156"/>
      <c r="AO28" s="156"/>
      <c r="AP28" s="156"/>
      <c r="AQ28" s="156"/>
      <c r="AR28" s="156"/>
      <c r="AS28" s="156"/>
      <c r="AT28" s="156"/>
      <c r="AU28" s="156"/>
      <c r="AV28" s="156"/>
      <c r="AW28" s="156"/>
      <c r="AX28" s="156"/>
      <c r="AY28" s="156"/>
      <c r="AZ28" s="156"/>
      <c r="BA28" s="156"/>
      <c r="BB28" s="156"/>
      <c r="BC28" s="156"/>
      <c r="BD28" s="156"/>
      <c r="BE28" s="156"/>
      <c r="BF28" s="156"/>
      <c r="BG28" s="156"/>
      <c r="BH28" s="156"/>
      <c r="BI28" s="156"/>
      <c r="BJ28" s="156"/>
      <c r="BK28" s="156"/>
      <c r="BL28" s="156"/>
      <c r="BM28" s="156"/>
      <c r="BN28" s="156"/>
      <c r="BO28" s="156"/>
      <c r="BP28" s="156"/>
      <c r="BQ28" s="156"/>
    </row>
    <row r="29" spans="1:69" x14ac:dyDescent="0.2">
      <c r="A29" s="191" t="s">
        <v>170</v>
      </c>
      <c r="B29" s="381">
        <v>63</v>
      </c>
      <c r="C29" s="74">
        <v>0</v>
      </c>
      <c r="D29" s="74">
        <v>8</v>
      </c>
      <c r="E29" s="74">
        <v>22</v>
      </c>
      <c r="F29" s="74">
        <v>49</v>
      </c>
      <c r="G29" s="74">
        <v>13</v>
      </c>
      <c r="H29" s="336">
        <v>8</v>
      </c>
      <c r="I29" s="381">
        <v>9</v>
      </c>
      <c r="J29" s="74">
        <v>0</v>
      </c>
      <c r="K29" s="74">
        <v>11</v>
      </c>
      <c r="L29" s="74">
        <v>22</v>
      </c>
      <c r="M29" s="74">
        <v>44</v>
      </c>
      <c r="N29" s="74">
        <v>0</v>
      </c>
      <c r="O29" s="336">
        <v>22</v>
      </c>
    </row>
    <row r="30" spans="1:69" x14ac:dyDescent="0.2">
      <c r="A30" s="191" t="s">
        <v>171</v>
      </c>
      <c r="B30" s="381">
        <v>250</v>
      </c>
      <c r="C30" s="74">
        <v>31</v>
      </c>
      <c r="D30" s="74">
        <v>45</v>
      </c>
      <c r="E30" s="74">
        <v>15</v>
      </c>
      <c r="F30" s="74">
        <v>4</v>
      </c>
      <c r="G30" s="74">
        <v>4</v>
      </c>
      <c r="H30" s="336">
        <v>1</v>
      </c>
      <c r="I30" s="381">
        <v>12</v>
      </c>
      <c r="J30" s="74">
        <v>25</v>
      </c>
      <c r="K30" s="74">
        <v>42</v>
      </c>
      <c r="L30" s="74">
        <v>17</v>
      </c>
      <c r="M30" s="74">
        <v>17</v>
      </c>
      <c r="N30" s="74">
        <v>0</v>
      </c>
      <c r="O30" s="336">
        <v>0</v>
      </c>
    </row>
    <row r="31" spans="1:69" s="219" customFormat="1" x14ac:dyDescent="0.2">
      <c r="A31" s="704" t="s">
        <v>17</v>
      </c>
      <c r="B31" s="675">
        <v>2829</v>
      </c>
      <c r="C31" s="674">
        <v>31</v>
      </c>
      <c r="D31" s="674">
        <v>30</v>
      </c>
      <c r="E31" s="674">
        <v>16</v>
      </c>
      <c r="F31" s="674">
        <v>15</v>
      </c>
      <c r="G31" s="674">
        <v>6</v>
      </c>
      <c r="H31" s="694">
        <v>2</v>
      </c>
      <c r="I31" s="675">
        <v>198</v>
      </c>
      <c r="J31" s="674">
        <v>38</v>
      </c>
      <c r="K31" s="674">
        <v>32</v>
      </c>
      <c r="L31" s="674">
        <v>14</v>
      </c>
      <c r="M31" s="674">
        <v>11</v>
      </c>
      <c r="N31" s="674">
        <v>5</v>
      </c>
      <c r="O31" s="694">
        <v>1</v>
      </c>
      <c r="P31" s="156"/>
      <c r="Q31" s="156"/>
      <c r="R31" s="156"/>
      <c r="S31" s="156"/>
      <c r="T31" s="156"/>
      <c r="U31" s="156"/>
      <c r="V31" s="156"/>
      <c r="W31" s="156"/>
      <c r="X31" s="156"/>
      <c r="Y31" s="156"/>
      <c r="Z31" s="156"/>
      <c r="AA31" s="156"/>
      <c r="AB31" s="156"/>
      <c r="AC31" s="156"/>
      <c r="AD31" s="156"/>
      <c r="AE31" s="156"/>
      <c r="AF31" s="156"/>
      <c r="AG31" s="156"/>
      <c r="AH31" s="156"/>
      <c r="AI31" s="156"/>
      <c r="AJ31" s="156"/>
      <c r="AK31" s="156"/>
      <c r="AL31" s="156"/>
      <c r="AM31" s="156"/>
      <c r="AN31" s="156"/>
      <c r="AO31" s="156"/>
      <c r="AP31" s="156"/>
      <c r="AQ31" s="156"/>
      <c r="AR31" s="156"/>
      <c r="AS31" s="156"/>
      <c r="AT31" s="156"/>
      <c r="AU31" s="156"/>
      <c r="AV31" s="156"/>
      <c r="AW31" s="156"/>
      <c r="AX31" s="156"/>
      <c r="AY31" s="156"/>
      <c r="AZ31" s="156"/>
      <c r="BA31" s="156"/>
      <c r="BB31" s="156"/>
      <c r="BC31" s="156"/>
      <c r="BD31" s="156"/>
      <c r="BE31" s="156"/>
      <c r="BF31" s="156"/>
      <c r="BG31" s="156"/>
      <c r="BH31" s="156"/>
      <c r="BI31" s="156"/>
      <c r="BJ31" s="156"/>
      <c r="BK31" s="156"/>
      <c r="BL31" s="156"/>
      <c r="BM31" s="156"/>
      <c r="BN31" s="156"/>
      <c r="BO31" s="156"/>
      <c r="BP31" s="156"/>
      <c r="BQ31" s="156"/>
    </row>
    <row r="32" spans="1:69" x14ac:dyDescent="0.2">
      <c r="A32" s="191" t="s">
        <v>172</v>
      </c>
      <c r="B32" s="381">
        <v>1424</v>
      </c>
      <c r="C32" s="74">
        <v>50</v>
      </c>
      <c r="D32" s="74">
        <v>36</v>
      </c>
      <c r="E32" s="74">
        <v>10</v>
      </c>
      <c r="F32" s="74">
        <v>3</v>
      </c>
      <c r="G32" s="74">
        <v>1</v>
      </c>
      <c r="H32" s="336">
        <v>0</v>
      </c>
      <c r="I32" s="381">
        <v>109</v>
      </c>
      <c r="J32" s="74">
        <v>53</v>
      </c>
      <c r="K32" s="74">
        <v>37</v>
      </c>
      <c r="L32" s="74">
        <v>6</v>
      </c>
      <c r="M32" s="74">
        <v>5</v>
      </c>
      <c r="N32" s="74">
        <v>0</v>
      </c>
      <c r="O32" s="336">
        <v>0</v>
      </c>
    </row>
    <row r="33" spans="1:69" x14ac:dyDescent="0.2">
      <c r="A33" s="191" t="s">
        <v>191</v>
      </c>
      <c r="B33" s="381">
        <v>583</v>
      </c>
      <c r="C33" s="74">
        <v>6</v>
      </c>
      <c r="D33" s="74">
        <v>29</v>
      </c>
      <c r="E33" s="74">
        <v>28</v>
      </c>
      <c r="F33" s="74">
        <v>29</v>
      </c>
      <c r="G33" s="74">
        <v>8</v>
      </c>
      <c r="H33" s="336">
        <v>0</v>
      </c>
      <c r="I33" s="381">
        <v>18</v>
      </c>
      <c r="J33" s="74">
        <v>17</v>
      </c>
      <c r="K33" s="74">
        <v>28</v>
      </c>
      <c r="L33" s="74">
        <v>44</v>
      </c>
      <c r="M33" s="74">
        <v>11</v>
      </c>
      <c r="N33" s="74">
        <v>0</v>
      </c>
      <c r="O33" s="336">
        <v>0</v>
      </c>
    </row>
    <row r="34" spans="1:69" x14ac:dyDescent="0.2">
      <c r="A34" s="191" t="s">
        <v>173</v>
      </c>
      <c r="B34" s="381">
        <v>788</v>
      </c>
      <c r="C34" s="74">
        <v>16</v>
      </c>
      <c r="D34" s="74">
        <v>18</v>
      </c>
      <c r="E34" s="74">
        <v>19</v>
      </c>
      <c r="F34" s="74">
        <v>25</v>
      </c>
      <c r="G34" s="74">
        <v>16</v>
      </c>
      <c r="H34" s="336">
        <v>6</v>
      </c>
      <c r="I34" s="381">
        <v>68</v>
      </c>
      <c r="J34" s="74">
        <v>21</v>
      </c>
      <c r="K34" s="74">
        <v>24</v>
      </c>
      <c r="L34" s="74">
        <v>21</v>
      </c>
      <c r="M34" s="74">
        <v>21</v>
      </c>
      <c r="N34" s="74">
        <v>13</v>
      </c>
      <c r="O34" s="336">
        <v>1</v>
      </c>
    </row>
    <row r="35" spans="1:69" x14ac:dyDescent="0.2">
      <c r="A35" s="191" t="s">
        <v>174</v>
      </c>
      <c r="B35" s="381">
        <v>34</v>
      </c>
      <c r="C35" s="74">
        <v>12</v>
      </c>
      <c r="D35" s="74">
        <v>53</v>
      </c>
      <c r="E35" s="74">
        <v>6</v>
      </c>
      <c r="F35" s="74">
        <v>3</v>
      </c>
      <c r="G35" s="74">
        <v>3</v>
      </c>
      <c r="H35" s="336">
        <v>24</v>
      </c>
      <c r="I35" s="381">
        <v>3</v>
      </c>
      <c r="J35" s="74">
        <v>0</v>
      </c>
      <c r="K35" s="74">
        <v>100</v>
      </c>
      <c r="L35" s="74">
        <v>0</v>
      </c>
      <c r="M35" s="74">
        <v>0</v>
      </c>
      <c r="N35" s="74">
        <v>0</v>
      </c>
      <c r="O35" s="336">
        <v>0</v>
      </c>
    </row>
    <row r="36" spans="1:69" ht="22.5" customHeight="1" x14ac:dyDescent="0.2">
      <c r="A36" s="218" t="s">
        <v>18</v>
      </c>
      <c r="B36" s="389">
        <v>3671</v>
      </c>
      <c r="C36" s="217">
        <v>23</v>
      </c>
      <c r="D36" s="217">
        <v>46</v>
      </c>
      <c r="E36" s="217">
        <v>22</v>
      </c>
      <c r="F36" s="217">
        <v>7</v>
      </c>
      <c r="G36" s="217">
        <v>2</v>
      </c>
      <c r="H36" s="335">
        <v>1</v>
      </c>
      <c r="I36" s="389">
        <v>265</v>
      </c>
      <c r="J36" s="217">
        <v>32</v>
      </c>
      <c r="K36" s="217">
        <v>52</v>
      </c>
      <c r="L36" s="217">
        <v>13</v>
      </c>
      <c r="M36" s="217">
        <v>2</v>
      </c>
      <c r="N36" s="217">
        <v>1</v>
      </c>
      <c r="O36" s="335">
        <v>0</v>
      </c>
    </row>
    <row r="37" spans="1:69" s="219" customFormat="1" x14ac:dyDescent="0.2">
      <c r="A37" s="704" t="s">
        <v>19</v>
      </c>
      <c r="B37" s="675">
        <v>3231</v>
      </c>
      <c r="C37" s="674">
        <v>24</v>
      </c>
      <c r="D37" s="674">
        <v>47</v>
      </c>
      <c r="E37" s="674">
        <v>20</v>
      </c>
      <c r="F37" s="674">
        <v>6</v>
      </c>
      <c r="G37" s="674">
        <v>2</v>
      </c>
      <c r="H37" s="694">
        <v>1</v>
      </c>
      <c r="I37" s="675">
        <v>259</v>
      </c>
      <c r="J37" s="674">
        <v>32</v>
      </c>
      <c r="K37" s="674">
        <v>52</v>
      </c>
      <c r="L37" s="674">
        <v>13</v>
      </c>
      <c r="M37" s="674">
        <v>2</v>
      </c>
      <c r="N37" s="674">
        <v>1</v>
      </c>
      <c r="O37" s="694">
        <v>0</v>
      </c>
      <c r="P37" s="156"/>
      <c r="Q37" s="156"/>
      <c r="R37" s="156"/>
      <c r="S37" s="156"/>
      <c r="T37" s="156"/>
      <c r="U37" s="156"/>
      <c r="V37" s="156"/>
      <c r="W37" s="156"/>
      <c r="X37" s="156"/>
      <c r="Y37" s="156"/>
      <c r="Z37" s="156"/>
      <c r="AA37" s="156"/>
      <c r="AB37" s="156"/>
      <c r="AC37" s="156"/>
      <c r="AD37" s="156"/>
      <c r="AE37" s="156"/>
      <c r="AF37" s="156"/>
      <c r="AG37" s="156"/>
      <c r="AH37" s="156"/>
      <c r="AI37" s="156"/>
      <c r="AJ37" s="156"/>
      <c r="AK37" s="156"/>
      <c r="AL37" s="156"/>
      <c r="AM37" s="156"/>
      <c r="AN37" s="156"/>
      <c r="AO37" s="156"/>
      <c r="AP37" s="156"/>
      <c r="AQ37" s="156"/>
      <c r="AR37" s="156"/>
      <c r="AS37" s="156"/>
      <c r="AT37" s="156"/>
      <c r="AU37" s="156"/>
      <c r="AV37" s="156"/>
      <c r="AW37" s="156"/>
      <c r="AX37" s="156"/>
      <c r="AY37" s="156"/>
      <c r="AZ37" s="156"/>
      <c r="BA37" s="156"/>
      <c r="BB37" s="156"/>
      <c r="BC37" s="156"/>
      <c r="BD37" s="156"/>
      <c r="BE37" s="156"/>
      <c r="BF37" s="156"/>
      <c r="BG37" s="156"/>
      <c r="BH37" s="156"/>
      <c r="BI37" s="156"/>
      <c r="BJ37" s="156"/>
      <c r="BK37" s="156"/>
      <c r="BL37" s="156"/>
      <c r="BM37" s="156"/>
      <c r="BN37" s="156"/>
      <c r="BO37" s="156"/>
      <c r="BP37" s="156"/>
      <c r="BQ37" s="156"/>
    </row>
    <row r="38" spans="1:69" x14ac:dyDescent="0.2">
      <c r="A38" s="191" t="s">
        <v>175</v>
      </c>
      <c r="B38" s="381">
        <v>1495</v>
      </c>
      <c r="C38" s="74">
        <v>15</v>
      </c>
      <c r="D38" s="74">
        <v>45</v>
      </c>
      <c r="E38" s="74">
        <v>27</v>
      </c>
      <c r="F38" s="74">
        <v>9</v>
      </c>
      <c r="G38" s="74">
        <v>3</v>
      </c>
      <c r="H38" s="336">
        <v>1</v>
      </c>
      <c r="I38" s="381">
        <v>142</v>
      </c>
      <c r="J38" s="74">
        <v>28</v>
      </c>
      <c r="K38" s="74">
        <v>55</v>
      </c>
      <c r="L38" s="74">
        <v>13</v>
      </c>
      <c r="M38" s="74">
        <v>1</v>
      </c>
      <c r="N38" s="74">
        <v>1</v>
      </c>
      <c r="O38" s="336">
        <v>1</v>
      </c>
    </row>
    <row r="39" spans="1:69" x14ac:dyDescent="0.2">
      <c r="A39" s="191" t="s">
        <v>197</v>
      </c>
      <c r="B39" s="381">
        <v>1509</v>
      </c>
      <c r="C39" s="74">
        <v>33</v>
      </c>
      <c r="D39" s="74">
        <v>49</v>
      </c>
      <c r="E39" s="74">
        <v>14</v>
      </c>
      <c r="F39" s="74">
        <v>4</v>
      </c>
      <c r="G39" s="74">
        <v>1</v>
      </c>
      <c r="H39" s="336">
        <v>0</v>
      </c>
      <c r="I39" s="381">
        <v>92</v>
      </c>
      <c r="J39" s="74">
        <v>45</v>
      </c>
      <c r="K39" s="74">
        <v>48</v>
      </c>
      <c r="L39" s="74">
        <v>7</v>
      </c>
      <c r="M39" s="74">
        <v>1</v>
      </c>
      <c r="N39" s="74">
        <v>0</v>
      </c>
      <c r="O39" s="336">
        <v>0</v>
      </c>
    </row>
    <row r="40" spans="1:69" x14ac:dyDescent="0.2">
      <c r="A40" s="191" t="s">
        <v>192</v>
      </c>
      <c r="B40" s="381">
        <v>0</v>
      </c>
      <c r="C40" s="74">
        <v>0</v>
      </c>
      <c r="D40" s="74">
        <v>0</v>
      </c>
      <c r="E40" s="74">
        <v>0</v>
      </c>
      <c r="F40" s="74">
        <v>0</v>
      </c>
      <c r="G40" s="74">
        <v>0</v>
      </c>
      <c r="H40" s="336">
        <v>0</v>
      </c>
      <c r="I40" s="381">
        <v>0</v>
      </c>
      <c r="J40" s="74">
        <v>0</v>
      </c>
      <c r="K40" s="74">
        <v>0</v>
      </c>
      <c r="L40" s="74">
        <v>0</v>
      </c>
      <c r="M40" s="74">
        <v>0</v>
      </c>
      <c r="N40" s="74">
        <v>0</v>
      </c>
      <c r="O40" s="336">
        <v>0</v>
      </c>
    </row>
    <row r="41" spans="1:69" x14ac:dyDescent="0.2">
      <c r="A41" s="286" t="s">
        <v>184</v>
      </c>
      <c r="B41" s="381">
        <v>227</v>
      </c>
      <c r="C41" s="74">
        <v>29</v>
      </c>
      <c r="D41" s="74">
        <v>43</v>
      </c>
      <c r="E41" s="74">
        <v>13</v>
      </c>
      <c r="F41" s="74">
        <v>5</v>
      </c>
      <c r="G41" s="74">
        <v>2</v>
      </c>
      <c r="H41" s="336">
        <v>7</v>
      </c>
      <c r="I41" s="381">
        <v>25</v>
      </c>
      <c r="J41" s="74">
        <v>12</v>
      </c>
      <c r="K41" s="74">
        <v>48</v>
      </c>
      <c r="L41" s="74">
        <v>32</v>
      </c>
      <c r="M41" s="74">
        <v>8</v>
      </c>
      <c r="N41" s="74">
        <v>0</v>
      </c>
      <c r="O41" s="336">
        <v>0</v>
      </c>
    </row>
    <row r="42" spans="1:69" s="219" customFormat="1" x14ac:dyDescent="0.2">
      <c r="A42" s="704" t="s">
        <v>20</v>
      </c>
      <c r="B42" s="675">
        <v>440</v>
      </c>
      <c r="C42" s="674">
        <v>13</v>
      </c>
      <c r="D42" s="674">
        <v>43</v>
      </c>
      <c r="E42" s="674">
        <v>35</v>
      </c>
      <c r="F42" s="674">
        <v>8</v>
      </c>
      <c r="G42" s="674">
        <v>2</v>
      </c>
      <c r="H42" s="694">
        <v>0</v>
      </c>
      <c r="I42" s="675">
        <v>6</v>
      </c>
      <c r="J42" s="674">
        <v>17</v>
      </c>
      <c r="K42" s="674">
        <v>67</v>
      </c>
      <c r="L42" s="674">
        <v>17</v>
      </c>
      <c r="M42" s="674">
        <v>0</v>
      </c>
      <c r="N42" s="674">
        <v>0</v>
      </c>
      <c r="O42" s="694">
        <v>0</v>
      </c>
      <c r="P42" s="156"/>
      <c r="Q42" s="156"/>
      <c r="R42" s="156"/>
      <c r="S42" s="156"/>
      <c r="T42" s="156"/>
      <c r="U42" s="156"/>
      <c r="V42" s="156"/>
      <c r="W42" s="156"/>
      <c r="X42" s="156"/>
      <c r="Y42" s="156"/>
      <c r="Z42" s="156"/>
      <c r="AA42" s="156"/>
      <c r="AB42" s="156"/>
      <c r="AC42" s="156"/>
      <c r="AD42" s="156"/>
      <c r="AE42" s="156"/>
      <c r="AF42" s="156"/>
      <c r="AG42" s="156"/>
      <c r="AH42" s="156"/>
      <c r="AI42" s="156"/>
      <c r="AJ42" s="156"/>
      <c r="AK42" s="156"/>
      <c r="AL42" s="156"/>
      <c r="AM42" s="156"/>
      <c r="AN42" s="156"/>
      <c r="AO42" s="156"/>
      <c r="AP42" s="156"/>
      <c r="AQ42" s="156"/>
      <c r="AR42" s="156"/>
      <c r="AS42" s="156"/>
      <c r="AT42" s="156"/>
      <c r="AU42" s="156"/>
      <c r="AV42" s="156"/>
      <c r="AW42" s="156"/>
      <c r="AX42" s="156"/>
      <c r="AY42" s="156"/>
      <c r="AZ42" s="156"/>
      <c r="BA42" s="156"/>
      <c r="BB42" s="156"/>
      <c r="BC42" s="156"/>
      <c r="BD42" s="156"/>
      <c r="BE42" s="156"/>
      <c r="BF42" s="156"/>
      <c r="BG42" s="156"/>
      <c r="BH42" s="156"/>
      <c r="BI42" s="156"/>
      <c r="BJ42" s="156"/>
      <c r="BK42" s="156"/>
      <c r="BL42" s="156"/>
      <c r="BM42" s="156"/>
      <c r="BN42" s="156"/>
      <c r="BO42" s="156"/>
      <c r="BP42" s="156"/>
      <c r="BQ42" s="156"/>
    </row>
    <row r="43" spans="1:69" x14ac:dyDescent="0.2">
      <c r="A43" s="191" t="s">
        <v>177</v>
      </c>
      <c r="B43" s="381">
        <v>154</v>
      </c>
      <c r="C43" s="74">
        <v>9</v>
      </c>
      <c r="D43" s="74">
        <v>30</v>
      </c>
      <c r="E43" s="74">
        <v>37</v>
      </c>
      <c r="F43" s="74">
        <v>19</v>
      </c>
      <c r="G43" s="74">
        <v>4</v>
      </c>
      <c r="H43" s="336">
        <v>1</v>
      </c>
      <c r="I43" s="381">
        <v>0</v>
      </c>
      <c r="J43" s="74">
        <v>0</v>
      </c>
      <c r="K43" s="74">
        <v>0</v>
      </c>
      <c r="L43" s="74">
        <v>0</v>
      </c>
      <c r="M43" s="74">
        <v>0</v>
      </c>
      <c r="N43" s="74">
        <v>0</v>
      </c>
      <c r="O43" s="336">
        <v>0</v>
      </c>
    </row>
    <row r="44" spans="1:69" x14ac:dyDescent="0.2">
      <c r="A44" s="192" t="s">
        <v>178</v>
      </c>
      <c r="B44" s="381">
        <v>69</v>
      </c>
      <c r="C44" s="74">
        <v>14</v>
      </c>
      <c r="D44" s="74">
        <v>67</v>
      </c>
      <c r="E44" s="74">
        <v>19</v>
      </c>
      <c r="F44" s="74">
        <v>0</v>
      </c>
      <c r="G44" s="74">
        <v>0</v>
      </c>
      <c r="H44" s="336">
        <v>0</v>
      </c>
      <c r="I44" s="381">
        <v>1</v>
      </c>
      <c r="J44" s="74">
        <v>100</v>
      </c>
      <c r="K44" s="74">
        <v>0</v>
      </c>
      <c r="L44" s="74">
        <v>0</v>
      </c>
      <c r="M44" s="74">
        <v>0</v>
      </c>
      <c r="N44" s="74">
        <v>0</v>
      </c>
      <c r="O44" s="336">
        <v>0</v>
      </c>
    </row>
    <row r="45" spans="1:69" x14ac:dyDescent="0.2">
      <c r="A45" s="191" t="s">
        <v>179</v>
      </c>
      <c r="B45" s="381">
        <v>0</v>
      </c>
      <c r="C45" s="74">
        <v>0</v>
      </c>
      <c r="D45" s="74">
        <v>0</v>
      </c>
      <c r="E45" s="74">
        <v>0</v>
      </c>
      <c r="F45" s="74">
        <v>0</v>
      </c>
      <c r="G45" s="74">
        <v>0</v>
      </c>
      <c r="H45" s="336">
        <v>0</v>
      </c>
      <c r="I45" s="381">
        <v>0</v>
      </c>
      <c r="J45" s="74">
        <v>0</v>
      </c>
      <c r="K45" s="74">
        <v>0</v>
      </c>
      <c r="L45" s="74">
        <v>0</v>
      </c>
      <c r="M45" s="74">
        <v>0</v>
      </c>
      <c r="N45" s="74">
        <v>0</v>
      </c>
      <c r="O45" s="336">
        <v>0</v>
      </c>
    </row>
    <row r="46" spans="1:69" x14ac:dyDescent="0.2">
      <c r="A46" s="191" t="s">
        <v>194</v>
      </c>
      <c r="B46" s="381">
        <v>214</v>
      </c>
      <c r="C46" s="74">
        <v>14</v>
      </c>
      <c r="D46" s="74">
        <v>44</v>
      </c>
      <c r="E46" s="74">
        <v>40</v>
      </c>
      <c r="F46" s="74">
        <v>2</v>
      </c>
      <c r="G46" s="74">
        <v>0</v>
      </c>
      <c r="H46" s="336">
        <v>0</v>
      </c>
      <c r="I46" s="381">
        <v>5</v>
      </c>
      <c r="J46" s="74">
        <v>0</v>
      </c>
      <c r="K46" s="74">
        <v>80</v>
      </c>
      <c r="L46" s="74">
        <v>20</v>
      </c>
      <c r="M46" s="74">
        <v>0</v>
      </c>
      <c r="N46" s="74">
        <v>0</v>
      </c>
      <c r="O46" s="336">
        <v>0</v>
      </c>
    </row>
    <row r="47" spans="1:69" x14ac:dyDescent="0.2">
      <c r="A47" s="191" t="s">
        <v>180</v>
      </c>
      <c r="B47" s="381">
        <v>0</v>
      </c>
      <c r="C47" s="74">
        <v>0</v>
      </c>
      <c r="D47" s="74">
        <v>0</v>
      </c>
      <c r="E47" s="74">
        <v>0</v>
      </c>
      <c r="F47" s="74">
        <v>0</v>
      </c>
      <c r="G47" s="74">
        <v>0</v>
      </c>
      <c r="H47" s="336">
        <v>0</v>
      </c>
      <c r="I47" s="381">
        <v>0</v>
      </c>
      <c r="J47" s="74">
        <v>0</v>
      </c>
      <c r="K47" s="74">
        <v>0</v>
      </c>
      <c r="L47" s="74">
        <v>0</v>
      </c>
      <c r="M47" s="74">
        <v>0</v>
      </c>
      <c r="N47" s="74">
        <v>0</v>
      </c>
      <c r="O47" s="336">
        <v>0</v>
      </c>
    </row>
    <row r="48" spans="1:69" x14ac:dyDescent="0.2">
      <c r="A48" s="479" t="s">
        <v>331</v>
      </c>
      <c r="B48" s="337">
        <v>3</v>
      </c>
      <c r="C48" s="114">
        <v>67</v>
      </c>
      <c r="D48" s="114">
        <v>33</v>
      </c>
      <c r="E48" s="114">
        <v>0</v>
      </c>
      <c r="F48" s="114">
        <v>0</v>
      </c>
      <c r="G48" s="114">
        <v>0</v>
      </c>
      <c r="H48" s="390">
        <v>0</v>
      </c>
      <c r="I48" s="337">
        <v>0</v>
      </c>
      <c r="J48" s="114">
        <v>0</v>
      </c>
      <c r="K48" s="114">
        <v>0</v>
      </c>
      <c r="L48" s="114">
        <v>0</v>
      </c>
      <c r="M48" s="114">
        <v>0</v>
      </c>
      <c r="N48" s="114">
        <v>0</v>
      </c>
      <c r="O48" s="390">
        <v>0</v>
      </c>
    </row>
    <row r="49" spans="1:69" s="120" customFormat="1" ht="11.25" x14ac:dyDescent="0.2">
      <c r="A49" s="585" t="s">
        <v>338</v>
      </c>
      <c r="B49" s="121"/>
      <c r="C49" s="122"/>
      <c r="D49" s="122"/>
      <c r="E49" s="115"/>
      <c r="F49" s="121"/>
      <c r="G49" s="121"/>
      <c r="H49" s="121"/>
      <c r="I49" s="121"/>
      <c r="J49" s="121"/>
      <c r="K49" s="115"/>
      <c r="L49" s="115"/>
      <c r="M49" s="71"/>
      <c r="N49" s="71"/>
      <c r="O49" s="71"/>
      <c r="P49" s="285"/>
      <c r="Q49" s="285"/>
      <c r="R49" s="285"/>
      <c r="S49" s="285"/>
      <c r="T49" s="285"/>
      <c r="U49" s="285"/>
      <c r="V49" s="285"/>
      <c r="W49" s="285"/>
      <c r="X49" s="285"/>
      <c r="Y49" s="285"/>
      <c r="Z49" s="285"/>
      <c r="AA49" s="285"/>
      <c r="AB49" s="285"/>
      <c r="AC49" s="285"/>
      <c r="AD49" s="285"/>
      <c r="AE49" s="285"/>
      <c r="AF49" s="285"/>
      <c r="AG49" s="285"/>
      <c r="AH49" s="285"/>
      <c r="AI49" s="285"/>
      <c r="AJ49" s="285"/>
      <c r="AK49" s="285"/>
      <c r="AL49" s="285"/>
      <c r="AM49" s="285"/>
      <c r="AN49" s="285"/>
      <c r="AO49" s="285"/>
      <c r="AP49" s="285"/>
      <c r="AQ49" s="285"/>
      <c r="AR49" s="285"/>
      <c r="AS49" s="285"/>
      <c r="AT49" s="285"/>
      <c r="AU49" s="285"/>
      <c r="AV49" s="285"/>
      <c r="AW49" s="285"/>
      <c r="AX49" s="285"/>
      <c r="AY49" s="285"/>
      <c r="AZ49" s="285"/>
      <c r="BA49" s="285"/>
      <c r="BB49" s="285"/>
      <c r="BC49" s="285"/>
      <c r="BD49" s="285"/>
      <c r="BE49" s="285"/>
      <c r="BF49" s="285"/>
      <c r="BG49" s="285"/>
      <c r="BH49" s="285"/>
      <c r="BI49" s="285"/>
      <c r="BJ49" s="285"/>
      <c r="BK49" s="285"/>
      <c r="BL49" s="285"/>
      <c r="BM49" s="285"/>
      <c r="BN49" s="285"/>
      <c r="BO49" s="285"/>
      <c r="BP49" s="285"/>
      <c r="BQ49" s="285"/>
    </row>
    <row r="50" spans="1:69" s="120" customFormat="1" ht="11.25" x14ac:dyDescent="0.2">
      <c r="A50" s="585" t="s">
        <v>330</v>
      </c>
      <c r="B50" s="121"/>
      <c r="C50" s="122"/>
      <c r="D50" s="122"/>
      <c r="E50" s="115"/>
      <c r="F50" s="121"/>
      <c r="G50" s="121"/>
      <c r="H50" s="121"/>
      <c r="I50" s="121"/>
      <c r="J50" s="121"/>
      <c r="K50" s="115"/>
      <c r="L50" s="115"/>
      <c r="M50" s="71"/>
      <c r="N50" s="71"/>
      <c r="O50" s="71"/>
      <c r="P50" s="285"/>
      <c r="Q50" s="285"/>
      <c r="R50" s="285"/>
      <c r="S50" s="285"/>
      <c r="T50" s="285"/>
      <c r="U50" s="285"/>
      <c r="V50" s="285"/>
      <c r="W50" s="285"/>
      <c r="X50" s="285"/>
      <c r="Y50" s="285"/>
      <c r="Z50" s="285"/>
      <c r="AA50" s="285"/>
      <c r="AB50" s="285"/>
      <c r="AC50" s="285"/>
      <c r="AD50" s="285"/>
      <c r="AE50" s="285"/>
      <c r="AF50" s="285"/>
      <c r="AG50" s="285"/>
      <c r="AH50" s="285"/>
      <c r="AI50" s="285"/>
      <c r="AJ50" s="285"/>
      <c r="AK50" s="285"/>
      <c r="AL50" s="285"/>
      <c r="AM50" s="285"/>
      <c r="AN50" s="285"/>
      <c r="AO50" s="285"/>
      <c r="AP50" s="285"/>
      <c r="AQ50" s="285"/>
      <c r="AR50" s="285"/>
      <c r="AS50" s="285"/>
      <c r="AT50" s="285"/>
      <c r="AU50" s="285"/>
      <c r="AV50" s="285"/>
      <c r="AW50" s="285"/>
      <c r="AX50" s="285"/>
      <c r="AY50" s="285"/>
      <c r="AZ50" s="285"/>
      <c r="BA50" s="285"/>
      <c r="BB50" s="285"/>
      <c r="BC50" s="285"/>
      <c r="BD50" s="285"/>
      <c r="BE50" s="285"/>
      <c r="BF50" s="285"/>
      <c r="BG50" s="285"/>
      <c r="BH50" s="285"/>
      <c r="BI50" s="285"/>
      <c r="BJ50" s="285"/>
      <c r="BK50" s="285"/>
      <c r="BL50" s="285"/>
      <c r="BM50" s="285"/>
      <c r="BN50" s="285"/>
      <c r="BO50" s="285"/>
      <c r="BP50" s="285"/>
      <c r="BQ50" s="285"/>
    </row>
  </sheetData>
  <mergeCells count="7">
    <mergeCell ref="A4:A6"/>
    <mergeCell ref="B5:B6"/>
    <mergeCell ref="B4:H4"/>
    <mergeCell ref="I4:O4"/>
    <mergeCell ref="C5:H5"/>
    <mergeCell ref="I5:I6"/>
    <mergeCell ref="J5:O5"/>
  </mergeCells>
  <phoneticPr fontId="10" type="noConversion"/>
  <hyperlinks>
    <hyperlink ref="A1" location="Contents!A1" display="Return to index"/>
  </hyperlinks>
  <pageMargins left="0.74803149606299213" right="0.74803149606299213" top="0.59055118110236227" bottom="0.59055118110236227" header="0.31496062992125984" footer="0.31496062992125984"/>
  <pageSetup paperSize="9" scale="81"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K43"/>
  <sheetViews>
    <sheetView showGridLines="0" workbookViewId="0">
      <selection activeCell="A2" sqref="A2"/>
    </sheetView>
  </sheetViews>
  <sheetFormatPr defaultRowHeight="12.75" x14ac:dyDescent="0.2"/>
  <cols>
    <col min="1" max="1" customWidth="true" width="54.85546875" collapsed="false"/>
    <col min="2" max="11" bestFit="true" customWidth="true" width="7.5703125" collapsed="false"/>
  </cols>
  <sheetData>
    <row r="1" spans="1:11" x14ac:dyDescent="0.2">
      <c r="A1" s="100" t="s">
        <v>89</v>
      </c>
    </row>
    <row r="2" spans="1:11" ht="15.75" x14ac:dyDescent="0.25">
      <c r="A2" s="7" t="s">
        <v>385</v>
      </c>
      <c r="I2" s="948"/>
      <c r="J2" s="948"/>
    </row>
    <row r="3" spans="1:11" x14ac:dyDescent="0.2">
      <c r="J3" s="949" t="s">
        <v>1</v>
      </c>
      <c r="K3" s="949"/>
    </row>
    <row r="4" spans="1:11" ht="12.75" customHeight="1" x14ac:dyDescent="0.2">
      <c r="A4" s="325"/>
      <c r="B4" s="326" t="s">
        <v>111</v>
      </c>
      <c r="C4" s="326" t="s">
        <v>118</v>
      </c>
      <c r="D4" s="326" t="s">
        <v>128</v>
      </c>
      <c r="E4" s="326" t="s">
        <v>137</v>
      </c>
      <c r="F4" s="326" t="s">
        <v>163</v>
      </c>
      <c r="G4" s="326" t="s">
        <v>208</v>
      </c>
      <c r="H4" s="326" t="s">
        <v>269</v>
      </c>
      <c r="I4" s="326" t="s">
        <v>342</v>
      </c>
      <c r="J4" s="326" t="s">
        <v>349</v>
      </c>
      <c r="K4" s="324" t="s">
        <v>371</v>
      </c>
    </row>
    <row r="5" spans="1:11" x14ac:dyDescent="0.2">
      <c r="A5" s="836" t="s">
        <v>2</v>
      </c>
      <c r="B5" s="837"/>
      <c r="C5" s="837"/>
      <c r="D5" s="837"/>
      <c r="E5" s="837"/>
      <c r="F5" s="837"/>
      <c r="G5" s="837"/>
      <c r="H5" s="837"/>
      <c r="I5" s="837"/>
      <c r="J5" s="837"/>
      <c r="K5" s="838"/>
    </row>
    <row r="6" spans="1:11" x14ac:dyDescent="0.2">
      <c r="A6" s="159" t="s">
        <v>3</v>
      </c>
      <c r="B6" s="466">
        <v>338</v>
      </c>
      <c r="C6" s="466">
        <v>323</v>
      </c>
      <c r="D6" s="466">
        <v>314</v>
      </c>
      <c r="E6" s="466">
        <v>273</v>
      </c>
      <c r="F6" s="466">
        <v>270</v>
      </c>
      <c r="G6" s="467">
        <v>256</v>
      </c>
      <c r="H6" s="467">
        <v>246</v>
      </c>
      <c r="I6" s="467">
        <v>239</v>
      </c>
      <c r="J6" s="467">
        <v>245</v>
      </c>
      <c r="K6" s="468">
        <v>246</v>
      </c>
    </row>
    <row r="7" spans="1:11" ht="13.5" x14ac:dyDescent="0.2">
      <c r="A7" s="159" t="s">
        <v>200</v>
      </c>
      <c r="B7" s="811"/>
      <c r="C7" s="811"/>
      <c r="D7" s="811"/>
      <c r="E7" s="811"/>
      <c r="F7" s="467">
        <v>501</v>
      </c>
      <c r="G7" s="467">
        <v>379</v>
      </c>
      <c r="H7" s="467">
        <v>339</v>
      </c>
      <c r="I7" s="467">
        <v>289</v>
      </c>
      <c r="J7" s="467">
        <v>264</v>
      </c>
      <c r="K7" s="468">
        <v>248</v>
      </c>
    </row>
    <row r="8" spans="1:11" x14ac:dyDescent="0.2">
      <c r="A8" s="836" t="s">
        <v>4</v>
      </c>
      <c r="B8" s="839"/>
      <c r="C8" s="839"/>
      <c r="D8" s="839"/>
      <c r="E8" s="839"/>
      <c r="F8" s="839"/>
      <c r="G8" s="839"/>
      <c r="H8" s="839"/>
      <c r="I8" s="839"/>
      <c r="J8" s="839"/>
      <c r="K8" s="840"/>
    </row>
    <row r="9" spans="1:11" x14ac:dyDescent="0.2">
      <c r="A9" s="159" t="s">
        <v>3</v>
      </c>
      <c r="B9" s="466">
        <v>167</v>
      </c>
      <c r="C9" s="466">
        <v>157</v>
      </c>
      <c r="D9" s="466">
        <v>155</v>
      </c>
      <c r="E9" s="466">
        <v>140</v>
      </c>
      <c r="F9" s="466">
        <v>139</v>
      </c>
      <c r="G9" s="467">
        <v>129</v>
      </c>
      <c r="H9" s="467">
        <v>127</v>
      </c>
      <c r="I9" s="467">
        <v>119</v>
      </c>
      <c r="J9" s="467">
        <v>121</v>
      </c>
      <c r="K9" s="468">
        <v>126</v>
      </c>
    </row>
    <row r="10" spans="1:11" ht="13.5" x14ac:dyDescent="0.2">
      <c r="A10" s="159" t="s">
        <v>200</v>
      </c>
      <c r="B10" s="812"/>
      <c r="C10" s="812"/>
      <c r="D10" s="812"/>
      <c r="E10" s="812"/>
      <c r="F10" s="467">
        <v>472</v>
      </c>
      <c r="G10" s="467">
        <v>351</v>
      </c>
      <c r="H10" s="467">
        <v>308</v>
      </c>
      <c r="I10" s="467">
        <v>254</v>
      </c>
      <c r="J10" s="467">
        <v>222</v>
      </c>
      <c r="K10" s="468">
        <v>206</v>
      </c>
    </row>
    <row r="11" spans="1:11" x14ac:dyDescent="0.2">
      <c r="A11" s="836" t="s">
        <v>113</v>
      </c>
      <c r="B11" s="839"/>
      <c r="C11" s="839"/>
      <c r="D11" s="839"/>
      <c r="E11" s="839"/>
      <c r="F11" s="839"/>
      <c r="G11" s="839"/>
      <c r="H11" s="839"/>
      <c r="I11" s="839"/>
      <c r="J11" s="839"/>
      <c r="K11" s="840"/>
    </row>
    <row r="12" spans="1:11" x14ac:dyDescent="0.2">
      <c r="A12" s="159" t="s">
        <v>114</v>
      </c>
      <c r="B12" s="469">
        <v>60.957999999999998</v>
      </c>
      <c r="C12" s="469">
        <v>54</v>
      </c>
      <c r="D12" s="469">
        <v>54</v>
      </c>
      <c r="E12" s="466">
        <v>55</v>
      </c>
      <c r="F12" s="466">
        <v>56</v>
      </c>
      <c r="G12" s="467">
        <v>43</v>
      </c>
      <c r="H12" s="467">
        <v>29</v>
      </c>
      <c r="I12" s="467">
        <v>15</v>
      </c>
      <c r="J12" s="467">
        <v>11</v>
      </c>
      <c r="K12" s="468">
        <v>9</v>
      </c>
    </row>
    <row r="13" spans="1:11" x14ac:dyDescent="0.2">
      <c r="A13" s="159" t="s">
        <v>115</v>
      </c>
      <c r="B13" s="469">
        <v>8.2260000000000009</v>
      </c>
      <c r="C13" s="469">
        <v>8</v>
      </c>
      <c r="D13" s="469">
        <v>8</v>
      </c>
      <c r="E13" s="466">
        <v>8</v>
      </c>
      <c r="F13" s="466">
        <v>7</v>
      </c>
      <c r="G13" s="467">
        <v>5</v>
      </c>
      <c r="H13" s="467">
        <v>3</v>
      </c>
      <c r="I13" s="467">
        <v>0.3</v>
      </c>
      <c r="J13" s="467">
        <v>0.2</v>
      </c>
      <c r="K13" s="468">
        <v>3.3000000000000002E-2</v>
      </c>
    </row>
    <row r="14" spans="1:11" x14ac:dyDescent="0.2">
      <c r="A14" s="159" t="s">
        <v>309</v>
      </c>
      <c r="B14" s="469">
        <v>0</v>
      </c>
      <c r="C14" s="469">
        <v>0</v>
      </c>
      <c r="D14" s="469">
        <v>0</v>
      </c>
      <c r="E14" s="466">
        <v>0</v>
      </c>
      <c r="F14" s="466">
        <v>0</v>
      </c>
      <c r="G14" s="467">
        <v>0</v>
      </c>
      <c r="H14" s="467">
        <v>4</v>
      </c>
      <c r="I14" s="467">
        <v>20</v>
      </c>
      <c r="J14" s="467">
        <v>17</v>
      </c>
      <c r="K14" s="468">
        <v>22</v>
      </c>
    </row>
    <row r="15" spans="1:11" x14ac:dyDescent="0.2">
      <c r="A15" s="819" t="s">
        <v>311</v>
      </c>
      <c r="B15" s="469">
        <v>3</v>
      </c>
      <c r="C15" s="469">
        <v>2</v>
      </c>
      <c r="D15" s="469">
        <v>4</v>
      </c>
      <c r="E15" s="466">
        <v>5</v>
      </c>
      <c r="F15" s="466">
        <v>5</v>
      </c>
      <c r="G15" s="467">
        <v>5</v>
      </c>
      <c r="H15" s="467">
        <v>7</v>
      </c>
      <c r="I15" s="467">
        <v>6</v>
      </c>
      <c r="J15" s="467">
        <v>6</v>
      </c>
      <c r="K15" s="468">
        <v>5</v>
      </c>
    </row>
    <row r="16" spans="1:11" x14ac:dyDescent="0.2">
      <c r="A16" s="841" t="s">
        <v>310</v>
      </c>
      <c r="B16" s="839"/>
      <c r="C16" s="839"/>
      <c r="D16" s="839"/>
      <c r="E16" s="839"/>
      <c r="F16" s="839"/>
      <c r="G16" s="839"/>
      <c r="H16" s="839"/>
      <c r="I16" s="839"/>
      <c r="J16" s="839"/>
      <c r="K16" s="840"/>
    </row>
    <row r="17" spans="1:11" ht="13.5" x14ac:dyDescent="0.2">
      <c r="A17" s="159" t="s">
        <v>295</v>
      </c>
      <c r="B17" s="470">
        <v>21</v>
      </c>
      <c r="C17" s="470">
        <v>16</v>
      </c>
      <c r="D17" s="470">
        <v>12</v>
      </c>
      <c r="E17" s="470">
        <v>8</v>
      </c>
      <c r="F17" s="470">
        <v>7</v>
      </c>
      <c r="G17" s="470">
        <v>7</v>
      </c>
      <c r="H17" s="470">
        <v>7</v>
      </c>
      <c r="I17" s="470">
        <v>7</v>
      </c>
      <c r="J17" s="818">
        <v>9</v>
      </c>
      <c r="K17" s="471">
        <v>8</v>
      </c>
    </row>
    <row r="18" spans="1:11" x14ac:dyDescent="0.2">
      <c r="A18" s="841" t="s">
        <v>5</v>
      </c>
      <c r="B18" s="839"/>
      <c r="C18" s="839"/>
      <c r="D18" s="839"/>
      <c r="E18" s="839"/>
      <c r="F18" s="839"/>
      <c r="G18" s="839"/>
      <c r="H18" s="839"/>
      <c r="I18" s="839"/>
      <c r="J18" s="839"/>
      <c r="K18" s="840"/>
    </row>
    <row r="19" spans="1:11" x14ac:dyDescent="0.2">
      <c r="A19" s="820" t="s">
        <v>135</v>
      </c>
      <c r="B19" s="470">
        <v>275.50299999999999</v>
      </c>
      <c r="C19" s="470">
        <v>266</v>
      </c>
      <c r="D19" s="470">
        <v>276</v>
      </c>
      <c r="E19" s="470">
        <v>281</v>
      </c>
      <c r="F19" s="470">
        <v>294</v>
      </c>
      <c r="G19" s="470">
        <v>244</v>
      </c>
      <c r="H19" s="470">
        <v>226</v>
      </c>
      <c r="I19" s="470">
        <v>196</v>
      </c>
      <c r="J19" s="470">
        <v>178</v>
      </c>
      <c r="K19" s="472">
        <v>171</v>
      </c>
    </row>
    <row r="20" spans="1:11" ht="13.5" x14ac:dyDescent="0.2">
      <c r="A20" s="159" t="s">
        <v>201</v>
      </c>
      <c r="B20" s="473">
        <v>36</v>
      </c>
      <c r="C20" s="473">
        <v>36</v>
      </c>
      <c r="D20" s="473">
        <v>42</v>
      </c>
      <c r="E20" s="473">
        <v>48</v>
      </c>
      <c r="F20" s="473">
        <v>47</v>
      </c>
      <c r="G20" s="473">
        <v>36</v>
      </c>
      <c r="H20" s="473">
        <v>34</v>
      </c>
      <c r="I20" s="470">
        <v>22</v>
      </c>
      <c r="J20" s="470">
        <v>23</v>
      </c>
      <c r="K20" s="472">
        <v>18</v>
      </c>
    </row>
    <row r="21" spans="1:11" ht="13.5" x14ac:dyDescent="0.2">
      <c r="A21" s="159" t="s">
        <v>202</v>
      </c>
      <c r="B21" s="474">
        <v>34.292999999999999</v>
      </c>
      <c r="C21" s="474">
        <v>33</v>
      </c>
      <c r="D21" s="474">
        <v>41</v>
      </c>
      <c r="E21" s="474">
        <v>46</v>
      </c>
      <c r="F21" s="474">
        <v>47</v>
      </c>
      <c r="G21" s="474">
        <v>35</v>
      </c>
      <c r="H21" s="474">
        <v>33</v>
      </c>
      <c r="I21" s="474">
        <v>21</v>
      </c>
      <c r="J21" s="474">
        <v>22</v>
      </c>
      <c r="K21" s="475">
        <v>18</v>
      </c>
    </row>
    <row r="22" spans="1:11" ht="13.5" x14ac:dyDescent="0.2">
      <c r="A22" s="159" t="s">
        <v>203</v>
      </c>
      <c r="B22" s="473">
        <v>19</v>
      </c>
      <c r="C22" s="473">
        <v>20</v>
      </c>
      <c r="D22" s="473">
        <v>21</v>
      </c>
      <c r="E22" s="473">
        <v>22</v>
      </c>
      <c r="F22" s="473">
        <v>23</v>
      </c>
      <c r="G22" s="473">
        <v>15</v>
      </c>
      <c r="H22" s="473">
        <v>11</v>
      </c>
      <c r="I22" s="470">
        <v>8</v>
      </c>
      <c r="J22" s="470">
        <v>7</v>
      </c>
      <c r="K22" s="472">
        <v>7</v>
      </c>
    </row>
    <row r="23" spans="1:11" ht="13.5" x14ac:dyDescent="0.2">
      <c r="A23" s="159" t="s">
        <v>204</v>
      </c>
      <c r="B23" s="474">
        <v>18.372</v>
      </c>
      <c r="C23" s="474">
        <v>20</v>
      </c>
      <c r="D23" s="474">
        <v>21</v>
      </c>
      <c r="E23" s="474">
        <v>22</v>
      </c>
      <c r="F23" s="474">
        <v>24</v>
      </c>
      <c r="G23" s="474">
        <v>15</v>
      </c>
      <c r="H23" s="474">
        <v>11</v>
      </c>
      <c r="I23" s="474">
        <v>8</v>
      </c>
      <c r="J23" s="474">
        <v>6</v>
      </c>
      <c r="K23" s="475">
        <v>7</v>
      </c>
    </row>
    <row r="24" spans="1:11" ht="13.5" x14ac:dyDescent="0.2">
      <c r="A24" s="159" t="s">
        <v>312</v>
      </c>
      <c r="B24" s="473">
        <v>2</v>
      </c>
      <c r="C24" s="473">
        <v>2</v>
      </c>
      <c r="D24" s="473">
        <v>1</v>
      </c>
      <c r="E24" s="473">
        <v>1</v>
      </c>
      <c r="F24" s="473">
        <v>1</v>
      </c>
      <c r="G24" s="473">
        <v>1</v>
      </c>
      <c r="H24" s="473">
        <v>1</v>
      </c>
      <c r="I24" s="470">
        <v>1</v>
      </c>
      <c r="J24" s="470">
        <v>1</v>
      </c>
      <c r="K24" s="472">
        <v>1</v>
      </c>
    </row>
    <row r="25" spans="1:11" ht="13.5" x14ac:dyDescent="0.2">
      <c r="A25" s="159" t="s">
        <v>313</v>
      </c>
      <c r="B25" s="476">
        <v>1.901</v>
      </c>
      <c r="C25" s="476">
        <v>2</v>
      </c>
      <c r="D25" s="476">
        <v>1</v>
      </c>
      <c r="E25" s="476">
        <v>1</v>
      </c>
      <c r="F25" s="476">
        <v>1</v>
      </c>
      <c r="G25" s="476">
        <v>1</v>
      </c>
      <c r="H25" s="476">
        <v>0.4</v>
      </c>
      <c r="I25" s="474">
        <v>0.6</v>
      </c>
      <c r="J25" s="476">
        <v>1</v>
      </c>
      <c r="K25" s="477">
        <v>1</v>
      </c>
    </row>
    <row r="26" spans="1:11" ht="13.5" x14ac:dyDescent="0.2">
      <c r="A26" s="159" t="s">
        <v>160</v>
      </c>
      <c r="B26" s="473">
        <v>2</v>
      </c>
      <c r="C26" s="473">
        <v>2</v>
      </c>
      <c r="D26" s="473">
        <v>3</v>
      </c>
      <c r="E26" s="473">
        <v>2</v>
      </c>
      <c r="F26" s="473">
        <v>2</v>
      </c>
      <c r="G26" s="473">
        <v>2</v>
      </c>
      <c r="H26" s="473">
        <v>3</v>
      </c>
      <c r="I26" s="470">
        <v>2</v>
      </c>
      <c r="J26" s="470">
        <v>2</v>
      </c>
      <c r="K26" s="472">
        <v>3</v>
      </c>
    </row>
    <row r="27" spans="1:11" ht="13.5" x14ac:dyDescent="0.2">
      <c r="A27" s="159" t="s">
        <v>205</v>
      </c>
      <c r="B27" s="476">
        <v>1.9</v>
      </c>
      <c r="C27" s="476">
        <v>2</v>
      </c>
      <c r="D27" s="476">
        <v>3</v>
      </c>
      <c r="E27" s="476">
        <v>2</v>
      </c>
      <c r="F27" s="476">
        <v>2</v>
      </c>
      <c r="G27" s="476">
        <v>2</v>
      </c>
      <c r="H27" s="476">
        <v>3</v>
      </c>
      <c r="I27" s="474">
        <v>2</v>
      </c>
      <c r="J27" s="474">
        <v>2</v>
      </c>
      <c r="K27" s="475">
        <v>3</v>
      </c>
    </row>
    <row r="28" spans="1:11" ht="13.5" x14ac:dyDescent="0.2">
      <c r="A28" s="159" t="s">
        <v>314</v>
      </c>
      <c r="B28" s="470">
        <v>14.423999999999999</v>
      </c>
      <c r="C28" s="470">
        <v>13</v>
      </c>
      <c r="D28" s="470">
        <v>12</v>
      </c>
      <c r="E28" s="470">
        <v>13</v>
      </c>
      <c r="F28" s="470">
        <v>8</v>
      </c>
      <c r="G28" s="470">
        <v>8</v>
      </c>
      <c r="H28" s="470">
        <v>13</v>
      </c>
      <c r="I28" s="470">
        <v>8</v>
      </c>
      <c r="J28" s="470">
        <v>9</v>
      </c>
      <c r="K28" s="472">
        <v>6</v>
      </c>
    </row>
    <row r="29" spans="1:11" ht="13.5" x14ac:dyDescent="0.2">
      <c r="A29" s="159" t="s">
        <v>315</v>
      </c>
      <c r="B29" s="473">
        <v>29.835000000000001</v>
      </c>
      <c r="C29" s="473">
        <v>29</v>
      </c>
      <c r="D29" s="473">
        <v>32</v>
      </c>
      <c r="E29" s="473">
        <v>35</v>
      </c>
      <c r="F29" s="473">
        <v>28</v>
      </c>
      <c r="G29" s="473">
        <v>27</v>
      </c>
      <c r="H29" s="473">
        <v>26</v>
      </c>
      <c r="I29" s="473">
        <v>21</v>
      </c>
      <c r="J29" s="470">
        <v>21</v>
      </c>
      <c r="K29" s="472">
        <v>18</v>
      </c>
    </row>
    <row r="30" spans="1:11" ht="13.5" x14ac:dyDescent="0.2">
      <c r="A30" s="159" t="s">
        <v>316</v>
      </c>
      <c r="B30" s="473">
        <v>8.4269999999999996</v>
      </c>
      <c r="C30" s="473">
        <v>8</v>
      </c>
      <c r="D30" s="473">
        <v>8</v>
      </c>
      <c r="E30" s="473">
        <v>10</v>
      </c>
      <c r="F30" s="473">
        <v>13</v>
      </c>
      <c r="G30" s="473">
        <v>13</v>
      </c>
      <c r="H30" s="473">
        <v>10</v>
      </c>
      <c r="I30" s="470">
        <v>11</v>
      </c>
      <c r="J30" s="470">
        <v>10</v>
      </c>
      <c r="K30" s="472">
        <v>11</v>
      </c>
    </row>
    <row r="31" spans="1:11" x14ac:dyDescent="0.2">
      <c r="A31" s="842" t="s">
        <v>159</v>
      </c>
      <c r="B31" s="843">
        <v>136</v>
      </c>
      <c r="C31" s="843">
        <v>131</v>
      </c>
      <c r="D31" s="843">
        <v>125</v>
      </c>
      <c r="E31" s="843">
        <v>117</v>
      </c>
      <c r="F31" s="843">
        <v>122</v>
      </c>
      <c r="G31" s="843">
        <v>123</v>
      </c>
      <c r="H31" s="843">
        <v>117</v>
      </c>
      <c r="I31" s="843">
        <v>107</v>
      </c>
      <c r="J31" s="843">
        <v>96</v>
      </c>
      <c r="K31" s="844">
        <v>90</v>
      </c>
    </row>
    <row r="32" spans="1:11" ht="11.25" customHeight="1" x14ac:dyDescent="0.2">
      <c r="A32" s="581" t="s">
        <v>356</v>
      </c>
      <c r="B32" s="131"/>
      <c r="C32" s="131"/>
      <c r="D32" s="131"/>
      <c r="E32" s="131"/>
      <c r="F32" s="131"/>
      <c r="G32" s="131"/>
      <c r="H32" s="131"/>
      <c r="I32" s="131"/>
      <c r="J32" s="131"/>
    </row>
    <row r="33" spans="1:10" s="287" customFormat="1" ht="11.25" x14ac:dyDescent="0.2">
      <c r="A33" s="582" t="s">
        <v>237</v>
      </c>
      <c r="B33" s="308"/>
      <c r="C33" s="308"/>
      <c r="D33" s="308"/>
      <c r="E33" s="308"/>
      <c r="F33" s="308"/>
      <c r="G33" s="308"/>
      <c r="H33" s="308"/>
      <c r="I33" s="308"/>
      <c r="J33" s="308"/>
    </row>
    <row r="34" spans="1:10" s="287" customFormat="1" ht="11.25" x14ac:dyDescent="0.2">
      <c r="A34" s="582" t="s">
        <v>317</v>
      </c>
      <c r="B34" s="308"/>
      <c r="C34" s="308"/>
      <c r="D34" s="308"/>
      <c r="E34" s="308"/>
      <c r="F34" s="308"/>
      <c r="G34" s="308"/>
      <c r="H34" s="308"/>
      <c r="I34" s="308"/>
      <c r="J34" s="308"/>
    </row>
    <row r="35" spans="1:10" s="287" customFormat="1" ht="11.25" x14ac:dyDescent="0.2">
      <c r="A35" s="582" t="s">
        <v>333</v>
      </c>
      <c r="B35" s="308"/>
      <c r="C35" s="308"/>
      <c r="D35" s="308"/>
      <c r="E35" s="308"/>
      <c r="F35" s="308"/>
      <c r="G35" s="308"/>
      <c r="H35" s="308"/>
      <c r="I35" s="308"/>
      <c r="J35" s="308"/>
    </row>
    <row r="36" spans="1:10" s="10" customFormat="1" ht="11.25" x14ac:dyDescent="0.2">
      <c r="A36" s="582" t="s">
        <v>247</v>
      </c>
      <c r="B36" s="287"/>
      <c r="C36" s="287"/>
      <c r="D36" s="288"/>
      <c r="E36" s="288"/>
      <c r="F36" s="288"/>
      <c r="G36" s="288"/>
      <c r="H36" s="288"/>
    </row>
    <row r="37" spans="1:10" s="10" customFormat="1" ht="11.25" x14ac:dyDescent="0.2">
      <c r="A37" s="582" t="s">
        <v>318</v>
      </c>
      <c r="B37" s="287"/>
      <c r="C37" s="287"/>
      <c r="D37" s="288"/>
      <c r="E37" s="288"/>
      <c r="F37" s="288"/>
      <c r="G37" s="288"/>
      <c r="H37" s="288"/>
    </row>
    <row r="38" spans="1:10" s="10" customFormat="1" ht="11.25" x14ac:dyDescent="0.2">
      <c r="A38" s="582" t="s">
        <v>248</v>
      </c>
      <c r="B38" s="287"/>
      <c r="C38" s="287"/>
      <c r="D38" s="288"/>
      <c r="E38" s="288"/>
      <c r="F38" s="288"/>
      <c r="G38" s="288"/>
      <c r="H38" s="288"/>
    </row>
    <row r="39" spans="1:10" s="10" customFormat="1" ht="11.25" x14ac:dyDescent="0.2">
      <c r="A39" s="287"/>
      <c r="B39" s="287"/>
      <c r="C39" s="287"/>
      <c r="D39" s="288"/>
      <c r="E39" s="288"/>
      <c r="F39" s="288"/>
      <c r="G39" s="288"/>
      <c r="H39" s="288"/>
    </row>
    <row r="40" spans="1:10" x14ac:dyDescent="0.2">
      <c r="A40" s="244"/>
      <c r="B40" s="154"/>
      <c r="C40" s="154"/>
      <c r="D40" s="154"/>
      <c r="E40" s="154"/>
      <c r="F40" s="154"/>
      <c r="G40" s="154"/>
      <c r="H40" s="154"/>
    </row>
    <row r="42" spans="1:10" x14ac:dyDescent="0.2">
      <c r="A42" s="158"/>
    </row>
    <row r="43" spans="1:10" x14ac:dyDescent="0.2">
      <c r="A43" s="154"/>
    </row>
  </sheetData>
  <mergeCells count="2">
    <mergeCell ref="I2:J2"/>
    <mergeCell ref="J3:K3"/>
  </mergeCells>
  <phoneticPr fontId="10" type="noConversion"/>
  <hyperlinks>
    <hyperlink ref="A1" location="Contents!A1" display="Return to index"/>
  </hyperlinks>
  <pageMargins left="0.75" right="0.75" top="1" bottom="1" header="0.5" footer="0.5"/>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L48"/>
  <sheetViews>
    <sheetView showGridLines="0" workbookViewId="0">
      <selection activeCell="A5" sqref="A5:L46"/>
    </sheetView>
  </sheetViews>
  <sheetFormatPr defaultRowHeight="12.75" x14ac:dyDescent="0.2"/>
  <cols>
    <col min="1" max="1" customWidth="true" style="220" width="31.28515625" collapsed="false"/>
    <col min="2" max="11" customWidth="true" style="220" width="8.5703125" collapsed="false"/>
    <col min="12" max="12" customWidth="true" style="228" width="10.140625" collapsed="false"/>
    <col min="13" max="16384" style="923" width="9.140625" collapsed="false"/>
  </cols>
  <sheetData>
    <row r="1" spans="1:12" x14ac:dyDescent="0.2">
      <c r="A1" s="113" t="s">
        <v>89</v>
      </c>
    </row>
    <row r="2" spans="1:12" ht="17.25" x14ac:dyDescent="0.2">
      <c r="A2" s="1" t="s">
        <v>398</v>
      </c>
      <c r="B2" s="4"/>
      <c r="C2" s="2"/>
      <c r="D2" s="4"/>
      <c r="E2" s="2"/>
      <c r="F2" s="2"/>
      <c r="G2" s="2"/>
      <c r="H2" s="2"/>
      <c r="I2" s="2"/>
      <c r="J2" s="2"/>
      <c r="K2" s="106"/>
    </row>
    <row r="3" spans="1:12" ht="12.75" customHeight="1" x14ac:dyDescent="0.2">
      <c r="A3" s="1"/>
      <c r="B3" s="4"/>
      <c r="C3" s="2"/>
      <c r="D3" s="4"/>
      <c r="E3" s="2"/>
      <c r="F3" s="2"/>
      <c r="G3" s="2"/>
      <c r="H3" s="2"/>
      <c r="I3" s="2"/>
      <c r="J3" s="2"/>
      <c r="K3" s="106"/>
    </row>
    <row r="4" spans="1:12" ht="33.75" x14ac:dyDescent="0.2">
      <c r="A4" s="105" t="s">
        <v>30</v>
      </c>
      <c r="B4" s="303" t="s">
        <v>111</v>
      </c>
      <c r="C4" s="303" t="s">
        <v>118</v>
      </c>
      <c r="D4" s="303" t="s">
        <v>128</v>
      </c>
      <c r="E4" s="303" t="s">
        <v>137</v>
      </c>
      <c r="F4" s="303" t="s">
        <v>163</v>
      </c>
      <c r="G4" s="303" t="s">
        <v>208</v>
      </c>
      <c r="H4" s="303" t="s">
        <v>269</v>
      </c>
      <c r="I4" s="303" t="s">
        <v>342</v>
      </c>
      <c r="J4" s="303" t="s">
        <v>349</v>
      </c>
      <c r="K4" s="304" t="s">
        <v>371</v>
      </c>
      <c r="L4" s="480" t="s">
        <v>374</v>
      </c>
    </row>
    <row r="5" spans="1:12" x14ac:dyDescent="0.2">
      <c r="A5" s="708" t="s">
        <v>139</v>
      </c>
      <c r="B5" s="709">
        <v>281</v>
      </c>
      <c r="C5" s="709">
        <v>277</v>
      </c>
      <c r="D5" s="709">
        <v>289</v>
      </c>
      <c r="E5" s="709">
        <v>284</v>
      </c>
      <c r="F5" s="709">
        <v>295</v>
      </c>
      <c r="G5" s="709">
        <v>287</v>
      </c>
      <c r="H5" s="709">
        <v>291</v>
      </c>
      <c r="I5" s="709">
        <v>314</v>
      </c>
      <c r="J5" s="709">
        <v>317</v>
      </c>
      <c r="K5" s="710">
        <v>326</v>
      </c>
      <c r="L5" s="642">
        <v>2.8391167192429023</v>
      </c>
    </row>
    <row r="6" spans="1:12" ht="22.5" customHeight="1" x14ac:dyDescent="0.2">
      <c r="A6" s="221" t="s">
        <v>11</v>
      </c>
      <c r="B6" s="391">
        <v>327</v>
      </c>
      <c r="C6" s="391">
        <v>318</v>
      </c>
      <c r="D6" s="391">
        <v>336</v>
      </c>
      <c r="E6" s="391">
        <v>333</v>
      </c>
      <c r="F6" s="391">
        <v>350</v>
      </c>
      <c r="G6" s="391">
        <v>339</v>
      </c>
      <c r="H6" s="391">
        <v>345</v>
      </c>
      <c r="I6" s="391">
        <v>379</v>
      </c>
      <c r="J6" s="391">
        <v>381</v>
      </c>
      <c r="K6" s="392">
        <v>383</v>
      </c>
      <c r="L6" s="296">
        <v>0.52493438320209973</v>
      </c>
    </row>
    <row r="7" spans="1:12" x14ac:dyDescent="0.2">
      <c r="A7" s="703" t="s">
        <v>12</v>
      </c>
      <c r="B7" s="706">
        <v>903</v>
      </c>
      <c r="C7" s="706">
        <v>875</v>
      </c>
      <c r="D7" s="706">
        <v>947</v>
      </c>
      <c r="E7" s="706">
        <v>891</v>
      </c>
      <c r="F7" s="706">
        <v>971</v>
      </c>
      <c r="G7" s="706">
        <v>971</v>
      </c>
      <c r="H7" s="706">
        <v>899</v>
      </c>
      <c r="I7" s="706">
        <v>956</v>
      </c>
      <c r="J7" s="706">
        <v>957</v>
      </c>
      <c r="K7" s="707">
        <v>919</v>
      </c>
      <c r="L7" s="642">
        <v>-3.9707419017763845</v>
      </c>
    </row>
    <row r="8" spans="1:12" x14ac:dyDescent="0.2">
      <c r="A8" s="18" t="s">
        <v>164</v>
      </c>
      <c r="B8" s="393">
        <v>2201</v>
      </c>
      <c r="C8" s="393">
        <v>2264</v>
      </c>
      <c r="D8" s="393">
        <v>2206</v>
      </c>
      <c r="E8" s="393">
        <v>2392</v>
      </c>
      <c r="F8" s="393">
        <v>2335</v>
      </c>
      <c r="G8" s="393">
        <v>2022</v>
      </c>
      <c r="H8" s="393">
        <v>1913</v>
      </c>
      <c r="I8" s="393">
        <v>1899</v>
      </c>
      <c r="J8" s="393">
        <v>2390</v>
      </c>
      <c r="K8" s="394">
        <v>2312</v>
      </c>
      <c r="L8" s="926">
        <v>-3.2635983263598325</v>
      </c>
    </row>
    <row r="9" spans="1:12" x14ac:dyDescent="0.2">
      <c r="A9" s="18" t="s">
        <v>198</v>
      </c>
      <c r="B9" s="393">
        <v>915</v>
      </c>
      <c r="C9" s="393">
        <v>919</v>
      </c>
      <c r="D9" s="393">
        <v>993</v>
      </c>
      <c r="E9" s="393">
        <v>876</v>
      </c>
      <c r="F9" s="393">
        <v>955</v>
      </c>
      <c r="G9" s="393">
        <v>998</v>
      </c>
      <c r="H9" s="393">
        <v>913</v>
      </c>
      <c r="I9" s="393">
        <v>990</v>
      </c>
      <c r="J9" s="393">
        <v>954</v>
      </c>
      <c r="K9" s="394">
        <v>914</v>
      </c>
      <c r="L9" s="926">
        <v>-4.1928721174004195</v>
      </c>
    </row>
    <row r="10" spans="1:12" x14ac:dyDescent="0.2">
      <c r="A10" s="18" t="s">
        <v>165</v>
      </c>
      <c r="B10" s="393">
        <v>761</v>
      </c>
      <c r="C10" s="393">
        <v>813</v>
      </c>
      <c r="D10" s="393">
        <v>834</v>
      </c>
      <c r="E10" s="393">
        <v>804</v>
      </c>
      <c r="F10" s="393">
        <v>907</v>
      </c>
      <c r="G10" s="393">
        <v>927</v>
      </c>
      <c r="H10" s="393">
        <v>770</v>
      </c>
      <c r="I10" s="393">
        <v>830</v>
      </c>
      <c r="J10" s="393">
        <v>800</v>
      </c>
      <c r="K10" s="394">
        <v>797</v>
      </c>
      <c r="L10" s="926" t="s">
        <v>495</v>
      </c>
    </row>
    <row r="11" spans="1:12" x14ac:dyDescent="0.2">
      <c r="A11" s="18" t="s">
        <v>199</v>
      </c>
      <c r="B11" s="393">
        <v>529</v>
      </c>
      <c r="C11" s="393">
        <v>271</v>
      </c>
      <c r="D11" s="393">
        <v>484</v>
      </c>
      <c r="E11" s="393">
        <v>446</v>
      </c>
      <c r="F11" s="393">
        <v>676</v>
      </c>
      <c r="G11" s="393">
        <v>443</v>
      </c>
      <c r="H11" s="393">
        <v>756</v>
      </c>
      <c r="I11" s="393">
        <v>675</v>
      </c>
      <c r="J11" s="393">
        <v>846</v>
      </c>
      <c r="K11" s="394">
        <v>1022</v>
      </c>
      <c r="L11" s="926">
        <v>20.803782505910164</v>
      </c>
    </row>
    <row r="12" spans="1:12" x14ac:dyDescent="0.2">
      <c r="A12" s="703" t="s">
        <v>140</v>
      </c>
      <c r="B12" s="706">
        <v>1279</v>
      </c>
      <c r="C12" s="706">
        <v>1212</v>
      </c>
      <c r="D12" s="706">
        <v>1250</v>
      </c>
      <c r="E12" s="706">
        <v>1278</v>
      </c>
      <c r="F12" s="706">
        <v>1238</v>
      </c>
      <c r="G12" s="706">
        <v>1324</v>
      </c>
      <c r="H12" s="706">
        <v>1249</v>
      </c>
      <c r="I12" s="706">
        <v>1227</v>
      </c>
      <c r="J12" s="706">
        <v>1253</v>
      </c>
      <c r="K12" s="707">
        <v>1306</v>
      </c>
      <c r="L12" s="642">
        <v>4.2298483639265765</v>
      </c>
    </row>
    <row r="13" spans="1:12" x14ac:dyDescent="0.2">
      <c r="A13" s="18" t="s">
        <v>166</v>
      </c>
      <c r="B13" s="393">
        <v>2280</v>
      </c>
      <c r="C13" s="393">
        <v>2090</v>
      </c>
      <c r="D13" s="393">
        <v>2264</v>
      </c>
      <c r="E13" s="393">
        <v>2450</v>
      </c>
      <c r="F13" s="393">
        <v>2507</v>
      </c>
      <c r="G13" s="393">
        <v>2381</v>
      </c>
      <c r="H13" s="393">
        <v>2549</v>
      </c>
      <c r="I13" s="393">
        <v>2502</v>
      </c>
      <c r="J13" s="393">
        <v>2578</v>
      </c>
      <c r="K13" s="394">
        <v>2626</v>
      </c>
      <c r="L13" s="926">
        <v>1.8619084561675718</v>
      </c>
    </row>
    <row r="14" spans="1:12" x14ac:dyDescent="0.2">
      <c r="A14" s="18" t="s">
        <v>167</v>
      </c>
      <c r="B14" s="393">
        <v>1210</v>
      </c>
      <c r="C14" s="393">
        <v>1383</v>
      </c>
      <c r="D14" s="393">
        <v>1215</v>
      </c>
      <c r="E14" s="393">
        <v>1078</v>
      </c>
      <c r="F14" s="393">
        <v>871</v>
      </c>
      <c r="G14" s="393">
        <v>887</v>
      </c>
      <c r="H14" s="393">
        <v>1021</v>
      </c>
      <c r="I14" s="393">
        <v>941</v>
      </c>
      <c r="J14" s="393">
        <v>976</v>
      </c>
      <c r="K14" s="394">
        <v>828</v>
      </c>
      <c r="L14" s="926">
        <v>-15.163934426229508</v>
      </c>
    </row>
    <row r="15" spans="1:12" x14ac:dyDescent="0.2">
      <c r="A15" s="18" t="s">
        <v>190</v>
      </c>
      <c r="B15" s="393">
        <v>183</v>
      </c>
      <c r="C15" s="393">
        <v>185</v>
      </c>
      <c r="D15" s="393">
        <v>540</v>
      </c>
      <c r="E15" s="393">
        <v>0</v>
      </c>
      <c r="F15" s="393">
        <v>1089</v>
      </c>
      <c r="G15" s="393">
        <v>0</v>
      </c>
      <c r="H15" s="393">
        <v>1096</v>
      </c>
      <c r="I15" s="393">
        <v>0</v>
      </c>
      <c r="J15" s="393">
        <v>882</v>
      </c>
      <c r="K15" s="394">
        <v>0</v>
      </c>
      <c r="L15" s="926">
        <v>-100</v>
      </c>
    </row>
    <row r="16" spans="1:12" x14ac:dyDescent="0.2">
      <c r="A16" s="18" t="s">
        <v>168</v>
      </c>
      <c r="B16" s="393">
        <v>916</v>
      </c>
      <c r="C16" s="393">
        <v>805</v>
      </c>
      <c r="D16" s="393">
        <v>832</v>
      </c>
      <c r="E16" s="393">
        <v>807</v>
      </c>
      <c r="F16" s="393">
        <v>873</v>
      </c>
      <c r="G16" s="393">
        <v>843</v>
      </c>
      <c r="H16" s="393">
        <v>706</v>
      </c>
      <c r="I16" s="393">
        <v>741</v>
      </c>
      <c r="J16" s="393">
        <v>705</v>
      </c>
      <c r="K16" s="394">
        <v>689</v>
      </c>
      <c r="L16" s="926">
        <v>-2.2695035460992909</v>
      </c>
    </row>
    <row r="17" spans="1:12" x14ac:dyDescent="0.2">
      <c r="A17" s="703" t="s">
        <v>13</v>
      </c>
      <c r="B17" s="706">
        <v>151</v>
      </c>
      <c r="C17" s="706">
        <v>154</v>
      </c>
      <c r="D17" s="706">
        <v>165</v>
      </c>
      <c r="E17" s="706">
        <v>166</v>
      </c>
      <c r="F17" s="706">
        <v>168</v>
      </c>
      <c r="G17" s="706">
        <v>181</v>
      </c>
      <c r="H17" s="706">
        <v>193</v>
      </c>
      <c r="I17" s="706">
        <v>206</v>
      </c>
      <c r="J17" s="706">
        <v>208</v>
      </c>
      <c r="K17" s="707">
        <v>190</v>
      </c>
      <c r="L17" s="642">
        <v>-8.6538461538461533</v>
      </c>
    </row>
    <row r="18" spans="1:12" x14ac:dyDescent="0.2">
      <c r="A18" s="18" t="s">
        <v>169</v>
      </c>
      <c r="B18" s="393">
        <v>242</v>
      </c>
      <c r="C18" s="393">
        <v>255</v>
      </c>
      <c r="D18" s="393">
        <v>267</v>
      </c>
      <c r="E18" s="393">
        <v>266</v>
      </c>
      <c r="F18" s="393">
        <v>315</v>
      </c>
      <c r="G18" s="393">
        <v>382</v>
      </c>
      <c r="H18" s="393">
        <v>423</v>
      </c>
      <c r="I18" s="393">
        <v>451</v>
      </c>
      <c r="J18" s="393">
        <v>441</v>
      </c>
      <c r="K18" s="394">
        <v>407</v>
      </c>
      <c r="L18" s="926">
        <v>-7.7097505668934234</v>
      </c>
    </row>
    <row r="19" spans="1:12" x14ac:dyDescent="0.2">
      <c r="A19" s="18" t="s">
        <v>196</v>
      </c>
      <c r="B19" s="393">
        <v>171</v>
      </c>
      <c r="C19" s="393">
        <v>169</v>
      </c>
      <c r="D19" s="393">
        <v>190</v>
      </c>
      <c r="E19" s="393">
        <v>214</v>
      </c>
      <c r="F19" s="393">
        <v>198</v>
      </c>
      <c r="G19" s="393">
        <v>231</v>
      </c>
      <c r="H19" s="393">
        <v>215</v>
      </c>
      <c r="I19" s="393">
        <v>254</v>
      </c>
      <c r="J19" s="393">
        <v>233</v>
      </c>
      <c r="K19" s="394">
        <v>216</v>
      </c>
      <c r="L19" s="926">
        <v>-7.296137339055794</v>
      </c>
    </row>
    <row r="20" spans="1:12" x14ac:dyDescent="0.2">
      <c r="A20" s="17" t="s">
        <v>129</v>
      </c>
      <c r="B20" s="393">
        <v>162</v>
      </c>
      <c r="C20" s="393">
        <v>172</v>
      </c>
      <c r="D20" s="393">
        <v>156</v>
      </c>
      <c r="E20" s="393">
        <v>154</v>
      </c>
      <c r="F20" s="393">
        <v>161</v>
      </c>
      <c r="G20" s="393">
        <v>169</v>
      </c>
      <c r="H20" s="393">
        <v>185</v>
      </c>
      <c r="I20" s="393">
        <v>192</v>
      </c>
      <c r="J20" s="393">
        <v>177</v>
      </c>
      <c r="K20" s="394">
        <v>236</v>
      </c>
      <c r="L20" s="926">
        <v>33.333333333333329</v>
      </c>
    </row>
    <row r="21" spans="1:12" x14ac:dyDescent="0.2">
      <c r="A21" s="17" t="s">
        <v>124</v>
      </c>
      <c r="B21" s="393">
        <v>159</v>
      </c>
      <c r="C21" s="393">
        <v>151</v>
      </c>
      <c r="D21" s="393">
        <v>182</v>
      </c>
      <c r="E21" s="393">
        <v>174</v>
      </c>
      <c r="F21" s="393">
        <v>216</v>
      </c>
      <c r="G21" s="393">
        <v>198</v>
      </c>
      <c r="H21" s="393">
        <v>213</v>
      </c>
      <c r="I21" s="393">
        <v>235</v>
      </c>
      <c r="J21" s="393">
        <v>257</v>
      </c>
      <c r="K21" s="394">
        <v>221</v>
      </c>
      <c r="L21" s="926">
        <v>-14.007782101167315</v>
      </c>
    </row>
    <row r="22" spans="1:12" x14ac:dyDescent="0.2">
      <c r="A22" s="18" t="s">
        <v>14</v>
      </c>
      <c r="B22" s="393">
        <v>101</v>
      </c>
      <c r="C22" s="393">
        <v>105</v>
      </c>
      <c r="D22" s="393">
        <v>116</v>
      </c>
      <c r="E22" s="393">
        <v>114</v>
      </c>
      <c r="F22" s="393">
        <v>113</v>
      </c>
      <c r="G22" s="393">
        <v>116</v>
      </c>
      <c r="H22" s="393">
        <v>115</v>
      </c>
      <c r="I22" s="393">
        <v>119</v>
      </c>
      <c r="J22" s="393">
        <v>119</v>
      </c>
      <c r="K22" s="394">
        <v>118</v>
      </c>
      <c r="L22" s="926">
        <v>-0.84033613445378152</v>
      </c>
    </row>
    <row r="23" spans="1:12" x14ac:dyDescent="0.2">
      <c r="A23" s="18" t="s">
        <v>15</v>
      </c>
      <c r="B23" s="393">
        <v>156</v>
      </c>
      <c r="C23" s="393">
        <v>159</v>
      </c>
      <c r="D23" s="393">
        <v>167</v>
      </c>
      <c r="E23" s="393">
        <v>162</v>
      </c>
      <c r="F23" s="393">
        <v>165</v>
      </c>
      <c r="G23" s="393">
        <v>191</v>
      </c>
      <c r="H23" s="393">
        <v>188</v>
      </c>
      <c r="I23" s="393">
        <v>192</v>
      </c>
      <c r="J23" s="393">
        <v>192</v>
      </c>
      <c r="K23" s="394">
        <v>175</v>
      </c>
      <c r="L23" s="926">
        <v>-8.8541666666666679</v>
      </c>
    </row>
    <row r="24" spans="1:12" x14ac:dyDescent="0.2">
      <c r="A24" s="18" t="s">
        <v>16</v>
      </c>
      <c r="B24" s="393">
        <v>226</v>
      </c>
      <c r="C24" s="393">
        <v>236</v>
      </c>
      <c r="D24" s="393">
        <v>220</v>
      </c>
      <c r="E24" s="393">
        <v>270</v>
      </c>
      <c r="F24" s="393">
        <v>262</v>
      </c>
      <c r="G24" s="393">
        <v>250</v>
      </c>
      <c r="H24" s="393">
        <v>332</v>
      </c>
      <c r="I24" s="393">
        <v>334</v>
      </c>
      <c r="J24" s="393">
        <v>387</v>
      </c>
      <c r="K24" s="394">
        <v>355</v>
      </c>
      <c r="L24" s="926">
        <v>-8.2687338501292</v>
      </c>
    </row>
    <row r="25" spans="1:12" x14ac:dyDescent="0.2">
      <c r="A25" s="18" t="s">
        <v>131</v>
      </c>
      <c r="B25" s="393">
        <v>164</v>
      </c>
      <c r="C25" s="393">
        <v>133</v>
      </c>
      <c r="D25" s="393">
        <v>164</v>
      </c>
      <c r="E25" s="393">
        <v>171</v>
      </c>
      <c r="F25" s="393">
        <v>176</v>
      </c>
      <c r="G25" s="393">
        <v>190</v>
      </c>
      <c r="H25" s="393">
        <v>199</v>
      </c>
      <c r="I25" s="393">
        <v>181</v>
      </c>
      <c r="J25" s="393">
        <v>185</v>
      </c>
      <c r="K25" s="394">
        <v>213</v>
      </c>
      <c r="L25" s="926">
        <v>15.135135135135137</v>
      </c>
    </row>
    <row r="26" spans="1:12" x14ac:dyDescent="0.2">
      <c r="A26" s="703" t="s">
        <v>141</v>
      </c>
      <c r="B26" s="706">
        <v>198</v>
      </c>
      <c r="C26" s="706">
        <v>194</v>
      </c>
      <c r="D26" s="706">
        <v>220</v>
      </c>
      <c r="E26" s="706">
        <v>213</v>
      </c>
      <c r="F26" s="706">
        <v>226</v>
      </c>
      <c r="G26" s="706">
        <v>235</v>
      </c>
      <c r="H26" s="706">
        <v>240</v>
      </c>
      <c r="I26" s="706">
        <v>272</v>
      </c>
      <c r="J26" s="706">
        <v>265</v>
      </c>
      <c r="K26" s="707">
        <v>308</v>
      </c>
      <c r="L26" s="642">
        <v>16.226415094339622</v>
      </c>
    </row>
    <row r="27" spans="1:12" x14ac:dyDescent="0.2">
      <c r="A27" s="18" t="s">
        <v>170</v>
      </c>
      <c r="B27" s="393">
        <v>470</v>
      </c>
      <c r="C27" s="393">
        <v>555</v>
      </c>
      <c r="D27" s="393">
        <v>702</v>
      </c>
      <c r="E27" s="393">
        <v>496</v>
      </c>
      <c r="F27" s="393">
        <v>511</v>
      </c>
      <c r="G27" s="393">
        <v>641</v>
      </c>
      <c r="H27" s="393">
        <v>553</v>
      </c>
      <c r="I27" s="393">
        <v>628</v>
      </c>
      <c r="J27" s="393">
        <v>575</v>
      </c>
      <c r="K27" s="394">
        <v>669</v>
      </c>
      <c r="L27" s="926">
        <v>16.34782608695652</v>
      </c>
    </row>
    <row r="28" spans="1:12" x14ac:dyDescent="0.2">
      <c r="A28" s="242" t="s">
        <v>171</v>
      </c>
      <c r="B28" s="393">
        <v>158</v>
      </c>
      <c r="C28" s="393">
        <v>144</v>
      </c>
      <c r="D28" s="393">
        <v>145</v>
      </c>
      <c r="E28" s="393">
        <v>159</v>
      </c>
      <c r="F28" s="393">
        <v>184</v>
      </c>
      <c r="G28" s="393">
        <v>174</v>
      </c>
      <c r="H28" s="393">
        <v>190</v>
      </c>
      <c r="I28" s="393">
        <v>208</v>
      </c>
      <c r="J28" s="393">
        <v>204</v>
      </c>
      <c r="K28" s="394">
        <v>209</v>
      </c>
      <c r="L28" s="926">
        <v>2.4509803921568629</v>
      </c>
    </row>
    <row r="29" spans="1:12" x14ac:dyDescent="0.2">
      <c r="A29" s="703" t="s">
        <v>17</v>
      </c>
      <c r="B29" s="706">
        <v>294</v>
      </c>
      <c r="C29" s="706">
        <v>300</v>
      </c>
      <c r="D29" s="706">
        <v>285</v>
      </c>
      <c r="E29" s="706">
        <v>285</v>
      </c>
      <c r="F29" s="706">
        <v>302</v>
      </c>
      <c r="G29" s="706">
        <v>264</v>
      </c>
      <c r="H29" s="706">
        <v>264</v>
      </c>
      <c r="I29" s="706">
        <v>303</v>
      </c>
      <c r="J29" s="706">
        <v>283</v>
      </c>
      <c r="K29" s="707">
        <v>292</v>
      </c>
      <c r="L29" s="642">
        <v>3.1802120141342751</v>
      </c>
    </row>
    <row r="30" spans="1:12" x14ac:dyDescent="0.2">
      <c r="A30" s="18" t="s">
        <v>172</v>
      </c>
      <c r="B30" s="393">
        <v>102</v>
      </c>
      <c r="C30" s="393">
        <v>112</v>
      </c>
      <c r="D30" s="393">
        <v>116</v>
      </c>
      <c r="E30" s="393">
        <v>113</v>
      </c>
      <c r="F30" s="393">
        <v>121</v>
      </c>
      <c r="G30" s="393">
        <v>120</v>
      </c>
      <c r="H30" s="393">
        <v>128</v>
      </c>
      <c r="I30" s="393">
        <v>129</v>
      </c>
      <c r="J30" s="393">
        <v>132</v>
      </c>
      <c r="K30" s="394">
        <v>136</v>
      </c>
      <c r="L30" s="926">
        <v>3.0303030303030303</v>
      </c>
    </row>
    <row r="31" spans="1:12" x14ac:dyDescent="0.2">
      <c r="A31" s="18" t="s">
        <v>191</v>
      </c>
      <c r="B31" s="393">
        <v>269</v>
      </c>
      <c r="C31" s="393">
        <v>289</v>
      </c>
      <c r="D31" s="393">
        <v>312</v>
      </c>
      <c r="E31" s="393">
        <v>343</v>
      </c>
      <c r="F31" s="393">
        <v>375</v>
      </c>
      <c r="G31" s="393">
        <v>369</v>
      </c>
      <c r="H31" s="393">
        <v>364</v>
      </c>
      <c r="I31" s="393">
        <v>392</v>
      </c>
      <c r="J31" s="393">
        <v>354</v>
      </c>
      <c r="K31" s="394">
        <v>358</v>
      </c>
      <c r="L31" s="926">
        <v>1.1299435028248588</v>
      </c>
    </row>
    <row r="32" spans="1:12" x14ac:dyDescent="0.2">
      <c r="A32" s="18" t="s">
        <v>173</v>
      </c>
      <c r="B32" s="393">
        <v>575</v>
      </c>
      <c r="C32" s="393">
        <v>575</v>
      </c>
      <c r="D32" s="393">
        <v>542</v>
      </c>
      <c r="E32" s="393">
        <v>578</v>
      </c>
      <c r="F32" s="393">
        <v>604</v>
      </c>
      <c r="G32" s="393">
        <v>517</v>
      </c>
      <c r="H32" s="393">
        <v>476</v>
      </c>
      <c r="I32" s="393">
        <v>539</v>
      </c>
      <c r="J32" s="393">
        <v>512</v>
      </c>
      <c r="K32" s="394">
        <v>513</v>
      </c>
      <c r="L32" s="926" t="s">
        <v>495</v>
      </c>
    </row>
    <row r="33" spans="1:12" x14ac:dyDescent="0.2">
      <c r="A33" s="18" t="s">
        <v>174</v>
      </c>
      <c r="B33" s="393">
        <v>659</v>
      </c>
      <c r="C33" s="393">
        <v>155</v>
      </c>
      <c r="D33" s="393">
        <v>260</v>
      </c>
      <c r="E33" s="393">
        <v>258</v>
      </c>
      <c r="F33" s="393">
        <v>343</v>
      </c>
      <c r="G33" s="393">
        <v>310</v>
      </c>
      <c r="H33" s="393">
        <v>641</v>
      </c>
      <c r="I33" s="393">
        <v>597</v>
      </c>
      <c r="J33" s="393">
        <v>494</v>
      </c>
      <c r="K33" s="394">
        <v>531</v>
      </c>
      <c r="L33" s="926">
        <v>7.4898785425101213</v>
      </c>
    </row>
    <row r="34" spans="1:12" ht="22.5" customHeight="1" x14ac:dyDescent="0.2">
      <c r="A34" s="221" t="s">
        <v>18</v>
      </c>
      <c r="B34" s="391">
        <v>167</v>
      </c>
      <c r="C34" s="391">
        <v>177</v>
      </c>
      <c r="D34" s="391">
        <v>184</v>
      </c>
      <c r="E34" s="391">
        <v>178</v>
      </c>
      <c r="F34" s="391">
        <v>179</v>
      </c>
      <c r="G34" s="391">
        <v>178</v>
      </c>
      <c r="H34" s="391">
        <v>188</v>
      </c>
      <c r="I34" s="391">
        <v>190</v>
      </c>
      <c r="J34" s="391">
        <v>197</v>
      </c>
      <c r="K34" s="392">
        <v>207</v>
      </c>
      <c r="L34" s="296">
        <v>5.0761421319796955</v>
      </c>
    </row>
    <row r="35" spans="1:12" x14ac:dyDescent="0.2">
      <c r="A35" s="703" t="s">
        <v>19</v>
      </c>
      <c r="B35" s="706">
        <v>164</v>
      </c>
      <c r="C35" s="706">
        <v>174</v>
      </c>
      <c r="D35" s="706">
        <v>181</v>
      </c>
      <c r="E35" s="706">
        <v>175</v>
      </c>
      <c r="F35" s="706">
        <v>177</v>
      </c>
      <c r="G35" s="706">
        <v>174</v>
      </c>
      <c r="H35" s="706">
        <v>183</v>
      </c>
      <c r="I35" s="706">
        <v>187</v>
      </c>
      <c r="J35" s="706">
        <v>191</v>
      </c>
      <c r="K35" s="707">
        <v>204</v>
      </c>
      <c r="L35" s="642">
        <v>6.8062827225130889</v>
      </c>
    </row>
    <row r="36" spans="1:12" x14ac:dyDescent="0.2">
      <c r="A36" s="18" t="s">
        <v>175</v>
      </c>
      <c r="B36" s="393">
        <v>195</v>
      </c>
      <c r="C36" s="393">
        <v>202</v>
      </c>
      <c r="D36" s="393">
        <v>212</v>
      </c>
      <c r="E36" s="393">
        <v>206</v>
      </c>
      <c r="F36" s="393">
        <v>206</v>
      </c>
      <c r="G36" s="393">
        <v>216</v>
      </c>
      <c r="H36" s="393">
        <v>215</v>
      </c>
      <c r="I36" s="393">
        <v>220</v>
      </c>
      <c r="J36" s="393">
        <v>227</v>
      </c>
      <c r="K36" s="394">
        <v>238</v>
      </c>
      <c r="L36" s="926">
        <v>4.8458149779735686</v>
      </c>
    </row>
    <row r="37" spans="1:12" x14ac:dyDescent="0.2">
      <c r="A37" s="18" t="s">
        <v>197</v>
      </c>
      <c r="B37" s="393">
        <v>115</v>
      </c>
      <c r="C37" s="393">
        <v>123</v>
      </c>
      <c r="D37" s="393">
        <v>136</v>
      </c>
      <c r="E37" s="393">
        <v>135</v>
      </c>
      <c r="F37" s="393">
        <v>142</v>
      </c>
      <c r="G37" s="393">
        <v>138</v>
      </c>
      <c r="H37" s="393">
        <v>145</v>
      </c>
      <c r="I37" s="393">
        <v>146</v>
      </c>
      <c r="J37" s="393">
        <v>142</v>
      </c>
      <c r="K37" s="394">
        <v>155</v>
      </c>
      <c r="L37" s="926">
        <v>9.1549295774647899</v>
      </c>
    </row>
    <row r="38" spans="1:12" x14ac:dyDescent="0.2">
      <c r="A38" s="18" t="s">
        <v>192</v>
      </c>
      <c r="B38" s="393">
        <v>31</v>
      </c>
      <c r="C38" s="393">
        <v>33</v>
      </c>
      <c r="D38" s="393">
        <v>73</v>
      </c>
      <c r="E38" s="393">
        <v>97</v>
      </c>
      <c r="F38" s="393">
        <v>35</v>
      </c>
      <c r="G38" s="393">
        <v>40</v>
      </c>
      <c r="H38" s="393">
        <v>60</v>
      </c>
      <c r="I38" s="393">
        <v>152</v>
      </c>
      <c r="J38" s="393">
        <v>21</v>
      </c>
      <c r="K38" s="394">
        <v>0</v>
      </c>
      <c r="L38" s="926">
        <v>-100</v>
      </c>
    </row>
    <row r="39" spans="1:12" x14ac:dyDescent="0.2">
      <c r="A39" s="242" t="s">
        <v>184</v>
      </c>
      <c r="B39" s="393">
        <v>283</v>
      </c>
      <c r="C39" s="393">
        <v>243</v>
      </c>
      <c r="D39" s="393">
        <v>216</v>
      </c>
      <c r="E39" s="393">
        <v>210</v>
      </c>
      <c r="F39" s="393">
        <v>205</v>
      </c>
      <c r="G39" s="393">
        <v>168</v>
      </c>
      <c r="H39" s="393">
        <v>234</v>
      </c>
      <c r="I39" s="393">
        <v>244</v>
      </c>
      <c r="J39" s="393">
        <v>285</v>
      </c>
      <c r="K39" s="394">
        <v>300</v>
      </c>
      <c r="L39" s="926">
        <v>5.2631578947368416</v>
      </c>
    </row>
    <row r="40" spans="1:12" x14ac:dyDescent="0.2">
      <c r="A40" s="703" t="s">
        <v>20</v>
      </c>
      <c r="B40" s="706">
        <v>188</v>
      </c>
      <c r="C40" s="706">
        <v>202</v>
      </c>
      <c r="D40" s="706">
        <v>207</v>
      </c>
      <c r="E40" s="706">
        <v>202</v>
      </c>
      <c r="F40" s="706">
        <v>203</v>
      </c>
      <c r="G40" s="706">
        <v>218</v>
      </c>
      <c r="H40" s="706">
        <v>229</v>
      </c>
      <c r="I40" s="706">
        <v>221</v>
      </c>
      <c r="J40" s="706">
        <v>239</v>
      </c>
      <c r="K40" s="707">
        <v>229</v>
      </c>
      <c r="L40" s="642">
        <v>-4.1841004184100417</v>
      </c>
    </row>
    <row r="41" spans="1:12" x14ac:dyDescent="0.2">
      <c r="A41" s="18" t="s">
        <v>177</v>
      </c>
      <c r="B41" s="393">
        <v>241</v>
      </c>
      <c r="C41" s="393">
        <v>289</v>
      </c>
      <c r="D41" s="393">
        <v>283</v>
      </c>
      <c r="E41" s="393">
        <v>261</v>
      </c>
      <c r="F41" s="393">
        <v>275</v>
      </c>
      <c r="G41" s="393">
        <v>315</v>
      </c>
      <c r="H41" s="393">
        <v>324</v>
      </c>
      <c r="I41" s="393">
        <v>281</v>
      </c>
      <c r="J41" s="393">
        <v>307</v>
      </c>
      <c r="K41" s="394">
        <v>312</v>
      </c>
      <c r="L41" s="298">
        <v>1.6286644951140066</v>
      </c>
    </row>
    <row r="42" spans="1:12" x14ac:dyDescent="0.2">
      <c r="A42" s="17" t="s">
        <v>178</v>
      </c>
      <c r="B42" s="393">
        <v>137</v>
      </c>
      <c r="C42" s="393">
        <v>130</v>
      </c>
      <c r="D42" s="393">
        <v>145</v>
      </c>
      <c r="E42" s="393">
        <v>146</v>
      </c>
      <c r="F42" s="393">
        <v>141</v>
      </c>
      <c r="G42" s="393">
        <v>151</v>
      </c>
      <c r="H42" s="393">
        <v>156</v>
      </c>
      <c r="I42" s="393">
        <v>141</v>
      </c>
      <c r="J42" s="393">
        <v>156</v>
      </c>
      <c r="K42" s="394">
        <v>153</v>
      </c>
      <c r="L42" s="926">
        <v>-1.9230769230769231</v>
      </c>
    </row>
    <row r="43" spans="1:12" x14ac:dyDescent="0.2">
      <c r="A43" s="18" t="s">
        <v>179</v>
      </c>
      <c r="B43" s="393">
        <v>0</v>
      </c>
      <c r="C43" s="393">
        <v>0</v>
      </c>
      <c r="D43" s="393">
        <v>0</v>
      </c>
      <c r="E43" s="393">
        <v>0</v>
      </c>
      <c r="F43" s="393">
        <v>0</v>
      </c>
      <c r="G43" s="393">
        <v>0</v>
      </c>
      <c r="H43" s="393">
        <v>0</v>
      </c>
      <c r="I43" s="393">
        <v>0</v>
      </c>
      <c r="J43" s="393">
        <v>0</v>
      </c>
      <c r="K43" s="394">
        <v>0</v>
      </c>
      <c r="L43" s="394">
        <v>0</v>
      </c>
    </row>
    <row r="44" spans="1:12" x14ac:dyDescent="0.2">
      <c r="A44" s="18" t="s">
        <v>194</v>
      </c>
      <c r="B44" s="393">
        <v>189</v>
      </c>
      <c r="C44" s="393">
        <v>204</v>
      </c>
      <c r="D44" s="393">
        <v>207</v>
      </c>
      <c r="E44" s="393">
        <v>207</v>
      </c>
      <c r="F44" s="393">
        <v>200</v>
      </c>
      <c r="G44" s="393">
        <v>200</v>
      </c>
      <c r="H44" s="393">
        <v>202</v>
      </c>
      <c r="I44" s="393">
        <v>216</v>
      </c>
      <c r="J44" s="393">
        <v>220</v>
      </c>
      <c r="K44" s="394">
        <v>198</v>
      </c>
      <c r="L44" s="926">
        <v>-10</v>
      </c>
    </row>
    <row r="45" spans="1:12" x14ac:dyDescent="0.2">
      <c r="A45" s="18" t="s">
        <v>180</v>
      </c>
      <c r="B45" s="393">
        <v>0</v>
      </c>
      <c r="C45" s="393">
        <v>0</v>
      </c>
      <c r="D45" s="393">
        <v>0</v>
      </c>
      <c r="E45" s="393">
        <v>0</v>
      </c>
      <c r="F45" s="393">
        <v>0</v>
      </c>
      <c r="G45" s="393">
        <v>0</v>
      </c>
      <c r="H45" s="393">
        <v>0</v>
      </c>
      <c r="I45" s="393">
        <v>0</v>
      </c>
      <c r="J45" s="393">
        <v>42</v>
      </c>
      <c r="K45" s="394">
        <v>0</v>
      </c>
      <c r="L45" s="926">
        <v>-100</v>
      </c>
    </row>
    <row r="46" spans="1:12" x14ac:dyDescent="0.2">
      <c r="A46" s="19" t="s">
        <v>183</v>
      </c>
      <c r="B46" s="395">
        <v>123</v>
      </c>
      <c r="C46" s="395">
        <v>152</v>
      </c>
      <c r="D46" s="395">
        <v>100</v>
      </c>
      <c r="E46" s="395">
        <v>93</v>
      </c>
      <c r="F46" s="395">
        <v>97</v>
      </c>
      <c r="G46" s="395">
        <v>118</v>
      </c>
      <c r="H46" s="395">
        <v>60</v>
      </c>
      <c r="I46" s="395">
        <v>128</v>
      </c>
      <c r="J46" s="395">
        <v>104</v>
      </c>
      <c r="K46" s="396">
        <v>99</v>
      </c>
      <c r="L46" s="927">
        <v>-4.8076923076923084</v>
      </c>
    </row>
    <row r="47" spans="1:12" ht="11.25" customHeight="1" x14ac:dyDescent="0.2">
      <c r="A47" s="585" t="s">
        <v>294</v>
      </c>
      <c r="B47" s="593"/>
      <c r="C47" s="593"/>
      <c r="D47" s="593"/>
      <c r="E47" s="593"/>
      <c r="F47" s="593"/>
      <c r="G47" s="593"/>
      <c r="H47" s="593"/>
      <c r="I47" s="593"/>
      <c r="J47" s="593"/>
      <c r="K47" s="593"/>
    </row>
    <row r="48" spans="1:12" ht="22.5" customHeight="1" x14ac:dyDescent="0.2">
      <c r="A48" s="980" t="s">
        <v>348</v>
      </c>
      <c r="B48" s="981"/>
      <c r="C48" s="981"/>
      <c r="D48" s="981"/>
      <c r="E48" s="981"/>
      <c r="F48" s="981"/>
      <c r="G48" s="981"/>
      <c r="H48" s="981"/>
      <c r="I48" s="981"/>
      <c r="J48" s="981"/>
      <c r="K48" s="981"/>
    </row>
  </sheetData>
  <mergeCells count="1">
    <mergeCell ref="A48:K48"/>
  </mergeCells>
  <phoneticPr fontId="10" type="noConversion"/>
  <hyperlinks>
    <hyperlink ref="A1" location="Contents!A1" display="Return to index"/>
  </hyperlinks>
  <pageMargins left="0.74803149606299213" right="0.74803149606299213" top="0.98425196850393704" bottom="0.98425196850393704" header="0.51181102362204722" footer="0.51181102362204722"/>
  <pageSetup paperSize="9" scale="75"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R27"/>
  <sheetViews>
    <sheetView showGridLines="0" zoomScaleNormal="100" workbookViewId="0">
      <selection activeCell="A4" sqref="A4:R14"/>
    </sheetView>
  </sheetViews>
  <sheetFormatPr defaultRowHeight="12.75" x14ac:dyDescent="0.2"/>
  <cols>
    <col min="1" max="2" customWidth="true" width="10.42578125" collapsed="false"/>
    <col min="3" max="9" customWidth="true" width="9.140625" collapsed="false"/>
    <col min="14" max="14" customWidth="true" width="9.140625" collapsed="false"/>
  </cols>
  <sheetData>
    <row r="1" spans="1:18" x14ac:dyDescent="0.2">
      <c r="A1" s="113" t="s">
        <v>89</v>
      </c>
    </row>
    <row r="2" spans="1:18" ht="15" x14ac:dyDescent="0.2">
      <c r="A2" s="1" t="s">
        <v>399</v>
      </c>
    </row>
    <row r="3" spans="1:18" ht="12.75" customHeight="1" x14ac:dyDescent="0.2">
      <c r="A3" s="1"/>
    </row>
    <row r="4" spans="1:18" ht="45" x14ac:dyDescent="0.2">
      <c r="A4" s="821" t="s">
        <v>81</v>
      </c>
      <c r="B4" s="822" t="s">
        <v>267</v>
      </c>
      <c r="C4" s="823" t="s">
        <v>189</v>
      </c>
      <c r="D4" s="823" t="s">
        <v>119</v>
      </c>
      <c r="E4" s="823" t="s">
        <v>281</v>
      </c>
      <c r="F4" s="823" t="s">
        <v>282</v>
      </c>
      <c r="G4" s="823" t="s">
        <v>121</v>
      </c>
      <c r="H4" s="823" t="s">
        <v>122</v>
      </c>
      <c r="I4" s="824" t="s">
        <v>104</v>
      </c>
      <c r="J4" s="821" t="s">
        <v>81</v>
      </c>
      <c r="K4" s="823" t="s">
        <v>189</v>
      </c>
      <c r="L4" s="823" t="s">
        <v>119</v>
      </c>
      <c r="M4" s="823" t="s">
        <v>281</v>
      </c>
      <c r="N4" s="919" t="s">
        <v>486</v>
      </c>
      <c r="O4" s="823" t="s">
        <v>282</v>
      </c>
      <c r="P4" s="823" t="s">
        <v>121</v>
      </c>
      <c r="Q4" s="823" t="s">
        <v>122</v>
      </c>
      <c r="R4" s="824" t="s">
        <v>104</v>
      </c>
    </row>
    <row r="5" spans="1:18" x14ac:dyDescent="0.2">
      <c r="A5" s="845" t="s">
        <v>111</v>
      </c>
      <c r="B5" s="485">
        <v>15781</v>
      </c>
      <c r="C5" s="397">
        <v>5919</v>
      </c>
      <c r="D5" s="397">
        <v>4957</v>
      </c>
      <c r="E5" s="397">
        <v>2250</v>
      </c>
      <c r="F5" s="397">
        <v>1269</v>
      </c>
      <c r="G5" s="397">
        <v>834</v>
      </c>
      <c r="H5" s="397">
        <v>504</v>
      </c>
      <c r="I5" s="398">
        <v>48</v>
      </c>
      <c r="J5" s="845" t="s">
        <v>111</v>
      </c>
      <c r="K5" s="825">
        <f>C5/$B5</f>
        <v>0.37507128825803182</v>
      </c>
      <c r="L5" s="825">
        <f t="shared" ref="L5" si="0">D5/$B5</f>
        <v>0.31411190672327483</v>
      </c>
      <c r="M5" s="825">
        <f t="shared" ref="M5" si="1">E5/$B5</f>
        <v>0.14257651606362082</v>
      </c>
      <c r="N5" s="920">
        <f>SUM(K5:M5)</f>
        <v>0.83175971104492752</v>
      </c>
      <c r="O5" s="825">
        <f t="shared" ref="O5" si="2">F5/$B5</f>
        <v>8.0413155059882141E-2</v>
      </c>
      <c r="P5" s="825">
        <f t="shared" ref="P5" si="3">G5/$B5</f>
        <v>5.2848361954248781E-2</v>
      </c>
      <c r="Q5" s="825">
        <f t="shared" ref="Q5" si="4">H5/$B5</f>
        <v>3.1937139598251063E-2</v>
      </c>
      <c r="R5" s="826">
        <f t="shared" ref="R5" si="5">I5/$B5</f>
        <v>3.0416323426905771E-3</v>
      </c>
    </row>
    <row r="6" spans="1:18" x14ac:dyDescent="0.2">
      <c r="A6" s="323" t="s">
        <v>118</v>
      </c>
      <c r="B6" s="485">
        <v>15296</v>
      </c>
      <c r="C6" s="397">
        <v>5332</v>
      </c>
      <c r="D6" s="397">
        <v>5229</v>
      </c>
      <c r="E6" s="397">
        <v>2192</v>
      </c>
      <c r="F6" s="397">
        <v>1264</v>
      </c>
      <c r="G6" s="397">
        <v>776</v>
      </c>
      <c r="H6" s="397">
        <v>455</v>
      </c>
      <c r="I6" s="398">
        <v>48</v>
      </c>
      <c r="J6" s="323" t="s">
        <v>118</v>
      </c>
      <c r="K6" s="825">
        <f>C6/$B6</f>
        <v>0.34858786610878661</v>
      </c>
      <c r="L6" s="825">
        <f t="shared" ref="L6:L13" si="6">D6/$B6</f>
        <v>0.34185407949790797</v>
      </c>
      <c r="M6" s="825">
        <f t="shared" ref="M6:M14" si="7">E6/$B6</f>
        <v>0.14330543933054393</v>
      </c>
      <c r="N6" s="920">
        <f t="shared" ref="N6:N14" si="8">SUM(K6:M6)</f>
        <v>0.83374738493723854</v>
      </c>
      <c r="O6" s="825">
        <f t="shared" ref="O6:O14" si="9">F6/$B6</f>
        <v>8.263598326359832E-2</v>
      </c>
      <c r="P6" s="825">
        <f t="shared" ref="P6:P14" si="10">G6/$B6</f>
        <v>5.0732217573221758E-2</v>
      </c>
      <c r="Q6" s="825">
        <f t="shared" ref="Q6:Q14" si="11">H6/$B6</f>
        <v>2.974633891213389E-2</v>
      </c>
      <c r="R6" s="826">
        <f t="shared" ref="R6:R13" si="12">I6/$B6</f>
        <v>3.1380753138075313E-3</v>
      </c>
    </row>
    <row r="7" spans="1:18" x14ac:dyDescent="0.2">
      <c r="A7" s="323" t="s">
        <v>128</v>
      </c>
      <c r="B7" s="485">
        <v>15926</v>
      </c>
      <c r="C7" s="397">
        <v>4529</v>
      </c>
      <c r="D7" s="397">
        <v>6153</v>
      </c>
      <c r="E7" s="397">
        <v>2437</v>
      </c>
      <c r="F7" s="397">
        <v>1478</v>
      </c>
      <c r="G7" s="397">
        <v>755</v>
      </c>
      <c r="H7" s="397">
        <v>523</v>
      </c>
      <c r="I7" s="398">
        <v>51</v>
      </c>
      <c r="J7" s="323" t="s">
        <v>128</v>
      </c>
      <c r="K7" s="825">
        <f t="shared" ref="K7:K14" si="13">C7/$B7</f>
        <v>0.28437774708024616</v>
      </c>
      <c r="L7" s="825">
        <f t="shared" si="6"/>
        <v>0.38634936581690316</v>
      </c>
      <c r="M7" s="825">
        <f t="shared" si="7"/>
        <v>0.15302021851061157</v>
      </c>
      <c r="N7" s="920">
        <f t="shared" si="8"/>
        <v>0.8237473314077608</v>
      </c>
      <c r="O7" s="825">
        <f t="shared" si="9"/>
        <v>9.2804219515258066E-2</v>
      </c>
      <c r="P7" s="825">
        <f t="shared" si="10"/>
        <v>4.7406756247645357E-2</v>
      </c>
      <c r="Q7" s="825">
        <f t="shared" si="11"/>
        <v>3.2839382142408641E-2</v>
      </c>
      <c r="R7" s="826">
        <f t="shared" si="12"/>
        <v>3.2023106869270377E-3</v>
      </c>
    </row>
    <row r="8" spans="1:18" x14ac:dyDescent="0.2">
      <c r="A8" s="323" t="s">
        <v>137</v>
      </c>
      <c r="B8" s="485">
        <v>14769</v>
      </c>
      <c r="C8" s="397">
        <v>4339</v>
      </c>
      <c r="D8" s="397">
        <v>5471</v>
      </c>
      <c r="E8" s="397">
        <v>2418</v>
      </c>
      <c r="F8" s="397">
        <v>1390</v>
      </c>
      <c r="G8" s="397">
        <v>666</v>
      </c>
      <c r="H8" s="397">
        <v>436</v>
      </c>
      <c r="I8" s="398">
        <v>49</v>
      </c>
      <c r="J8" s="323" t="s">
        <v>137</v>
      </c>
      <c r="K8" s="825">
        <f t="shared" si="13"/>
        <v>0.29379104881847112</v>
      </c>
      <c r="L8" s="825">
        <f t="shared" si="6"/>
        <v>0.37043807976166293</v>
      </c>
      <c r="M8" s="825">
        <f t="shared" si="7"/>
        <v>0.16372130814543978</v>
      </c>
      <c r="N8" s="920">
        <f t="shared" si="8"/>
        <v>0.82795043672557389</v>
      </c>
      <c r="O8" s="825">
        <f t="shared" si="9"/>
        <v>9.4116053896675475E-2</v>
      </c>
      <c r="P8" s="825">
        <f t="shared" si="10"/>
        <v>4.5094454600853137E-2</v>
      </c>
      <c r="Q8" s="825">
        <f t="shared" si="11"/>
        <v>2.9521294603561513E-2</v>
      </c>
      <c r="R8" s="826">
        <f t="shared" si="12"/>
        <v>3.3177601733360416E-3</v>
      </c>
    </row>
    <row r="9" spans="1:18" x14ac:dyDescent="0.2">
      <c r="A9" s="323" t="s">
        <v>163</v>
      </c>
      <c r="B9" s="485">
        <v>14139</v>
      </c>
      <c r="C9" s="397">
        <v>4140</v>
      </c>
      <c r="D9" s="397">
        <v>5223</v>
      </c>
      <c r="E9" s="397">
        <v>2247</v>
      </c>
      <c r="F9" s="397">
        <v>1301</v>
      </c>
      <c r="G9" s="397">
        <v>707</v>
      </c>
      <c r="H9" s="397">
        <v>475</v>
      </c>
      <c r="I9" s="398">
        <v>46</v>
      </c>
      <c r="J9" s="323" t="s">
        <v>163</v>
      </c>
      <c r="K9" s="825">
        <f t="shared" si="13"/>
        <v>0.2928071292170592</v>
      </c>
      <c r="L9" s="825">
        <f t="shared" si="6"/>
        <v>0.36940377678760872</v>
      </c>
      <c r="M9" s="825">
        <f t="shared" si="7"/>
        <v>0.1589221302779546</v>
      </c>
      <c r="N9" s="920">
        <f t="shared" si="8"/>
        <v>0.82113303628262257</v>
      </c>
      <c r="O9" s="825">
        <f t="shared" si="9"/>
        <v>9.2014993988259422E-2</v>
      </c>
      <c r="P9" s="825">
        <f t="shared" si="10"/>
        <v>5.0003536317985715E-2</v>
      </c>
      <c r="Q9" s="825">
        <f t="shared" si="11"/>
        <v>3.3595020864276119E-2</v>
      </c>
      <c r="R9" s="826">
        <f t="shared" si="12"/>
        <v>3.2534125468562133E-3</v>
      </c>
    </row>
    <row r="10" spans="1:18" x14ac:dyDescent="0.2">
      <c r="A10" s="323" t="s">
        <v>208</v>
      </c>
      <c r="B10" s="485">
        <v>14009</v>
      </c>
      <c r="C10" s="397">
        <v>4103</v>
      </c>
      <c r="D10" s="397">
        <v>5229</v>
      </c>
      <c r="E10" s="397">
        <v>2172</v>
      </c>
      <c r="F10" s="397">
        <v>1433</v>
      </c>
      <c r="G10" s="397">
        <v>620</v>
      </c>
      <c r="H10" s="397">
        <v>419</v>
      </c>
      <c r="I10" s="398">
        <v>32</v>
      </c>
      <c r="J10" s="323" t="s">
        <v>208</v>
      </c>
      <c r="K10" s="825">
        <f t="shared" si="13"/>
        <v>0.29288314654864728</v>
      </c>
      <c r="L10" s="825">
        <f t="shared" si="6"/>
        <v>0.37326004711257049</v>
      </c>
      <c r="M10" s="825">
        <f t="shared" si="7"/>
        <v>0.15504318652294954</v>
      </c>
      <c r="N10" s="920">
        <f t="shared" si="8"/>
        <v>0.82118638018416734</v>
      </c>
      <c r="O10" s="825">
        <f t="shared" si="9"/>
        <v>0.10229138411021486</v>
      </c>
      <c r="P10" s="825">
        <f>G10/$B10</f>
        <v>4.4257263187950605E-2</v>
      </c>
      <c r="Q10" s="825">
        <f t="shared" si="11"/>
        <v>2.9909343993147264E-2</v>
      </c>
      <c r="R10" s="826">
        <f t="shared" si="12"/>
        <v>2.2842458419587409E-3</v>
      </c>
    </row>
    <row r="11" spans="1:18" x14ac:dyDescent="0.2">
      <c r="A11" s="323" t="s">
        <v>269</v>
      </c>
      <c r="B11" s="485">
        <v>13736</v>
      </c>
      <c r="C11" s="397">
        <v>4067</v>
      </c>
      <c r="D11" s="397">
        <v>4852</v>
      </c>
      <c r="E11" s="397">
        <v>2252</v>
      </c>
      <c r="F11" s="397">
        <v>1482</v>
      </c>
      <c r="G11" s="397">
        <v>646</v>
      </c>
      <c r="H11" s="397">
        <v>410</v>
      </c>
      <c r="I11" s="398">
        <v>27</v>
      </c>
      <c r="J11" s="323" t="s">
        <v>269</v>
      </c>
      <c r="K11" s="825">
        <f t="shared" si="13"/>
        <v>0.29608328479906815</v>
      </c>
      <c r="L11" s="825">
        <f t="shared" si="6"/>
        <v>0.35323238206173557</v>
      </c>
      <c r="M11" s="825">
        <f t="shared" si="7"/>
        <v>0.16394874781595806</v>
      </c>
      <c r="N11" s="920">
        <f t="shared" si="8"/>
        <v>0.8132644146767618</v>
      </c>
      <c r="O11" s="825">
        <f t="shared" si="9"/>
        <v>0.10789167152009319</v>
      </c>
      <c r="P11" s="825">
        <f t="shared" si="10"/>
        <v>4.702970297029703E-2</v>
      </c>
      <c r="Q11" s="825">
        <f t="shared" si="11"/>
        <v>2.984857309260338E-2</v>
      </c>
      <c r="R11" s="826">
        <f t="shared" si="12"/>
        <v>1.9656377402446127E-3</v>
      </c>
    </row>
    <row r="12" spans="1:18" x14ac:dyDescent="0.2">
      <c r="A12" s="323" t="s">
        <v>342</v>
      </c>
      <c r="B12" s="485">
        <v>12665</v>
      </c>
      <c r="C12" s="397">
        <v>3502</v>
      </c>
      <c r="D12" s="397">
        <v>4462</v>
      </c>
      <c r="E12" s="397">
        <v>2139</v>
      </c>
      <c r="F12" s="397">
        <v>1435</v>
      </c>
      <c r="G12" s="397">
        <v>646</v>
      </c>
      <c r="H12" s="397">
        <v>451</v>
      </c>
      <c r="I12" s="398">
        <v>30</v>
      </c>
      <c r="J12" s="323" t="s">
        <v>342</v>
      </c>
      <c r="K12" s="825">
        <f t="shared" si="13"/>
        <v>0.27651006711409398</v>
      </c>
      <c r="L12" s="825">
        <f t="shared" si="6"/>
        <v>0.35230951440979075</v>
      </c>
      <c r="M12" s="825">
        <f t="shared" si="7"/>
        <v>0.16889064350572444</v>
      </c>
      <c r="N12" s="920">
        <f t="shared" si="8"/>
        <v>0.7977102250296092</v>
      </c>
      <c r="O12" s="825">
        <f t="shared" si="9"/>
        <v>0.11330438215554678</v>
      </c>
      <c r="P12" s="825">
        <f t="shared" si="10"/>
        <v>5.1006711409395972E-2</v>
      </c>
      <c r="Q12" s="825">
        <f t="shared" si="11"/>
        <v>3.5609948677457558E-2</v>
      </c>
      <c r="R12" s="826">
        <f t="shared" si="12"/>
        <v>2.3687327279905252E-3</v>
      </c>
    </row>
    <row r="13" spans="1:18" x14ac:dyDescent="0.2">
      <c r="A13" s="323" t="s">
        <v>349</v>
      </c>
      <c r="B13" s="485">
        <v>11954</v>
      </c>
      <c r="C13" s="397">
        <v>3190</v>
      </c>
      <c r="D13" s="397">
        <v>4275</v>
      </c>
      <c r="E13" s="397">
        <v>2036</v>
      </c>
      <c r="F13" s="397">
        <v>1388</v>
      </c>
      <c r="G13" s="397">
        <v>613</v>
      </c>
      <c r="H13" s="397">
        <v>425</v>
      </c>
      <c r="I13" s="398">
        <v>27</v>
      </c>
      <c r="J13" s="323" t="s">
        <v>349</v>
      </c>
      <c r="K13" s="825">
        <f t="shared" si="13"/>
        <v>0.26685628241592774</v>
      </c>
      <c r="L13" s="825">
        <f t="shared" si="6"/>
        <v>0.35762088004015391</v>
      </c>
      <c r="M13" s="825">
        <f t="shared" si="7"/>
        <v>0.17031955830684289</v>
      </c>
      <c r="N13" s="920">
        <f t="shared" si="8"/>
        <v>0.79479672076292451</v>
      </c>
      <c r="O13" s="825">
        <f t="shared" si="9"/>
        <v>0.11611176175338798</v>
      </c>
      <c r="P13" s="825">
        <f t="shared" si="10"/>
        <v>5.1279906307512127E-2</v>
      </c>
      <c r="Q13" s="825">
        <f t="shared" si="11"/>
        <v>3.5552952986448054E-2</v>
      </c>
      <c r="R13" s="826">
        <f t="shared" si="12"/>
        <v>2.2586581897272879E-3</v>
      </c>
    </row>
    <row r="14" spans="1:18" x14ac:dyDescent="0.2">
      <c r="A14" s="711" t="s">
        <v>371</v>
      </c>
      <c r="B14" s="712">
        <v>12195</v>
      </c>
      <c r="C14" s="713">
        <v>3142</v>
      </c>
      <c r="D14" s="713">
        <v>4279</v>
      </c>
      <c r="E14" s="713">
        <v>2162</v>
      </c>
      <c r="F14" s="713">
        <v>1468</v>
      </c>
      <c r="G14" s="713">
        <v>644</v>
      </c>
      <c r="H14" s="713">
        <v>460</v>
      </c>
      <c r="I14" s="714">
        <v>37</v>
      </c>
      <c r="J14" s="711" t="s">
        <v>371</v>
      </c>
      <c r="K14" s="827">
        <f t="shared" si="13"/>
        <v>0.25764657646576467</v>
      </c>
      <c r="L14" s="827">
        <f>D14/$B14</f>
        <v>0.35088150881508817</v>
      </c>
      <c r="M14" s="827">
        <f t="shared" si="7"/>
        <v>0.17728577285772859</v>
      </c>
      <c r="N14" s="921">
        <f t="shared" si="8"/>
        <v>0.7858138581385814</v>
      </c>
      <c r="O14" s="827">
        <f t="shared" si="9"/>
        <v>0.12037720377203771</v>
      </c>
      <c r="P14" s="827">
        <f t="shared" si="10"/>
        <v>5.2808528085280852E-2</v>
      </c>
      <c r="Q14" s="827">
        <f t="shared" si="11"/>
        <v>3.772037720377204E-2</v>
      </c>
      <c r="R14" s="828">
        <f>I14/$B14</f>
        <v>3.0340303403034031E-3</v>
      </c>
    </row>
    <row r="15" spans="1:18" ht="11.25" customHeight="1" x14ac:dyDescent="0.2">
      <c r="A15" s="585" t="s">
        <v>415</v>
      </c>
      <c r="B15" s="300"/>
      <c r="C15" s="300"/>
      <c r="D15" s="300"/>
      <c r="E15" s="300"/>
      <c r="F15" s="300"/>
      <c r="G15" s="300"/>
      <c r="H15" s="300"/>
      <c r="I15" s="300"/>
    </row>
    <row r="16" spans="1:18" ht="11.25" customHeight="1" x14ac:dyDescent="0.2">
      <c r="A16" s="585"/>
      <c r="B16" s="300"/>
      <c r="C16" s="300"/>
      <c r="D16" s="300"/>
      <c r="E16" s="300"/>
      <c r="F16" s="300"/>
      <c r="G16" s="300"/>
      <c r="H16" s="300"/>
      <c r="I16" s="300"/>
    </row>
    <row r="18" spans="2:9" x14ac:dyDescent="0.2">
      <c r="B18" s="424"/>
      <c r="C18" s="425"/>
      <c r="D18" s="425"/>
      <c r="E18" s="425"/>
      <c r="F18" s="425"/>
      <c r="G18" s="425"/>
      <c r="H18" s="425"/>
      <c r="I18" s="425"/>
    </row>
    <row r="19" spans="2:9" x14ac:dyDescent="0.2">
      <c r="B19" s="424"/>
      <c r="C19" s="425"/>
      <c r="D19" s="425"/>
      <c r="E19" s="425"/>
      <c r="F19" s="425"/>
      <c r="G19" s="425"/>
      <c r="H19" s="425"/>
      <c r="I19" s="425"/>
    </row>
    <row r="20" spans="2:9" x14ac:dyDescent="0.2">
      <c r="B20" s="424"/>
      <c r="C20" s="425"/>
      <c r="D20" s="425"/>
      <c r="E20" s="425"/>
      <c r="F20" s="425"/>
      <c r="G20" s="425"/>
      <c r="H20" s="425"/>
      <c r="I20" s="425"/>
    </row>
    <row r="21" spans="2:9" x14ac:dyDescent="0.2">
      <c r="B21" s="424"/>
      <c r="C21" s="425"/>
      <c r="D21" s="425"/>
      <c r="E21" s="425"/>
      <c r="F21" s="425"/>
      <c r="G21" s="425"/>
      <c r="H21" s="425"/>
      <c r="I21" s="425"/>
    </row>
    <row r="22" spans="2:9" x14ac:dyDescent="0.2">
      <c r="B22" s="424"/>
      <c r="C22" s="425"/>
      <c r="D22" s="425"/>
      <c r="E22" s="425"/>
      <c r="F22" s="425"/>
      <c r="G22" s="425"/>
      <c r="H22" s="425"/>
      <c r="I22" s="425"/>
    </row>
    <row r="23" spans="2:9" x14ac:dyDescent="0.2">
      <c r="B23" s="424"/>
      <c r="C23" s="425"/>
      <c r="D23" s="425"/>
      <c r="E23" s="425"/>
      <c r="F23" s="425"/>
      <c r="G23" s="425"/>
      <c r="H23" s="425"/>
      <c r="I23" s="425"/>
    </row>
    <row r="24" spans="2:9" x14ac:dyDescent="0.2">
      <c r="B24" s="424"/>
      <c r="C24" s="425"/>
      <c r="D24" s="425"/>
      <c r="E24" s="425"/>
      <c r="F24" s="425"/>
      <c r="G24" s="425"/>
      <c r="H24" s="425"/>
      <c r="I24" s="425"/>
    </row>
    <row r="25" spans="2:9" x14ac:dyDescent="0.2">
      <c r="B25" s="424"/>
      <c r="C25" s="425"/>
      <c r="D25" s="425"/>
      <c r="E25" s="447"/>
      <c r="F25" s="425"/>
      <c r="G25" s="425"/>
      <c r="H25" s="425"/>
      <c r="I25" s="425"/>
    </row>
    <row r="26" spans="2:9" x14ac:dyDescent="0.2">
      <c r="B26" s="424"/>
      <c r="C26" s="425"/>
      <c r="D26" s="425"/>
      <c r="E26" s="425"/>
      <c r="F26" s="425"/>
      <c r="G26" s="425"/>
      <c r="H26" s="425"/>
      <c r="I26" s="425"/>
    </row>
    <row r="27" spans="2:9" x14ac:dyDescent="0.2">
      <c r="B27" s="424"/>
      <c r="C27" s="425"/>
      <c r="D27" s="425"/>
      <c r="E27" s="425"/>
      <c r="F27" s="425"/>
      <c r="G27" s="425"/>
      <c r="H27" s="425"/>
      <c r="I27" s="425"/>
    </row>
  </sheetData>
  <hyperlinks>
    <hyperlink ref="A1" location="Contents!A1" display="Return to index"/>
  </hyperlinks>
  <pageMargins left="0.7" right="0.7" top="0.75" bottom="0.75" header="0.3" footer="0.3"/>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P66"/>
  <sheetViews>
    <sheetView showGridLines="0" workbookViewId="0">
      <selection activeCell="B2" sqref="B2"/>
    </sheetView>
  </sheetViews>
  <sheetFormatPr defaultRowHeight="12.75" x14ac:dyDescent="0.2"/>
  <cols>
    <col min="1" max="1" customWidth="true" style="99" width="23.0" collapsed="false"/>
    <col min="2" max="2" customWidth="true" style="99" width="6.140625" collapsed="false"/>
    <col min="3" max="12" style="99" width="9.140625" collapsed="false"/>
    <col min="13" max="13" customWidth="true" style="99" width="8.5703125" collapsed="false"/>
    <col min="14" max="15" style="99" width="9.140625" collapsed="false"/>
    <col min="16" max="16" style="266" width="9.140625" collapsed="false"/>
    <col min="17" max="16384" style="99" width="9.140625" collapsed="false"/>
  </cols>
  <sheetData>
    <row r="1" spans="1:16" x14ac:dyDescent="0.2">
      <c r="A1" s="137" t="s">
        <v>89</v>
      </c>
    </row>
    <row r="2" spans="1:16" ht="15" x14ac:dyDescent="0.2">
      <c r="A2" s="20" t="s">
        <v>400</v>
      </c>
      <c r="B2" s="88"/>
      <c r="C2" s="87"/>
      <c r="D2" s="87"/>
      <c r="E2" s="87"/>
      <c r="F2" s="89"/>
      <c r="G2" s="89"/>
      <c r="H2" s="89"/>
      <c r="I2" s="89"/>
      <c r="J2" s="89"/>
      <c r="K2" s="89"/>
      <c r="L2" s="89"/>
      <c r="M2" s="20"/>
    </row>
    <row r="3" spans="1:16" ht="12.75" customHeight="1" x14ac:dyDescent="0.2">
      <c r="A3" s="20"/>
      <c r="B3" s="88"/>
      <c r="C3" s="87"/>
      <c r="D3" s="87"/>
      <c r="E3" s="87"/>
      <c r="F3" s="89"/>
      <c r="G3" s="89"/>
      <c r="H3" s="89"/>
      <c r="I3" s="89"/>
      <c r="J3" s="89"/>
      <c r="K3" s="89"/>
      <c r="L3" s="89"/>
      <c r="M3" s="20"/>
    </row>
    <row r="4" spans="1:16" s="525" customFormat="1" ht="33" customHeight="1" x14ac:dyDescent="0.2">
      <c r="A4" s="982"/>
      <c r="B4" s="983"/>
      <c r="C4" s="459" t="s">
        <v>111</v>
      </c>
      <c r="D4" s="459" t="s">
        <v>118</v>
      </c>
      <c r="E4" s="459" t="s">
        <v>128</v>
      </c>
      <c r="F4" s="459" t="s">
        <v>137</v>
      </c>
      <c r="G4" s="459" t="s">
        <v>163</v>
      </c>
      <c r="H4" s="459" t="s">
        <v>208</v>
      </c>
      <c r="I4" s="523" t="s">
        <v>269</v>
      </c>
      <c r="J4" s="523" t="s">
        <v>342</v>
      </c>
      <c r="K4" s="523" t="s">
        <v>349</v>
      </c>
      <c r="L4" s="524" t="s">
        <v>371</v>
      </c>
      <c r="M4" s="265" t="s">
        <v>380</v>
      </c>
      <c r="P4" s="526"/>
    </row>
    <row r="5" spans="1:16" ht="20.100000000000001" customHeight="1" x14ac:dyDescent="0.2">
      <c r="A5" s="722" t="s">
        <v>33</v>
      </c>
      <c r="B5" s="719"/>
      <c r="C5" s="720">
        <v>121041</v>
      </c>
      <c r="D5" s="720">
        <v>115581</v>
      </c>
      <c r="E5" s="720">
        <v>108424</v>
      </c>
      <c r="F5" s="720">
        <v>101019</v>
      </c>
      <c r="G5" s="720">
        <v>105664</v>
      </c>
      <c r="H5" s="720">
        <v>106584</v>
      </c>
      <c r="I5" s="720">
        <v>99962</v>
      </c>
      <c r="J5" s="720">
        <v>92347</v>
      </c>
      <c r="K5" s="720">
        <v>83179</v>
      </c>
      <c r="L5" s="720">
        <v>78503</v>
      </c>
      <c r="M5" s="721">
        <v>-5.6216112239868217</v>
      </c>
      <c r="O5" s="245"/>
    </row>
    <row r="6" spans="1:16" ht="13.5" x14ac:dyDescent="0.2">
      <c r="A6" s="77" t="s">
        <v>256</v>
      </c>
      <c r="B6" s="78" t="s">
        <v>9</v>
      </c>
      <c r="C6" s="400">
        <v>101613</v>
      </c>
      <c r="D6" s="400">
        <v>97042</v>
      </c>
      <c r="E6" s="400">
        <v>90902</v>
      </c>
      <c r="F6" s="400">
        <v>84347</v>
      </c>
      <c r="G6" s="400">
        <v>87988</v>
      </c>
      <c r="H6" s="400">
        <v>88659</v>
      </c>
      <c r="I6" s="400">
        <v>83018</v>
      </c>
      <c r="J6" s="400">
        <v>76489</v>
      </c>
      <c r="K6" s="400">
        <v>68571</v>
      </c>
      <c r="L6" s="400">
        <v>64678</v>
      </c>
      <c r="M6" s="889">
        <v>-5.6773271499613536</v>
      </c>
      <c r="O6" s="245"/>
    </row>
    <row r="7" spans="1:16" x14ac:dyDescent="0.2">
      <c r="A7" s="31"/>
      <c r="B7" s="5" t="s">
        <v>34</v>
      </c>
      <c r="C7" s="360">
        <v>17328</v>
      </c>
      <c r="D7" s="360">
        <v>15145</v>
      </c>
      <c r="E7" s="360">
        <v>13135</v>
      </c>
      <c r="F7" s="360">
        <v>10358</v>
      </c>
      <c r="G7" s="360">
        <v>9187</v>
      </c>
      <c r="H7" s="360">
        <v>8628</v>
      </c>
      <c r="I7" s="360">
        <v>8417</v>
      </c>
      <c r="J7" s="360">
        <v>7600</v>
      </c>
      <c r="K7" s="360">
        <v>6401</v>
      </c>
      <c r="L7" s="360">
        <v>5692</v>
      </c>
      <c r="M7" s="890">
        <v>-11.076394313388537</v>
      </c>
      <c r="O7" s="245"/>
    </row>
    <row r="8" spans="1:16" x14ac:dyDescent="0.2">
      <c r="A8" s="31"/>
      <c r="B8" s="5" t="s">
        <v>32</v>
      </c>
      <c r="C8" s="360">
        <v>37316</v>
      </c>
      <c r="D8" s="360">
        <v>35177</v>
      </c>
      <c r="E8" s="360">
        <v>32761</v>
      </c>
      <c r="F8" s="360">
        <v>30337</v>
      </c>
      <c r="G8" s="360">
        <v>30706</v>
      </c>
      <c r="H8" s="360">
        <v>30156</v>
      </c>
      <c r="I8" s="360">
        <v>28124</v>
      </c>
      <c r="J8" s="360">
        <v>25779</v>
      </c>
      <c r="K8" s="360">
        <v>22479</v>
      </c>
      <c r="L8" s="360">
        <v>20754</v>
      </c>
      <c r="M8" s="890">
        <v>-7.6738289069798515</v>
      </c>
      <c r="O8" s="245"/>
    </row>
    <row r="9" spans="1:16" x14ac:dyDescent="0.2">
      <c r="A9" s="31"/>
      <c r="B9" s="5" t="s">
        <v>29</v>
      </c>
      <c r="C9" s="360">
        <v>24149</v>
      </c>
      <c r="D9" s="360">
        <v>23564</v>
      </c>
      <c r="E9" s="360">
        <v>22467</v>
      </c>
      <c r="F9" s="360">
        <v>21568</v>
      </c>
      <c r="G9" s="360">
        <v>22837</v>
      </c>
      <c r="H9" s="360">
        <v>23762</v>
      </c>
      <c r="I9" s="360">
        <v>22104</v>
      </c>
      <c r="J9" s="360">
        <v>20701</v>
      </c>
      <c r="K9" s="360">
        <v>19348</v>
      </c>
      <c r="L9" s="360">
        <v>18766</v>
      </c>
      <c r="M9" s="890">
        <v>-3.0080628488732719</v>
      </c>
      <c r="O9" s="245"/>
    </row>
    <row r="10" spans="1:16" x14ac:dyDescent="0.2">
      <c r="A10" s="31"/>
      <c r="B10" s="5" t="s">
        <v>284</v>
      </c>
      <c r="C10" s="360">
        <v>22820</v>
      </c>
      <c r="D10" s="360">
        <v>23156</v>
      </c>
      <c r="E10" s="360">
        <v>22539</v>
      </c>
      <c r="F10" s="360">
        <v>22084</v>
      </c>
      <c r="G10" s="360">
        <v>25258</v>
      </c>
      <c r="H10" s="360">
        <v>26113</v>
      </c>
      <c r="I10" s="360">
        <v>24373</v>
      </c>
      <c r="J10" s="360">
        <v>22408</v>
      </c>
      <c r="K10" s="360">
        <v>20343</v>
      </c>
      <c r="L10" s="360">
        <v>19466</v>
      </c>
      <c r="M10" s="890">
        <v>-4.3110652312834841</v>
      </c>
      <c r="O10" s="245"/>
    </row>
    <row r="11" spans="1:16" ht="13.5" x14ac:dyDescent="0.2">
      <c r="A11" s="77" t="s">
        <v>257</v>
      </c>
      <c r="B11" s="78" t="s">
        <v>9</v>
      </c>
      <c r="C11" s="400">
        <v>19424</v>
      </c>
      <c r="D11" s="400">
        <v>18531</v>
      </c>
      <c r="E11" s="400">
        <v>17437</v>
      </c>
      <c r="F11" s="400">
        <v>16557</v>
      </c>
      <c r="G11" s="400">
        <v>17590</v>
      </c>
      <c r="H11" s="400">
        <v>17920</v>
      </c>
      <c r="I11" s="400">
        <v>16944</v>
      </c>
      <c r="J11" s="400">
        <v>15855</v>
      </c>
      <c r="K11" s="400">
        <v>14603</v>
      </c>
      <c r="L11" s="400">
        <v>13825</v>
      </c>
      <c r="M11" s="889">
        <v>-5.3276723960829937</v>
      </c>
      <c r="O11" s="245"/>
    </row>
    <row r="12" spans="1:16" x14ac:dyDescent="0.2">
      <c r="A12" s="79"/>
      <c r="B12" s="5" t="s">
        <v>34</v>
      </c>
      <c r="C12" s="360">
        <v>2511</v>
      </c>
      <c r="D12" s="360">
        <v>2228</v>
      </c>
      <c r="E12" s="360">
        <v>1952</v>
      </c>
      <c r="F12" s="360">
        <v>1616</v>
      </c>
      <c r="G12" s="360">
        <v>1429</v>
      </c>
      <c r="H12" s="360">
        <v>1448</v>
      </c>
      <c r="I12" s="360">
        <v>1358</v>
      </c>
      <c r="J12" s="360">
        <v>1218</v>
      </c>
      <c r="K12" s="360">
        <v>1090</v>
      </c>
      <c r="L12" s="360">
        <v>940</v>
      </c>
      <c r="M12" s="890">
        <v>-13.761467889908252</v>
      </c>
      <c r="O12" s="245"/>
    </row>
    <row r="13" spans="1:16" x14ac:dyDescent="0.2">
      <c r="A13" s="80"/>
      <c r="B13" s="5" t="s">
        <v>32</v>
      </c>
      <c r="C13" s="360">
        <v>7010</v>
      </c>
      <c r="D13" s="360">
        <v>6573</v>
      </c>
      <c r="E13" s="360">
        <v>5989</v>
      </c>
      <c r="F13" s="360">
        <v>5873</v>
      </c>
      <c r="G13" s="360">
        <v>5656</v>
      </c>
      <c r="H13" s="360">
        <v>5514</v>
      </c>
      <c r="I13" s="360">
        <v>5178</v>
      </c>
      <c r="J13" s="360">
        <v>4666</v>
      </c>
      <c r="K13" s="360">
        <v>4047</v>
      </c>
      <c r="L13" s="360">
        <v>3756</v>
      </c>
      <c r="M13" s="890">
        <v>-7.1905114899925904</v>
      </c>
      <c r="O13" s="245"/>
    </row>
    <row r="14" spans="1:16" x14ac:dyDescent="0.2">
      <c r="A14" s="80"/>
      <c r="B14" s="5" t="s">
        <v>29</v>
      </c>
      <c r="C14" s="360">
        <v>5132</v>
      </c>
      <c r="D14" s="360">
        <v>4984</v>
      </c>
      <c r="E14" s="360">
        <v>4853</v>
      </c>
      <c r="F14" s="360">
        <v>4492</v>
      </c>
      <c r="G14" s="360">
        <v>5001</v>
      </c>
      <c r="H14" s="360">
        <v>5313</v>
      </c>
      <c r="I14" s="360">
        <v>4998</v>
      </c>
      <c r="J14" s="360">
        <v>4965</v>
      </c>
      <c r="K14" s="360">
        <v>4821</v>
      </c>
      <c r="L14" s="360">
        <v>4655</v>
      </c>
      <c r="M14" s="890">
        <v>-3.4432690313213055</v>
      </c>
      <c r="O14" s="245"/>
    </row>
    <row r="15" spans="1:16" x14ac:dyDescent="0.2">
      <c r="A15" s="80"/>
      <c r="B15" s="5" t="s">
        <v>284</v>
      </c>
      <c r="C15" s="360">
        <v>4771</v>
      </c>
      <c r="D15" s="360">
        <v>4746</v>
      </c>
      <c r="E15" s="360">
        <v>4643</v>
      </c>
      <c r="F15" s="360">
        <v>4576</v>
      </c>
      <c r="G15" s="360">
        <v>5504</v>
      </c>
      <c r="H15" s="360">
        <v>5645</v>
      </c>
      <c r="I15" s="360">
        <v>5410</v>
      </c>
      <c r="J15" s="360">
        <v>5005</v>
      </c>
      <c r="K15" s="360">
        <v>4644</v>
      </c>
      <c r="L15" s="360">
        <v>4474</v>
      </c>
      <c r="M15" s="890">
        <v>-3.6606373815676108</v>
      </c>
      <c r="O15" s="245"/>
    </row>
    <row r="16" spans="1:16" ht="20.100000000000001" customHeight="1" x14ac:dyDescent="0.2">
      <c r="A16" s="715" t="s">
        <v>258</v>
      </c>
      <c r="B16" s="718"/>
      <c r="C16" s="717">
        <v>15802</v>
      </c>
      <c r="D16" s="717">
        <v>15320</v>
      </c>
      <c r="E16" s="717">
        <v>15950</v>
      </c>
      <c r="F16" s="717">
        <v>14790</v>
      </c>
      <c r="G16" s="717">
        <v>14172</v>
      </c>
      <c r="H16" s="717">
        <v>14041</v>
      </c>
      <c r="I16" s="717">
        <v>13766</v>
      </c>
      <c r="J16" s="717">
        <v>12705</v>
      </c>
      <c r="K16" s="717">
        <v>11980</v>
      </c>
      <c r="L16" s="717">
        <v>12220</v>
      </c>
      <c r="M16" s="891">
        <v>2.003338898163598</v>
      </c>
      <c r="O16" s="245"/>
    </row>
    <row r="17" spans="1:15" ht="13.5" x14ac:dyDescent="0.2">
      <c r="A17" s="77" t="s">
        <v>259</v>
      </c>
      <c r="B17" s="78" t="s">
        <v>9</v>
      </c>
      <c r="C17" s="400">
        <v>14522</v>
      </c>
      <c r="D17" s="400">
        <v>14018</v>
      </c>
      <c r="E17" s="400">
        <v>14582</v>
      </c>
      <c r="F17" s="400">
        <v>13500</v>
      </c>
      <c r="G17" s="400">
        <v>12959</v>
      </c>
      <c r="H17" s="400">
        <v>12748</v>
      </c>
      <c r="I17" s="400">
        <v>12574</v>
      </c>
      <c r="J17" s="400">
        <v>11709</v>
      </c>
      <c r="K17" s="400">
        <v>10839</v>
      </c>
      <c r="L17" s="400">
        <v>11117</v>
      </c>
      <c r="M17" s="889">
        <v>2.5648122520527616</v>
      </c>
      <c r="O17" s="882"/>
    </row>
    <row r="18" spans="1:15" x14ac:dyDescent="0.2">
      <c r="A18" s="31"/>
      <c r="B18" s="5" t="s">
        <v>34</v>
      </c>
      <c r="C18" s="360">
        <v>2601</v>
      </c>
      <c r="D18" s="360">
        <v>2014</v>
      </c>
      <c r="E18" s="360">
        <v>2050</v>
      </c>
      <c r="F18" s="360">
        <v>1588</v>
      </c>
      <c r="G18" s="360">
        <v>1238</v>
      </c>
      <c r="H18" s="360">
        <v>1137</v>
      </c>
      <c r="I18" s="360">
        <v>1190</v>
      </c>
      <c r="J18" s="360">
        <v>1008</v>
      </c>
      <c r="K18" s="360">
        <v>758</v>
      </c>
      <c r="L18" s="360">
        <v>769</v>
      </c>
      <c r="M18" s="890">
        <v>1.4511873350923521</v>
      </c>
      <c r="O18" s="245"/>
    </row>
    <row r="19" spans="1:15" x14ac:dyDescent="0.2">
      <c r="A19" s="31"/>
      <c r="B19" s="5" t="s">
        <v>32</v>
      </c>
      <c r="C19" s="360">
        <v>6156</v>
      </c>
      <c r="D19" s="360">
        <v>6074</v>
      </c>
      <c r="E19" s="360">
        <v>6059</v>
      </c>
      <c r="F19" s="360">
        <v>5486</v>
      </c>
      <c r="G19" s="360">
        <v>5021</v>
      </c>
      <c r="H19" s="360">
        <v>4984</v>
      </c>
      <c r="I19" s="360">
        <v>4755</v>
      </c>
      <c r="J19" s="360">
        <v>4418</v>
      </c>
      <c r="K19" s="360">
        <v>3948</v>
      </c>
      <c r="L19" s="360">
        <v>3952</v>
      </c>
      <c r="M19" s="890" t="s">
        <v>495</v>
      </c>
      <c r="O19" s="245"/>
    </row>
    <row r="20" spans="1:15" x14ac:dyDescent="0.2">
      <c r="A20" s="31"/>
      <c r="B20" s="5" t="s">
        <v>29</v>
      </c>
      <c r="C20" s="360">
        <v>3582</v>
      </c>
      <c r="D20" s="360">
        <v>3776</v>
      </c>
      <c r="E20" s="360">
        <v>4094</v>
      </c>
      <c r="F20" s="360">
        <v>3974</v>
      </c>
      <c r="G20" s="360">
        <v>4025</v>
      </c>
      <c r="H20" s="360">
        <v>3904</v>
      </c>
      <c r="I20" s="360">
        <v>3916</v>
      </c>
      <c r="J20" s="360">
        <v>3673</v>
      </c>
      <c r="K20" s="360">
        <v>3682</v>
      </c>
      <c r="L20" s="360">
        <v>3833</v>
      </c>
      <c r="M20" s="890">
        <v>4.1010320478001017</v>
      </c>
      <c r="O20" s="245"/>
    </row>
    <row r="21" spans="1:15" x14ac:dyDescent="0.2">
      <c r="A21" s="31"/>
      <c r="B21" s="5" t="s">
        <v>284</v>
      </c>
      <c r="C21" s="360">
        <v>2183</v>
      </c>
      <c r="D21" s="360">
        <v>2154</v>
      </c>
      <c r="E21" s="360">
        <v>2379</v>
      </c>
      <c r="F21" s="360">
        <v>2452</v>
      </c>
      <c r="G21" s="360">
        <v>2675</v>
      </c>
      <c r="H21" s="360">
        <v>2723</v>
      </c>
      <c r="I21" s="360">
        <v>2713</v>
      </c>
      <c r="J21" s="360">
        <v>2610</v>
      </c>
      <c r="K21" s="360">
        <v>2451</v>
      </c>
      <c r="L21" s="360">
        <v>2563</v>
      </c>
      <c r="M21" s="890">
        <v>4.5695634434924415</v>
      </c>
      <c r="O21" s="245"/>
    </row>
    <row r="22" spans="1:15" ht="13.5" x14ac:dyDescent="0.2">
      <c r="A22" s="77" t="s">
        <v>260</v>
      </c>
      <c r="B22" s="78" t="s">
        <v>9</v>
      </c>
      <c r="C22" s="400">
        <v>1280</v>
      </c>
      <c r="D22" s="400">
        <v>1302</v>
      </c>
      <c r="E22" s="400">
        <v>1368</v>
      </c>
      <c r="F22" s="400">
        <v>1290</v>
      </c>
      <c r="G22" s="400">
        <v>1213</v>
      </c>
      <c r="H22" s="400">
        <v>1293</v>
      </c>
      <c r="I22" s="400">
        <v>1192</v>
      </c>
      <c r="J22" s="400">
        <v>996</v>
      </c>
      <c r="K22" s="400">
        <v>1141</v>
      </c>
      <c r="L22" s="400">
        <v>1103</v>
      </c>
      <c r="M22" s="889">
        <v>-3.3304119193689696</v>
      </c>
      <c r="O22" s="245"/>
    </row>
    <row r="23" spans="1:15" x14ac:dyDescent="0.2">
      <c r="A23" s="79"/>
      <c r="B23" s="5" t="s">
        <v>34</v>
      </c>
      <c r="C23" s="360">
        <v>175</v>
      </c>
      <c r="D23" s="360">
        <v>168</v>
      </c>
      <c r="E23" s="360">
        <v>160</v>
      </c>
      <c r="F23" s="360">
        <v>116</v>
      </c>
      <c r="G23" s="360">
        <v>83</v>
      </c>
      <c r="H23" s="360">
        <v>84</v>
      </c>
      <c r="I23" s="360">
        <v>72</v>
      </c>
      <c r="J23" s="360">
        <v>52</v>
      </c>
      <c r="K23" s="360">
        <v>61</v>
      </c>
      <c r="L23" s="360">
        <v>49</v>
      </c>
      <c r="M23" s="890">
        <v>-19.672131147540984</v>
      </c>
      <c r="O23" s="245"/>
    </row>
    <row r="24" spans="1:15" x14ac:dyDescent="0.2">
      <c r="A24" s="80"/>
      <c r="B24" s="5" t="s">
        <v>32</v>
      </c>
      <c r="C24" s="360">
        <v>581</v>
      </c>
      <c r="D24" s="360">
        <v>588</v>
      </c>
      <c r="E24" s="360">
        <v>620</v>
      </c>
      <c r="F24" s="360">
        <v>599</v>
      </c>
      <c r="G24" s="360">
        <v>491</v>
      </c>
      <c r="H24" s="360">
        <v>483</v>
      </c>
      <c r="I24" s="360">
        <v>400</v>
      </c>
      <c r="J24" s="360">
        <v>325</v>
      </c>
      <c r="K24" s="360">
        <v>324</v>
      </c>
      <c r="L24" s="360">
        <v>301</v>
      </c>
      <c r="M24" s="890">
        <v>-7.0987654320987641</v>
      </c>
      <c r="O24" s="245"/>
    </row>
    <row r="25" spans="1:15" x14ac:dyDescent="0.2">
      <c r="A25" s="80"/>
      <c r="B25" s="5" t="s">
        <v>29</v>
      </c>
      <c r="C25" s="360">
        <v>295</v>
      </c>
      <c r="D25" s="360">
        <v>324</v>
      </c>
      <c r="E25" s="360">
        <v>349</v>
      </c>
      <c r="F25" s="360">
        <v>345</v>
      </c>
      <c r="G25" s="360">
        <v>395</v>
      </c>
      <c r="H25" s="360">
        <v>488</v>
      </c>
      <c r="I25" s="360">
        <v>462</v>
      </c>
      <c r="J25" s="360">
        <v>378</v>
      </c>
      <c r="K25" s="360">
        <v>500</v>
      </c>
      <c r="L25" s="360">
        <v>515</v>
      </c>
      <c r="M25" s="890">
        <v>3.0000000000000027</v>
      </c>
      <c r="O25" s="245"/>
    </row>
    <row r="26" spans="1:15" x14ac:dyDescent="0.2">
      <c r="A26" s="80"/>
      <c r="B26" s="5" t="s">
        <v>284</v>
      </c>
      <c r="C26" s="360">
        <v>229</v>
      </c>
      <c r="D26" s="360">
        <v>222</v>
      </c>
      <c r="E26" s="360">
        <v>239</v>
      </c>
      <c r="F26" s="360">
        <v>230</v>
      </c>
      <c r="G26" s="360">
        <v>244</v>
      </c>
      <c r="H26" s="360">
        <v>238</v>
      </c>
      <c r="I26" s="360">
        <v>258</v>
      </c>
      <c r="J26" s="360">
        <v>241</v>
      </c>
      <c r="K26" s="360">
        <v>256</v>
      </c>
      <c r="L26" s="360">
        <v>238</v>
      </c>
      <c r="M26" s="890">
        <v>-7.03125</v>
      </c>
      <c r="O26" s="245"/>
    </row>
    <row r="27" spans="1:15" ht="20.100000000000001" customHeight="1" x14ac:dyDescent="0.2">
      <c r="A27" s="625" t="s">
        <v>261</v>
      </c>
      <c r="B27" s="718"/>
      <c r="C27" s="717">
        <v>16349</v>
      </c>
      <c r="D27" s="717">
        <v>15615</v>
      </c>
      <c r="E27" s="717">
        <v>16937</v>
      </c>
      <c r="F27" s="717">
        <v>17263</v>
      </c>
      <c r="G27" s="717">
        <v>18276</v>
      </c>
      <c r="H27" s="717">
        <v>18585</v>
      </c>
      <c r="I27" s="717">
        <v>18949</v>
      </c>
      <c r="J27" s="717">
        <v>18647</v>
      </c>
      <c r="K27" s="717">
        <v>17303</v>
      </c>
      <c r="L27" s="717">
        <v>15206</v>
      </c>
      <c r="M27" s="891">
        <v>-12.119285673004676</v>
      </c>
      <c r="O27" s="245"/>
    </row>
    <row r="28" spans="1:15" ht="13.5" x14ac:dyDescent="0.2">
      <c r="A28" s="77" t="s">
        <v>262</v>
      </c>
      <c r="B28" s="78" t="s">
        <v>9</v>
      </c>
      <c r="C28" s="400">
        <v>13483</v>
      </c>
      <c r="D28" s="400">
        <v>12977</v>
      </c>
      <c r="E28" s="400">
        <v>14090</v>
      </c>
      <c r="F28" s="400">
        <v>14395</v>
      </c>
      <c r="G28" s="400">
        <v>15249</v>
      </c>
      <c r="H28" s="400">
        <v>15508</v>
      </c>
      <c r="I28" s="400">
        <v>15863</v>
      </c>
      <c r="J28" s="400">
        <v>15625</v>
      </c>
      <c r="K28" s="400">
        <v>14446</v>
      </c>
      <c r="L28" s="401">
        <v>12779</v>
      </c>
      <c r="M28" s="892">
        <v>-11.539526512529418</v>
      </c>
      <c r="O28" s="245"/>
    </row>
    <row r="29" spans="1:15" x14ac:dyDescent="0.2">
      <c r="A29" s="79"/>
      <c r="B29" s="5" t="s">
        <v>34</v>
      </c>
      <c r="C29" s="360">
        <v>3640</v>
      </c>
      <c r="D29" s="360">
        <v>3446</v>
      </c>
      <c r="E29" s="360">
        <v>3292</v>
      </c>
      <c r="F29" s="360">
        <v>2743</v>
      </c>
      <c r="G29" s="360">
        <v>2635</v>
      </c>
      <c r="H29" s="360">
        <v>2522</v>
      </c>
      <c r="I29" s="360">
        <v>2497</v>
      </c>
      <c r="J29" s="360">
        <v>2357</v>
      </c>
      <c r="K29" s="360">
        <v>1989</v>
      </c>
      <c r="L29" s="360">
        <v>1638</v>
      </c>
      <c r="M29" s="890">
        <v>-17.647058823529417</v>
      </c>
      <c r="O29" s="245"/>
    </row>
    <row r="30" spans="1:15" x14ac:dyDescent="0.2">
      <c r="A30" s="80"/>
      <c r="B30" s="5" t="s">
        <v>32</v>
      </c>
      <c r="C30" s="360">
        <v>5036</v>
      </c>
      <c r="D30" s="360">
        <v>4696</v>
      </c>
      <c r="E30" s="360">
        <v>5249</v>
      </c>
      <c r="F30" s="360">
        <v>5590</v>
      </c>
      <c r="G30" s="360">
        <v>5674</v>
      </c>
      <c r="H30" s="360">
        <v>5764</v>
      </c>
      <c r="I30" s="360">
        <v>5762</v>
      </c>
      <c r="J30" s="360">
        <v>5754</v>
      </c>
      <c r="K30" s="360">
        <v>4929</v>
      </c>
      <c r="L30" s="360">
        <v>4340</v>
      </c>
      <c r="M30" s="890">
        <v>-11.949685534591193</v>
      </c>
      <c r="O30" s="245"/>
    </row>
    <row r="31" spans="1:15" x14ac:dyDescent="0.2">
      <c r="A31" s="80"/>
      <c r="B31" s="5" t="s">
        <v>29</v>
      </c>
      <c r="C31" s="360">
        <v>2768</v>
      </c>
      <c r="D31" s="360">
        <v>2724</v>
      </c>
      <c r="E31" s="360">
        <v>3168</v>
      </c>
      <c r="F31" s="360">
        <v>3403</v>
      </c>
      <c r="G31" s="360">
        <v>3797</v>
      </c>
      <c r="H31" s="360">
        <v>3970</v>
      </c>
      <c r="I31" s="360">
        <v>4136</v>
      </c>
      <c r="J31" s="360">
        <v>4064</v>
      </c>
      <c r="K31" s="360">
        <v>4042</v>
      </c>
      <c r="L31" s="360">
        <v>3675</v>
      </c>
      <c r="M31" s="890">
        <v>-9.0796635329045028</v>
      </c>
      <c r="O31" s="245"/>
    </row>
    <row r="32" spans="1:15" x14ac:dyDescent="0.2">
      <c r="A32" s="80"/>
      <c r="B32" s="5" t="s">
        <v>284</v>
      </c>
      <c r="C32" s="360">
        <v>2039</v>
      </c>
      <c r="D32" s="360">
        <v>2111</v>
      </c>
      <c r="E32" s="360">
        <v>2381</v>
      </c>
      <c r="F32" s="360">
        <v>2659</v>
      </c>
      <c r="G32" s="360">
        <v>3143</v>
      </c>
      <c r="H32" s="360">
        <v>3252</v>
      </c>
      <c r="I32" s="360">
        <v>3468</v>
      </c>
      <c r="J32" s="360">
        <v>3450</v>
      </c>
      <c r="K32" s="360">
        <v>3486</v>
      </c>
      <c r="L32" s="360">
        <v>3126</v>
      </c>
      <c r="M32" s="890">
        <v>-10.327022375215144</v>
      </c>
      <c r="O32" s="245"/>
    </row>
    <row r="33" spans="1:15" ht="13.5" x14ac:dyDescent="0.2">
      <c r="A33" s="77" t="s">
        <v>257</v>
      </c>
      <c r="B33" s="78" t="s">
        <v>9</v>
      </c>
      <c r="C33" s="400">
        <v>2866</v>
      </c>
      <c r="D33" s="400">
        <v>2638</v>
      </c>
      <c r="E33" s="400">
        <v>2847</v>
      </c>
      <c r="F33" s="400">
        <v>2868</v>
      </c>
      <c r="G33" s="400">
        <v>3027</v>
      </c>
      <c r="H33" s="400">
        <v>3077</v>
      </c>
      <c r="I33" s="400">
        <v>3086</v>
      </c>
      <c r="J33" s="400">
        <v>3021</v>
      </c>
      <c r="K33" s="400">
        <v>2857</v>
      </c>
      <c r="L33" s="400">
        <v>2427</v>
      </c>
      <c r="M33" s="889">
        <v>-15.050752537626877</v>
      </c>
      <c r="O33" s="245"/>
    </row>
    <row r="34" spans="1:15" x14ac:dyDescent="0.2">
      <c r="A34" s="79"/>
      <c r="B34" s="5" t="s">
        <v>34</v>
      </c>
      <c r="C34" s="360">
        <v>559</v>
      </c>
      <c r="D34" s="360">
        <v>453</v>
      </c>
      <c r="E34" s="360">
        <v>433</v>
      </c>
      <c r="F34" s="360">
        <v>428</v>
      </c>
      <c r="G34" s="360">
        <v>340</v>
      </c>
      <c r="H34" s="360">
        <v>378</v>
      </c>
      <c r="I34" s="360">
        <v>341</v>
      </c>
      <c r="J34" s="360">
        <v>310</v>
      </c>
      <c r="K34" s="360">
        <v>269</v>
      </c>
      <c r="L34" s="360">
        <v>217</v>
      </c>
      <c r="M34" s="890">
        <v>-19.330855018587357</v>
      </c>
      <c r="O34" s="245"/>
    </row>
    <row r="35" spans="1:15" x14ac:dyDescent="0.2">
      <c r="A35" s="80"/>
      <c r="B35" s="5" t="s">
        <v>32</v>
      </c>
      <c r="C35" s="360">
        <v>1013</v>
      </c>
      <c r="D35" s="360">
        <v>1020</v>
      </c>
      <c r="E35" s="360">
        <v>1014</v>
      </c>
      <c r="F35" s="360">
        <v>1063</v>
      </c>
      <c r="G35" s="360">
        <v>1030</v>
      </c>
      <c r="H35" s="360">
        <v>1014</v>
      </c>
      <c r="I35" s="360">
        <v>967</v>
      </c>
      <c r="J35" s="360">
        <v>903</v>
      </c>
      <c r="K35" s="360">
        <v>816</v>
      </c>
      <c r="L35" s="360">
        <v>686</v>
      </c>
      <c r="M35" s="890">
        <v>-15.931372549019606</v>
      </c>
      <c r="O35" s="245"/>
    </row>
    <row r="36" spans="1:15" x14ac:dyDescent="0.2">
      <c r="A36" s="80"/>
      <c r="B36" s="5" t="s">
        <v>29</v>
      </c>
      <c r="C36" s="360">
        <v>773</v>
      </c>
      <c r="D36" s="360">
        <v>661</v>
      </c>
      <c r="E36" s="360">
        <v>769</v>
      </c>
      <c r="F36" s="360">
        <v>735</v>
      </c>
      <c r="G36" s="360">
        <v>882</v>
      </c>
      <c r="H36" s="360">
        <v>862</v>
      </c>
      <c r="I36" s="360">
        <v>949</v>
      </c>
      <c r="J36" s="360">
        <v>952</v>
      </c>
      <c r="K36" s="360">
        <v>1012</v>
      </c>
      <c r="L36" s="360">
        <v>871</v>
      </c>
      <c r="M36" s="890">
        <v>-13.932806324110668</v>
      </c>
      <c r="O36" s="245"/>
    </row>
    <row r="37" spans="1:15" x14ac:dyDescent="0.2">
      <c r="A37" s="80"/>
      <c r="B37" s="5" t="s">
        <v>284</v>
      </c>
      <c r="C37" s="360">
        <v>521</v>
      </c>
      <c r="D37" s="360">
        <v>504</v>
      </c>
      <c r="E37" s="360">
        <v>631</v>
      </c>
      <c r="F37" s="360">
        <v>642</v>
      </c>
      <c r="G37" s="360">
        <v>775</v>
      </c>
      <c r="H37" s="360">
        <v>823</v>
      </c>
      <c r="I37" s="360">
        <v>829</v>
      </c>
      <c r="J37" s="360">
        <v>856</v>
      </c>
      <c r="K37" s="360">
        <v>760</v>
      </c>
      <c r="L37" s="360">
        <v>653</v>
      </c>
      <c r="M37" s="890">
        <v>-14.078947368421058</v>
      </c>
      <c r="O37" s="245"/>
    </row>
    <row r="38" spans="1:15" ht="20.100000000000001" customHeight="1" x14ac:dyDescent="0.2">
      <c r="A38" s="715" t="s">
        <v>339</v>
      </c>
      <c r="B38" s="718"/>
      <c r="C38" s="717">
        <v>72491</v>
      </c>
      <c r="D38" s="717">
        <v>67576</v>
      </c>
      <c r="E38" s="717">
        <v>59320</v>
      </c>
      <c r="F38" s="717">
        <v>53429</v>
      </c>
      <c r="G38" s="717">
        <v>57797</v>
      </c>
      <c r="H38" s="717">
        <v>56779</v>
      </c>
      <c r="I38" s="717">
        <v>49872</v>
      </c>
      <c r="J38" s="717">
        <v>44946</v>
      </c>
      <c r="K38" s="717">
        <v>39235</v>
      </c>
      <c r="L38" s="717">
        <v>37294</v>
      </c>
      <c r="M38" s="891">
        <v>-4.9471135465783078</v>
      </c>
      <c r="O38" s="245"/>
    </row>
    <row r="39" spans="1:15" ht="13.5" x14ac:dyDescent="0.2">
      <c r="A39" s="77" t="s">
        <v>262</v>
      </c>
      <c r="B39" s="78" t="s">
        <v>9</v>
      </c>
      <c r="C39" s="400">
        <v>61480</v>
      </c>
      <c r="D39" s="400">
        <v>57359</v>
      </c>
      <c r="E39" s="400">
        <v>50260</v>
      </c>
      <c r="F39" s="400">
        <v>45144</v>
      </c>
      <c r="G39" s="400">
        <v>48436</v>
      </c>
      <c r="H39" s="400">
        <v>47734</v>
      </c>
      <c r="I39" s="400">
        <v>42012</v>
      </c>
      <c r="J39" s="400">
        <v>37571</v>
      </c>
      <c r="K39" s="400">
        <v>32723</v>
      </c>
      <c r="L39" s="400">
        <v>30787</v>
      </c>
      <c r="M39" s="889">
        <v>-5.9163279650398799</v>
      </c>
      <c r="O39" s="245"/>
    </row>
    <row r="40" spans="1:15" x14ac:dyDescent="0.2">
      <c r="A40" s="79"/>
      <c r="B40" s="5" t="s">
        <v>34</v>
      </c>
      <c r="C40" s="360">
        <v>8462</v>
      </c>
      <c r="D40" s="360">
        <v>7071</v>
      </c>
      <c r="E40" s="360">
        <v>5365</v>
      </c>
      <c r="F40" s="360">
        <v>4061</v>
      </c>
      <c r="G40" s="360">
        <v>3697</v>
      </c>
      <c r="H40" s="360">
        <v>3343</v>
      </c>
      <c r="I40" s="360">
        <v>3037</v>
      </c>
      <c r="J40" s="360">
        <v>2673</v>
      </c>
      <c r="K40" s="360">
        <v>2237</v>
      </c>
      <c r="L40" s="360">
        <v>1968</v>
      </c>
      <c r="M40" s="890">
        <v>-12.025033527045148</v>
      </c>
      <c r="O40" s="245"/>
    </row>
    <row r="41" spans="1:15" x14ac:dyDescent="0.2">
      <c r="A41" s="80"/>
      <c r="B41" s="5" t="s">
        <v>32</v>
      </c>
      <c r="C41" s="360">
        <v>22258</v>
      </c>
      <c r="D41" s="360">
        <v>20360</v>
      </c>
      <c r="E41" s="360">
        <v>17798</v>
      </c>
      <c r="F41" s="360">
        <v>15812</v>
      </c>
      <c r="G41" s="360">
        <v>16479</v>
      </c>
      <c r="H41" s="360">
        <v>15553</v>
      </c>
      <c r="I41" s="360">
        <v>13867</v>
      </c>
      <c r="J41" s="360">
        <v>12307</v>
      </c>
      <c r="K41" s="360">
        <v>10629</v>
      </c>
      <c r="L41" s="360">
        <v>9651</v>
      </c>
      <c r="M41" s="890">
        <v>-9.2012418854078515</v>
      </c>
      <c r="O41" s="245"/>
    </row>
    <row r="42" spans="1:15" x14ac:dyDescent="0.2">
      <c r="A42" s="80"/>
      <c r="B42" s="5" t="s">
        <v>29</v>
      </c>
      <c r="C42" s="360">
        <v>14942</v>
      </c>
      <c r="D42" s="360">
        <v>14085</v>
      </c>
      <c r="E42" s="360">
        <v>12261</v>
      </c>
      <c r="F42" s="360">
        <v>11185</v>
      </c>
      <c r="G42" s="360">
        <v>12005</v>
      </c>
      <c r="H42" s="360">
        <v>12455</v>
      </c>
      <c r="I42" s="360">
        <v>10727</v>
      </c>
      <c r="J42" s="360">
        <v>9879</v>
      </c>
      <c r="K42" s="360">
        <v>8753</v>
      </c>
      <c r="L42" s="360">
        <v>8423</v>
      </c>
      <c r="M42" s="890">
        <v>-3.7701359533874101</v>
      </c>
      <c r="O42" s="245"/>
    </row>
    <row r="43" spans="1:15" x14ac:dyDescent="0.2">
      <c r="A43" s="80"/>
      <c r="B43" s="5" t="s">
        <v>284</v>
      </c>
      <c r="C43" s="360">
        <v>15818</v>
      </c>
      <c r="D43" s="360">
        <v>15843</v>
      </c>
      <c r="E43" s="360">
        <v>14836</v>
      </c>
      <c r="F43" s="360">
        <v>14086</v>
      </c>
      <c r="G43" s="360">
        <v>16255</v>
      </c>
      <c r="H43" s="360">
        <v>16383</v>
      </c>
      <c r="I43" s="360">
        <v>14381</v>
      </c>
      <c r="J43" s="360">
        <v>12711</v>
      </c>
      <c r="K43" s="360">
        <v>11104</v>
      </c>
      <c r="L43" s="360">
        <v>10745</v>
      </c>
      <c r="M43" s="890">
        <v>-3.2330691642651344</v>
      </c>
      <c r="O43" s="245"/>
    </row>
    <row r="44" spans="1:15" ht="13.5" x14ac:dyDescent="0.2">
      <c r="A44" s="77" t="s">
        <v>257</v>
      </c>
      <c r="B44" s="78" t="s">
        <v>9</v>
      </c>
      <c r="C44" s="400">
        <v>11007</v>
      </c>
      <c r="D44" s="400">
        <v>10210</v>
      </c>
      <c r="E44" s="400">
        <v>8983</v>
      </c>
      <c r="F44" s="400">
        <v>8174</v>
      </c>
      <c r="G44" s="400">
        <v>9282</v>
      </c>
      <c r="H44" s="400">
        <v>9041</v>
      </c>
      <c r="I44" s="400">
        <v>7860</v>
      </c>
      <c r="J44" s="400">
        <v>7373</v>
      </c>
      <c r="K44" s="400">
        <v>6507</v>
      </c>
      <c r="L44" s="400">
        <v>6507</v>
      </c>
      <c r="M44" s="889" t="s">
        <v>494</v>
      </c>
      <c r="O44" s="245"/>
    </row>
    <row r="45" spans="1:15" x14ac:dyDescent="0.2">
      <c r="A45" s="79"/>
      <c r="B45" s="5" t="s">
        <v>34</v>
      </c>
      <c r="C45" s="360">
        <v>1061</v>
      </c>
      <c r="D45" s="360">
        <v>909</v>
      </c>
      <c r="E45" s="360">
        <v>746</v>
      </c>
      <c r="F45" s="360">
        <v>530</v>
      </c>
      <c r="G45" s="360">
        <v>519</v>
      </c>
      <c r="H45" s="360">
        <v>533</v>
      </c>
      <c r="I45" s="360">
        <v>444</v>
      </c>
      <c r="J45" s="360">
        <v>381</v>
      </c>
      <c r="K45" s="360">
        <v>347</v>
      </c>
      <c r="L45" s="360">
        <v>323</v>
      </c>
      <c r="M45" s="890">
        <v>-6.9164265129682985</v>
      </c>
      <c r="O45" s="245"/>
    </row>
    <row r="46" spans="1:15" x14ac:dyDescent="0.2">
      <c r="A46" s="80"/>
      <c r="B46" s="5" t="s">
        <v>32</v>
      </c>
      <c r="C46" s="360">
        <v>3818</v>
      </c>
      <c r="D46" s="360">
        <v>3382</v>
      </c>
      <c r="E46" s="360">
        <v>2907</v>
      </c>
      <c r="F46" s="360">
        <v>2705</v>
      </c>
      <c r="G46" s="360">
        <v>2772</v>
      </c>
      <c r="H46" s="360">
        <v>2604</v>
      </c>
      <c r="I46" s="360">
        <v>2311</v>
      </c>
      <c r="J46" s="360">
        <v>2121</v>
      </c>
      <c r="K46" s="360">
        <v>1827</v>
      </c>
      <c r="L46" s="360">
        <v>1698</v>
      </c>
      <c r="M46" s="890">
        <v>-7.0607553366174081</v>
      </c>
      <c r="O46" s="245"/>
    </row>
    <row r="47" spans="1:15" x14ac:dyDescent="0.2">
      <c r="A47" s="80"/>
      <c r="B47" s="5" t="s">
        <v>29</v>
      </c>
      <c r="C47" s="360">
        <v>3011</v>
      </c>
      <c r="D47" s="360">
        <v>2843</v>
      </c>
      <c r="E47" s="360">
        <v>2463</v>
      </c>
      <c r="F47" s="360">
        <v>2192</v>
      </c>
      <c r="G47" s="360">
        <v>2551</v>
      </c>
      <c r="H47" s="360">
        <v>2557</v>
      </c>
      <c r="I47" s="360">
        <v>2177</v>
      </c>
      <c r="J47" s="360">
        <v>2169</v>
      </c>
      <c r="K47" s="360">
        <v>1913</v>
      </c>
      <c r="L47" s="360">
        <v>2011</v>
      </c>
      <c r="M47" s="890">
        <v>5.1228437009932071</v>
      </c>
      <c r="O47" s="245"/>
    </row>
    <row r="48" spans="1:15" x14ac:dyDescent="0.2">
      <c r="A48" s="80"/>
      <c r="B48" s="5" t="s">
        <v>284</v>
      </c>
      <c r="C48" s="360">
        <v>3117</v>
      </c>
      <c r="D48" s="360">
        <v>3076</v>
      </c>
      <c r="E48" s="360">
        <v>2867</v>
      </c>
      <c r="F48" s="360">
        <v>2747</v>
      </c>
      <c r="G48" s="360">
        <v>3440</v>
      </c>
      <c r="H48" s="360">
        <v>3347</v>
      </c>
      <c r="I48" s="360">
        <v>2928</v>
      </c>
      <c r="J48" s="360">
        <v>2701</v>
      </c>
      <c r="K48" s="360">
        <v>2419</v>
      </c>
      <c r="L48" s="360">
        <v>2475</v>
      </c>
      <c r="M48" s="890">
        <v>2.3150062009094752</v>
      </c>
      <c r="O48" s="245"/>
    </row>
    <row r="49" spans="1:15" ht="20.100000000000001" customHeight="1" x14ac:dyDescent="0.2">
      <c r="A49" s="715" t="s">
        <v>153</v>
      </c>
      <c r="B49" s="716"/>
      <c r="C49" s="717">
        <v>16399</v>
      </c>
      <c r="D49" s="717">
        <v>17070</v>
      </c>
      <c r="E49" s="717">
        <v>16217</v>
      </c>
      <c r="F49" s="717">
        <v>15537</v>
      </c>
      <c r="G49" s="717">
        <v>15419</v>
      </c>
      <c r="H49" s="717">
        <v>17179</v>
      </c>
      <c r="I49" s="717">
        <v>17375</v>
      </c>
      <c r="J49" s="717">
        <v>16049</v>
      </c>
      <c r="K49" s="717">
        <v>14661</v>
      </c>
      <c r="L49" s="717">
        <v>13783</v>
      </c>
      <c r="M49" s="891">
        <v>-5.9886774435577328</v>
      </c>
      <c r="O49" s="245"/>
    </row>
    <row r="50" spans="1:15" ht="13.5" x14ac:dyDescent="0.2">
      <c r="A50" s="77" t="s">
        <v>259</v>
      </c>
      <c r="B50" s="78" t="s">
        <v>9</v>
      </c>
      <c r="C50" s="400">
        <v>12128</v>
      </c>
      <c r="D50" s="400">
        <v>12688</v>
      </c>
      <c r="E50" s="400">
        <v>11970</v>
      </c>
      <c r="F50" s="400">
        <v>11308</v>
      </c>
      <c r="G50" s="400">
        <v>11344</v>
      </c>
      <c r="H50" s="400">
        <v>12669</v>
      </c>
      <c r="I50" s="400">
        <v>12569</v>
      </c>
      <c r="J50" s="400">
        <v>11584</v>
      </c>
      <c r="K50" s="400">
        <v>10563</v>
      </c>
      <c r="L50" s="400">
        <v>9995</v>
      </c>
      <c r="M50" s="889">
        <v>-5.377260248035598</v>
      </c>
      <c r="O50" s="245"/>
    </row>
    <row r="51" spans="1:15" x14ac:dyDescent="0.2">
      <c r="A51" s="79"/>
      <c r="B51" s="5" t="s">
        <v>34</v>
      </c>
      <c r="C51" s="360">
        <v>2625</v>
      </c>
      <c r="D51" s="360">
        <v>2614</v>
      </c>
      <c r="E51" s="360">
        <v>2428</v>
      </c>
      <c r="F51" s="360">
        <v>1966</v>
      </c>
      <c r="G51" s="360">
        <v>1617</v>
      </c>
      <c r="H51" s="360">
        <v>1626</v>
      </c>
      <c r="I51" s="360">
        <v>1693</v>
      </c>
      <c r="J51" s="360">
        <v>1562</v>
      </c>
      <c r="K51" s="360">
        <v>1417</v>
      </c>
      <c r="L51" s="360">
        <v>1317</v>
      </c>
      <c r="M51" s="890">
        <v>-7.0571630204657732</v>
      </c>
      <c r="O51" s="245"/>
    </row>
    <row r="52" spans="1:15" x14ac:dyDescent="0.2">
      <c r="A52" s="80"/>
      <c r="B52" s="5" t="s">
        <v>32</v>
      </c>
      <c r="C52" s="360">
        <v>3866</v>
      </c>
      <c r="D52" s="360">
        <v>4047</v>
      </c>
      <c r="E52" s="360">
        <v>3655</v>
      </c>
      <c r="F52" s="360">
        <v>3449</v>
      </c>
      <c r="G52" s="360">
        <v>3532</v>
      </c>
      <c r="H52" s="360">
        <v>3855</v>
      </c>
      <c r="I52" s="360">
        <v>3740</v>
      </c>
      <c r="J52" s="360">
        <v>3300</v>
      </c>
      <c r="K52" s="360">
        <v>2973</v>
      </c>
      <c r="L52" s="360">
        <v>2811</v>
      </c>
      <c r="M52" s="890">
        <v>-5.4490413723511599</v>
      </c>
      <c r="O52" s="245"/>
    </row>
    <row r="53" spans="1:15" x14ac:dyDescent="0.2">
      <c r="A53" s="80"/>
      <c r="B53" s="5" t="s">
        <v>29</v>
      </c>
      <c r="C53" s="360">
        <v>2857</v>
      </c>
      <c r="D53" s="360">
        <v>2979</v>
      </c>
      <c r="E53" s="360">
        <v>2944</v>
      </c>
      <c r="F53" s="360">
        <v>3006</v>
      </c>
      <c r="G53" s="360">
        <v>3010</v>
      </c>
      <c r="H53" s="360">
        <v>3433</v>
      </c>
      <c r="I53" s="360">
        <v>3325</v>
      </c>
      <c r="J53" s="360">
        <v>3085</v>
      </c>
      <c r="K53" s="360">
        <v>2871</v>
      </c>
      <c r="L53" s="360">
        <v>2835</v>
      </c>
      <c r="M53" s="890">
        <v>-1.2539184952978011</v>
      </c>
      <c r="O53" s="245"/>
    </row>
    <row r="54" spans="1:15" x14ac:dyDescent="0.2">
      <c r="A54" s="80"/>
      <c r="B54" s="5" t="s">
        <v>284</v>
      </c>
      <c r="C54" s="360">
        <v>2780</v>
      </c>
      <c r="D54" s="360">
        <v>3048</v>
      </c>
      <c r="E54" s="360">
        <v>2943</v>
      </c>
      <c r="F54" s="360">
        <v>2887</v>
      </c>
      <c r="G54" s="360">
        <v>3185</v>
      </c>
      <c r="H54" s="360">
        <v>3755</v>
      </c>
      <c r="I54" s="360">
        <v>3811</v>
      </c>
      <c r="J54" s="360">
        <v>3637</v>
      </c>
      <c r="K54" s="360">
        <v>3302</v>
      </c>
      <c r="L54" s="360">
        <v>3032</v>
      </c>
      <c r="M54" s="890">
        <v>-8.1768625075711689</v>
      </c>
      <c r="O54" s="245"/>
    </row>
    <row r="55" spans="1:15" ht="13.5" x14ac:dyDescent="0.2">
      <c r="A55" s="623" t="s">
        <v>257</v>
      </c>
      <c r="B55" s="624" t="s">
        <v>9</v>
      </c>
      <c r="C55" s="400">
        <v>4271</v>
      </c>
      <c r="D55" s="400">
        <v>4381</v>
      </c>
      <c r="E55" s="400">
        <v>4239</v>
      </c>
      <c r="F55" s="400">
        <v>4225</v>
      </c>
      <c r="G55" s="400">
        <v>4068</v>
      </c>
      <c r="H55" s="400">
        <v>4509</v>
      </c>
      <c r="I55" s="400">
        <v>4806</v>
      </c>
      <c r="J55" s="400">
        <v>4465</v>
      </c>
      <c r="K55" s="400">
        <v>4098</v>
      </c>
      <c r="L55" s="400">
        <v>3788</v>
      </c>
      <c r="M55" s="893">
        <v>-7.5646656905807745</v>
      </c>
      <c r="O55" s="245"/>
    </row>
    <row r="56" spans="1:15" x14ac:dyDescent="0.2">
      <c r="A56" s="79"/>
      <c r="B56" s="5" t="s">
        <v>34</v>
      </c>
      <c r="C56" s="360">
        <v>716</v>
      </c>
      <c r="D56" s="360">
        <v>698</v>
      </c>
      <c r="E56" s="360">
        <v>613</v>
      </c>
      <c r="F56" s="360">
        <v>542</v>
      </c>
      <c r="G56" s="360">
        <v>487</v>
      </c>
      <c r="H56" s="360">
        <v>453</v>
      </c>
      <c r="I56" s="360">
        <v>501</v>
      </c>
      <c r="J56" s="360">
        <v>475</v>
      </c>
      <c r="K56" s="360">
        <v>413</v>
      </c>
      <c r="L56" s="360">
        <v>351</v>
      </c>
      <c r="M56" s="890">
        <v>-15.012106537530268</v>
      </c>
      <c r="O56" s="245"/>
    </row>
    <row r="57" spans="1:15" x14ac:dyDescent="0.2">
      <c r="A57" s="80"/>
      <c r="B57" s="5" t="s">
        <v>32</v>
      </c>
      <c r="C57" s="360">
        <v>1598</v>
      </c>
      <c r="D57" s="360">
        <v>1583</v>
      </c>
      <c r="E57" s="360">
        <v>1448</v>
      </c>
      <c r="F57" s="360">
        <v>1506</v>
      </c>
      <c r="G57" s="360">
        <v>1363</v>
      </c>
      <c r="H57" s="360">
        <v>1413</v>
      </c>
      <c r="I57" s="360">
        <v>1500</v>
      </c>
      <c r="J57" s="360">
        <v>1317</v>
      </c>
      <c r="K57" s="360">
        <v>1080</v>
      </c>
      <c r="L57" s="360">
        <v>1071</v>
      </c>
      <c r="M57" s="890">
        <v>-0.83333333333333037</v>
      </c>
      <c r="O57" s="245"/>
    </row>
    <row r="58" spans="1:15" x14ac:dyDescent="0.2">
      <c r="A58" s="80"/>
      <c r="B58" s="5" t="s">
        <v>29</v>
      </c>
      <c r="C58" s="360">
        <v>1053</v>
      </c>
      <c r="D58" s="360">
        <v>1156</v>
      </c>
      <c r="E58" s="360">
        <v>1272</v>
      </c>
      <c r="F58" s="360">
        <v>1220</v>
      </c>
      <c r="G58" s="360">
        <v>1173</v>
      </c>
      <c r="H58" s="360">
        <v>1406</v>
      </c>
      <c r="I58" s="360">
        <v>1410</v>
      </c>
      <c r="J58" s="360">
        <v>1466</v>
      </c>
      <c r="K58" s="360">
        <v>1396</v>
      </c>
      <c r="L58" s="360">
        <v>1258</v>
      </c>
      <c r="M58" s="890">
        <v>-9.8853868194842427</v>
      </c>
      <c r="O58" s="245"/>
    </row>
    <row r="59" spans="1:15" x14ac:dyDescent="0.2">
      <c r="A59" s="90"/>
      <c r="B59" s="111" t="s">
        <v>284</v>
      </c>
      <c r="C59" s="399">
        <v>904</v>
      </c>
      <c r="D59" s="399">
        <v>944</v>
      </c>
      <c r="E59" s="399">
        <v>906</v>
      </c>
      <c r="F59" s="399">
        <v>957</v>
      </c>
      <c r="G59" s="399">
        <v>1045</v>
      </c>
      <c r="H59" s="399">
        <v>1237</v>
      </c>
      <c r="I59" s="399">
        <v>1395</v>
      </c>
      <c r="J59" s="399">
        <v>1207</v>
      </c>
      <c r="K59" s="399">
        <v>1209</v>
      </c>
      <c r="L59" s="399">
        <v>1108</v>
      </c>
      <c r="M59" s="931">
        <v>-8.3540115798180317</v>
      </c>
      <c r="O59" s="245"/>
    </row>
    <row r="60" spans="1:15" ht="11.25" customHeight="1" x14ac:dyDescent="0.2">
      <c r="A60" s="585" t="s">
        <v>263</v>
      </c>
      <c r="B60" s="71"/>
      <c r="C60" s="24"/>
      <c r="D60" s="24"/>
      <c r="E60" s="24"/>
      <c r="F60" s="24"/>
      <c r="G60" s="24"/>
      <c r="H60" s="24"/>
      <c r="I60" s="24"/>
      <c r="J60" s="24"/>
      <c r="K60" s="24"/>
      <c r="L60" s="71"/>
      <c r="M60" s="81"/>
      <c r="O60" s="245"/>
    </row>
    <row r="61" spans="1:15" ht="11.25" customHeight="1" x14ac:dyDescent="0.2">
      <c r="A61" s="585" t="s">
        <v>264</v>
      </c>
      <c r="B61" s="71"/>
      <c r="C61" s="24"/>
      <c r="D61" s="24"/>
      <c r="E61" s="24"/>
      <c r="F61" s="222"/>
      <c r="G61" s="222"/>
      <c r="H61" s="222"/>
      <c r="I61" s="222"/>
      <c r="J61" s="267"/>
      <c r="K61" s="267"/>
      <c r="L61" s="222"/>
      <c r="M61" s="82"/>
    </row>
    <row r="62" spans="1:15" ht="11.25" customHeight="1" x14ac:dyDescent="0.2">
      <c r="A62" s="305"/>
      <c r="B62" s="85"/>
      <c r="C62" s="86"/>
      <c r="D62" s="86"/>
      <c r="E62" s="86"/>
      <c r="F62" s="86"/>
      <c r="G62" s="86"/>
      <c r="H62" s="86"/>
      <c r="I62" s="86"/>
      <c r="J62" s="86"/>
      <c r="K62" s="86"/>
      <c r="L62" s="86"/>
      <c r="M62" s="87"/>
    </row>
    <row r="63" spans="1:15" ht="11.25" customHeight="1" x14ac:dyDescent="0.2">
      <c r="A63" s="305"/>
      <c r="B63" s="488"/>
      <c r="C63" s="69"/>
      <c r="D63" s="69"/>
      <c r="E63" s="69"/>
      <c r="F63" s="84"/>
      <c r="G63" s="84"/>
      <c r="H63" s="84"/>
      <c r="I63" s="84"/>
      <c r="J63" s="84"/>
      <c r="K63" s="84"/>
      <c r="L63" s="84"/>
      <c r="M63" s="83"/>
    </row>
    <row r="64" spans="1:15" x14ac:dyDescent="0.2">
      <c r="A64" s="156"/>
      <c r="B64" s="465"/>
      <c r="C64" s="245"/>
      <c r="D64" s="245"/>
      <c r="E64" s="245"/>
      <c r="F64" s="245"/>
      <c r="G64" s="245"/>
      <c r="H64" s="245"/>
      <c r="I64" s="245"/>
      <c r="J64" s="245"/>
      <c r="K64" s="245"/>
      <c r="L64" s="245"/>
    </row>
    <row r="65" spans="1:12" x14ac:dyDescent="0.2">
      <c r="A65" s="156"/>
      <c r="C65" s="245"/>
      <c r="D65" s="245"/>
      <c r="E65" s="245"/>
      <c r="F65" s="245"/>
      <c r="G65" s="245"/>
      <c r="H65" s="245"/>
      <c r="I65" s="245"/>
      <c r="J65" s="245"/>
      <c r="K65" s="245"/>
      <c r="L65" s="245"/>
    </row>
    <row r="66" spans="1:12" x14ac:dyDescent="0.2">
      <c r="C66" s="245"/>
      <c r="D66" s="245"/>
      <c r="E66" s="245"/>
      <c r="F66" s="245"/>
      <c r="G66" s="245"/>
      <c r="H66" s="245"/>
      <c r="I66" s="245"/>
      <c r="J66" s="245"/>
      <c r="K66" s="245"/>
      <c r="L66" s="245"/>
    </row>
  </sheetData>
  <mergeCells count="1">
    <mergeCell ref="A4:B4"/>
  </mergeCells>
  <phoneticPr fontId="10" type="noConversion"/>
  <conditionalFormatting sqref="P38:P48">
    <cfRule type="colorScale" priority="1">
      <colorScale>
        <cfvo type="min"/>
        <cfvo type="percentile" val="50"/>
        <cfvo type="max"/>
        <color rgb="FFF8696B"/>
        <color rgb="FFFCFCFF"/>
        <color rgb="FF5A8AC6"/>
      </colorScale>
    </cfRule>
  </conditionalFormatting>
  <hyperlinks>
    <hyperlink ref="A1" location="Contents!A1" display="Return to index"/>
  </hyperlinks>
  <pageMargins left="0.75" right="0.75" top="1" bottom="1" header="0.5" footer="0.5"/>
  <pageSetup paperSize="9" scale="57"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L33"/>
  <sheetViews>
    <sheetView showGridLines="0" workbookViewId="0">
      <selection activeCell="A2" sqref="A2"/>
    </sheetView>
  </sheetViews>
  <sheetFormatPr defaultRowHeight="12.75" x14ac:dyDescent="0.2"/>
  <cols>
    <col min="1" max="1" customWidth="true" width="31.28515625" collapsed="false"/>
    <col min="2" max="2" customWidth="true" width="8.28515625" collapsed="false"/>
    <col min="3" max="9" bestFit="true" customWidth="true" width="8.140625" collapsed="false"/>
    <col min="10" max="10" customWidth="true" width="8.140625" collapsed="false"/>
    <col min="11" max="11" bestFit="true" customWidth="true" width="8.140625" collapsed="false"/>
    <col min="12" max="12" bestFit="true" customWidth="true" style="527" width="8.7109375" collapsed="false"/>
  </cols>
  <sheetData>
    <row r="1" spans="1:12" x14ac:dyDescent="0.2">
      <c r="A1" s="100" t="s">
        <v>89</v>
      </c>
    </row>
    <row r="2" spans="1:12" s="120" customFormat="1" ht="17.25" x14ac:dyDescent="0.2">
      <c r="A2" s="20" t="s">
        <v>436</v>
      </c>
      <c r="B2" s="20"/>
      <c r="C2" s="20"/>
      <c r="D2" s="20"/>
      <c r="E2" s="20"/>
      <c r="F2" s="20"/>
      <c r="G2" s="20"/>
      <c r="H2" s="20"/>
      <c r="I2" s="309"/>
      <c r="J2" s="309"/>
      <c r="K2" s="306"/>
      <c r="L2" s="528"/>
    </row>
    <row r="3" spans="1:12" s="120" customFormat="1" ht="12.75" customHeight="1" x14ac:dyDescent="0.2">
      <c r="A3" s="20"/>
      <c r="B3" s="20"/>
      <c r="C3" s="20"/>
      <c r="D3" s="20"/>
      <c r="E3" s="20"/>
      <c r="F3" s="20"/>
      <c r="G3" s="20"/>
      <c r="H3" s="20"/>
      <c r="I3" s="309"/>
      <c r="J3" s="309"/>
      <c r="K3" s="306"/>
      <c r="L3" s="528"/>
    </row>
    <row r="4" spans="1:12" s="120" customFormat="1" ht="37.5" customHeight="1" x14ac:dyDescent="0.2">
      <c r="A4" s="311"/>
      <c r="B4" s="459" t="s">
        <v>111</v>
      </c>
      <c r="C4" s="459" t="s">
        <v>118</v>
      </c>
      <c r="D4" s="459" t="s">
        <v>128</v>
      </c>
      <c r="E4" s="459" t="s">
        <v>137</v>
      </c>
      <c r="F4" s="459" t="s">
        <v>163</v>
      </c>
      <c r="G4" s="459" t="s">
        <v>208</v>
      </c>
      <c r="H4" s="459" t="s">
        <v>269</v>
      </c>
      <c r="I4" s="459" t="s">
        <v>342</v>
      </c>
      <c r="J4" s="459" t="s">
        <v>349</v>
      </c>
      <c r="K4" s="460" t="s">
        <v>371</v>
      </c>
      <c r="L4" s="461" t="s">
        <v>380</v>
      </c>
    </row>
    <row r="5" spans="1:12" x14ac:dyDescent="0.2">
      <c r="A5" s="723" t="s">
        <v>296</v>
      </c>
      <c r="B5" s="726"/>
      <c r="C5" s="726"/>
      <c r="D5" s="726"/>
      <c r="E5" s="726"/>
      <c r="F5" s="726"/>
      <c r="G5" s="726"/>
      <c r="H5" s="726"/>
      <c r="I5" s="726"/>
      <c r="J5" s="726"/>
      <c r="K5" s="933"/>
      <c r="L5" s="932"/>
    </row>
    <row r="6" spans="1:12" x14ac:dyDescent="0.2">
      <c r="A6" s="725" t="s">
        <v>437</v>
      </c>
      <c r="B6" s="793">
        <v>9642</v>
      </c>
      <c r="C6" s="793">
        <v>9519</v>
      </c>
      <c r="D6" s="793">
        <v>10040</v>
      </c>
      <c r="E6" s="793">
        <v>10481</v>
      </c>
      <c r="F6" s="793">
        <v>12294</v>
      </c>
      <c r="G6" s="793">
        <v>13751</v>
      </c>
      <c r="H6" s="793">
        <v>13828</v>
      </c>
      <c r="I6" s="793">
        <v>12258</v>
      </c>
      <c r="J6" s="793">
        <v>11226</v>
      </c>
      <c r="K6" s="794">
        <v>10495</v>
      </c>
      <c r="L6" s="891">
        <v>-6.5116693390343841</v>
      </c>
    </row>
    <row r="7" spans="1:12" x14ac:dyDescent="0.2">
      <c r="A7" s="462" t="s">
        <v>211</v>
      </c>
      <c r="B7" s="795">
        <v>8844</v>
      </c>
      <c r="C7" s="795">
        <v>8566</v>
      </c>
      <c r="D7" s="795">
        <v>8877</v>
      </c>
      <c r="E7" s="795">
        <v>9292</v>
      </c>
      <c r="F7" s="795">
        <v>11077</v>
      </c>
      <c r="G7" s="795">
        <v>12441</v>
      </c>
      <c r="H7" s="795">
        <v>12376</v>
      </c>
      <c r="I7" s="795">
        <v>10836</v>
      </c>
      <c r="J7" s="795">
        <v>9884</v>
      </c>
      <c r="K7" s="796">
        <v>9210</v>
      </c>
      <c r="L7" s="890">
        <v>-6.819101578308377</v>
      </c>
    </row>
    <row r="8" spans="1:12" x14ac:dyDescent="0.2">
      <c r="A8" s="789" t="s">
        <v>446</v>
      </c>
      <c r="B8" s="799" t="s">
        <v>494</v>
      </c>
      <c r="C8" s="799" t="s">
        <v>494</v>
      </c>
      <c r="D8" s="799" t="s">
        <v>494</v>
      </c>
      <c r="E8" s="799" t="s">
        <v>494</v>
      </c>
      <c r="F8" s="799" t="s">
        <v>494</v>
      </c>
      <c r="G8" s="799" t="s">
        <v>494</v>
      </c>
      <c r="H8" s="799" t="s">
        <v>494</v>
      </c>
      <c r="I8" s="799" t="s">
        <v>494</v>
      </c>
      <c r="J8" s="799">
        <v>4328</v>
      </c>
      <c r="K8" s="800">
        <v>7752</v>
      </c>
      <c r="L8" s="890">
        <v>79.112754158964876</v>
      </c>
    </row>
    <row r="9" spans="1:12" x14ac:dyDescent="0.2">
      <c r="A9" s="462" t="s">
        <v>212</v>
      </c>
      <c r="B9" s="795">
        <v>563</v>
      </c>
      <c r="C9" s="795">
        <v>614</v>
      </c>
      <c r="D9" s="795">
        <v>626</v>
      </c>
      <c r="E9" s="795">
        <v>696</v>
      </c>
      <c r="F9" s="795">
        <v>699</v>
      </c>
      <c r="G9" s="795">
        <v>701</v>
      </c>
      <c r="H9" s="795">
        <v>761</v>
      </c>
      <c r="I9" s="795">
        <v>719</v>
      </c>
      <c r="J9" s="795">
        <v>660</v>
      </c>
      <c r="K9" s="796">
        <v>629</v>
      </c>
      <c r="L9" s="890">
        <v>-4.6969696969696964</v>
      </c>
    </row>
    <row r="10" spans="1:12" x14ac:dyDescent="0.2">
      <c r="A10" s="462" t="s">
        <v>213</v>
      </c>
      <c r="B10" s="795">
        <v>235</v>
      </c>
      <c r="C10" s="795">
        <v>275</v>
      </c>
      <c r="D10" s="795">
        <v>370</v>
      </c>
      <c r="E10" s="795">
        <v>272</v>
      </c>
      <c r="F10" s="795">
        <v>256</v>
      </c>
      <c r="G10" s="795">
        <v>241</v>
      </c>
      <c r="H10" s="795">
        <v>247</v>
      </c>
      <c r="I10" s="795">
        <v>278</v>
      </c>
      <c r="J10" s="795">
        <v>253</v>
      </c>
      <c r="K10" s="796">
        <v>204</v>
      </c>
      <c r="L10" s="890">
        <v>-19.367588932806324</v>
      </c>
    </row>
    <row r="11" spans="1:12" x14ac:dyDescent="0.2">
      <c r="A11" s="462" t="s">
        <v>214</v>
      </c>
      <c r="B11" s="799" t="s">
        <v>494</v>
      </c>
      <c r="C11" s="795">
        <v>56</v>
      </c>
      <c r="D11" s="795">
        <v>155</v>
      </c>
      <c r="E11" s="795">
        <v>194</v>
      </c>
      <c r="F11" s="795">
        <v>227</v>
      </c>
      <c r="G11" s="795">
        <v>320</v>
      </c>
      <c r="H11" s="795">
        <v>369</v>
      </c>
      <c r="I11" s="795">
        <v>356</v>
      </c>
      <c r="J11" s="795">
        <v>358</v>
      </c>
      <c r="K11" s="796">
        <v>356</v>
      </c>
      <c r="L11" s="890">
        <v>-0.55865921787709494</v>
      </c>
    </row>
    <row r="12" spans="1:12" x14ac:dyDescent="0.2">
      <c r="A12" s="462" t="s">
        <v>210</v>
      </c>
      <c r="B12" s="799" t="s">
        <v>494</v>
      </c>
      <c r="C12" s="795">
        <v>5</v>
      </c>
      <c r="D12" s="795">
        <v>9</v>
      </c>
      <c r="E12" s="795">
        <v>21</v>
      </c>
      <c r="F12" s="795">
        <v>30</v>
      </c>
      <c r="G12" s="795">
        <v>40</v>
      </c>
      <c r="H12" s="795">
        <v>68</v>
      </c>
      <c r="I12" s="795">
        <v>53</v>
      </c>
      <c r="J12" s="795">
        <v>59</v>
      </c>
      <c r="K12" s="796">
        <v>89</v>
      </c>
      <c r="L12" s="890">
        <v>50.847457627118644</v>
      </c>
    </row>
    <row r="13" spans="1:12" x14ac:dyDescent="0.2">
      <c r="A13" s="463" t="s">
        <v>297</v>
      </c>
      <c r="B13" s="925" t="s">
        <v>494</v>
      </c>
      <c r="C13" s="797">
        <v>3</v>
      </c>
      <c r="D13" s="797">
        <v>3</v>
      </c>
      <c r="E13" s="797">
        <v>6</v>
      </c>
      <c r="F13" s="797">
        <v>5</v>
      </c>
      <c r="G13" s="797">
        <v>8</v>
      </c>
      <c r="H13" s="797">
        <v>7</v>
      </c>
      <c r="I13" s="797">
        <v>14</v>
      </c>
      <c r="J13" s="797">
        <v>12</v>
      </c>
      <c r="K13" s="798">
        <v>7</v>
      </c>
      <c r="L13" s="931">
        <v>-41.666666666666671</v>
      </c>
    </row>
    <row r="14" spans="1:12" x14ac:dyDescent="0.2">
      <c r="A14" s="723" t="s">
        <v>66</v>
      </c>
      <c r="B14" s="724"/>
      <c r="C14" s="724"/>
      <c r="D14" s="724"/>
      <c r="E14" s="724"/>
      <c r="F14" s="724"/>
      <c r="G14" s="724"/>
      <c r="H14" s="724"/>
      <c r="I14" s="724"/>
      <c r="J14" s="724"/>
      <c r="K14" s="934"/>
      <c r="L14" s="939"/>
    </row>
    <row r="15" spans="1:12" x14ac:dyDescent="0.2">
      <c r="A15" s="725" t="s">
        <v>437</v>
      </c>
      <c r="B15" s="790">
        <v>8627</v>
      </c>
      <c r="C15" s="790">
        <v>8492</v>
      </c>
      <c r="D15" s="790">
        <v>8933</v>
      </c>
      <c r="E15" s="790">
        <v>9184</v>
      </c>
      <c r="F15" s="790">
        <v>10715</v>
      </c>
      <c r="G15" s="790">
        <v>11884</v>
      </c>
      <c r="H15" s="790">
        <v>11980</v>
      </c>
      <c r="I15" s="790">
        <v>10696</v>
      </c>
      <c r="J15" s="790">
        <v>9826</v>
      </c>
      <c r="K15" s="935">
        <v>9237</v>
      </c>
      <c r="L15" s="891">
        <v>-5.9943008345206588</v>
      </c>
    </row>
    <row r="16" spans="1:12" x14ac:dyDescent="0.2">
      <c r="A16" s="462" t="s">
        <v>211</v>
      </c>
      <c r="B16" s="791">
        <v>7944</v>
      </c>
      <c r="C16" s="791">
        <v>7665</v>
      </c>
      <c r="D16" s="791">
        <v>7927</v>
      </c>
      <c r="E16" s="791">
        <v>8176</v>
      </c>
      <c r="F16" s="791">
        <v>9693</v>
      </c>
      <c r="G16" s="791">
        <v>10796</v>
      </c>
      <c r="H16" s="791">
        <v>10741</v>
      </c>
      <c r="I16" s="791">
        <v>9508</v>
      </c>
      <c r="J16" s="791">
        <v>8714</v>
      </c>
      <c r="K16" s="936">
        <v>8168</v>
      </c>
      <c r="L16" s="890">
        <v>-6.265779205875603</v>
      </c>
    </row>
    <row r="17" spans="1:12" x14ac:dyDescent="0.2">
      <c r="A17" s="789" t="s">
        <v>446</v>
      </c>
      <c r="B17" s="799" t="s">
        <v>494</v>
      </c>
      <c r="C17" s="799" t="s">
        <v>494</v>
      </c>
      <c r="D17" s="799" t="s">
        <v>494</v>
      </c>
      <c r="E17" s="799" t="s">
        <v>494</v>
      </c>
      <c r="F17" s="799" t="s">
        <v>494</v>
      </c>
      <c r="G17" s="799" t="s">
        <v>494</v>
      </c>
      <c r="H17" s="799" t="s">
        <v>494</v>
      </c>
      <c r="I17" s="799" t="s">
        <v>494</v>
      </c>
      <c r="J17" s="799">
        <v>3890</v>
      </c>
      <c r="K17" s="937">
        <v>6889</v>
      </c>
      <c r="L17" s="890">
        <v>77.095115681233921</v>
      </c>
    </row>
    <row r="18" spans="1:12" x14ac:dyDescent="0.2">
      <c r="A18" s="462" t="s">
        <v>212</v>
      </c>
      <c r="B18" s="791">
        <v>468</v>
      </c>
      <c r="C18" s="791">
        <v>520</v>
      </c>
      <c r="D18" s="791">
        <v>512</v>
      </c>
      <c r="E18" s="791">
        <v>569</v>
      </c>
      <c r="F18" s="791">
        <v>569</v>
      </c>
      <c r="G18" s="791">
        <v>573</v>
      </c>
      <c r="H18" s="791">
        <v>633</v>
      </c>
      <c r="I18" s="791">
        <v>586</v>
      </c>
      <c r="J18" s="791">
        <v>528</v>
      </c>
      <c r="K18" s="936">
        <v>505</v>
      </c>
      <c r="L18" s="890">
        <v>-4.3560606060606064</v>
      </c>
    </row>
    <row r="19" spans="1:12" x14ac:dyDescent="0.2">
      <c r="A19" s="462" t="s">
        <v>213</v>
      </c>
      <c r="B19" s="791">
        <v>215</v>
      </c>
      <c r="C19" s="791">
        <v>254</v>
      </c>
      <c r="D19" s="791">
        <v>349</v>
      </c>
      <c r="E19" s="791">
        <v>255</v>
      </c>
      <c r="F19" s="791">
        <v>239</v>
      </c>
      <c r="G19" s="791">
        <v>213</v>
      </c>
      <c r="H19" s="791">
        <v>230</v>
      </c>
      <c r="I19" s="791">
        <v>259</v>
      </c>
      <c r="J19" s="791">
        <v>234</v>
      </c>
      <c r="K19" s="936">
        <v>189</v>
      </c>
      <c r="L19" s="890">
        <v>-19.230769230769234</v>
      </c>
    </row>
    <row r="20" spans="1:12" x14ac:dyDescent="0.2">
      <c r="A20" s="462" t="s">
        <v>214</v>
      </c>
      <c r="B20" s="799" t="s">
        <v>494</v>
      </c>
      <c r="C20" s="795">
        <v>48</v>
      </c>
      <c r="D20" s="791">
        <v>135</v>
      </c>
      <c r="E20" s="791">
        <v>164</v>
      </c>
      <c r="F20" s="791">
        <v>186</v>
      </c>
      <c r="G20" s="791">
        <v>265</v>
      </c>
      <c r="H20" s="791">
        <v>316</v>
      </c>
      <c r="I20" s="791">
        <v>290</v>
      </c>
      <c r="J20" s="791">
        <v>298</v>
      </c>
      <c r="K20" s="936">
        <v>301</v>
      </c>
      <c r="L20" s="890">
        <v>1.006711409395973</v>
      </c>
    </row>
    <row r="21" spans="1:12" x14ac:dyDescent="0.2">
      <c r="A21" s="462" t="s">
        <v>210</v>
      </c>
      <c r="B21" s="799" t="s">
        <v>494</v>
      </c>
      <c r="C21" s="795">
        <v>2</v>
      </c>
      <c r="D21" s="791">
        <v>8</v>
      </c>
      <c r="E21" s="791">
        <v>16</v>
      </c>
      <c r="F21" s="791">
        <v>23</v>
      </c>
      <c r="G21" s="791">
        <v>33</v>
      </c>
      <c r="H21" s="791">
        <v>55</v>
      </c>
      <c r="I21" s="791">
        <v>40</v>
      </c>
      <c r="J21" s="791">
        <v>42</v>
      </c>
      <c r="K21" s="936">
        <v>67</v>
      </c>
      <c r="L21" s="890">
        <v>59.523809523809526</v>
      </c>
    </row>
    <row r="22" spans="1:12" x14ac:dyDescent="0.2">
      <c r="A22" s="463" t="s">
        <v>297</v>
      </c>
      <c r="B22" s="925" t="s">
        <v>494</v>
      </c>
      <c r="C22" s="797">
        <v>3</v>
      </c>
      <c r="D22" s="792">
        <v>2</v>
      </c>
      <c r="E22" s="792">
        <v>4</v>
      </c>
      <c r="F22" s="792">
        <v>5</v>
      </c>
      <c r="G22" s="792">
        <v>4</v>
      </c>
      <c r="H22" s="792">
        <v>5</v>
      </c>
      <c r="I22" s="792">
        <v>11</v>
      </c>
      <c r="J22" s="792">
        <v>10</v>
      </c>
      <c r="K22" s="938">
        <v>7</v>
      </c>
      <c r="L22" s="931">
        <v>-30</v>
      </c>
    </row>
    <row r="23" spans="1:12" x14ac:dyDescent="0.2">
      <c r="A23" s="723" t="s">
        <v>67</v>
      </c>
      <c r="B23" s="724"/>
      <c r="C23" s="724"/>
      <c r="D23" s="724"/>
      <c r="E23" s="724"/>
      <c r="F23" s="724"/>
      <c r="G23" s="724"/>
      <c r="H23" s="724"/>
      <c r="I23" s="724"/>
      <c r="J23" s="724"/>
      <c r="K23" s="934"/>
      <c r="L23" s="939"/>
    </row>
    <row r="24" spans="1:12" x14ac:dyDescent="0.2">
      <c r="A24" s="725" t="s">
        <v>437</v>
      </c>
      <c r="B24" s="790">
        <v>1015</v>
      </c>
      <c r="C24" s="790">
        <v>1027</v>
      </c>
      <c r="D24" s="790">
        <v>1107</v>
      </c>
      <c r="E24" s="790">
        <v>1297</v>
      </c>
      <c r="F24" s="790">
        <v>1579</v>
      </c>
      <c r="G24" s="790">
        <v>1867</v>
      </c>
      <c r="H24" s="790">
        <v>1848</v>
      </c>
      <c r="I24" s="790">
        <v>1562</v>
      </c>
      <c r="J24" s="790">
        <v>1400</v>
      </c>
      <c r="K24" s="935">
        <v>1258</v>
      </c>
      <c r="L24" s="891">
        <v>-10.142857142857142</v>
      </c>
    </row>
    <row r="25" spans="1:12" x14ac:dyDescent="0.2">
      <c r="A25" s="462" t="s">
        <v>211</v>
      </c>
      <c r="B25" s="791">
        <v>900</v>
      </c>
      <c r="C25" s="791">
        <v>901</v>
      </c>
      <c r="D25" s="791">
        <v>950</v>
      </c>
      <c r="E25" s="791">
        <v>1116</v>
      </c>
      <c r="F25" s="791">
        <v>1384</v>
      </c>
      <c r="G25" s="791">
        <v>1645</v>
      </c>
      <c r="H25" s="791">
        <v>1635</v>
      </c>
      <c r="I25" s="791">
        <v>1328</v>
      </c>
      <c r="J25" s="791">
        <v>1170</v>
      </c>
      <c r="K25" s="936">
        <v>1042</v>
      </c>
      <c r="L25" s="890">
        <v>-10.94017094017094</v>
      </c>
    </row>
    <row r="26" spans="1:12" x14ac:dyDescent="0.2">
      <c r="A26" s="789" t="s">
        <v>446</v>
      </c>
      <c r="B26" s="799" t="s">
        <v>494</v>
      </c>
      <c r="C26" s="799" t="s">
        <v>494</v>
      </c>
      <c r="D26" s="799" t="s">
        <v>494</v>
      </c>
      <c r="E26" s="799" t="s">
        <v>494</v>
      </c>
      <c r="F26" s="799" t="s">
        <v>494</v>
      </c>
      <c r="G26" s="799" t="s">
        <v>494</v>
      </c>
      <c r="H26" s="799" t="s">
        <v>494</v>
      </c>
      <c r="I26" s="799" t="s">
        <v>494</v>
      </c>
      <c r="J26" s="799">
        <v>438</v>
      </c>
      <c r="K26" s="937">
        <v>863</v>
      </c>
      <c r="L26" s="890">
        <v>97.031963470319639</v>
      </c>
    </row>
    <row r="27" spans="1:12" x14ac:dyDescent="0.2">
      <c r="A27" s="462" t="s">
        <v>212</v>
      </c>
      <c r="B27" s="791">
        <v>95</v>
      </c>
      <c r="C27" s="791">
        <v>94</v>
      </c>
      <c r="D27" s="791">
        <v>114</v>
      </c>
      <c r="E27" s="791">
        <v>127</v>
      </c>
      <c r="F27" s="791">
        <v>130</v>
      </c>
      <c r="G27" s="791">
        <v>128</v>
      </c>
      <c r="H27" s="791">
        <v>128</v>
      </c>
      <c r="I27" s="791">
        <v>133</v>
      </c>
      <c r="J27" s="791">
        <v>132</v>
      </c>
      <c r="K27" s="936">
        <v>124</v>
      </c>
      <c r="L27" s="890">
        <v>-6.0606060606060606</v>
      </c>
    </row>
    <row r="28" spans="1:12" x14ac:dyDescent="0.2">
      <c r="A28" s="462" t="s">
        <v>213</v>
      </c>
      <c r="B28" s="791">
        <v>20</v>
      </c>
      <c r="C28" s="791">
        <v>21</v>
      </c>
      <c r="D28" s="791">
        <v>21</v>
      </c>
      <c r="E28" s="791">
        <v>17</v>
      </c>
      <c r="F28" s="791">
        <v>17</v>
      </c>
      <c r="G28" s="791">
        <v>28</v>
      </c>
      <c r="H28" s="791">
        <v>17</v>
      </c>
      <c r="I28" s="791">
        <v>19</v>
      </c>
      <c r="J28" s="791">
        <v>19</v>
      </c>
      <c r="K28" s="936">
        <v>15</v>
      </c>
      <c r="L28" s="890">
        <v>-21.052631578947366</v>
      </c>
    </row>
    <row r="29" spans="1:12" x14ac:dyDescent="0.2">
      <c r="A29" s="462" t="s">
        <v>214</v>
      </c>
      <c r="B29" s="799" t="s">
        <v>494</v>
      </c>
      <c r="C29" s="795">
        <v>8</v>
      </c>
      <c r="D29" s="791">
        <v>20</v>
      </c>
      <c r="E29" s="791">
        <v>30</v>
      </c>
      <c r="F29" s="791">
        <v>41</v>
      </c>
      <c r="G29" s="791">
        <v>55</v>
      </c>
      <c r="H29" s="791">
        <v>53</v>
      </c>
      <c r="I29" s="791">
        <v>66</v>
      </c>
      <c r="J29" s="791">
        <v>60</v>
      </c>
      <c r="K29" s="936">
        <v>55</v>
      </c>
      <c r="L29" s="890">
        <v>-8.3333333333333321</v>
      </c>
    </row>
    <row r="30" spans="1:12" x14ac:dyDescent="0.2">
      <c r="A30" s="462" t="s">
        <v>210</v>
      </c>
      <c r="B30" s="799" t="s">
        <v>494</v>
      </c>
      <c r="C30" s="795">
        <v>3</v>
      </c>
      <c r="D30" s="791">
        <v>1</v>
      </c>
      <c r="E30" s="791">
        <v>5</v>
      </c>
      <c r="F30" s="791">
        <v>7</v>
      </c>
      <c r="G30" s="791">
        <v>7</v>
      </c>
      <c r="H30" s="791">
        <v>13</v>
      </c>
      <c r="I30" s="791">
        <v>13</v>
      </c>
      <c r="J30" s="791">
        <v>17</v>
      </c>
      <c r="K30" s="936">
        <v>22</v>
      </c>
      <c r="L30" s="890">
        <v>29.411764705882355</v>
      </c>
    </row>
    <row r="31" spans="1:12" x14ac:dyDescent="0.2">
      <c r="A31" s="463" t="s">
        <v>297</v>
      </c>
      <c r="B31" s="799" t="s">
        <v>494</v>
      </c>
      <c r="C31" s="799" t="s">
        <v>494</v>
      </c>
      <c r="D31" s="795">
        <v>1</v>
      </c>
      <c r="E31" s="792">
        <v>2</v>
      </c>
      <c r="F31" s="799" t="s">
        <v>494</v>
      </c>
      <c r="G31" s="795">
        <v>4</v>
      </c>
      <c r="H31" s="792">
        <v>2</v>
      </c>
      <c r="I31" s="792">
        <v>3</v>
      </c>
      <c r="J31" s="792">
        <v>2</v>
      </c>
      <c r="K31" s="938">
        <v>0</v>
      </c>
      <c r="L31" s="890">
        <v>-100</v>
      </c>
    </row>
    <row r="32" spans="1:12" ht="22.5" customHeight="1" x14ac:dyDescent="0.2">
      <c r="A32" s="969" t="s">
        <v>443</v>
      </c>
      <c r="B32" s="969"/>
      <c r="C32" s="969"/>
      <c r="D32" s="969"/>
      <c r="E32" s="969"/>
      <c r="F32" s="969"/>
      <c r="G32" s="969"/>
      <c r="H32" s="969"/>
      <c r="I32" s="969"/>
      <c r="J32" s="969"/>
      <c r="K32" s="969"/>
      <c r="L32" s="969"/>
    </row>
    <row r="33" spans="1:12" ht="11.25" customHeight="1" x14ac:dyDescent="0.2">
      <c r="A33" s="307" t="s">
        <v>444</v>
      </c>
      <c r="B33" s="594"/>
      <c r="C33" s="594"/>
      <c r="D33" s="594"/>
      <c r="E33" s="594"/>
      <c r="F33" s="594"/>
      <c r="G33" s="594"/>
      <c r="H33" s="594"/>
      <c r="I33" s="594"/>
      <c r="J33" s="594"/>
      <c r="K33" s="594"/>
      <c r="L33" s="595"/>
    </row>
  </sheetData>
  <mergeCells count="1">
    <mergeCell ref="A32:L32"/>
  </mergeCells>
  <phoneticPr fontId="10" type="noConversion"/>
  <hyperlinks>
    <hyperlink ref="A1" location="Contents!A1" display="Return to index"/>
  </hyperlinks>
  <pageMargins left="0.75" right="0.75" top="1" bottom="1" header="0.5" footer="0.5"/>
  <pageSetup paperSize="9"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K50"/>
  <sheetViews>
    <sheetView showGridLines="0" workbookViewId="0">
      <selection activeCell="A2" sqref="A2"/>
    </sheetView>
  </sheetViews>
  <sheetFormatPr defaultRowHeight="12.75" x14ac:dyDescent="0.2"/>
  <cols>
    <col min="1" max="1" customWidth="true" width="32.42578125" collapsed="false"/>
    <col min="2" max="8" customWidth="true" width="9.7109375" collapsed="false"/>
    <col min="9" max="10" customWidth="true" width="10.42578125" collapsed="false"/>
    <col min="11" max="11" customWidth="true" width="10.7109375" collapsed="false"/>
    <col min="16" max="16" customWidth="true" width="10.140625" collapsed="false"/>
  </cols>
  <sheetData>
    <row r="1" spans="1:11" x14ac:dyDescent="0.2">
      <c r="A1" s="100" t="s">
        <v>89</v>
      </c>
    </row>
    <row r="2" spans="1:11" ht="17.25" x14ac:dyDescent="0.2">
      <c r="A2" s="76" t="s">
        <v>438</v>
      </c>
      <c r="B2" s="310"/>
      <c r="C2" s="310"/>
      <c r="D2" s="310"/>
      <c r="E2" s="310"/>
      <c r="F2" s="310"/>
      <c r="G2" s="234"/>
      <c r="H2" s="234"/>
      <c r="I2" s="234"/>
      <c r="J2" s="234"/>
      <c r="K2" s="234"/>
    </row>
    <row r="3" spans="1:11" ht="12.75" customHeight="1" x14ac:dyDescent="0.2">
      <c r="A3" s="76"/>
      <c r="B3" s="310"/>
      <c r="C3" s="310"/>
      <c r="D3" s="310"/>
      <c r="E3" s="310"/>
      <c r="F3" s="310"/>
      <c r="G3" s="234"/>
      <c r="H3" s="234"/>
      <c r="I3" s="234"/>
      <c r="J3" s="234"/>
      <c r="K3" s="234"/>
    </row>
    <row r="4" spans="1:11" ht="24" x14ac:dyDescent="0.2">
      <c r="A4" s="529" t="s">
        <v>30</v>
      </c>
      <c r="B4" s="530" t="s">
        <v>265</v>
      </c>
      <c r="C4" s="801" t="s">
        <v>364</v>
      </c>
      <c r="D4" s="530" t="s">
        <v>210</v>
      </c>
      <c r="E4" s="530" t="s">
        <v>212</v>
      </c>
      <c r="F4" s="530" t="s">
        <v>213</v>
      </c>
      <c r="G4" s="530" t="s">
        <v>214</v>
      </c>
      <c r="H4" s="531" t="s">
        <v>215</v>
      </c>
    </row>
    <row r="5" spans="1:11" x14ac:dyDescent="0.2">
      <c r="A5" s="727" t="s">
        <v>139</v>
      </c>
      <c r="B5" s="674">
        <v>9210</v>
      </c>
      <c r="C5" s="802">
        <v>7752</v>
      </c>
      <c r="D5" s="674">
        <v>89</v>
      </c>
      <c r="E5" s="674">
        <v>629</v>
      </c>
      <c r="F5" s="674">
        <v>204</v>
      </c>
      <c r="G5" s="674">
        <v>356</v>
      </c>
      <c r="H5" s="694">
        <v>7</v>
      </c>
    </row>
    <row r="6" spans="1:11" ht="22.5" customHeight="1" x14ac:dyDescent="0.2">
      <c r="A6" s="911" t="s">
        <v>11</v>
      </c>
      <c r="B6" s="217">
        <v>2550</v>
      </c>
      <c r="C6" s="803">
        <v>1871</v>
      </c>
      <c r="D6" s="217">
        <v>7</v>
      </c>
      <c r="E6" s="217">
        <v>34</v>
      </c>
      <c r="F6" s="217">
        <v>5</v>
      </c>
      <c r="G6" s="217">
        <v>9</v>
      </c>
      <c r="H6" s="335">
        <v>0</v>
      </c>
    </row>
    <row r="7" spans="1:11" x14ac:dyDescent="0.2">
      <c r="A7" s="727" t="s">
        <v>12</v>
      </c>
      <c r="B7" s="674">
        <v>197</v>
      </c>
      <c r="C7" s="802">
        <v>125</v>
      </c>
      <c r="D7" s="674">
        <v>0</v>
      </c>
      <c r="E7" s="674">
        <v>14</v>
      </c>
      <c r="F7" s="674">
        <v>0</v>
      </c>
      <c r="G7" s="674">
        <v>5</v>
      </c>
      <c r="H7" s="694">
        <v>0</v>
      </c>
    </row>
    <row r="8" spans="1:11" x14ac:dyDescent="0.2">
      <c r="A8" s="18" t="s">
        <v>164</v>
      </c>
      <c r="B8" s="74">
        <v>5</v>
      </c>
      <c r="C8" s="804">
        <v>2</v>
      </c>
      <c r="D8" s="74">
        <v>0</v>
      </c>
      <c r="E8" s="74">
        <v>0</v>
      </c>
      <c r="F8" s="74">
        <v>0</v>
      </c>
      <c r="G8" s="74">
        <v>0</v>
      </c>
      <c r="H8" s="336">
        <v>0</v>
      </c>
    </row>
    <row r="9" spans="1:11" x14ac:dyDescent="0.2">
      <c r="A9" s="18" t="s">
        <v>198</v>
      </c>
      <c r="B9" s="74">
        <v>165</v>
      </c>
      <c r="C9" s="804">
        <v>107</v>
      </c>
      <c r="D9" s="74">
        <v>0</v>
      </c>
      <c r="E9" s="74">
        <v>10</v>
      </c>
      <c r="F9" s="74">
        <v>0</v>
      </c>
      <c r="G9" s="74">
        <v>4</v>
      </c>
      <c r="H9" s="336">
        <v>0</v>
      </c>
    </row>
    <row r="10" spans="1:11" x14ac:dyDescent="0.2">
      <c r="A10" s="18" t="s">
        <v>165</v>
      </c>
      <c r="B10" s="74">
        <v>14</v>
      </c>
      <c r="C10" s="804">
        <v>12</v>
      </c>
      <c r="D10" s="74">
        <v>0</v>
      </c>
      <c r="E10" s="74">
        <v>4</v>
      </c>
      <c r="F10" s="74">
        <v>0</v>
      </c>
      <c r="G10" s="74">
        <v>0</v>
      </c>
      <c r="H10" s="336">
        <v>0</v>
      </c>
    </row>
    <row r="11" spans="1:11" x14ac:dyDescent="0.2">
      <c r="A11" s="18" t="s">
        <v>199</v>
      </c>
      <c r="B11" s="74">
        <v>13</v>
      </c>
      <c r="C11" s="804">
        <v>4</v>
      </c>
      <c r="D11" s="74">
        <v>0</v>
      </c>
      <c r="E11" s="74">
        <v>0</v>
      </c>
      <c r="F11" s="74">
        <v>0</v>
      </c>
      <c r="G11" s="74">
        <v>1</v>
      </c>
      <c r="H11" s="336">
        <v>0</v>
      </c>
    </row>
    <row r="12" spans="1:11" x14ac:dyDescent="0.2">
      <c r="A12" s="727" t="s">
        <v>140</v>
      </c>
      <c r="B12" s="674">
        <v>110</v>
      </c>
      <c r="C12" s="802">
        <v>73</v>
      </c>
      <c r="D12" s="674">
        <v>2</v>
      </c>
      <c r="E12" s="674">
        <v>6</v>
      </c>
      <c r="F12" s="674">
        <v>2</v>
      </c>
      <c r="G12" s="674">
        <v>3</v>
      </c>
      <c r="H12" s="694">
        <v>0</v>
      </c>
    </row>
    <row r="13" spans="1:11" x14ac:dyDescent="0.2">
      <c r="A13" s="18" t="s">
        <v>166</v>
      </c>
      <c r="B13" s="74">
        <v>31</v>
      </c>
      <c r="C13" s="804">
        <v>8</v>
      </c>
      <c r="D13" s="74">
        <v>0</v>
      </c>
      <c r="E13" s="74">
        <v>0</v>
      </c>
      <c r="F13" s="74">
        <v>0</v>
      </c>
      <c r="G13" s="74">
        <v>0</v>
      </c>
      <c r="H13" s="336">
        <v>0</v>
      </c>
    </row>
    <row r="14" spans="1:11" x14ac:dyDescent="0.2">
      <c r="A14" s="18" t="s">
        <v>167</v>
      </c>
      <c r="B14" s="74">
        <v>6</v>
      </c>
      <c r="C14" s="804">
        <v>4</v>
      </c>
      <c r="D14" s="74">
        <v>0</v>
      </c>
      <c r="E14" s="74">
        <v>0</v>
      </c>
      <c r="F14" s="74">
        <v>0</v>
      </c>
      <c r="G14" s="74">
        <v>0</v>
      </c>
      <c r="H14" s="336">
        <v>0</v>
      </c>
    </row>
    <row r="15" spans="1:11" x14ac:dyDescent="0.2">
      <c r="A15" s="18" t="s">
        <v>190</v>
      </c>
      <c r="B15" s="74">
        <v>0</v>
      </c>
      <c r="C15" s="804">
        <v>0</v>
      </c>
      <c r="D15" s="74">
        <v>0</v>
      </c>
      <c r="E15" s="74">
        <v>0</v>
      </c>
      <c r="F15" s="74">
        <v>0</v>
      </c>
      <c r="G15" s="74">
        <v>0</v>
      </c>
      <c r="H15" s="336">
        <v>0</v>
      </c>
    </row>
    <row r="16" spans="1:11" x14ac:dyDescent="0.2">
      <c r="A16" s="18" t="s">
        <v>168</v>
      </c>
      <c r="B16" s="74">
        <v>73</v>
      </c>
      <c r="C16" s="804">
        <v>61</v>
      </c>
      <c r="D16" s="74">
        <v>2</v>
      </c>
      <c r="E16" s="74">
        <v>6</v>
      </c>
      <c r="F16" s="74">
        <v>2</v>
      </c>
      <c r="G16" s="74">
        <v>3</v>
      </c>
      <c r="H16" s="336">
        <v>0</v>
      </c>
    </row>
    <row r="17" spans="1:8" x14ac:dyDescent="0.2">
      <c r="A17" s="727" t="s">
        <v>13</v>
      </c>
      <c r="B17" s="674">
        <v>66</v>
      </c>
      <c r="C17" s="802">
        <v>50</v>
      </c>
      <c r="D17" s="674">
        <v>3</v>
      </c>
      <c r="E17" s="674">
        <v>2</v>
      </c>
      <c r="F17" s="674">
        <v>0</v>
      </c>
      <c r="G17" s="674">
        <v>0</v>
      </c>
      <c r="H17" s="694">
        <v>0</v>
      </c>
    </row>
    <row r="18" spans="1:8" x14ac:dyDescent="0.2">
      <c r="A18" s="18" t="s">
        <v>169</v>
      </c>
      <c r="B18" s="74">
        <v>2</v>
      </c>
      <c r="C18" s="804">
        <v>2</v>
      </c>
      <c r="D18" s="74">
        <v>0</v>
      </c>
      <c r="E18" s="74">
        <v>0</v>
      </c>
      <c r="F18" s="74">
        <v>0</v>
      </c>
      <c r="G18" s="74">
        <v>0</v>
      </c>
      <c r="H18" s="336">
        <v>0</v>
      </c>
    </row>
    <row r="19" spans="1:8" x14ac:dyDescent="0.2">
      <c r="A19" s="18" t="s">
        <v>196</v>
      </c>
      <c r="B19" s="74">
        <v>3</v>
      </c>
      <c r="C19" s="804">
        <v>2</v>
      </c>
      <c r="D19" s="74">
        <v>1</v>
      </c>
      <c r="E19" s="74">
        <v>0</v>
      </c>
      <c r="F19" s="74">
        <v>0</v>
      </c>
      <c r="G19" s="74">
        <v>0</v>
      </c>
      <c r="H19" s="336">
        <v>0</v>
      </c>
    </row>
    <row r="20" spans="1:8" x14ac:dyDescent="0.2">
      <c r="A20" s="18" t="s">
        <v>129</v>
      </c>
      <c r="B20" s="74">
        <v>0</v>
      </c>
      <c r="C20" s="804">
        <v>0</v>
      </c>
      <c r="D20" s="74">
        <v>0</v>
      </c>
      <c r="E20" s="74">
        <v>0</v>
      </c>
      <c r="F20" s="74">
        <v>0</v>
      </c>
      <c r="G20" s="74">
        <v>0</v>
      </c>
      <c r="H20" s="336">
        <v>0</v>
      </c>
    </row>
    <row r="21" spans="1:8" x14ac:dyDescent="0.2">
      <c r="A21" s="18" t="s">
        <v>124</v>
      </c>
      <c r="B21" s="74">
        <v>3</v>
      </c>
      <c r="C21" s="804">
        <v>3</v>
      </c>
      <c r="D21" s="74">
        <v>0</v>
      </c>
      <c r="E21" s="74">
        <v>0</v>
      </c>
      <c r="F21" s="74">
        <v>0</v>
      </c>
      <c r="G21" s="74">
        <v>0</v>
      </c>
      <c r="H21" s="336">
        <v>0</v>
      </c>
    </row>
    <row r="22" spans="1:8" x14ac:dyDescent="0.2">
      <c r="A22" s="18" t="s">
        <v>14</v>
      </c>
      <c r="B22" s="74">
        <v>0</v>
      </c>
      <c r="C22" s="804">
        <v>0</v>
      </c>
      <c r="D22" s="74">
        <v>0</v>
      </c>
      <c r="E22" s="74">
        <v>0</v>
      </c>
      <c r="F22" s="74">
        <v>0</v>
      </c>
      <c r="G22" s="74">
        <v>0</v>
      </c>
      <c r="H22" s="336">
        <v>0</v>
      </c>
    </row>
    <row r="23" spans="1:8" x14ac:dyDescent="0.2">
      <c r="A23" s="18" t="s">
        <v>15</v>
      </c>
      <c r="B23" s="74">
        <v>51</v>
      </c>
      <c r="C23" s="804">
        <v>39</v>
      </c>
      <c r="D23" s="74">
        <v>2</v>
      </c>
      <c r="E23" s="74">
        <v>2</v>
      </c>
      <c r="F23" s="74">
        <v>0</v>
      </c>
      <c r="G23" s="74">
        <v>0</v>
      </c>
      <c r="H23" s="336">
        <v>0</v>
      </c>
    </row>
    <row r="24" spans="1:8" x14ac:dyDescent="0.2">
      <c r="A24" s="18" t="s">
        <v>16</v>
      </c>
      <c r="B24" s="74">
        <v>5</v>
      </c>
      <c r="C24" s="804">
        <v>3</v>
      </c>
      <c r="D24" s="74">
        <v>0</v>
      </c>
      <c r="E24" s="74">
        <v>0</v>
      </c>
      <c r="F24" s="74">
        <v>0</v>
      </c>
      <c r="G24" s="74">
        <v>0</v>
      </c>
      <c r="H24" s="336">
        <v>0</v>
      </c>
    </row>
    <row r="25" spans="1:8" x14ac:dyDescent="0.2">
      <c r="A25" s="18" t="s">
        <v>131</v>
      </c>
      <c r="B25" s="74">
        <v>2</v>
      </c>
      <c r="C25" s="804">
        <v>1</v>
      </c>
      <c r="D25" s="74">
        <v>0</v>
      </c>
      <c r="E25" s="74">
        <v>0</v>
      </c>
      <c r="F25" s="74">
        <v>0</v>
      </c>
      <c r="G25" s="74">
        <v>0</v>
      </c>
      <c r="H25" s="336">
        <v>0</v>
      </c>
    </row>
    <row r="26" spans="1:8" x14ac:dyDescent="0.2">
      <c r="A26" s="727" t="s">
        <v>141</v>
      </c>
      <c r="B26" s="674">
        <v>323</v>
      </c>
      <c r="C26" s="802">
        <v>280</v>
      </c>
      <c r="D26" s="674">
        <v>1</v>
      </c>
      <c r="E26" s="674">
        <v>9</v>
      </c>
      <c r="F26" s="674">
        <v>2</v>
      </c>
      <c r="G26" s="674">
        <v>0</v>
      </c>
      <c r="H26" s="694">
        <v>0</v>
      </c>
    </row>
    <row r="27" spans="1:8" x14ac:dyDescent="0.2">
      <c r="A27" s="18" t="s">
        <v>170</v>
      </c>
      <c r="B27" s="74">
        <v>14</v>
      </c>
      <c r="C27" s="804">
        <v>8</v>
      </c>
      <c r="D27" s="74">
        <v>0</v>
      </c>
      <c r="E27" s="74">
        <v>0</v>
      </c>
      <c r="F27" s="74">
        <v>1</v>
      </c>
      <c r="G27" s="74">
        <v>0</v>
      </c>
      <c r="H27" s="336">
        <v>0</v>
      </c>
    </row>
    <row r="28" spans="1:8" x14ac:dyDescent="0.2">
      <c r="A28" s="18" t="s">
        <v>171</v>
      </c>
      <c r="B28" s="74">
        <v>309</v>
      </c>
      <c r="C28" s="804">
        <v>272</v>
      </c>
      <c r="D28" s="74">
        <v>1</v>
      </c>
      <c r="E28" s="74">
        <v>9</v>
      </c>
      <c r="F28" s="74">
        <v>1</v>
      </c>
      <c r="G28" s="74">
        <v>0</v>
      </c>
      <c r="H28" s="336">
        <v>0</v>
      </c>
    </row>
    <row r="29" spans="1:8" x14ac:dyDescent="0.2">
      <c r="A29" s="727" t="s">
        <v>17</v>
      </c>
      <c r="B29" s="674">
        <v>1854</v>
      </c>
      <c r="C29" s="802">
        <v>1343</v>
      </c>
      <c r="D29" s="674">
        <v>1</v>
      </c>
      <c r="E29" s="674">
        <v>3</v>
      </c>
      <c r="F29" s="674">
        <v>1</v>
      </c>
      <c r="G29" s="674">
        <v>1</v>
      </c>
      <c r="H29" s="694">
        <v>0</v>
      </c>
    </row>
    <row r="30" spans="1:8" x14ac:dyDescent="0.2">
      <c r="A30" s="18" t="s">
        <v>172</v>
      </c>
      <c r="B30" s="74">
        <v>1836</v>
      </c>
      <c r="C30" s="804">
        <v>1327</v>
      </c>
      <c r="D30" s="74">
        <v>0</v>
      </c>
      <c r="E30" s="74">
        <v>0</v>
      </c>
      <c r="F30" s="74">
        <v>0</v>
      </c>
      <c r="G30" s="74">
        <v>0</v>
      </c>
      <c r="H30" s="336">
        <v>0</v>
      </c>
    </row>
    <row r="31" spans="1:8" x14ac:dyDescent="0.2">
      <c r="A31" s="18" t="s">
        <v>191</v>
      </c>
      <c r="B31" s="74">
        <v>17</v>
      </c>
      <c r="C31" s="804">
        <v>16</v>
      </c>
      <c r="D31" s="74">
        <v>0</v>
      </c>
      <c r="E31" s="74">
        <v>3</v>
      </c>
      <c r="F31" s="74">
        <v>0</v>
      </c>
      <c r="G31" s="74">
        <v>0</v>
      </c>
      <c r="H31" s="336">
        <v>0</v>
      </c>
    </row>
    <row r="32" spans="1:8" x14ac:dyDescent="0.2">
      <c r="A32" s="18" t="s">
        <v>173</v>
      </c>
      <c r="B32" s="74">
        <v>1</v>
      </c>
      <c r="C32" s="804">
        <v>0</v>
      </c>
      <c r="D32" s="74">
        <v>0</v>
      </c>
      <c r="E32" s="74">
        <v>0</v>
      </c>
      <c r="F32" s="74">
        <v>0</v>
      </c>
      <c r="G32" s="74">
        <v>0</v>
      </c>
      <c r="H32" s="336">
        <v>0</v>
      </c>
    </row>
    <row r="33" spans="1:8" x14ac:dyDescent="0.2">
      <c r="A33" s="18" t="s">
        <v>174</v>
      </c>
      <c r="B33" s="74">
        <v>0</v>
      </c>
      <c r="C33" s="804">
        <v>0</v>
      </c>
      <c r="D33" s="74">
        <v>1</v>
      </c>
      <c r="E33" s="74">
        <v>0</v>
      </c>
      <c r="F33" s="74">
        <v>1</v>
      </c>
      <c r="G33" s="74">
        <v>1</v>
      </c>
      <c r="H33" s="336">
        <v>0</v>
      </c>
    </row>
    <row r="34" spans="1:8" ht="21.75" customHeight="1" x14ac:dyDescent="0.2">
      <c r="A34" s="703" t="s">
        <v>18</v>
      </c>
      <c r="B34" s="674">
        <v>6660</v>
      </c>
      <c r="C34" s="802">
        <v>5881</v>
      </c>
      <c r="D34" s="674">
        <v>82</v>
      </c>
      <c r="E34" s="674">
        <v>595</v>
      </c>
      <c r="F34" s="674">
        <v>199</v>
      </c>
      <c r="G34" s="674">
        <v>347</v>
      </c>
      <c r="H34" s="694">
        <v>7</v>
      </c>
    </row>
    <row r="35" spans="1:8" x14ac:dyDescent="0.2">
      <c r="A35" s="727" t="s">
        <v>19</v>
      </c>
      <c r="B35" s="674">
        <v>6649</v>
      </c>
      <c r="C35" s="802">
        <v>5875</v>
      </c>
      <c r="D35" s="674">
        <v>82</v>
      </c>
      <c r="E35" s="674">
        <v>595</v>
      </c>
      <c r="F35" s="674">
        <v>199</v>
      </c>
      <c r="G35" s="674">
        <v>347</v>
      </c>
      <c r="H35" s="694">
        <v>7</v>
      </c>
    </row>
    <row r="36" spans="1:8" x14ac:dyDescent="0.2">
      <c r="A36" s="18" t="s">
        <v>175</v>
      </c>
      <c r="B36" s="74">
        <v>2421</v>
      </c>
      <c r="C36" s="804">
        <v>2145</v>
      </c>
      <c r="D36" s="74">
        <v>5</v>
      </c>
      <c r="E36" s="74">
        <v>78</v>
      </c>
      <c r="F36" s="74">
        <v>11</v>
      </c>
      <c r="G36" s="74">
        <v>19</v>
      </c>
      <c r="H36" s="336">
        <v>0</v>
      </c>
    </row>
    <row r="37" spans="1:8" x14ac:dyDescent="0.2">
      <c r="A37" s="18" t="s">
        <v>197</v>
      </c>
      <c r="B37" s="74">
        <v>3957</v>
      </c>
      <c r="C37" s="804">
        <v>3502</v>
      </c>
      <c r="D37" s="74">
        <v>73</v>
      </c>
      <c r="E37" s="74">
        <v>454</v>
      </c>
      <c r="F37" s="74">
        <v>175</v>
      </c>
      <c r="G37" s="74">
        <v>317</v>
      </c>
      <c r="H37" s="336">
        <v>7</v>
      </c>
    </row>
    <row r="38" spans="1:8" x14ac:dyDescent="0.2">
      <c r="A38" s="18" t="s">
        <v>192</v>
      </c>
      <c r="B38" s="74">
        <v>0</v>
      </c>
      <c r="C38" s="804">
        <v>0</v>
      </c>
      <c r="D38" s="74">
        <v>0</v>
      </c>
      <c r="E38" s="74">
        <v>0</v>
      </c>
      <c r="F38" s="74">
        <v>0</v>
      </c>
      <c r="G38" s="74">
        <v>0</v>
      </c>
      <c r="H38" s="336">
        <v>0</v>
      </c>
    </row>
    <row r="39" spans="1:8" x14ac:dyDescent="0.2">
      <c r="A39" s="18" t="s">
        <v>193</v>
      </c>
      <c r="B39" s="74">
        <v>0</v>
      </c>
      <c r="C39" s="804">
        <v>0</v>
      </c>
      <c r="D39" s="74">
        <v>0</v>
      </c>
      <c r="E39" s="74">
        <v>0</v>
      </c>
      <c r="F39" s="74">
        <v>0</v>
      </c>
      <c r="G39" s="74">
        <v>0</v>
      </c>
      <c r="H39" s="336">
        <v>0</v>
      </c>
    </row>
    <row r="40" spans="1:8" x14ac:dyDescent="0.2">
      <c r="A40" s="18" t="s">
        <v>268</v>
      </c>
      <c r="B40" s="74">
        <v>271</v>
      </c>
      <c r="C40" s="804">
        <v>228</v>
      </c>
      <c r="D40" s="74">
        <v>4</v>
      </c>
      <c r="E40" s="74">
        <v>63</v>
      </c>
      <c r="F40" s="74">
        <v>13</v>
      </c>
      <c r="G40" s="74">
        <v>11</v>
      </c>
      <c r="H40" s="336">
        <v>0</v>
      </c>
    </row>
    <row r="41" spans="1:8" x14ac:dyDescent="0.2">
      <c r="A41" s="727" t="s">
        <v>20</v>
      </c>
      <c r="B41" s="674">
        <v>11</v>
      </c>
      <c r="C41" s="802">
        <v>6</v>
      </c>
      <c r="D41" s="674">
        <v>0</v>
      </c>
      <c r="E41" s="674">
        <v>0</v>
      </c>
      <c r="F41" s="674">
        <v>0</v>
      </c>
      <c r="G41" s="674">
        <v>0</v>
      </c>
      <c r="H41" s="694">
        <v>0</v>
      </c>
    </row>
    <row r="42" spans="1:8" x14ac:dyDescent="0.2">
      <c r="A42" s="18" t="s">
        <v>177</v>
      </c>
      <c r="B42" s="74">
        <v>9</v>
      </c>
      <c r="C42" s="804">
        <v>6</v>
      </c>
      <c r="D42" s="74">
        <v>0</v>
      </c>
      <c r="E42" s="74">
        <v>0</v>
      </c>
      <c r="F42" s="74">
        <v>0</v>
      </c>
      <c r="G42" s="74">
        <v>0</v>
      </c>
      <c r="H42" s="336">
        <v>0</v>
      </c>
    </row>
    <row r="43" spans="1:8" x14ac:dyDescent="0.2">
      <c r="A43" s="18" t="s">
        <v>178</v>
      </c>
      <c r="B43" s="74">
        <v>0</v>
      </c>
      <c r="C43" s="804">
        <v>0</v>
      </c>
      <c r="D43" s="74">
        <v>0</v>
      </c>
      <c r="E43" s="74">
        <v>0</v>
      </c>
      <c r="F43" s="74">
        <v>0</v>
      </c>
      <c r="G43" s="74">
        <v>0</v>
      </c>
      <c r="H43" s="336">
        <v>0</v>
      </c>
    </row>
    <row r="44" spans="1:8" x14ac:dyDescent="0.2">
      <c r="A44" s="18" t="s">
        <v>179</v>
      </c>
      <c r="B44" s="74">
        <v>0</v>
      </c>
      <c r="C44" s="804">
        <v>0</v>
      </c>
      <c r="D44" s="74">
        <v>0</v>
      </c>
      <c r="E44" s="74">
        <v>0</v>
      </c>
      <c r="F44" s="74">
        <v>0</v>
      </c>
      <c r="G44" s="74">
        <v>0</v>
      </c>
      <c r="H44" s="336">
        <v>0</v>
      </c>
    </row>
    <row r="45" spans="1:8" x14ac:dyDescent="0.2">
      <c r="A45" s="18" t="s">
        <v>194</v>
      </c>
      <c r="B45" s="74">
        <v>2</v>
      </c>
      <c r="C45" s="804">
        <v>0</v>
      </c>
      <c r="D45" s="74">
        <v>0</v>
      </c>
      <c r="E45" s="74">
        <v>0</v>
      </c>
      <c r="F45" s="74">
        <v>0</v>
      </c>
      <c r="G45" s="74">
        <v>0</v>
      </c>
      <c r="H45" s="336">
        <v>0</v>
      </c>
    </row>
    <row r="46" spans="1:8" x14ac:dyDescent="0.2">
      <c r="A46" s="18" t="s">
        <v>180</v>
      </c>
      <c r="B46" s="74">
        <v>0</v>
      </c>
      <c r="C46" s="804">
        <v>0</v>
      </c>
      <c r="D46" s="74">
        <v>0</v>
      </c>
      <c r="E46" s="74">
        <v>0</v>
      </c>
      <c r="F46" s="74">
        <v>0</v>
      </c>
      <c r="G46" s="74">
        <v>0</v>
      </c>
      <c r="H46" s="336">
        <v>0</v>
      </c>
    </row>
    <row r="47" spans="1:8" x14ac:dyDescent="0.2">
      <c r="A47" s="242" t="s">
        <v>181</v>
      </c>
      <c r="B47" s="74">
        <v>0</v>
      </c>
      <c r="C47" s="804">
        <v>0</v>
      </c>
      <c r="D47" s="74">
        <v>0</v>
      </c>
      <c r="E47" s="74">
        <v>0</v>
      </c>
      <c r="F47" s="74">
        <v>0</v>
      </c>
      <c r="G47" s="74">
        <v>0</v>
      </c>
      <c r="H47" s="336">
        <v>0</v>
      </c>
    </row>
    <row r="48" spans="1:8" x14ac:dyDescent="0.2">
      <c r="A48" s="242" t="s">
        <v>182</v>
      </c>
      <c r="B48" s="74">
        <v>0</v>
      </c>
      <c r="C48" s="804">
        <v>0</v>
      </c>
      <c r="D48" s="74">
        <v>0</v>
      </c>
      <c r="E48" s="74">
        <v>0</v>
      </c>
      <c r="F48" s="74">
        <v>0</v>
      </c>
      <c r="G48" s="74">
        <v>0</v>
      </c>
      <c r="H48" s="336">
        <v>0</v>
      </c>
    </row>
    <row r="49" spans="1:8" x14ac:dyDescent="0.2">
      <c r="A49" s="75" t="s">
        <v>195</v>
      </c>
      <c r="B49" s="114">
        <v>0</v>
      </c>
      <c r="C49" s="805">
        <v>0</v>
      </c>
      <c r="D49" s="114">
        <v>0</v>
      </c>
      <c r="E49" s="114">
        <v>0</v>
      </c>
      <c r="F49" s="114">
        <v>0</v>
      </c>
      <c r="G49" s="114">
        <v>0</v>
      </c>
      <c r="H49" s="390">
        <v>0</v>
      </c>
    </row>
    <row r="50" spans="1:8" ht="22.5" customHeight="1" x14ac:dyDescent="0.2">
      <c r="A50" s="984" t="s">
        <v>445</v>
      </c>
      <c r="B50" s="984"/>
      <c r="C50" s="984"/>
      <c r="D50" s="984"/>
      <c r="E50" s="984"/>
      <c r="F50" s="984"/>
      <c r="G50" s="984"/>
      <c r="H50" s="984"/>
    </row>
  </sheetData>
  <mergeCells count="1">
    <mergeCell ref="A50:H50"/>
  </mergeCells>
  <phoneticPr fontId="10" type="noConversion"/>
  <hyperlinks>
    <hyperlink ref="A1" location="Contents!A1" display="Return to index"/>
  </hyperlinks>
  <pageMargins left="0.75" right="0.75" top="1" bottom="1" header="0.5" footer="0.5"/>
  <pageSetup paperSize="9" scale="87"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N32"/>
  <sheetViews>
    <sheetView showGridLines="0" workbookViewId="0">
      <selection activeCell="A2" sqref="A2"/>
    </sheetView>
  </sheetViews>
  <sheetFormatPr defaultRowHeight="12.75" x14ac:dyDescent="0.2"/>
  <cols>
    <col min="1" max="1" customWidth="true" width="16.85546875" collapsed="false"/>
    <col min="2" max="10" customWidth="true" width="11.0" collapsed="false"/>
    <col min="11" max="11" customWidth="true" width="12.0" collapsed="false"/>
    <col min="12" max="13" customWidth="true" width="10.5703125" collapsed="false"/>
  </cols>
  <sheetData>
    <row r="1" spans="1:14" x14ac:dyDescent="0.2">
      <c r="A1" s="118" t="s">
        <v>89</v>
      </c>
    </row>
    <row r="2" spans="1:14" ht="17.25" x14ac:dyDescent="0.25">
      <c r="A2" s="579" t="s">
        <v>401</v>
      </c>
      <c r="B2" s="92"/>
      <c r="C2" s="92"/>
      <c r="D2" s="92"/>
      <c r="E2" s="92"/>
      <c r="F2" s="92"/>
      <c r="G2" s="92"/>
      <c r="H2" s="92"/>
      <c r="I2" s="92"/>
      <c r="J2" s="92"/>
      <c r="K2" s="92"/>
      <c r="L2" s="92"/>
      <c r="M2" s="97"/>
    </row>
    <row r="3" spans="1:14" ht="12.75" customHeight="1" x14ac:dyDescent="0.25">
      <c r="A3" s="579"/>
      <c r="B3" s="92"/>
      <c r="C3" s="92"/>
      <c r="D3" s="92"/>
      <c r="E3" s="92"/>
      <c r="F3" s="92"/>
      <c r="G3" s="92"/>
      <c r="H3" s="92"/>
      <c r="I3" s="92"/>
      <c r="J3" s="92"/>
      <c r="K3" s="92"/>
      <c r="L3" s="92"/>
      <c r="M3" s="97"/>
    </row>
    <row r="4" spans="1:14" x14ac:dyDescent="0.2">
      <c r="A4" s="95"/>
      <c r="B4" s="199" t="s">
        <v>69</v>
      </c>
      <c r="C4" s="199"/>
      <c r="D4" s="199"/>
      <c r="E4" s="199" t="s">
        <v>70</v>
      </c>
      <c r="F4" s="199" t="s">
        <v>71</v>
      </c>
      <c r="G4" s="199"/>
      <c r="H4" s="199"/>
      <c r="I4" s="199"/>
      <c r="J4" s="199"/>
      <c r="K4" s="199"/>
      <c r="L4" s="199" t="s">
        <v>72</v>
      </c>
      <c r="M4" s="199"/>
      <c r="N4" s="200"/>
    </row>
    <row r="5" spans="1:14" x14ac:dyDescent="0.2">
      <c r="A5" s="93"/>
      <c r="B5" s="201" t="s">
        <v>73</v>
      </c>
      <c r="C5" s="201" t="s">
        <v>147</v>
      </c>
      <c r="D5" s="201" t="s">
        <v>74</v>
      </c>
      <c r="E5" s="201" t="s">
        <v>75</v>
      </c>
      <c r="F5" s="201" t="s">
        <v>76</v>
      </c>
      <c r="G5" s="201" t="s">
        <v>51</v>
      </c>
      <c r="H5" s="201" t="s">
        <v>52</v>
      </c>
      <c r="I5" s="201" t="s">
        <v>77</v>
      </c>
      <c r="J5" s="201" t="s">
        <v>78</v>
      </c>
      <c r="K5" s="201" t="s">
        <v>79</v>
      </c>
      <c r="L5" s="201" t="s">
        <v>80</v>
      </c>
      <c r="M5" s="201"/>
      <c r="N5" s="202"/>
    </row>
    <row r="6" spans="1:14" ht="13.5" x14ac:dyDescent="0.2">
      <c r="A6" s="96" t="s">
        <v>81</v>
      </c>
      <c r="B6" s="203" t="s">
        <v>82</v>
      </c>
      <c r="C6" s="203" t="s">
        <v>116</v>
      </c>
      <c r="D6" s="203" t="s">
        <v>83</v>
      </c>
      <c r="E6" s="203" t="s">
        <v>84</v>
      </c>
      <c r="F6" s="203" t="s">
        <v>85</v>
      </c>
      <c r="G6" s="203" t="s">
        <v>86</v>
      </c>
      <c r="H6" s="203" t="s">
        <v>116</v>
      </c>
      <c r="I6" s="203" t="s">
        <v>155</v>
      </c>
      <c r="J6" s="203" t="s">
        <v>87</v>
      </c>
      <c r="K6" s="203" t="s">
        <v>86</v>
      </c>
      <c r="L6" s="203" t="s">
        <v>86</v>
      </c>
      <c r="M6" s="203" t="s">
        <v>402</v>
      </c>
      <c r="N6" s="204" t="s">
        <v>403</v>
      </c>
    </row>
    <row r="7" spans="1:14" ht="15" customHeight="1" x14ac:dyDescent="0.2">
      <c r="A7" s="732"/>
      <c r="B7" s="729" t="s">
        <v>23</v>
      </c>
      <c r="C7" s="730"/>
      <c r="D7" s="730"/>
      <c r="E7" s="730"/>
      <c r="F7" s="730"/>
      <c r="G7" s="730"/>
      <c r="H7" s="730"/>
      <c r="I7" s="730"/>
      <c r="J7" s="730"/>
      <c r="K7" s="730"/>
      <c r="L7" s="730"/>
      <c r="M7" s="730"/>
      <c r="N7" s="731"/>
    </row>
    <row r="8" spans="1:14" x14ac:dyDescent="0.2">
      <c r="A8" s="123" t="s">
        <v>111</v>
      </c>
      <c r="B8" s="402">
        <v>3294</v>
      </c>
      <c r="C8" s="402">
        <v>863</v>
      </c>
      <c r="D8" s="402">
        <v>8429</v>
      </c>
      <c r="E8" s="402">
        <v>2981</v>
      </c>
      <c r="F8" s="402">
        <v>2189</v>
      </c>
      <c r="G8" s="402">
        <v>3074</v>
      </c>
      <c r="H8" s="402">
        <v>7795</v>
      </c>
      <c r="I8" s="402">
        <v>8777</v>
      </c>
      <c r="J8" s="402">
        <v>6377</v>
      </c>
      <c r="K8" s="402">
        <v>2403</v>
      </c>
      <c r="L8" s="402">
        <v>1673</v>
      </c>
      <c r="M8" s="402">
        <v>28</v>
      </c>
      <c r="N8" s="733">
        <v>47922</v>
      </c>
    </row>
    <row r="9" spans="1:14" x14ac:dyDescent="0.2">
      <c r="A9" s="123" t="s">
        <v>118</v>
      </c>
      <c r="B9" s="402">
        <v>3420</v>
      </c>
      <c r="C9" s="402">
        <v>825</v>
      </c>
      <c r="D9" s="402">
        <v>8477</v>
      </c>
      <c r="E9" s="402">
        <v>2696</v>
      </c>
      <c r="F9" s="402">
        <v>2070</v>
      </c>
      <c r="G9" s="402">
        <v>2879</v>
      </c>
      <c r="H9" s="402">
        <v>7695</v>
      </c>
      <c r="I9" s="402">
        <v>8413</v>
      </c>
      <c r="J9" s="402">
        <v>5739</v>
      </c>
      <c r="K9" s="402">
        <v>2298</v>
      </c>
      <c r="L9" s="402">
        <v>1672</v>
      </c>
      <c r="M9" s="402">
        <v>19</v>
      </c>
      <c r="N9" s="733">
        <v>46221</v>
      </c>
    </row>
    <row r="10" spans="1:14" x14ac:dyDescent="0.2">
      <c r="A10" s="123" t="s">
        <v>128</v>
      </c>
      <c r="B10" s="402">
        <v>3240</v>
      </c>
      <c r="C10" s="402">
        <v>960</v>
      </c>
      <c r="D10" s="402">
        <v>8378</v>
      </c>
      <c r="E10" s="402">
        <v>2732</v>
      </c>
      <c r="F10" s="402">
        <v>2001</v>
      </c>
      <c r="G10" s="402">
        <v>2769</v>
      </c>
      <c r="H10" s="402">
        <v>8157</v>
      </c>
      <c r="I10" s="402">
        <v>8740</v>
      </c>
      <c r="J10" s="402">
        <v>6404</v>
      </c>
      <c r="K10" s="402">
        <v>2590</v>
      </c>
      <c r="L10" s="402">
        <v>1596</v>
      </c>
      <c r="M10" s="402">
        <v>28</v>
      </c>
      <c r="N10" s="733">
        <v>47606</v>
      </c>
    </row>
    <row r="11" spans="1:14" x14ac:dyDescent="0.2">
      <c r="A11" s="123" t="s">
        <v>137</v>
      </c>
      <c r="B11" s="402">
        <v>2530</v>
      </c>
      <c r="C11" s="402">
        <v>1046</v>
      </c>
      <c r="D11" s="402">
        <v>7583</v>
      </c>
      <c r="E11" s="402">
        <v>2492</v>
      </c>
      <c r="F11" s="402">
        <v>1542</v>
      </c>
      <c r="G11" s="402">
        <v>2645</v>
      </c>
      <c r="H11" s="402">
        <v>7548</v>
      </c>
      <c r="I11" s="402">
        <v>7913</v>
      </c>
      <c r="J11" s="402">
        <v>6077</v>
      </c>
      <c r="K11" s="402">
        <v>2937</v>
      </c>
      <c r="L11" s="402">
        <v>1681</v>
      </c>
      <c r="M11" s="402">
        <v>35</v>
      </c>
      <c r="N11" s="733">
        <v>44039</v>
      </c>
    </row>
    <row r="12" spans="1:14" x14ac:dyDescent="0.2">
      <c r="A12" s="123" t="s">
        <v>163</v>
      </c>
      <c r="B12" s="402">
        <v>2510</v>
      </c>
      <c r="C12" s="402">
        <v>1414</v>
      </c>
      <c r="D12" s="402">
        <v>7651</v>
      </c>
      <c r="E12" s="402">
        <v>2487</v>
      </c>
      <c r="F12" s="402">
        <v>1584</v>
      </c>
      <c r="G12" s="402">
        <v>2321</v>
      </c>
      <c r="H12" s="402">
        <v>8148</v>
      </c>
      <c r="I12" s="402">
        <v>8976</v>
      </c>
      <c r="J12" s="402">
        <v>7429</v>
      </c>
      <c r="K12" s="402">
        <v>2936</v>
      </c>
      <c r="L12" s="402">
        <v>1715</v>
      </c>
      <c r="M12" s="402">
        <v>14</v>
      </c>
      <c r="N12" s="733">
        <v>47196</v>
      </c>
    </row>
    <row r="13" spans="1:14" x14ac:dyDescent="0.2">
      <c r="A13" s="123" t="s">
        <v>208</v>
      </c>
      <c r="B13" s="402">
        <v>2426</v>
      </c>
      <c r="C13" s="402">
        <v>1574</v>
      </c>
      <c r="D13" s="402">
        <v>6707</v>
      </c>
      <c r="E13" s="402">
        <v>2406</v>
      </c>
      <c r="F13" s="402">
        <v>1471</v>
      </c>
      <c r="G13" s="402">
        <v>2571</v>
      </c>
      <c r="H13" s="402">
        <v>8034</v>
      </c>
      <c r="I13" s="402">
        <v>8967</v>
      </c>
      <c r="J13" s="402">
        <v>7723</v>
      </c>
      <c r="K13" s="402">
        <v>2927</v>
      </c>
      <c r="L13" s="402">
        <v>1730</v>
      </c>
      <c r="M13" s="402">
        <v>12</v>
      </c>
      <c r="N13" s="733">
        <v>46560</v>
      </c>
    </row>
    <row r="14" spans="1:14" x14ac:dyDescent="0.2">
      <c r="A14" s="123" t="s">
        <v>269</v>
      </c>
      <c r="B14" s="402">
        <v>2601</v>
      </c>
      <c r="C14" s="402">
        <v>1434</v>
      </c>
      <c r="D14" s="402">
        <v>6400</v>
      </c>
      <c r="E14" s="402">
        <v>2456</v>
      </c>
      <c r="F14" s="402">
        <v>1243</v>
      </c>
      <c r="G14" s="402">
        <v>2646</v>
      </c>
      <c r="H14" s="402">
        <v>7960</v>
      </c>
      <c r="I14" s="402">
        <v>8668</v>
      </c>
      <c r="J14" s="402">
        <v>7215</v>
      </c>
      <c r="K14" s="402">
        <v>2925</v>
      </c>
      <c r="L14" s="402">
        <v>1768</v>
      </c>
      <c r="M14" s="402">
        <v>20</v>
      </c>
      <c r="N14" s="733">
        <v>45346</v>
      </c>
    </row>
    <row r="15" spans="1:14" x14ac:dyDescent="0.2">
      <c r="A15" s="123" t="s">
        <v>342</v>
      </c>
      <c r="B15" s="402">
        <v>2454</v>
      </c>
      <c r="C15" s="402">
        <v>1370</v>
      </c>
      <c r="D15" s="402">
        <v>6163</v>
      </c>
      <c r="E15" s="402">
        <v>2510</v>
      </c>
      <c r="F15" s="402">
        <v>1265</v>
      </c>
      <c r="G15" s="402">
        <v>2346</v>
      </c>
      <c r="H15" s="402">
        <v>7138</v>
      </c>
      <c r="I15" s="402">
        <v>7652</v>
      </c>
      <c r="J15" s="402">
        <v>6764</v>
      </c>
      <c r="K15" s="402">
        <v>2663</v>
      </c>
      <c r="L15" s="402">
        <v>1924</v>
      </c>
      <c r="M15" s="402">
        <v>18</v>
      </c>
      <c r="N15" s="733">
        <v>42277</v>
      </c>
    </row>
    <row r="16" spans="1:14" x14ac:dyDescent="0.2">
      <c r="A16" s="123" t="s">
        <v>349</v>
      </c>
      <c r="B16" s="402">
        <v>2286</v>
      </c>
      <c r="C16" s="402">
        <v>1590</v>
      </c>
      <c r="D16" s="402">
        <v>5570</v>
      </c>
      <c r="E16" s="402">
        <v>2231</v>
      </c>
      <c r="F16" s="402">
        <v>1422</v>
      </c>
      <c r="G16" s="402">
        <v>1907</v>
      </c>
      <c r="H16" s="402">
        <v>6765</v>
      </c>
      <c r="I16" s="402">
        <v>6086</v>
      </c>
      <c r="J16" s="402">
        <v>4934</v>
      </c>
      <c r="K16" s="402">
        <v>2285</v>
      </c>
      <c r="L16" s="402">
        <v>1759</v>
      </c>
      <c r="M16" s="402">
        <v>13</v>
      </c>
      <c r="N16" s="733">
        <v>36853</v>
      </c>
    </row>
    <row r="17" spans="1:14" x14ac:dyDescent="0.2">
      <c r="A17" s="339" t="s">
        <v>371</v>
      </c>
      <c r="B17" s="403">
        <v>2213</v>
      </c>
      <c r="C17" s="403">
        <v>1455</v>
      </c>
      <c r="D17" s="403">
        <v>5398</v>
      </c>
      <c r="E17" s="403">
        <v>2274</v>
      </c>
      <c r="F17" s="403">
        <v>1510</v>
      </c>
      <c r="G17" s="403">
        <v>1809</v>
      </c>
      <c r="H17" s="403">
        <v>6494</v>
      </c>
      <c r="I17" s="403">
        <v>5391</v>
      </c>
      <c r="J17" s="403">
        <v>4379</v>
      </c>
      <c r="K17" s="403">
        <v>2206</v>
      </c>
      <c r="L17" s="403">
        <v>1583</v>
      </c>
      <c r="M17" s="403">
        <v>15</v>
      </c>
      <c r="N17" s="734">
        <v>34735</v>
      </c>
    </row>
    <row r="18" spans="1:14" ht="15" customHeight="1" x14ac:dyDescent="0.2">
      <c r="A18" s="728"/>
      <c r="B18" s="729" t="s">
        <v>404</v>
      </c>
      <c r="C18" s="730"/>
      <c r="D18" s="730"/>
      <c r="E18" s="730"/>
      <c r="F18" s="730"/>
      <c r="G18" s="730"/>
      <c r="H18" s="730"/>
      <c r="I18" s="730"/>
      <c r="J18" s="730"/>
      <c r="K18" s="730"/>
      <c r="L18" s="730"/>
      <c r="M18" s="730"/>
      <c r="N18" s="731"/>
    </row>
    <row r="19" spans="1:14" x14ac:dyDescent="0.2">
      <c r="A19" s="123" t="s">
        <v>111</v>
      </c>
      <c r="B19" s="194">
        <v>6.8776882281705438</v>
      </c>
      <c r="C19" s="194">
        <v>1.8018958533427987</v>
      </c>
      <c r="D19" s="194">
        <v>17.599281747191714</v>
      </c>
      <c r="E19" s="194">
        <v>6.2241616903996322</v>
      </c>
      <c r="F19" s="194">
        <v>4.5705098759761142</v>
      </c>
      <c r="G19" s="194">
        <v>6.4183405019417883</v>
      </c>
      <c r="H19" s="194">
        <v>16.275525117968847</v>
      </c>
      <c r="I19" s="194">
        <v>18.3258863323172</v>
      </c>
      <c r="J19" s="194">
        <v>13.314820228003507</v>
      </c>
      <c r="K19" s="194">
        <v>5.0173299369440851</v>
      </c>
      <c r="L19" s="194">
        <v>3.4931306635486701</v>
      </c>
      <c r="M19" s="194">
        <v>5.8462437883659749E-2</v>
      </c>
      <c r="N19" s="735">
        <v>100</v>
      </c>
    </row>
    <row r="20" spans="1:14" x14ac:dyDescent="0.2">
      <c r="A20" s="123" t="s">
        <v>118</v>
      </c>
      <c r="B20" s="194">
        <v>7.4022769577074587</v>
      </c>
      <c r="C20" s="194">
        <v>1.785636985411887</v>
      </c>
      <c r="D20" s="194">
        <v>18.347690576165533</v>
      </c>
      <c r="E20" s="194">
        <v>5.8352452274793301</v>
      </c>
      <c r="F20" s="194">
        <v>4.4803255270334619</v>
      </c>
      <c r="G20" s="194">
        <v>6.2313319769706936</v>
      </c>
      <c r="H20" s="194">
        <v>16.655123154841782</v>
      </c>
      <c r="I20" s="194">
        <v>18.209168434266914</v>
      </c>
      <c r="J20" s="194">
        <v>12.421540193065235</v>
      </c>
      <c r="K20" s="194">
        <v>4.9738106575472925</v>
      </c>
      <c r="L20" s="194">
        <v>3.6188909571014243</v>
      </c>
      <c r="M20" s="194">
        <v>4.1123760876152549E-2</v>
      </c>
      <c r="N20" s="735">
        <v>100</v>
      </c>
    </row>
    <row r="21" spans="1:14" x14ac:dyDescent="0.2">
      <c r="A21" s="123" t="s">
        <v>128</v>
      </c>
      <c r="B21" s="194">
        <v>6.8098701080331239</v>
      </c>
      <c r="C21" s="194">
        <v>2.0177392912690739</v>
      </c>
      <c r="D21" s="194">
        <v>17.60897893984615</v>
      </c>
      <c r="E21" s="194">
        <v>5.7421497330699056</v>
      </c>
      <c r="F21" s="194">
        <v>4.2057253352389763</v>
      </c>
      <c r="G21" s="194">
        <v>5.8199167682542354</v>
      </c>
      <c r="H21" s="194">
        <v>17.144478540501911</v>
      </c>
      <c r="I21" s="194">
        <v>18.369834797595527</v>
      </c>
      <c r="J21" s="194">
        <v>13.460002522174113</v>
      </c>
      <c r="K21" s="194">
        <v>5.4436924629030221</v>
      </c>
      <c r="L21" s="194">
        <v>3.3544915717348358</v>
      </c>
      <c r="M21" s="194">
        <v>5.8850729328681316E-2</v>
      </c>
      <c r="N21" s="735">
        <v>100</v>
      </c>
    </row>
    <row r="22" spans="1:14" x14ac:dyDescent="0.2">
      <c r="A22" s="123" t="s">
        <v>137</v>
      </c>
      <c r="B22" s="194">
        <v>5.7494773202436145</v>
      </c>
      <c r="C22" s="194">
        <v>2.3770566312153441</v>
      </c>
      <c r="D22" s="194">
        <v>17.232524315971276</v>
      </c>
      <c r="E22" s="194">
        <v>5.6631215344059633</v>
      </c>
      <c r="F22" s="194">
        <v>3.504226888464685</v>
      </c>
      <c r="G22" s="194">
        <v>6.0108171984365057</v>
      </c>
      <c r="H22" s="194">
        <v>17.152986092173439</v>
      </c>
      <c r="I22" s="194">
        <v>17.982456140350877</v>
      </c>
      <c r="J22" s="194">
        <v>13.810108171984364</v>
      </c>
      <c r="K22" s="194">
        <v>6.6743932369784567</v>
      </c>
      <c r="L22" s="194">
        <v>3.8201072629760935</v>
      </c>
      <c r="M22" s="194">
        <v>7.9538223797836566E-2</v>
      </c>
      <c r="N22" s="735">
        <v>100</v>
      </c>
    </row>
    <row r="23" spans="1:14" x14ac:dyDescent="0.2">
      <c r="A23" s="123" t="s">
        <v>163</v>
      </c>
      <c r="B23" s="194">
        <v>5.3198253571277183</v>
      </c>
      <c r="C23" s="195">
        <v>2.9969055995930654</v>
      </c>
      <c r="D23" s="195">
        <v>16.215929803738714</v>
      </c>
      <c r="E23" s="195">
        <v>5.2710779534568273</v>
      </c>
      <c r="F23" s="195">
        <v>3.3572124962909586</v>
      </c>
      <c r="G23" s="195">
        <v>4.9192488660930023</v>
      </c>
      <c r="H23" s="195">
        <v>17.269297613496672</v>
      </c>
      <c r="I23" s="195">
        <v>19.024204145648767</v>
      </c>
      <c r="J23" s="195">
        <v>15.745411385697935</v>
      </c>
      <c r="K23" s="195">
        <v>6.2227120512059679</v>
      </c>
      <c r="L23" s="195">
        <v>3.6348607519816882</v>
      </c>
      <c r="M23" s="195">
        <v>2.9672332669238272E-2</v>
      </c>
      <c r="N23" s="735">
        <v>100</v>
      </c>
    </row>
    <row r="24" spans="1:14" x14ac:dyDescent="0.2">
      <c r="A24" s="123" t="s">
        <v>208</v>
      </c>
      <c r="B24" s="194">
        <v>5.2118243533556754</v>
      </c>
      <c r="C24" s="195">
        <v>3.3814557016413165</v>
      </c>
      <c r="D24" s="195">
        <v>14.408782332216209</v>
      </c>
      <c r="E24" s="195">
        <v>5.1688579530806908</v>
      </c>
      <c r="F24" s="195">
        <v>3.160178740225144</v>
      </c>
      <c r="G24" s="195">
        <v>5.5233307553493169</v>
      </c>
      <c r="H24" s="195">
        <v>17.25960299046146</v>
      </c>
      <c r="I24" s="195">
        <v>19.263985563289506</v>
      </c>
      <c r="J24" s="195">
        <v>16.591475466185443</v>
      </c>
      <c r="K24" s="195">
        <v>6.2881326802440487</v>
      </c>
      <c r="L24" s="195">
        <v>3.7165936237861992</v>
      </c>
      <c r="M24" s="195">
        <v>2.5779840164990978E-2</v>
      </c>
      <c r="N24" s="735">
        <v>100</v>
      </c>
    </row>
    <row r="25" spans="1:14" x14ac:dyDescent="0.2">
      <c r="A25" s="123" t="s">
        <v>269</v>
      </c>
      <c r="B25" s="194">
        <v>5.7384282751621587</v>
      </c>
      <c r="C25" s="195">
        <v>3.1637470767330007</v>
      </c>
      <c r="D25" s="195">
        <v>14.11993116533557</v>
      </c>
      <c r="E25" s="195">
        <v>5.4185235846975246</v>
      </c>
      <c r="F25" s="195">
        <v>2.7423553810175179</v>
      </c>
      <c r="G25" s="195">
        <v>5.8377090411684245</v>
      </c>
      <c r="H25" s="195">
        <v>17.561664386886115</v>
      </c>
      <c r="I25" s="195">
        <v>19.123681772051363</v>
      </c>
      <c r="J25" s="195">
        <v>15.918016149671271</v>
      </c>
      <c r="K25" s="195">
        <v>6.4532497904072716</v>
      </c>
      <c r="L25" s="195">
        <v>3.9006309844239508</v>
      </c>
      <c r="M25" s="195">
        <v>4.4124784891673652E-2</v>
      </c>
      <c r="N25" s="735">
        <v>100</v>
      </c>
    </row>
    <row r="26" spans="1:14" x14ac:dyDescent="0.2">
      <c r="A26" s="123" t="s">
        <v>342</v>
      </c>
      <c r="B26" s="829">
        <v>5.8070470195697954</v>
      </c>
      <c r="C26" s="830">
        <v>3.241912965285501</v>
      </c>
      <c r="D26" s="830">
        <v>14.583875624127405</v>
      </c>
      <c r="E26" s="830">
        <v>5.9395631699756262</v>
      </c>
      <c r="F26" s="830">
        <v>2.9934451832745688</v>
      </c>
      <c r="G26" s="830">
        <v>5.5514801580728363</v>
      </c>
      <c r="H26" s="830">
        <v>16.891076457086065</v>
      </c>
      <c r="I26" s="830">
        <v>18.107385409025294</v>
      </c>
      <c r="J26" s="830">
        <v>16.006057881161411</v>
      </c>
      <c r="K26" s="830">
        <v>6.301616223762986</v>
      </c>
      <c r="L26" s="830">
        <v>4.5528763103717544</v>
      </c>
      <c r="M26" s="830">
        <v>4.2594476916159869E-2</v>
      </c>
      <c r="N26" s="735">
        <v>100</v>
      </c>
    </row>
    <row r="27" spans="1:14" x14ac:dyDescent="0.2">
      <c r="A27" s="123" t="s">
        <v>349</v>
      </c>
      <c r="B27" s="829">
        <v>6.2052117263843645</v>
      </c>
      <c r="C27" s="830">
        <v>4.315960912052117</v>
      </c>
      <c r="D27" s="830">
        <v>15.119435396308361</v>
      </c>
      <c r="E27" s="830">
        <v>6.0559174809989145</v>
      </c>
      <c r="F27" s="830">
        <v>3.8599348534201954</v>
      </c>
      <c r="G27" s="830">
        <v>5.1764386536373506</v>
      </c>
      <c r="H27" s="830">
        <v>18.363192182410423</v>
      </c>
      <c r="I27" s="830">
        <v>16.520086862106407</v>
      </c>
      <c r="J27" s="830">
        <v>13.393051031487513</v>
      </c>
      <c r="K27" s="830">
        <v>6.2024972855591747</v>
      </c>
      <c r="L27" s="830">
        <v>4.7747014115092297</v>
      </c>
      <c r="M27" s="830">
        <v>3.5287730727470143E-2</v>
      </c>
      <c r="N27" s="735">
        <v>100</v>
      </c>
    </row>
    <row r="28" spans="1:14" x14ac:dyDescent="0.2">
      <c r="A28" s="339" t="s">
        <v>371</v>
      </c>
      <c r="B28" s="340">
        <v>6.3738479262672811</v>
      </c>
      <c r="C28" s="340">
        <v>4.1906682027649769</v>
      </c>
      <c r="D28" s="340">
        <v>15.547235023041475</v>
      </c>
      <c r="E28" s="340">
        <v>6.5495391705069128</v>
      </c>
      <c r="F28" s="340">
        <v>4.3490783410138247</v>
      </c>
      <c r="G28" s="340">
        <v>5.2102534562211984</v>
      </c>
      <c r="H28" s="340">
        <v>18.703917050691242</v>
      </c>
      <c r="I28" s="340">
        <v>15.527073732718893</v>
      </c>
      <c r="J28" s="340">
        <v>12.612327188940093</v>
      </c>
      <c r="K28" s="340">
        <v>6.3536866359447011</v>
      </c>
      <c r="L28" s="340">
        <v>4.5593317972350231</v>
      </c>
      <c r="M28" s="340">
        <v>4.3202764976958526E-2</v>
      </c>
      <c r="N28" s="736">
        <v>100</v>
      </c>
    </row>
    <row r="29" spans="1:14" ht="11.25" customHeight="1" x14ac:dyDescent="0.2">
      <c r="A29" s="985" t="s">
        <v>332</v>
      </c>
      <c r="B29" s="985"/>
      <c r="C29" s="985"/>
      <c r="D29" s="985"/>
      <c r="E29" s="985"/>
      <c r="F29" s="985"/>
      <c r="G29" s="985"/>
      <c r="H29" s="985"/>
      <c r="I29" s="985"/>
      <c r="J29" s="985"/>
      <c r="K29" s="985"/>
      <c r="L29" s="985"/>
      <c r="M29" s="985"/>
      <c r="N29" s="985"/>
    </row>
    <row r="30" spans="1:14" ht="11.25" customHeight="1" x14ac:dyDescent="0.2">
      <c r="A30" s="985" t="s">
        <v>405</v>
      </c>
      <c r="B30" s="985"/>
      <c r="C30" s="985"/>
      <c r="D30" s="985"/>
      <c r="E30" s="985"/>
      <c r="F30" s="985"/>
      <c r="G30" s="985"/>
      <c r="H30" s="985"/>
      <c r="I30" s="985"/>
      <c r="J30" s="985"/>
      <c r="K30" s="985"/>
      <c r="L30" s="596"/>
      <c r="M30" s="596"/>
      <c r="N30" s="596"/>
    </row>
    <row r="31" spans="1:14" ht="11.25" customHeight="1" x14ac:dyDescent="0.2">
      <c r="A31" s="597" t="s">
        <v>406</v>
      </c>
      <c r="B31" s="583"/>
      <c r="C31" s="583"/>
      <c r="D31" s="583"/>
      <c r="E31" s="583"/>
      <c r="F31" s="583"/>
      <c r="G31" s="583"/>
      <c r="H31" s="583"/>
      <c r="I31" s="583"/>
      <c r="J31" s="583"/>
      <c r="K31" s="583"/>
      <c r="L31" s="583"/>
      <c r="M31" s="583"/>
      <c r="N31" s="583"/>
    </row>
    <row r="32" spans="1:14" ht="12.75" customHeight="1" x14ac:dyDescent="0.2">
      <c r="A32" s="986"/>
      <c r="B32" s="987"/>
      <c r="C32" s="987"/>
      <c r="D32" s="987"/>
      <c r="E32" s="987"/>
      <c r="F32" s="987"/>
      <c r="G32" s="987"/>
      <c r="H32" s="987"/>
      <c r="I32" s="987"/>
      <c r="J32" s="987"/>
      <c r="K32" s="987"/>
      <c r="L32" s="10"/>
      <c r="M32" s="10"/>
      <c r="N32" s="10"/>
    </row>
  </sheetData>
  <mergeCells count="3">
    <mergeCell ref="A29:N29"/>
    <mergeCell ref="A30:K30"/>
    <mergeCell ref="A32:K32"/>
  </mergeCells>
  <phoneticPr fontId="10" type="noConversion"/>
  <hyperlinks>
    <hyperlink ref="A1" location="Contents!A1" display="Return to index"/>
  </hyperlinks>
  <pageMargins left="0.75" right="0.75" top="1" bottom="1" header="0.5" footer="0.5"/>
  <pageSetup paperSize="9" scale="83"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L28"/>
  <sheetViews>
    <sheetView showGridLines="0" workbookViewId="0">
      <selection activeCell="A2" sqref="A2"/>
    </sheetView>
  </sheetViews>
  <sheetFormatPr defaultRowHeight="12" x14ac:dyDescent="0.2"/>
  <cols>
    <col min="1" max="1" customWidth="true" style="98" width="31.28515625" collapsed="false"/>
    <col min="2" max="11" customWidth="true" style="98" width="9.140625" collapsed="false"/>
    <col min="12" max="12" customWidth="true" style="98" width="9.85546875" collapsed="false"/>
    <col min="13" max="16384" style="98" width="9.140625" collapsed="false"/>
  </cols>
  <sheetData>
    <row r="1" spans="1:12" ht="12.75" x14ac:dyDescent="0.2">
      <c r="A1" s="100" t="s">
        <v>89</v>
      </c>
    </row>
    <row r="2" spans="1:12" ht="17.25" x14ac:dyDescent="0.25">
      <c r="A2" s="132" t="s">
        <v>407</v>
      </c>
      <c r="B2" s="7"/>
      <c r="H2" s="13"/>
    </row>
    <row r="3" spans="1:12" ht="12.75" customHeight="1" x14ac:dyDescent="0.25">
      <c r="A3" s="132"/>
      <c r="B3" s="7"/>
      <c r="H3" s="13"/>
    </row>
    <row r="4" spans="1:12" s="534" customFormat="1" ht="36" x14ac:dyDescent="0.2">
      <c r="A4" s="532"/>
      <c r="B4" s="809" t="s">
        <v>111</v>
      </c>
      <c r="C4" s="809" t="s">
        <v>118</v>
      </c>
      <c r="D4" s="809" t="s">
        <v>128</v>
      </c>
      <c r="E4" s="809" t="s">
        <v>137</v>
      </c>
      <c r="F4" s="809" t="s">
        <v>163</v>
      </c>
      <c r="G4" s="809" t="s">
        <v>208</v>
      </c>
      <c r="H4" s="809" t="s">
        <v>269</v>
      </c>
      <c r="I4" s="809" t="s">
        <v>342</v>
      </c>
      <c r="J4" s="809" t="s">
        <v>349</v>
      </c>
      <c r="K4" s="810" t="s">
        <v>371</v>
      </c>
      <c r="L4" s="533" t="s">
        <v>374</v>
      </c>
    </row>
    <row r="5" spans="1:12" x14ac:dyDescent="0.2">
      <c r="A5" s="747" t="s">
        <v>162</v>
      </c>
      <c r="B5" s="748">
        <v>8363</v>
      </c>
      <c r="C5" s="748">
        <v>8261</v>
      </c>
      <c r="D5" s="748">
        <v>8860</v>
      </c>
      <c r="E5" s="748">
        <v>8462</v>
      </c>
      <c r="F5" s="748">
        <v>8003</v>
      </c>
      <c r="G5" s="748">
        <v>8547</v>
      </c>
      <c r="H5" s="749">
        <v>8589</v>
      </c>
      <c r="I5" s="749">
        <v>7702</v>
      </c>
      <c r="J5" s="750">
        <v>7000</v>
      </c>
      <c r="K5" s="750">
        <v>6501</v>
      </c>
      <c r="L5" s="744">
        <v>-7.1285714285714281</v>
      </c>
    </row>
    <row r="6" spans="1:12" ht="24" x14ac:dyDescent="0.2">
      <c r="A6" s="248" t="s">
        <v>158</v>
      </c>
      <c r="B6" s="404">
        <v>17.451274988523018</v>
      </c>
      <c r="C6" s="404">
        <v>17.872828368057807</v>
      </c>
      <c r="D6" s="404">
        <v>18.6110994412469</v>
      </c>
      <c r="E6" s="404">
        <v>19.214786893435367</v>
      </c>
      <c r="F6" s="404">
        <v>16.956945503856257</v>
      </c>
      <c r="G6" s="404">
        <v>18.356958762886595</v>
      </c>
      <c r="H6" s="404">
        <v>18.941031182463725</v>
      </c>
      <c r="I6" s="404">
        <v>18.217943562693666</v>
      </c>
      <c r="J6" s="404">
        <v>18.994383089572082</v>
      </c>
      <c r="K6" s="404">
        <v>18.715992514754571</v>
      </c>
      <c r="L6" s="577"/>
    </row>
    <row r="7" spans="1:12" x14ac:dyDescent="0.2">
      <c r="A7" s="745" t="s">
        <v>156</v>
      </c>
      <c r="B7" s="746"/>
      <c r="C7" s="746"/>
      <c r="D7" s="746"/>
      <c r="E7" s="746"/>
      <c r="F7" s="746"/>
      <c r="G7" s="746"/>
      <c r="H7" s="746"/>
      <c r="I7" s="746"/>
      <c r="J7" s="746"/>
      <c r="K7" s="746"/>
      <c r="L7" s="744"/>
    </row>
    <row r="8" spans="1:12" x14ac:dyDescent="0.2">
      <c r="A8" s="246" t="s">
        <v>95</v>
      </c>
      <c r="B8" s="405">
        <v>15</v>
      </c>
      <c r="C8" s="405">
        <v>27</v>
      </c>
      <c r="D8" s="405">
        <v>20</v>
      </c>
      <c r="E8" s="405">
        <v>16</v>
      </c>
      <c r="F8" s="405">
        <v>26</v>
      </c>
      <c r="G8" s="405">
        <v>38</v>
      </c>
      <c r="H8" s="406">
        <v>20</v>
      </c>
      <c r="I8" s="406">
        <v>18</v>
      </c>
      <c r="J8" s="407">
        <v>20</v>
      </c>
      <c r="K8" s="407">
        <v>18</v>
      </c>
      <c r="L8" s="578">
        <v>-9.9999999999999982</v>
      </c>
    </row>
    <row r="9" spans="1:12" x14ac:dyDescent="0.2">
      <c r="A9" s="246" t="s">
        <v>96</v>
      </c>
      <c r="B9" s="405">
        <v>222</v>
      </c>
      <c r="C9" s="405">
        <v>227</v>
      </c>
      <c r="D9" s="405">
        <v>209</v>
      </c>
      <c r="E9" s="405">
        <v>224</v>
      </c>
      <c r="F9" s="405">
        <v>236</v>
      </c>
      <c r="G9" s="405">
        <v>330</v>
      </c>
      <c r="H9" s="406">
        <v>344</v>
      </c>
      <c r="I9" s="406">
        <v>309</v>
      </c>
      <c r="J9" s="407">
        <v>243</v>
      </c>
      <c r="K9" s="407">
        <v>354</v>
      </c>
      <c r="L9" s="578">
        <v>45.679012345679013</v>
      </c>
    </row>
    <row r="10" spans="1:12" ht="13.5" x14ac:dyDescent="0.2">
      <c r="A10" s="246" t="s">
        <v>357</v>
      </c>
      <c r="B10" s="405">
        <v>7638</v>
      </c>
      <c r="C10" s="405">
        <v>7527</v>
      </c>
      <c r="D10" s="405">
        <v>8105</v>
      </c>
      <c r="E10" s="405">
        <v>7878</v>
      </c>
      <c r="F10" s="405">
        <v>7429</v>
      </c>
      <c r="G10" s="405">
        <v>7836</v>
      </c>
      <c r="H10" s="406">
        <v>7883</v>
      </c>
      <c r="I10" s="406">
        <v>7073</v>
      </c>
      <c r="J10" s="407">
        <v>6430</v>
      </c>
      <c r="K10" s="407">
        <v>5953</v>
      </c>
      <c r="L10" s="578">
        <v>-7.418351477449459</v>
      </c>
    </row>
    <row r="11" spans="1:12" ht="13.5" x14ac:dyDescent="0.2">
      <c r="A11" s="247" t="s">
        <v>360</v>
      </c>
      <c r="B11" s="408">
        <v>488</v>
      </c>
      <c r="C11" s="408">
        <v>480</v>
      </c>
      <c r="D11" s="408">
        <v>526</v>
      </c>
      <c r="E11" s="408">
        <v>344</v>
      </c>
      <c r="F11" s="408">
        <v>312</v>
      </c>
      <c r="G11" s="408">
        <v>343</v>
      </c>
      <c r="H11" s="409">
        <v>342</v>
      </c>
      <c r="I11" s="409">
        <v>302</v>
      </c>
      <c r="J11" s="409">
        <v>307</v>
      </c>
      <c r="K11" s="409">
        <v>176</v>
      </c>
      <c r="L11" s="577">
        <v>-42.671009771986967</v>
      </c>
    </row>
    <row r="12" spans="1:12" x14ac:dyDescent="0.2">
      <c r="A12" s="737" t="s">
        <v>97</v>
      </c>
      <c r="B12" s="738"/>
      <c r="C12" s="738"/>
      <c r="D12" s="738"/>
      <c r="E12" s="738"/>
      <c r="F12" s="738"/>
      <c r="G12" s="738"/>
      <c r="H12" s="738"/>
      <c r="I12" s="738"/>
      <c r="J12" s="738"/>
      <c r="K12" s="738"/>
      <c r="L12" s="739"/>
    </row>
    <row r="13" spans="1:12" x14ac:dyDescent="0.2">
      <c r="A13" s="246" t="s">
        <v>31</v>
      </c>
      <c r="B13" s="405">
        <v>2292</v>
      </c>
      <c r="C13" s="405">
        <v>2051</v>
      </c>
      <c r="D13" s="405">
        <v>2146</v>
      </c>
      <c r="E13" s="405">
        <v>1811</v>
      </c>
      <c r="F13" s="405">
        <v>1412</v>
      </c>
      <c r="G13" s="405">
        <v>1355</v>
      </c>
      <c r="H13" s="406">
        <v>1384</v>
      </c>
      <c r="I13" s="406">
        <v>1302</v>
      </c>
      <c r="J13" s="407">
        <v>969</v>
      </c>
      <c r="K13" s="407">
        <v>820</v>
      </c>
      <c r="L13" s="578">
        <v>-15.376676986584103</v>
      </c>
    </row>
    <row r="14" spans="1:12" x14ac:dyDescent="0.2">
      <c r="A14" s="246" t="s">
        <v>32</v>
      </c>
      <c r="B14" s="405">
        <v>3081</v>
      </c>
      <c r="C14" s="405">
        <v>3111</v>
      </c>
      <c r="D14" s="405">
        <v>3290</v>
      </c>
      <c r="E14" s="405">
        <v>3169</v>
      </c>
      <c r="F14" s="405">
        <v>2936</v>
      </c>
      <c r="G14" s="405">
        <v>3043</v>
      </c>
      <c r="H14" s="406">
        <v>2994</v>
      </c>
      <c r="I14" s="406">
        <v>2671</v>
      </c>
      <c r="J14" s="407">
        <v>2359</v>
      </c>
      <c r="K14" s="407">
        <v>2246</v>
      </c>
      <c r="L14" s="578">
        <v>-4.7901653242899522</v>
      </c>
    </row>
    <row r="15" spans="1:12" x14ac:dyDescent="0.2">
      <c r="A15" s="246" t="s">
        <v>29</v>
      </c>
      <c r="B15" s="405">
        <v>1696</v>
      </c>
      <c r="C15" s="405">
        <v>1777</v>
      </c>
      <c r="D15" s="405">
        <v>1999</v>
      </c>
      <c r="E15" s="405">
        <v>1987</v>
      </c>
      <c r="F15" s="405">
        <v>2050</v>
      </c>
      <c r="G15" s="405">
        <v>2262</v>
      </c>
      <c r="H15" s="407">
        <v>2301</v>
      </c>
      <c r="I15" s="406">
        <v>2084</v>
      </c>
      <c r="J15" s="407">
        <v>2105</v>
      </c>
      <c r="K15" s="407">
        <v>1995</v>
      </c>
      <c r="L15" s="578">
        <v>-5.2256532066508266</v>
      </c>
    </row>
    <row r="16" spans="1:12" x14ac:dyDescent="0.2">
      <c r="A16" s="247" t="s">
        <v>284</v>
      </c>
      <c r="B16" s="408">
        <v>1294</v>
      </c>
      <c r="C16" s="408">
        <v>1322</v>
      </c>
      <c r="D16" s="408">
        <v>1425</v>
      </c>
      <c r="E16" s="408">
        <v>1495</v>
      </c>
      <c r="F16" s="408">
        <v>1605</v>
      </c>
      <c r="G16" s="408">
        <v>1887</v>
      </c>
      <c r="H16" s="409">
        <v>1910</v>
      </c>
      <c r="I16" s="409">
        <v>1645</v>
      </c>
      <c r="J16" s="409">
        <v>1567</v>
      </c>
      <c r="K16" s="409">
        <v>1440</v>
      </c>
      <c r="L16" s="577">
        <v>-8.1046585832801554</v>
      </c>
    </row>
    <row r="17" spans="1:12" x14ac:dyDescent="0.2">
      <c r="A17" s="737" t="s">
        <v>157</v>
      </c>
      <c r="B17" s="740"/>
      <c r="C17" s="741"/>
      <c r="D17" s="741"/>
      <c r="E17" s="741"/>
      <c r="F17" s="741"/>
      <c r="G17" s="741"/>
      <c r="H17" s="742"/>
      <c r="I17" s="742"/>
      <c r="J17" s="742"/>
      <c r="K17" s="743"/>
      <c r="L17" s="744"/>
    </row>
    <row r="18" spans="1:12" x14ac:dyDescent="0.2">
      <c r="A18" s="246" t="s">
        <v>66</v>
      </c>
      <c r="B18" s="410">
        <v>7316</v>
      </c>
      <c r="C18" s="405">
        <v>7215</v>
      </c>
      <c r="D18" s="405">
        <v>7758</v>
      </c>
      <c r="E18" s="405">
        <v>7267</v>
      </c>
      <c r="F18" s="405">
        <v>6939</v>
      </c>
      <c r="G18" s="405">
        <v>7413</v>
      </c>
      <c r="H18" s="407">
        <v>7364</v>
      </c>
      <c r="I18" s="407">
        <v>6597</v>
      </c>
      <c r="J18" s="407">
        <v>5972</v>
      </c>
      <c r="K18" s="411">
        <v>5579</v>
      </c>
      <c r="L18" s="578">
        <v>-6.5807099799062296</v>
      </c>
    </row>
    <row r="19" spans="1:12" x14ac:dyDescent="0.2">
      <c r="A19" s="247" t="s">
        <v>67</v>
      </c>
      <c r="B19" s="412">
        <v>1047</v>
      </c>
      <c r="C19" s="408">
        <v>1046</v>
      </c>
      <c r="D19" s="408">
        <v>1102</v>
      </c>
      <c r="E19" s="408">
        <v>1195</v>
      </c>
      <c r="F19" s="408">
        <v>1064</v>
      </c>
      <c r="G19" s="408">
        <v>1134</v>
      </c>
      <c r="H19" s="409">
        <v>1225</v>
      </c>
      <c r="I19" s="409">
        <v>1105</v>
      </c>
      <c r="J19" s="409">
        <v>1028</v>
      </c>
      <c r="K19" s="413">
        <v>922</v>
      </c>
      <c r="L19" s="577">
        <v>-10.311284046692604</v>
      </c>
    </row>
    <row r="20" spans="1:12" x14ac:dyDescent="0.2">
      <c r="A20" s="737" t="s">
        <v>98</v>
      </c>
      <c r="B20" s="738"/>
      <c r="C20" s="738"/>
      <c r="D20" s="738"/>
      <c r="E20" s="738"/>
      <c r="F20" s="738"/>
      <c r="G20" s="738"/>
      <c r="H20" s="738"/>
      <c r="I20" s="738"/>
      <c r="J20" s="738"/>
      <c r="K20" s="738"/>
      <c r="L20" s="739"/>
    </row>
    <row r="21" spans="1:12" x14ac:dyDescent="0.2">
      <c r="A21" s="246" t="s">
        <v>36</v>
      </c>
      <c r="B21" s="405">
        <v>2197</v>
      </c>
      <c r="C21" s="405">
        <v>2083</v>
      </c>
      <c r="D21" s="405">
        <v>2220</v>
      </c>
      <c r="E21" s="405">
        <v>2117</v>
      </c>
      <c r="F21" s="405">
        <v>2018</v>
      </c>
      <c r="G21" s="405">
        <v>2147</v>
      </c>
      <c r="H21" s="405">
        <v>2013</v>
      </c>
      <c r="I21" s="414">
        <v>1659</v>
      </c>
      <c r="J21" s="405">
        <v>1621</v>
      </c>
      <c r="K21" s="405">
        <v>1623</v>
      </c>
      <c r="L21" s="578" t="s">
        <v>495</v>
      </c>
    </row>
    <row r="22" spans="1:12" x14ac:dyDescent="0.2">
      <c r="A22" s="246" t="s">
        <v>64</v>
      </c>
      <c r="B22" s="405">
        <v>1473</v>
      </c>
      <c r="C22" s="405">
        <v>1464</v>
      </c>
      <c r="D22" s="405">
        <v>1520</v>
      </c>
      <c r="E22" s="405">
        <v>1685</v>
      </c>
      <c r="F22" s="405">
        <v>1644</v>
      </c>
      <c r="G22" s="405">
        <v>1811</v>
      </c>
      <c r="H22" s="414">
        <v>1853</v>
      </c>
      <c r="I22" s="414">
        <v>1794</v>
      </c>
      <c r="J22" s="405">
        <v>1507</v>
      </c>
      <c r="K22" s="405">
        <v>1294</v>
      </c>
      <c r="L22" s="578">
        <v>-14.134041141340415</v>
      </c>
    </row>
    <row r="23" spans="1:12" x14ac:dyDescent="0.2">
      <c r="A23" s="246" t="s">
        <v>55</v>
      </c>
      <c r="B23" s="405">
        <v>1916</v>
      </c>
      <c r="C23" s="405">
        <v>1818</v>
      </c>
      <c r="D23" s="405">
        <v>1922</v>
      </c>
      <c r="E23" s="405">
        <v>1679</v>
      </c>
      <c r="F23" s="405">
        <v>1508</v>
      </c>
      <c r="G23" s="405">
        <v>1555</v>
      </c>
      <c r="H23" s="405">
        <v>1509</v>
      </c>
      <c r="I23" s="414">
        <v>1342</v>
      </c>
      <c r="J23" s="405">
        <v>1160</v>
      </c>
      <c r="K23" s="405">
        <v>1100</v>
      </c>
      <c r="L23" s="578">
        <v>-5.1724137931034475</v>
      </c>
    </row>
    <row r="24" spans="1:12" x14ac:dyDescent="0.2">
      <c r="A24" s="247" t="s">
        <v>52</v>
      </c>
      <c r="B24" s="408">
        <v>2777</v>
      </c>
      <c r="C24" s="408">
        <v>2896</v>
      </c>
      <c r="D24" s="408">
        <v>3198</v>
      </c>
      <c r="E24" s="408">
        <v>2981</v>
      </c>
      <c r="F24" s="408">
        <v>2833</v>
      </c>
      <c r="G24" s="408">
        <v>3034</v>
      </c>
      <c r="H24" s="408">
        <v>3214</v>
      </c>
      <c r="I24" s="408">
        <v>2907</v>
      </c>
      <c r="J24" s="408">
        <v>2712</v>
      </c>
      <c r="K24" s="408">
        <v>2484</v>
      </c>
      <c r="L24" s="577">
        <v>-8.4070796460177011</v>
      </c>
    </row>
    <row r="25" spans="1:12" ht="11.25" customHeight="1" x14ac:dyDescent="0.2">
      <c r="A25" s="984" t="s">
        <v>266</v>
      </c>
      <c r="B25" s="984"/>
      <c r="C25" s="984"/>
      <c r="D25" s="984"/>
      <c r="E25" s="984"/>
      <c r="F25" s="984"/>
      <c r="G25" s="984"/>
      <c r="H25" s="984"/>
      <c r="I25" s="984"/>
      <c r="J25" s="984"/>
      <c r="K25" s="984"/>
      <c r="L25" s="984"/>
    </row>
    <row r="26" spans="1:12" ht="11.25" customHeight="1" x14ac:dyDescent="0.2">
      <c r="A26" s="952" t="s">
        <v>358</v>
      </c>
      <c r="B26" s="952"/>
      <c r="C26" s="952"/>
      <c r="D26" s="952"/>
      <c r="E26" s="952"/>
      <c r="F26" s="952"/>
      <c r="G26" s="952"/>
      <c r="H26" s="952"/>
      <c r="I26" s="952"/>
      <c r="J26" s="952"/>
      <c r="K26" s="952"/>
      <c r="L26" s="10"/>
    </row>
    <row r="27" spans="1:12" x14ac:dyDescent="0.2">
      <c r="A27" s="583" t="s">
        <v>359</v>
      </c>
      <c r="B27" s="584"/>
      <c r="C27" s="584"/>
      <c r="D27" s="584"/>
      <c r="E27" s="584"/>
      <c r="F27" s="584"/>
      <c r="G27" s="584"/>
      <c r="H27" s="584"/>
      <c r="I27" s="584"/>
      <c r="J27" s="584"/>
      <c r="K27" s="584"/>
    </row>
    <row r="28" spans="1:12" x14ac:dyDescent="0.2">
      <c r="C28" s="91"/>
      <c r="D28" s="91"/>
      <c r="E28" s="91"/>
      <c r="F28" s="91"/>
      <c r="G28" s="91"/>
      <c r="H28" s="91"/>
      <c r="I28" s="91"/>
      <c r="J28" s="91"/>
      <c r="K28" s="91"/>
    </row>
  </sheetData>
  <mergeCells count="2">
    <mergeCell ref="A25:L25"/>
    <mergeCell ref="A26:K26"/>
  </mergeCells>
  <phoneticPr fontId="10" type="noConversion"/>
  <hyperlinks>
    <hyperlink ref="A1" location="Contents!A1" display="Return to index"/>
  </hyperlinks>
  <pageMargins left="0.75" right="0.75" top="1" bottom="1" header="0.5" footer="0.5"/>
  <pageSetup paperSize="9"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S29"/>
  <sheetViews>
    <sheetView showGridLines="0" workbookViewId="0">
      <selection activeCell="A2" sqref="A2"/>
    </sheetView>
  </sheetViews>
  <sheetFormatPr defaultRowHeight="12.75" x14ac:dyDescent="0.2"/>
  <cols>
    <col min="1" max="1" customWidth="true" width="12.0" collapsed="false"/>
    <col min="2" max="3" customWidth="true" style="108" width="9.42578125" collapsed="false"/>
    <col min="4" max="4" bestFit="true" customWidth="true" style="108" width="6.42578125" collapsed="false"/>
    <col min="5" max="8" customWidth="true" style="108" width="9.42578125" collapsed="false"/>
    <col min="9" max="9" bestFit="true" customWidth="true" style="108" width="6.42578125" collapsed="false"/>
    <col min="10" max="10" customWidth="true" style="108" width="9.42578125" collapsed="false"/>
    <col min="11" max="11" bestFit="true" customWidth="true" style="108" width="8.140625" collapsed="false"/>
    <col min="12" max="12" bestFit="true" customWidth="true" style="108" width="7.28515625" collapsed="false"/>
    <col min="13" max="13" bestFit="true" customWidth="true" style="108" width="8.140625" collapsed="false"/>
    <col min="14" max="14" bestFit="true" customWidth="true" style="108" width="7.28515625" collapsed="false"/>
    <col min="15" max="15" bestFit="true" customWidth="true" style="108" width="8.140625" collapsed="false"/>
    <col min="16" max="16" bestFit="true" customWidth="true" style="108" width="7.28515625" collapsed="false"/>
    <col min="17" max="17" bestFit="true" customWidth="true" style="108" width="8.140625" collapsed="false"/>
    <col min="18" max="18" bestFit="true" customWidth="true" style="108" width="7.28515625" collapsed="false"/>
    <col min="19" max="19" bestFit="true" customWidth="true" style="108" width="8.140625" collapsed="false"/>
  </cols>
  <sheetData>
    <row r="1" spans="1:19" x14ac:dyDescent="0.2">
      <c r="A1" s="100" t="s">
        <v>89</v>
      </c>
    </row>
    <row r="2" spans="1:19" s="94" customFormat="1" ht="17.25" x14ac:dyDescent="0.25">
      <c r="A2" s="7" t="s">
        <v>423</v>
      </c>
      <c r="B2" s="628"/>
      <c r="C2" s="628"/>
      <c r="D2" s="628"/>
      <c r="E2" s="628"/>
      <c r="F2" s="628"/>
      <c r="G2" s="628"/>
      <c r="H2" s="628"/>
      <c r="I2" s="628"/>
      <c r="J2" s="628"/>
      <c r="K2" s="628"/>
      <c r="L2" s="628"/>
      <c r="M2" s="628"/>
      <c r="N2" s="628"/>
      <c r="O2" s="628"/>
      <c r="P2" s="628"/>
      <c r="Q2" s="628"/>
      <c r="R2" s="628"/>
      <c r="S2" s="628"/>
    </row>
    <row r="3" spans="1:19" s="94" customFormat="1" ht="15" x14ac:dyDescent="0.25">
      <c r="A3" s="7"/>
      <c r="B3" s="628"/>
      <c r="C3" s="628"/>
      <c r="D3" s="628"/>
      <c r="E3" s="628"/>
      <c r="F3" s="628"/>
      <c r="G3" s="628"/>
      <c r="H3" s="628"/>
      <c r="I3" s="628"/>
      <c r="J3" s="628"/>
      <c r="K3" s="628"/>
      <c r="L3" s="628"/>
      <c r="M3" s="628"/>
      <c r="N3" s="628"/>
      <c r="O3" s="628"/>
      <c r="P3" s="628"/>
      <c r="Q3" s="628"/>
      <c r="R3" s="628"/>
      <c r="S3" s="628"/>
    </row>
    <row r="4" spans="1:19" s="94" customFormat="1" ht="12.75" customHeight="1" x14ac:dyDescent="0.2">
      <c r="A4" s="988" t="s">
        <v>81</v>
      </c>
      <c r="B4" s="990" t="s">
        <v>298</v>
      </c>
      <c r="C4" s="991"/>
      <c r="D4" s="991"/>
      <c r="E4" s="990" t="s">
        <v>300</v>
      </c>
      <c r="F4" s="991"/>
      <c r="G4" s="991"/>
      <c r="H4" s="991"/>
      <c r="I4" s="992"/>
      <c r="J4" s="850"/>
      <c r="K4" s="628"/>
      <c r="L4" s="628"/>
      <c r="M4" s="628"/>
      <c r="N4" s="628"/>
      <c r="O4" s="628"/>
      <c r="P4" s="628"/>
      <c r="Q4" s="628"/>
      <c r="R4" s="628"/>
      <c r="S4" s="628"/>
    </row>
    <row r="5" spans="1:19" ht="24" x14ac:dyDescent="0.2">
      <c r="A5" s="989"/>
      <c r="B5" s="851" t="s">
        <v>66</v>
      </c>
      <c r="C5" s="851" t="s">
        <v>67</v>
      </c>
      <c r="D5" s="853" t="s">
        <v>299</v>
      </c>
      <c r="E5" s="852" t="s">
        <v>31</v>
      </c>
      <c r="F5" s="851" t="s">
        <v>32</v>
      </c>
      <c r="G5" s="851" t="s">
        <v>29</v>
      </c>
      <c r="H5" s="851" t="s">
        <v>285</v>
      </c>
      <c r="I5" s="853" t="s">
        <v>299</v>
      </c>
      <c r="J5" s="854" t="s">
        <v>9</v>
      </c>
    </row>
    <row r="6" spans="1:19" ht="11.25" customHeight="1" x14ac:dyDescent="0.2">
      <c r="A6" s="855"/>
      <c r="B6" s="729" t="s">
        <v>23</v>
      </c>
      <c r="C6" s="856"/>
      <c r="D6" s="856"/>
      <c r="E6" s="857"/>
      <c r="F6" s="856"/>
      <c r="G6" s="856"/>
      <c r="H6" s="856"/>
      <c r="I6" s="856"/>
      <c r="J6" s="858"/>
    </row>
    <row r="7" spans="1:19" x14ac:dyDescent="0.2">
      <c r="A7" s="862" t="s">
        <v>111</v>
      </c>
      <c r="B7" s="859">
        <v>20661</v>
      </c>
      <c r="C7" s="859">
        <v>5461</v>
      </c>
      <c r="D7" s="859">
        <v>4</v>
      </c>
      <c r="E7" s="860">
        <v>6499</v>
      </c>
      <c r="F7" s="859">
        <v>8807</v>
      </c>
      <c r="G7" s="859">
        <v>5251</v>
      </c>
      <c r="H7" s="859">
        <v>5568</v>
      </c>
      <c r="I7" s="859">
        <v>1</v>
      </c>
      <c r="J7" s="861">
        <v>26126</v>
      </c>
    </row>
    <row r="8" spans="1:19" x14ac:dyDescent="0.2">
      <c r="A8" s="862" t="s">
        <v>118</v>
      </c>
      <c r="B8" s="859">
        <v>21384</v>
      </c>
      <c r="C8" s="859">
        <v>5912</v>
      </c>
      <c r="D8" s="859">
        <v>1</v>
      </c>
      <c r="E8" s="860">
        <v>6297</v>
      </c>
      <c r="F8" s="859">
        <v>9468</v>
      </c>
      <c r="G8" s="859">
        <v>5629</v>
      </c>
      <c r="H8" s="859">
        <v>5903</v>
      </c>
      <c r="I8" s="859">
        <v>0</v>
      </c>
      <c r="J8" s="861">
        <v>27297</v>
      </c>
    </row>
    <row r="9" spans="1:19" x14ac:dyDescent="0.2">
      <c r="A9" s="862" t="s">
        <v>128</v>
      </c>
      <c r="B9" s="859">
        <v>20244</v>
      </c>
      <c r="C9" s="859">
        <v>5953</v>
      </c>
      <c r="D9" s="859">
        <v>4</v>
      </c>
      <c r="E9" s="860">
        <v>5484</v>
      </c>
      <c r="F9" s="859">
        <v>8978</v>
      </c>
      <c r="G9" s="859">
        <v>5712</v>
      </c>
      <c r="H9" s="859">
        <v>6027</v>
      </c>
      <c r="I9" s="859">
        <v>0</v>
      </c>
      <c r="J9" s="861">
        <v>26201</v>
      </c>
    </row>
    <row r="10" spans="1:19" x14ac:dyDescent="0.2">
      <c r="A10" s="862" t="s">
        <v>137</v>
      </c>
      <c r="B10" s="859">
        <v>17328</v>
      </c>
      <c r="C10" s="859">
        <v>5489</v>
      </c>
      <c r="D10" s="859">
        <v>1</v>
      </c>
      <c r="E10" s="860">
        <v>4244</v>
      </c>
      <c r="F10" s="859">
        <v>7824</v>
      </c>
      <c r="G10" s="859">
        <v>5086</v>
      </c>
      <c r="H10" s="859">
        <v>5664</v>
      </c>
      <c r="I10" s="859">
        <v>0</v>
      </c>
      <c r="J10" s="861">
        <v>22818</v>
      </c>
    </row>
    <row r="11" spans="1:19" x14ac:dyDescent="0.2">
      <c r="A11" s="862" t="s">
        <v>163</v>
      </c>
      <c r="B11" s="859">
        <v>16642</v>
      </c>
      <c r="C11" s="859">
        <v>5465</v>
      </c>
      <c r="D11" s="859">
        <v>3</v>
      </c>
      <c r="E11" s="860">
        <v>3992</v>
      </c>
      <c r="F11" s="859">
        <v>7203</v>
      </c>
      <c r="G11" s="859">
        <v>5095</v>
      </c>
      <c r="H11" s="859">
        <v>5820</v>
      </c>
      <c r="I11" s="859">
        <v>0</v>
      </c>
      <c r="J11" s="861">
        <v>22110</v>
      </c>
    </row>
    <row r="12" spans="1:19" x14ac:dyDescent="0.2">
      <c r="A12" s="862" t="s">
        <v>208</v>
      </c>
      <c r="B12" s="859">
        <v>12738</v>
      </c>
      <c r="C12" s="859">
        <v>4015</v>
      </c>
      <c r="D12" s="859">
        <v>4</v>
      </c>
      <c r="E12" s="860">
        <v>2812</v>
      </c>
      <c r="F12" s="859">
        <v>5356</v>
      </c>
      <c r="G12" s="859">
        <v>3918</v>
      </c>
      <c r="H12" s="859">
        <v>4671</v>
      </c>
      <c r="I12" s="859">
        <v>0</v>
      </c>
      <c r="J12" s="861">
        <v>16757</v>
      </c>
    </row>
    <row r="13" spans="1:19" x14ac:dyDescent="0.2">
      <c r="A13" s="862" t="s">
        <v>269</v>
      </c>
      <c r="B13" s="859">
        <v>11769</v>
      </c>
      <c r="C13" s="859">
        <v>3870</v>
      </c>
      <c r="D13" s="859">
        <v>2</v>
      </c>
      <c r="E13" s="860">
        <v>2542</v>
      </c>
      <c r="F13" s="859">
        <v>4829</v>
      </c>
      <c r="G13" s="859">
        <v>3686</v>
      </c>
      <c r="H13" s="859">
        <v>4584</v>
      </c>
      <c r="I13" s="859">
        <v>0</v>
      </c>
      <c r="J13" s="861">
        <v>15641</v>
      </c>
    </row>
    <row r="14" spans="1:19" x14ac:dyDescent="0.2">
      <c r="A14" s="862" t="s">
        <v>342</v>
      </c>
      <c r="B14" s="859">
        <v>10765</v>
      </c>
      <c r="C14" s="859">
        <v>3677</v>
      </c>
      <c r="D14" s="859">
        <v>0</v>
      </c>
      <c r="E14" s="860">
        <v>2226</v>
      </c>
      <c r="F14" s="859">
        <v>4415</v>
      </c>
      <c r="G14" s="859">
        <v>3467</v>
      </c>
      <c r="H14" s="859">
        <v>4334</v>
      </c>
      <c r="I14" s="859">
        <v>0</v>
      </c>
      <c r="J14" s="861">
        <v>14442</v>
      </c>
    </row>
    <row r="15" spans="1:19" x14ac:dyDescent="0.2">
      <c r="A15" s="862" t="s">
        <v>349</v>
      </c>
      <c r="B15" s="859">
        <v>13405</v>
      </c>
      <c r="C15" s="859">
        <v>4235</v>
      </c>
      <c r="D15" s="859">
        <v>4</v>
      </c>
      <c r="E15" s="860">
        <v>2453</v>
      </c>
      <c r="F15" s="859">
        <v>5508</v>
      </c>
      <c r="G15" s="859">
        <v>4558</v>
      </c>
      <c r="H15" s="859">
        <v>5125</v>
      </c>
      <c r="I15" s="859">
        <v>0</v>
      </c>
      <c r="J15" s="861">
        <v>17644</v>
      </c>
    </row>
    <row r="16" spans="1:19" x14ac:dyDescent="0.2">
      <c r="A16" s="862" t="s">
        <v>371</v>
      </c>
      <c r="B16" s="859">
        <v>12031</v>
      </c>
      <c r="C16" s="859">
        <v>3610</v>
      </c>
      <c r="D16" s="859">
        <v>5</v>
      </c>
      <c r="E16" s="860">
        <v>2157</v>
      </c>
      <c r="F16" s="859">
        <v>4683</v>
      </c>
      <c r="G16" s="859">
        <v>4069</v>
      </c>
      <c r="H16" s="859">
        <v>4737</v>
      </c>
      <c r="I16" s="863">
        <v>0</v>
      </c>
      <c r="J16" s="861">
        <v>15646</v>
      </c>
    </row>
    <row r="17" spans="1:10" x14ac:dyDescent="0.2">
      <c r="A17" s="864"/>
      <c r="B17" s="865" t="s">
        <v>383</v>
      </c>
      <c r="C17" s="866"/>
      <c r="D17" s="866"/>
      <c r="E17" s="867"/>
      <c r="F17" s="866"/>
      <c r="G17" s="866"/>
      <c r="H17" s="866"/>
      <c r="I17" s="866"/>
      <c r="J17" s="868"/>
    </row>
    <row r="18" spans="1:10" x14ac:dyDescent="0.2">
      <c r="A18" s="862" t="s">
        <v>111</v>
      </c>
      <c r="B18" s="869">
        <v>79.082140396539842</v>
      </c>
      <c r="C18" s="869">
        <v>20.902549184720201</v>
      </c>
      <c r="D18" s="869">
        <v>1.5310418739952538E-2</v>
      </c>
      <c r="E18" s="870">
        <v>24.875602847737884</v>
      </c>
      <c r="F18" s="869">
        <v>33.709714460690499</v>
      </c>
      <c r="G18" s="869">
        <v>20.098752200872696</v>
      </c>
      <c r="H18" s="869">
        <v>21.312102886013932</v>
      </c>
      <c r="I18" s="869">
        <v>3.8276046849881344E-3</v>
      </c>
      <c r="J18" s="871">
        <v>100</v>
      </c>
    </row>
    <row r="19" spans="1:10" x14ac:dyDescent="0.2">
      <c r="A19" s="862" t="s">
        <v>118</v>
      </c>
      <c r="B19" s="869">
        <v>78.338278931750736</v>
      </c>
      <c r="C19" s="869">
        <v>21.658057662014141</v>
      </c>
      <c r="D19" s="869">
        <v>3.6634062351174118E-3</v>
      </c>
      <c r="E19" s="870">
        <v>23.068469062534344</v>
      </c>
      <c r="F19" s="869">
        <v>34.685130234091659</v>
      </c>
      <c r="G19" s="869">
        <v>20.621313697475912</v>
      </c>
      <c r="H19" s="869">
        <v>21.625087005898084</v>
      </c>
      <c r="I19" s="869">
        <v>0</v>
      </c>
      <c r="J19" s="871">
        <v>100</v>
      </c>
    </row>
    <row r="20" spans="1:10" x14ac:dyDescent="0.2">
      <c r="A20" s="862" t="s">
        <v>128</v>
      </c>
      <c r="B20" s="869">
        <v>77.264226556238313</v>
      </c>
      <c r="C20" s="869">
        <v>22.720506850883552</v>
      </c>
      <c r="D20" s="869">
        <v>1.5266592878134422E-2</v>
      </c>
      <c r="E20" s="870">
        <v>20.930498835922293</v>
      </c>
      <c r="F20" s="869">
        <v>34.265867714972707</v>
      </c>
      <c r="G20" s="869">
        <v>21.800694629975954</v>
      </c>
      <c r="H20" s="869">
        <v>23.002938819129039</v>
      </c>
      <c r="I20" s="869">
        <v>0</v>
      </c>
      <c r="J20" s="871">
        <v>100</v>
      </c>
    </row>
    <row r="21" spans="1:10" x14ac:dyDescent="0.2">
      <c r="A21" s="862" t="s">
        <v>137</v>
      </c>
      <c r="B21" s="869">
        <v>75.94004733105443</v>
      </c>
      <c r="C21" s="869">
        <v>24.055570163905688</v>
      </c>
      <c r="D21" s="869">
        <v>4.3825050398807958E-3</v>
      </c>
      <c r="E21" s="870">
        <v>18.5993513892541</v>
      </c>
      <c r="F21" s="869">
        <v>34.288719432027349</v>
      </c>
      <c r="G21" s="869">
        <v>22.289420632833728</v>
      </c>
      <c r="H21" s="869">
        <v>24.822508545884826</v>
      </c>
      <c r="I21" s="869">
        <v>0</v>
      </c>
      <c r="J21" s="871">
        <v>100</v>
      </c>
    </row>
    <row r="22" spans="1:10" x14ac:dyDescent="0.2">
      <c r="A22" s="862" t="s">
        <v>163</v>
      </c>
      <c r="B22" s="869">
        <v>75.269109000452289</v>
      </c>
      <c r="C22" s="869">
        <v>24.717322478516511</v>
      </c>
      <c r="D22" s="869">
        <v>1.3568521031207599E-2</v>
      </c>
      <c r="E22" s="870">
        <v>18.055178652193575</v>
      </c>
      <c r="F22" s="869">
        <v>32.57801899592944</v>
      </c>
      <c r="G22" s="869">
        <v>23.043871551334238</v>
      </c>
      <c r="H22" s="869">
        <v>26.322930800542743</v>
      </c>
      <c r="I22" s="869">
        <v>0</v>
      </c>
      <c r="J22" s="871">
        <v>100</v>
      </c>
    </row>
    <row r="23" spans="1:10" x14ac:dyDescent="0.2">
      <c r="A23" s="862" t="s">
        <v>208</v>
      </c>
      <c r="B23" s="869">
        <v>76.015993316226044</v>
      </c>
      <c r="C23" s="869">
        <v>23.960136062541025</v>
      </c>
      <c r="D23" s="869">
        <v>2.3870621232917586E-2</v>
      </c>
      <c r="E23" s="870">
        <v>16.781046726741064</v>
      </c>
      <c r="F23" s="869">
        <v>31.962761830876644</v>
      </c>
      <c r="G23" s="869">
        <v>23.381273497642777</v>
      </c>
      <c r="H23" s="869">
        <v>27.874917944739515</v>
      </c>
      <c r="I23" s="869">
        <v>0</v>
      </c>
      <c r="J23" s="871">
        <v>100</v>
      </c>
    </row>
    <row r="24" spans="1:10" x14ac:dyDescent="0.2">
      <c r="A24" s="862" t="s">
        <v>269</v>
      </c>
      <c r="B24" s="869">
        <v>75.244549581228824</v>
      </c>
      <c r="C24" s="869">
        <v>24.742663512563134</v>
      </c>
      <c r="D24" s="869">
        <v>1.2786906208042962E-2</v>
      </c>
      <c r="E24" s="870">
        <v>16.252157790422608</v>
      </c>
      <c r="F24" s="869">
        <v>30.873985039319734</v>
      </c>
      <c r="G24" s="869">
        <v>23.566268141423183</v>
      </c>
      <c r="H24" s="869">
        <v>29.307589028834474</v>
      </c>
      <c r="I24" s="869">
        <v>0</v>
      </c>
      <c r="J24" s="871">
        <v>100</v>
      </c>
    </row>
    <row r="25" spans="1:10" x14ac:dyDescent="0.2">
      <c r="A25" s="862" t="s">
        <v>342</v>
      </c>
      <c r="B25" s="869">
        <v>74.539537460185571</v>
      </c>
      <c r="C25" s="869">
        <v>25.460462539814433</v>
      </c>
      <c r="D25" s="869">
        <v>0</v>
      </c>
      <c r="E25" s="870">
        <v>15.413377648525135</v>
      </c>
      <c r="F25" s="869">
        <v>30.570558094446753</v>
      </c>
      <c r="G25" s="869">
        <v>24.006370308821491</v>
      </c>
      <c r="H25" s="869">
        <v>30.009693948206618</v>
      </c>
      <c r="I25" s="869">
        <v>0</v>
      </c>
      <c r="J25" s="871">
        <v>100</v>
      </c>
    </row>
    <row r="26" spans="1:10" x14ac:dyDescent="0.2">
      <c r="A26" s="862" t="s">
        <v>349</v>
      </c>
      <c r="B26" s="870">
        <v>75.974835638177282</v>
      </c>
      <c r="C26" s="869">
        <v>24.002493765586035</v>
      </c>
      <c r="D26" s="872">
        <v>2.2670596236681023E-2</v>
      </c>
      <c r="E26" s="870">
        <v>13.902743142144638</v>
      </c>
      <c r="F26" s="869">
        <v>31.217411017909768</v>
      </c>
      <c r="G26" s="869">
        <v>25.833144411698029</v>
      </c>
      <c r="H26" s="869">
        <v>29.046701428247562</v>
      </c>
      <c r="I26" s="872">
        <v>0</v>
      </c>
      <c r="J26" s="871">
        <v>100</v>
      </c>
    </row>
    <row r="27" spans="1:10" x14ac:dyDescent="0.2">
      <c r="A27" s="854" t="s">
        <v>371</v>
      </c>
      <c r="B27" s="874">
        <v>76.89505304870255</v>
      </c>
      <c r="C27" s="875">
        <v>23.072989901572285</v>
      </c>
      <c r="D27" s="876">
        <v>3.195704972516937E-2</v>
      </c>
      <c r="E27" s="874">
        <v>13.786271251438068</v>
      </c>
      <c r="F27" s="875">
        <v>29.930972772593634</v>
      </c>
      <c r="G27" s="875">
        <v>26.006647066342836</v>
      </c>
      <c r="H27" s="875">
        <v>30.276108909625464</v>
      </c>
      <c r="I27" s="876">
        <v>0</v>
      </c>
      <c r="J27" s="873">
        <v>100</v>
      </c>
    </row>
    <row r="28" spans="1:10" ht="11.25" customHeight="1" x14ac:dyDescent="0.2">
      <c r="A28" s="590" t="s">
        <v>302</v>
      </c>
    </row>
    <row r="29" spans="1:10" ht="11.25" customHeight="1" x14ac:dyDescent="0.2">
      <c r="A29" s="590" t="s">
        <v>303</v>
      </c>
    </row>
  </sheetData>
  <mergeCells count="3">
    <mergeCell ref="A4:A5"/>
    <mergeCell ref="B4:D4"/>
    <mergeCell ref="E4:I4"/>
  </mergeCells>
  <hyperlinks>
    <hyperlink ref="A1" location="Contents!A1" display="Return to index"/>
  </hyperlinks>
  <pageMargins left="0.70866141732283472" right="0.70866141732283472" top="0.74803149606299213" bottom="0.74803149606299213" header="0.31496062992125984" footer="0.31496062992125984"/>
  <pageSetup paperSize="9"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N15"/>
  <sheetViews>
    <sheetView showGridLines="0" workbookViewId="0">
      <selection activeCell="A2" sqref="A2"/>
    </sheetView>
  </sheetViews>
  <sheetFormatPr defaultRowHeight="12.75" x14ac:dyDescent="0.2"/>
  <cols>
    <col min="1" max="1" customWidth="true" width="43.42578125" collapsed="false"/>
    <col min="2" max="11" customWidth="true" width="9.140625" collapsed="false"/>
    <col min="12" max="12" bestFit="true" customWidth="true" width="12.5703125" collapsed="false"/>
    <col min="14" max="14" bestFit="true" customWidth="true" width="9.85546875" collapsed="false"/>
  </cols>
  <sheetData>
    <row r="1" spans="1:14" x14ac:dyDescent="0.2">
      <c r="A1" s="100" t="s">
        <v>89</v>
      </c>
    </row>
    <row r="2" spans="1:14" ht="15" x14ac:dyDescent="0.2">
      <c r="A2" s="33" t="s">
        <v>425</v>
      </c>
      <c r="B2" s="37"/>
      <c r="C2" s="37"/>
      <c r="D2" s="37"/>
      <c r="E2" s="37"/>
      <c r="F2" s="37"/>
      <c r="G2" s="37"/>
      <c r="H2" s="37"/>
      <c r="I2" s="37"/>
      <c r="J2" s="37"/>
      <c r="K2" s="37"/>
    </row>
    <row r="3" spans="1:14" ht="12.75" customHeight="1" x14ac:dyDescent="0.2">
      <c r="A3" s="33"/>
      <c r="B3" s="37"/>
      <c r="C3" s="37"/>
      <c r="D3" s="37"/>
      <c r="E3" s="37"/>
      <c r="F3" s="37"/>
      <c r="G3" s="37"/>
      <c r="H3" s="37"/>
      <c r="I3" s="37"/>
      <c r="J3" s="37"/>
      <c r="K3" s="37"/>
    </row>
    <row r="4" spans="1:14" ht="24" x14ac:dyDescent="0.2">
      <c r="A4" s="128"/>
      <c r="B4" s="564" t="s">
        <v>111</v>
      </c>
      <c r="C4" s="556" t="s">
        <v>118</v>
      </c>
      <c r="D4" s="556" t="s">
        <v>128</v>
      </c>
      <c r="E4" s="556" t="s">
        <v>137</v>
      </c>
      <c r="F4" s="556" t="s">
        <v>163</v>
      </c>
      <c r="G4" s="556" t="s">
        <v>208</v>
      </c>
      <c r="H4" s="556" t="s">
        <v>269</v>
      </c>
      <c r="I4" s="556" t="s">
        <v>342</v>
      </c>
      <c r="J4" s="626" t="s">
        <v>349</v>
      </c>
      <c r="K4" s="627" t="s">
        <v>371</v>
      </c>
      <c r="L4" s="493" t="s">
        <v>380</v>
      </c>
      <c r="N4" s="110"/>
    </row>
    <row r="5" spans="1:14" ht="13.5" x14ac:dyDescent="0.2">
      <c r="A5" s="751" t="s">
        <v>343</v>
      </c>
      <c r="B5" s="752">
        <v>72173</v>
      </c>
      <c r="C5" s="670">
        <v>64171</v>
      </c>
      <c r="D5" s="670">
        <v>65763</v>
      </c>
      <c r="E5" s="670">
        <v>68181</v>
      </c>
      <c r="F5" s="670">
        <v>68289</v>
      </c>
      <c r="G5" s="670">
        <v>53272</v>
      </c>
      <c r="H5" s="670">
        <v>44110</v>
      </c>
      <c r="I5" s="670">
        <v>41939</v>
      </c>
      <c r="J5" s="670">
        <v>34774</v>
      </c>
      <c r="K5" s="753">
        <v>36108</v>
      </c>
      <c r="L5" s="754">
        <v>3.8361994593661963</v>
      </c>
      <c r="N5" s="489"/>
    </row>
    <row r="6" spans="1:14" x14ac:dyDescent="0.2">
      <c r="A6" s="486" t="s">
        <v>304</v>
      </c>
      <c r="B6" s="415">
        <v>61236</v>
      </c>
      <c r="C6" s="354">
        <v>54360</v>
      </c>
      <c r="D6" s="354">
        <v>53686</v>
      </c>
      <c r="E6" s="354">
        <v>54875</v>
      </c>
      <c r="F6" s="354">
        <v>55622</v>
      </c>
      <c r="G6" s="354">
        <v>42920</v>
      </c>
      <c r="H6" s="354">
        <v>29389</v>
      </c>
      <c r="I6" s="354">
        <v>15381</v>
      </c>
      <c r="J6" s="354">
        <v>11018</v>
      </c>
      <c r="K6" s="355">
        <v>8890</v>
      </c>
      <c r="L6" s="569">
        <v>-19.313850063532399</v>
      </c>
      <c r="N6" s="416"/>
    </row>
    <row r="7" spans="1:14" x14ac:dyDescent="0.2">
      <c r="A7" s="486" t="s">
        <v>305</v>
      </c>
      <c r="B7" s="415">
        <v>8386</v>
      </c>
      <c r="C7" s="354">
        <v>7517</v>
      </c>
      <c r="D7" s="354">
        <v>8458</v>
      </c>
      <c r="E7" s="354">
        <v>8435</v>
      </c>
      <c r="F7" s="354">
        <v>7263</v>
      </c>
      <c r="G7" s="354">
        <v>4807</v>
      </c>
      <c r="H7" s="354">
        <v>3377</v>
      </c>
      <c r="I7" s="354">
        <v>298</v>
      </c>
      <c r="J7" s="354">
        <v>203</v>
      </c>
      <c r="K7" s="355">
        <v>33</v>
      </c>
      <c r="L7" s="569">
        <v>-83.743842364532014</v>
      </c>
      <c r="N7" s="416"/>
    </row>
    <row r="8" spans="1:14" x14ac:dyDescent="0.2">
      <c r="A8" s="486" t="s">
        <v>306</v>
      </c>
      <c r="B8" s="415">
        <v>2313</v>
      </c>
      <c r="C8" s="354">
        <v>1715</v>
      </c>
      <c r="D8" s="354">
        <v>986</v>
      </c>
      <c r="E8" s="354">
        <v>621</v>
      </c>
      <c r="F8" s="354">
        <v>448</v>
      </c>
      <c r="G8" s="354">
        <v>242</v>
      </c>
      <c r="H8" s="354">
        <v>392</v>
      </c>
      <c r="I8" s="354">
        <v>361</v>
      </c>
      <c r="J8" s="354">
        <v>411</v>
      </c>
      <c r="K8" s="355">
        <v>300</v>
      </c>
      <c r="L8" s="569">
        <v>-27.007299270072991</v>
      </c>
      <c r="N8" s="416"/>
    </row>
    <row r="9" spans="1:14" x14ac:dyDescent="0.2">
      <c r="A9" s="486" t="s">
        <v>307</v>
      </c>
      <c r="B9" s="415">
        <v>238</v>
      </c>
      <c r="C9" s="354">
        <v>579</v>
      </c>
      <c r="D9" s="354">
        <v>2598</v>
      </c>
      <c r="E9" s="354">
        <v>4149</v>
      </c>
      <c r="F9" s="354">
        <v>4927</v>
      </c>
      <c r="G9" s="354">
        <v>5283</v>
      </c>
      <c r="H9" s="354">
        <v>6655</v>
      </c>
      <c r="I9" s="354">
        <v>6126</v>
      </c>
      <c r="J9" s="354">
        <v>5716</v>
      </c>
      <c r="K9" s="355">
        <v>4731</v>
      </c>
      <c r="L9" s="569">
        <v>-17.232330300909727</v>
      </c>
      <c r="N9" s="416"/>
    </row>
    <row r="10" spans="1:14" ht="13.5" x14ac:dyDescent="0.2">
      <c r="A10" s="487" t="s">
        <v>344</v>
      </c>
      <c r="B10" s="358" t="s">
        <v>494</v>
      </c>
      <c r="C10" s="358" t="s">
        <v>494</v>
      </c>
      <c r="D10" s="358" t="s">
        <v>494</v>
      </c>
      <c r="E10" s="358" t="s">
        <v>494</v>
      </c>
      <c r="F10" s="358" t="s">
        <v>494</v>
      </c>
      <c r="G10" s="358" t="s">
        <v>494</v>
      </c>
      <c r="H10" s="358">
        <v>4242</v>
      </c>
      <c r="I10" s="358">
        <v>19678</v>
      </c>
      <c r="J10" s="358">
        <v>17332</v>
      </c>
      <c r="K10" s="359">
        <v>22070</v>
      </c>
      <c r="L10" s="570">
        <v>27.336718209093004</v>
      </c>
      <c r="N10" s="233"/>
    </row>
    <row r="11" spans="1:14" ht="11.25" customHeight="1" x14ac:dyDescent="0.2">
      <c r="A11" s="557" t="s">
        <v>345</v>
      </c>
      <c r="N11" s="110"/>
    </row>
    <row r="12" spans="1:14" ht="11.25" customHeight="1" x14ac:dyDescent="0.2">
      <c r="A12" s="307" t="s">
        <v>354</v>
      </c>
      <c r="N12" s="110"/>
    </row>
    <row r="13" spans="1:14" ht="11.25" customHeight="1" x14ac:dyDescent="0.2">
      <c r="A13" s="306"/>
      <c r="N13" s="110"/>
    </row>
    <row r="14" spans="1:14" x14ac:dyDescent="0.2">
      <c r="A14" s="154"/>
    </row>
    <row r="15" spans="1:14" x14ac:dyDescent="0.2">
      <c r="A15" s="154"/>
    </row>
  </sheetData>
  <phoneticPr fontId="10" type="noConversion"/>
  <hyperlinks>
    <hyperlink ref="A1" location="Contents!A1" display="Return to index"/>
  </hyperlinks>
  <pageMargins left="0.74803149606299213" right="0.74803149606299213" top="0.98425196850393704" bottom="0.98425196850393704" header="0.51181102362204722" footer="0.51181102362204722"/>
  <pageSetup paperSize="9" scale="89" orientation="landscape"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M54"/>
  <sheetViews>
    <sheetView showGridLines="0" topLeftCell="B1" workbookViewId="0">
      <selection activeCell="B2" sqref="B2"/>
    </sheetView>
  </sheetViews>
  <sheetFormatPr defaultRowHeight="12.75" x14ac:dyDescent="0.2"/>
  <cols>
    <col min="1" max="1" customWidth="true" hidden="true" width="0.0" collapsed="false"/>
    <col min="2" max="2" customWidth="true" width="33.28515625" collapsed="false"/>
    <col min="3" max="13" customWidth="true" width="9.140625" collapsed="false"/>
  </cols>
  <sheetData>
    <row r="1" spans="1:13" x14ac:dyDescent="0.2">
      <c r="A1" t="s">
        <v>365</v>
      </c>
      <c r="B1" s="100" t="s">
        <v>89</v>
      </c>
    </row>
    <row r="2" spans="1:13" ht="17.25" x14ac:dyDescent="0.2">
      <c r="A2" t="s">
        <v>366</v>
      </c>
      <c r="B2" s="315" t="s">
        <v>447</v>
      </c>
    </row>
    <row r="3" spans="1:13" ht="15" x14ac:dyDescent="0.2">
      <c r="A3" t="s">
        <v>367</v>
      </c>
      <c r="B3" s="315"/>
    </row>
    <row r="4" spans="1:13" ht="15" x14ac:dyDescent="0.2">
      <c r="A4" s="465"/>
      <c r="B4" s="33" t="s">
        <v>368</v>
      </c>
      <c r="C4" s="33"/>
      <c r="D4" s="34"/>
      <c r="E4" s="34"/>
      <c r="F4" s="34"/>
      <c r="G4" s="34"/>
      <c r="H4" s="34"/>
      <c r="I4" s="34"/>
      <c r="J4" s="34"/>
      <c r="K4" s="421"/>
      <c r="L4" s="421"/>
      <c r="M4" s="35"/>
    </row>
    <row r="5" spans="1:13" ht="15" x14ac:dyDescent="0.2">
      <c r="B5" s="815" t="s">
        <v>367</v>
      </c>
      <c r="C5" s="814"/>
      <c r="D5" s="34"/>
      <c r="E5" s="814"/>
      <c r="F5" s="34"/>
      <c r="G5" s="34"/>
      <c r="H5" s="34"/>
      <c r="I5" s="34"/>
      <c r="J5" s="34"/>
      <c r="K5" s="421"/>
      <c r="L5" s="421"/>
      <c r="M5" s="35"/>
    </row>
    <row r="6" spans="1:13" ht="15" x14ac:dyDescent="0.2">
      <c r="B6" s="315"/>
    </row>
    <row r="7" spans="1:13" x14ac:dyDescent="0.2">
      <c r="B7" s="422"/>
      <c r="C7" s="174"/>
      <c r="D7" s="112"/>
      <c r="E7" s="112"/>
      <c r="F7" s="175"/>
      <c r="G7" s="176" t="s">
        <v>143</v>
      </c>
      <c r="H7" s="174"/>
      <c r="I7" s="112"/>
      <c r="J7" s="112"/>
      <c r="K7" s="177"/>
      <c r="L7" s="176" t="s">
        <v>507</v>
      </c>
    </row>
    <row r="8" spans="1:13" x14ac:dyDescent="0.2">
      <c r="B8" s="423" t="s">
        <v>30</v>
      </c>
      <c r="C8" s="165" t="s">
        <v>31</v>
      </c>
      <c r="D8" s="166" t="s">
        <v>32</v>
      </c>
      <c r="E8" s="166" t="s">
        <v>29</v>
      </c>
      <c r="F8" s="165" t="s">
        <v>275</v>
      </c>
      <c r="G8" s="165" t="s">
        <v>9</v>
      </c>
      <c r="H8" s="167" t="s">
        <v>31</v>
      </c>
      <c r="I8" s="166" t="s">
        <v>32</v>
      </c>
      <c r="J8" s="166" t="s">
        <v>29</v>
      </c>
      <c r="K8" s="165" t="s">
        <v>275</v>
      </c>
      <c r="L8" s="168" t="s">
        <v>9</v>
      </c>
    </row>
    <row r="9" spans="1:13" x14ac:dyDescent="0.2">
      <c r="B9" s="657" t="s">
        <v>139</v>
      </c>
      <c r="C9" s="947">
        <f>IF($B$5=$A$1,'Table 18a'!B6,IF($B$5=$A$2,'Table 18b'!B6,IF($B$5=$A$3,'Table 18c'!B6)))</f>
        <v>5135</v>
      </c>
      <c r="D9" s="1009">
        <f>IF($B$5=$A$1,'Table 18a'!C6,IF($B$5=$A$2,'Table 18b'!C6,IF($B$5=$A$3,'Table 18c'!C6)))</f>
        <v>6458</v>
      </c>
      <c r="E9" s="1009">
        <f>IF($B$5=$A$1,'Table 18a'!D6,IF($B$5=$A$2,'Table 18b'!D6,IF($B$5=$A$3,'Table 18c'!D6)))</f>
        <v>4534</v>
      </c>
      <c r="F9" s="1009">
        <f>IF($B$5=$A$1,'Table 18a'!E6,IF($B$5=$A$2,'Table 18b'!E6,IF($B$5=$A$3,'Table 18c'!E6)))</f>
        <v>5942</v>
      </c>
      <c r="G9" s="1010">
        <f>IF($B$5=$A$1,'Table 18a'!F6,IF($B$5=$A$2,'Table 18b'!F6,IF($B$5=$A$3,'Table 18c'!F6)))</f>
        <v>22069</v>
      </c>
      <c r="H9" s="1011">
        <f>IF($B$5=$A$1,'Table 18a'!G6,IF($B$5=$A$2,'Table 18b'!G6,IF($B$5=$A$3,'Table 18c'!G6)))</f>
        <v>100</v>
      </c>
      <c r="I9" s="1011">
        <f>IF($B$5=$A$1,'Table 18a'!H6,IF($B$5=$A$2,'Table 18b'!H6,IF($B$5=$A$3,'Table 18c'!H6)))</f>
        <v>100</v>
      </c>
      <c r="J9" s="1011">
        <f>IF($B$5=$A$1,'Table 18a'!I6,IF($B$5=$A$2,'Table 18b'!I6,IF($B$5=$A$3,'Table 18c'!I6)))</f>
        <v>100</v>
      </c>
      <c r="K9" s="1011">
        <f>IF($B$5=$A$1,'Table 18a'!J6,IF($B$5=$A$2,'Table 18b'!J6,IF($B$5=$A$3,'Table 18c'!J6)))</f>
        <v>100</v>
      </c>
      <c r="L9" s="1012">
        <f>IF($B$5=$A$1,'Table 18a'!K6,IF($B$5=$A$2,'Table 18b'!K6,IF($B$5=$A$3,'Table 18c'!K6)))</f>
        <v>100</v>
      </c>
    </row>
    <row r="10" spans="1:13" x14ac:dyDescent="0.2">
      <c r="B10" s="905" t="s">
        <v>11</v>
      </c>
      <c r="C10" s="1013">
        <f>IF($B$5=$A$1,'Table 18a'!B7,IF($B$5=$A$2,'Table 18b'!B7,IF($B$5=$A$3,'Table 18c'!B7)))</f>
        <v>3138</v>
      </c>
      <c r="D10" s="1013">
        <f>IF($B$5=$A$1,'Table 18a'!C7,IF($B$5=$A$2,'Table 18b'!C7,IF($B$5=$A$3,'Table 18c'!C7)))</f>
        <v>3771</v>
      </c>
      <c r="E10" s="1013">
        <f>IF($B$5=$A$1,'Table 18a'!D7,IF($B$5=$A$2,'Table 18b'!D7,IF($B$5=$A$3,'Table 18c'!D7)))</f>
        <v>2362</v>
      </c>
      <c r="F10" s="1013">
        <f>IF($B$5=$A$1,'Table 18a'!E7,IF($B$5=$A$2,'Table 18b'!E7,IF($B$5=$A$3,'Table 18c'!E7)))</f>
        <v>2632</v>
      </c>
      <c r="G10" s="1014">
        <f>IF($B$5=$A$1,'Table 18a'!F7,IF($B$5=$A$2,'Table 18b'!F7,IF($B$5=$A$3,'Table 18c'!F7)))</f>
        <v>11903</v>
      </c>
      <c r="H10" s="1015">
        <f>IF($B$5=$A$1,'Table 18a'!G7,IF($B$5=$A$2,'Table 18b'!G7,IF($B$5=$A$3,'Table 18c'!G7)))</f>
        <v>61.110029211295036</v>
      </c>
      <c r="I10" s="1015">
        <f>IF($B$5=$A$1,'Table 18a'!H7,IF($B$5=$A$2,'Table 18b'!H7,IF($B$5=$A$3,'Table 18c'!H7)))</f>
        <v>58.392691235676672</v>
      </c>
      <c r="J10" s="1015">
        <f>IF($B$5=$A$1,'Table 18a'!I7,IF($B$5=$A$2,'Table 18b'!I7,IF($B$5=$A$3,'Table 18c'!I7)))</f>
        <v>52.095280105866784</v>
      </c>
      <c r="K10" s="1015">
        <f>IF($B$5=$A$1,'Table 18a'!J7,IF($B$5=$A$2,'Table 18b'!J7,IF($B$5=$A$3,'Table 18c'!J7)))</f>
        <v>44.294850218781555</v>
      </c>
      <c r="L10" s="1016">
        <f>IF($B$5=$A$1,'Table 18a'!K7,IF($B$5=$A$2,'Table 18b'!K7,IF($B$5=$A$3,'Table 18c'!K7)))</f>
        <v>53.935384475961754</v>
      </c>
    </row>
    <row r="11" spans="1:13" x14ac:dyDescent="0.2">
      <c r="B11" s="652" t="s">
        <v>12</v>
      </c>
      <c r="C11" s="1009">
        <f>IF($B$5=$A$1,'Table 18a'!B8,IF($B$5=$A$2,'Table 18b'!B8,IF($B$5=$A$3,'Table 18c'!B8)))</f>
        <v>0</v>
      </c>
      <c r="D11" s="1009">
        <f>IF($B$5=$A$1,'Table 18a'!C8,IF($B$5=$A$2,'Table 18b'!C8,IF($B$5=$A$3,'Table 18c'!C8)))</f>
        <v>1</v>
      </c>
      <c r="E11" s="1009">
        <f>IF($B$5=$A$1,'Table 18a'!D8,IF($B$5=$A$2,'Table 18b'!D8,IF($B$5=$A$3,'Table 18c'!D8)))</f>
        <v>0</v>
      </c>
      <c r="F11" s="1009">
        <f>IF($B$5=$A$1,'Table 18a'!E8,IF($B$5=$A$2,'Table 18b'!E8,IF($B$5=$A$3,'Table 18c'!E8)))</f>
        <v>0</v>
      </c>
      <c r="G11" s="1010">
        <f>IF($B$5=$A$1,'Table 18a'!F8,IF($B$5=$A$2,'Table 18b'!F8,IF($B$5=$A$3,'Table 18c'!F8)))</f>
        <v>1</v>
      </c>
      <c r="H11" s="1011">
        <f>IF($B$5=$A$1,'Table 18a'!G8,IF($B$5=$A$2,'Table 18b'!G8,IF($B$5=$A$3,'Table 18c'!G8)))</f>
        <v>0</v>
      </c>
      <c r="I11" s="1011">
        <f>IF($B$5=$A$1,'Table 18a'!H8,IF($B$5=$A$2,'Table 18b'!H8,IF($B$5=$A$3,'Table 18c'!H8)))</f>
        <v>1.548467017652524E-2</v>
      </c>
      <c r="J11" s="1011">
        <f>IF($B$5=$A$1,'Table 18a'!I8,IF($B$5=$A$2,'Table 18b'!I8,IF($B$5=$A$3,'Table 18c'!I8)))</f>
        <v>0</v>
      </c>
      <c r="K11" s="1011">
        <f>IF($B$5=$A$1,'Table 18a'!J8,IF($B$5=$A$2,'Table 18b'!J8,IF($B$5=$A$3,'Table 18c'!J8)))</f>
        <v>0</v>
      </c>
      <c r="L11" s="1012">
        <f>IF($B$5=$A$1,'Table 18a'!K8,IF($B$5=$A$2,'Table 18b'!K8,IF($B$5=$A$3,'Table 18c'!K8)))</f>
        <v>4.5312429199329375E-3</v>
      </c>
    </row>
    <row r="12" spans="1:13" x14ac:dyDescent="0.2">
      <c r="B12" s="169" t="s">
        <v>164</v>
      </c>
      <c r="C12" s="1017">
        <f>IF($B$5=$A$1,'Table 18a'!B9,IF($B$5=$A$2,'Table 18b'!B9,IF($B$5=$A$3,'Table 18c'!B9)))</f>
        <v>0</v>
      </c>
      <c r="D12" s="1018">
        <f>IF($B$5=$A$1,'Table 18a'!C9,IF($B$5=$A$2,'Table 18b'!C9,IF($B$5=$A$3,'Table 18c'!C9)))</f>
        <v>0</v>
      </c>
      <c r="E12" s="1018">
        <f>IF($B$5=$A$1,'Table 18a'!D9,IF($B$5=$A$2,'Table 18b'!D9,IF($B$5=$A$3,'Table 18c'!D9)))</f>
        <v>0</v>
      </c>
      <c r="F12" s="1018">
        <f>IF($B$5=$A$1,'Table 18a'!E9,IF($B$5=$A$2,'Table 18b'!E9,IF($B$5=$A$3,'Table 18c'!E9)))</f>
        <v>0</v>
      </c>
      <c r="G12" s="1019">
        <f>IF($B$5=$A$1,'Table 18a'!F9,IF($B$5=$A$2,'Table 18b'!F9,IF($B$5=$A$3,'Table 18c'!F9)))</f>
        <v>0</v>
      </c>
      <c r="H12" s="1020">
        <f>IF($B$5=$A$1,'Table 18a'!G9,IF($B$5=$A$2,'Table 18b'!G9,IF($B$5=$A$3,'Table 18c'!G9)))</f>
        <v>0</v>
      </c>
      <c r="I12" s="1021">
        <f>IF($B$5=$A$1,'Table 18a'!H9,IF($B$5=$A$2,'Table 18b'!H9,IF($B$5=$A$3,'Table 18c'!H9)))</f>
        <v>0</v>
      </c>
      <c r="J12" s="1021">
        <f>IF($B$5=$A$1,'Table 18a'!I9,IF($B$5=$A$2,'Table 18b'!I9,IF($B$5=$A$3,'Table 18c'!I9)))</f>
        <v>0</v>
      </c>
      <c r="K12" s="1021">
        <f>IF($B$5=$A$1,'Table 18a'!J9,IF($B$5=$A$2,'Table 18b'!J9,IF($B$5=$A$3,'Table 18c'!J9)))</f>
        <v>0</v>
      </c>
      <c r="L12" s="1022">
        <f>IF($B$5=$A$1,'Table 18a'!K9,IF($B$5=$A$2,'Table 18b'!K9,IF($B$5=$A$3,'Table 18c'!K9)))</f>
        <v>0</v>
      </c>
    </row>
    <row r="13" spans="1:13" x14ac:dyDescent="0.2">
      <c r="B13" s="169" t="s">
        <v>198</v>
      </c>
      <c r="C13" s="1018">
        <f>IF($B$5=$A$1,'Table 18a'!B10,IF($B$5=$A$2,'Table 18b'!B10,IF($B$5=$A$3,'Table 18c'!B10)))</f>
        <v>0</v>
      </c>
      <c r="D13" s="1018">
        <f>IF($B$5=$A$1,'Table 18a'!C10,IF($B$5=$A$2,'Table 18b'!C10,IF($B$5=$A$3,'Table 18c'!C10)))</f>
        <v>0</v>
      </c>
      <c r="E13" s="1018">
        <f>IF($B$5=$A$1,'Table 18a'!D10,IF($B$5=$A$2,'Table 18b'!D10,IF($B$5=$A$3,'Table 18c'!D10)))</f>
        <v>0</v>
      </c>
      <c r="F13" s="1018">
        <f>IF($B$5=$A$1,'Table 18a'!E10,IF($B$5=$A$2,'Table 18b'!E10,IF($B$5=$A$3,'Table 18c'!E10)))</f>
        <v>0</v>
      </c>
      <c r="G13" s="1019">
        <f>IF($B$5=$A$1,'Table 18a'!F10,IF($B$5=$A$2,'Table 18b'!F10,IF($B$5=$A$3,'Table 18c'!F10)))</f>
        <v>0</v>
      </c>
      <c r="H13" s="1021">
        <f>IF($B$5=$A$1,'Table 18a'!G10,IF($B$5=$A$2,'Table 18b'!G10,IF($B$5=$A$3,'Table 18c'!G10)))</f>
        <v>0</v>
      </c>
      <c r="I13" s="1021">
        <f>IF($B$5=$A$1,'Table 18a'!H10,IF($B$5=$A$2,'Table 18b'!H10,IF($B$5=$A$3,'Table 18c'!H10)))</f>
        <v>0</v>
      </c>
      <c r="J13" s="1021">
        <f>IF($B$5=$A$1,'Table 18a'!I10,IF($B$5=$A$2,'Table 18b'!I10,IF($B$5=$A$3,'Table 18c'!I10)))</f>
        <v>0</v>
      </c>
      <c r="K13" s="1021">
        <f>IF($B$5=$A$1,'Table 18a'!J10,IF($B$5=$A$2,'Table 18b'!J10,IF($B$5=$A$3,'Table 18c'!J10)))</f>
        <v>0</v>
      </c>
      <c r="L13" s="1022">
        <f>IF($B$5=$A$1,'Table 18a'!K10,IF($B$5=$A$2,'Table 18b'!K10,IF($B$5=$A$3,'Table 18c'!K10)))</f>
        <v>0</v>
      </c>
    </row>
    <row r="14" spans="1:13" x14ac:dyDescent="0.2">
      <c r="B14" s="169" t="s">
        <v>165</v>
      </c>
      <c r="C14" s="1018">
        <f>IF($B$5=$A$1,'Table 18a'!B11,IF($B$5=$A$2,'Table 18b'!B11,IF($B$5=$A$3,'Table 18c'!B11)))</f>
        <v>0</v>
      </c>
      <c r="D14" s="1018">
        <f>IF($B$5=$A$1,'Table 18a'!C11,IF($B$5=$A$2,'Table 18b'!C11,IF($B$5=$A$3,'Table 18c'!C11)))</f>
        <v>0</v>
      </c>
      <c r="E14" s="1018">
        <f>IF($B$5=$A$1,'Table 18a'!D11,IF($B$5=$A$2,'Table 18b'!D11,IF($B$5=$A$3,'Table 18c'!D11)))</f>
        <v>0</v>
      </c>
      <c r="F14" s="1018">
        <f>IF($B$5=$A$1,'Table 18a'!E11,IF($B$5=$A$2,'Table 18b'!E11,IF($B$5=$A$3,'Table 18c'!E11)))</f>
        <v>0</v>
      </c>
      <c r="G14" s="1019">
        <f>IF($B$5=$A$1,'Table 18a'!F11,IF($B$5=$A$2,'Table 18b'!F11,IF($B$5=$A$3,'Table 18c'!F11)))</f>
        <v>0</v>
      </c>
      <c r="H14" s="1021">
        <f>IF($B$5=$A$1,'Table 18a'!G11,IF($B$5=$A$2,'Table 18b'!G11,IF($B$5=$A$3,'Table 18c'!G11)))</f>
        <v>0</v>
      </c>
      <c r="I14" s="1021">
        <f>IF($B$5=$A$1,'Table 18a'!H11,IF($B$5=$A$2,'Table 18b'!H11,IF($B$5=$A$3,'Table 18c'!H11)))</f>
        <v>0</v>
      </c>
      <c r="J14" s="1021">
        <f>IF($B$5=$A$1,'Table 18a'!I11,IF($B$5=$A$2,'Table 18b'!I11,IF($B$5=$A$3,'Table 18c'!I11)))</f>
        <v>0</v>
      </c>
      <c r="K14" s="1021">
        <f>IF($B$5=$A$1,'Table 18a'!J11,IF($B$5=$A$2,'Table 18b'!J11,IF($B$5=$A$3,'Table 18c'!J11)))</f>
        <v>0</v>
      </c>
      <c r="L14" s="1022">
        <f>IF($B$5=$A$1,'Table 18a'!K11,IF($B$5=$A$2,'Table 18b'!K11,IF($B$5=$A$3,'Table 18c'!K11)))</f>
        <v>0</v>
      </c>
    </row>
    <row r="15" spans="1:13" x14ac:dyDescent="0.2">
      <c r="B15" s="169" t="s">
        <v>199</v>
      </c>
      <c r="C15" s="1018">
        <f>IF($B$5=$A$1,'Table 18a'!B12,IF($B$5=$A$2,'Table 18b'!B12,IF($B$5=$A$3,'Table 18c'!B12)))</f>
        <v>0</v>
      </c>
      <c r="D15" s="1018">
        <f>IF($B$5=$A$1,'Table 18a'!C12,IF($B$5=$A$2,'Table 18b'!C12,IF($B$5=$A$3,'Table 18c'!C12)))</f>
        <v>1</v>
      </c>
      <c r="E15" s="1018">
        <f>IF($B$5=$A$1,'Table 18a'!D12,IF($B$5=$A$2,'Table 18b'!D12,IF($B$5=$A$3,'Table 18c'!D12)))</f>
        <v>0</v>
      </c>
      <c r="F15" s="1018">
        <f>IF($B$5=$A$1,'Table 18a'!E12,IF($B$5=$A$2,'Table 18b'!E12,IF($B$5=$A$3,'Table 18c'!E12)))</f>
        <v>0</v>
      </c>
      <c r="G15" s="1019">
        <f>IF($B$5=$A$1,'Table 18a'!F12,IF($B$5=$A$2,'Table 18b'!F12,IF($B$5=$A$3,'Table 18c'!F12)))</f>
        <v>1</v>
      </c>
      <c r="H15" s="1021">
        <f>IF($B$5=$A$1,'Table 18a'!G12,IF($B$5=$A$2,'Table 18b'!G12,IF($B$5=$A$3,'Table 18c'!G12)))</f>
        <v>0</v>
      </c>
      <c r="I15" s="1021">
        <f>IF($B$5=$A$1,'Table 18a'!H12,IF($B$5=$A$2,'Table 18b'!H12,IF($B$5=$A$3,'Table 18c'!H12)))</f>
        <v>1.548467017652524E-2</v>
      </c>
      <c r="J15" s="1021">
        <f>IF($B$5=$A$1,'Table 18a'!I12,IF($B$5=$A$2,'Table 18b'!I12,IF($B$5=$A$3,'Table 18c'!I12)))</f>
        <v>0</v>
      </c>
      <c r="K15" s="1021">
        <f>IF($B$5=$A$1,'Table 18a'!J12,IF($B$5=$A$2,'Table 18b'!J12,IF($B$5=$A$3,'Table 18c'!J12)))</f>
        <v>0</v>
      </c>
      <c r="L15" s="1022">
        <f>IF($B$5=$A$1,'Table 18a'!K12,IF($B$5=$A$2,'Table 18b'!K12,IF($B$5=$A$3,'Table 18c'!K12)))</f>
        <v>4.5312429199329375E-3</v>
      </c>
    </row>
    <row r="16" spans="1:13" x14ac:dyDescent="0.2">
      <c r="B16" s="652" t="s">
        <v>140</v>
      </c>
      <c r="C16" s="1009">
        <f>IF($B$5=$A$1,'Table 18a'!B13,IF($B$5=$A$2,'Table 18b'!B13,IF($B$5=$A$3,'Table 18c'!B13)))</f>
        <v>1</v>
      </c>
      <c r="D16" s="1009">
        <f>IF($B$5=$A$1,'Table 18a'!C13,IF($B$5=$A$2,'Table 18b'!C13,IF($B$5=$A$3,'Table 18c'!C13)))</f>
        <v>3</v>
      </c>
      <c r="E16" s="1009">
        <f>IF($B$5=$A$1,'Table 18a'!D13,IF($B$5=$A$2,'Table 18b'!D13,IF($B$5=$A$3,'Table 18c'!D13)))</f>
        <v>2</v>
      </c>
      <c r="F16" s="1009">
        <f>IF($B$5=$A$1,'Table 18a'!E13,IF($B$5=$A$2,'Table 18b'!E13,IF($B$5=$A$3,'Table 18c'!E13)))</f>
        <v>3</v>
      </c>
      <c r="G16" s="1010">
        <f>IF($B$5=$A$1,'Table 18a'!F13,IF($B$5=$A$2,'Table 18b'!F13,IF($B$5=$A$3,'Table 18c'!F13)))</f>
        <v>9</v>
      </c>
      <c r="H16" s="1011">
        <f>IF($B$5=$A$1,'Table 18a'!G13,IF($B$5=$A$2,'Table 18b'!G13,IF($B$5=$A$3,'Table 18c'!G13)))</f>
        <v>1.9474196689386564E-2</v>
      </c>
      <c r="I16" s="1011">
        <f>IF($B$5=$A$1,'Table 18a'!H13,IF($B$5=$A$2,'Table 18b'!H13,IF($B$5=$A$3,'Table 18c'!H13)))</f>
        <v>4.6454010529575721E-2</v>
      </c>
      <c r="J16" s="1011">
        <f>IF($B$5=$A$1,'Table 18a'!I13,IF($B$5=$A$2,'Table 18b'!I13,IF($B$5=$A$3,'Table 18c'!I13)))</f>
        <v>4.4111160123511246E-2</v>
      </c>
      <c r="K16" s="1011">
        <f>IF($B$5=$A$1,'Table 18a'!J13,IF($B$5=$A$2,'Table 18b'!J13,IF($B$5=$A$3,'Table 18c'!J13)))</f>
        <v>5.0488051161225178E-2</v>
      </c>
      <c r="L16" s="1012">
        <f>IF($B$5=$A$1,'Table 18a'!K13,IF($B$5=$A$2,'Table 18b'!K13,IF($B$5=$A$3,'Table 18c'!K13)))</f>
        <v>4.0781186279396434E-2</v>
      </c>
    </row>
    <row r="17" spans="2:12" x14ac:dyDescent="0.2">
      <c r="B17" s="169" t="s">
        <v>166</v>
      </c>
      <c r="C17" s="1018">
        <f>IF($B$5=$A$1,'Table 18a'!B14,IF($B$5=$A$2,'Table 18b'!B14,IF($B$5=$A$3,'Table 18c'!B14)))</f>
        <v>0</v>
      </c>
      <c r="D17" s="1018">
        <f>IF($B$5=$A$1,'Table 18a'!C14,IF($B$5=$A$2,'Table 18b'!C14,IF($B$5=$A$3,'Table 18c'!C14)))</f>
        <v>0</v>
      </c>
      <c r="E17" s="1018">
        <f>IF($B$5=$A$1,'Table 18a'!D14,IF($B$5=$A$2,'Table 18b'!D14,IF($B$5=$A$3,'Table 18c'!D14)))</f>
        <v>0</v>
      </c>
      <c r="F17" s="1018">
        <f>IF($B$5=$A$1,'Table 18a'!E14,IF($B$5=$A$2,'Table 18b'!E14,IF($B$5=$A$3,'Table 18c'!E14)))</f>
        <v>0</v>
      </c>
      <c r="G17" s="1019">
        <f>IF($B$5=$A$1,'Table 18a'!F14,IF($B$5=$A$2,'Table 18b'!F14,IF($B$5=$A$3,'Table 18c'!F14)))</f>
        <v>0</v>
      </c>
      <c r="H17" s="1020">
        <f>IF($B$5=$A$1,'Table 18a'!G14,IF($B$5=$A$2,'Table 18b'!G14,IF($B$5=$A$3,'Table 18c'!G14)))</f>
        <v>0</v>
      </c>
      <c r="I17" s="1021">
        <f>IF($B$5=$A$1,'Table 18a'!H14,IF($B$5=$A$2,'Table 18b'!H14,IF($B$5=$A$3,'Table 18c'!H14)))</f>
        <v>0</v>
      </c>
      <c r="J17" s="1021">
        <f>IF($B$5=$A$1,'Table 18a'!I14,IF($B$5=$A$2,'Table 18b'!I14,IF($B$5=$A$3,'Table 18c'!I14)))</f>
        <v>0</v>
      </c>
      <c r="K17" s="1021">
        <f>IF($B$5=$A$1,'Table 18a'!J14,IF($B$5=$A$2,'Table 18b'!J14,IF($B$5=$A$3,'Table 18c'!J14)))</f>
        <v>0</v>
      </c>
      <c r="L17" s="1022">
        <f>IF($B$5=$A$1,'Table 18a'!K14,IF($B$5=$A$2,'Table 18b'!K14,IF($B$5=$A$3,'Table 18c'!K14)))</f>
        <v>0</v>
      </c>
    </row>
    <row r="18" spans="2:12" x14ac:dyDescent="0.2">
      <c r="B18" s="169" t="s">
        <v>167</v>
      </c>
      <c r="C18" s="1018">
        <f>IF($B$5=$A$1,'Table 18a'!B15,IF($B$5=$A$2,'Table 18b'!B15,IF($B$5=$A$3,'Table 18c'!B15)))</f>
        <v>0</v>
      </c>
      <c r="D18" s="1018">
        <f>IF($B$5=$A$1,'Table 18a'!C15,IF($B$5=$A$2,'Table 18b'!C15,IF($B$5=$A$3,'Table 18c'!C15)))</f>
        <v>0</v>
      </c>
      <c r="E18" s="1018">
        <f>IF($B$5=$A$1,'Table 18a'!D15,IF($B$5=$A$2,'Table 18b'!D15,IF($B$5=$A$3,'Table 18c'!D15)))</f>
        <v>0</v>
      </c>
      <c r="F18" s="1018">
        <f>IF($B$5=$A$1,'Table 18a'!E15,IF($B$5=$A$2,'Table 18b'!E15,IF($B$5=$A$3,'Table 18c'!E15)))</f>
        <v>0</v>
      </c>
      <c r="G18" s="1019">
        <f>IF($B$5=$A$1,'Table 18a'!F15,IF($B$5=$A$2,'Table 18b'!F15,IF($B$5=$A$3,'Table 18c'!F15)))</f>
        <v>0</v>
      </c>
      <c r="H18" s="1021">
        <f>IF($B$5=$A$1,'Table 18a'!G15,IF($B$5=$A$2,'Table 18b'!G15,IF($B$5=$A$3,'Table 18c'!G15)))</f>
        <v>0</v>
      </c>
      <c r="I18" s="1021">
        <f>IF($B$5=$A$1,'Table 18a'!H15,IF($B$5=$A$2,'Table 18b'!H15,IF($B$5=$A$3,'Table 18c'!H15)))</f>
        <v>0</v>
      </c>
      <c r="J18" s="1021">
        <f>IF($B$5=$A$1,'Table 18a'!I15,IF($B$5=$A$2,'Table 18b'!I15,IF($B$5=$A$3,'Table 18c'!I15)))</f>
        <v>0</v>
      </c>
      <c r="K18" s="1021">
        <f>IF($B$5=$A$1,'Table 18a'!J15,IF($B$5=$A$2,'Table 18b'!J15,IF($B$5=$A$3,'Table 18c'!J15)))</f>
        <v>0</v>
      </c>
      <c r="L18" s="1022">
        <f>IF($B$5=$A$1,'Table 18a'!K15,IF($B$5=$A$2,'Table 18b'!K15,IF($B$5=$A$3,'Table 18c'!K15)))</f>
        <v>0</v>
      </c>
    </row>
    <row r="19" spans="2:12" x14ac:dyDescent="0.2">
      <c r="B19" s="169" t="s">
        <v>190</v>
      </c>
      <c r="C19" s="1024">
        <f>IF($B$5=$A$1,'Table 18a'!B16,IF($B$5=$A$2,'Table 18b'!B16,IF($B$5=$A$3,'Table 18c'!B16)))</f>
        <v>0</v>
      </c>
      <c r="D19" s="1018">
        <f>IF($B$5=$A$1,'Table 18a'!C16,IF($B$5=$A$2,'Table 18b'!C16,IF($B$5=$A$3,'Table 18c'!C16)))</f>
        <v>0</v>
      </c>
      <c r="E19" s="1018">
        <f>IF($B$5=$A$1,'Table 18a'!D16,IF($B$5=$A$2,'Table 18b'!D16,IF($B$5=$A$3,'Table 18c'!D16)))</f>
        <v>0</v>
      </c>
      <c r="F19" s="1018">
        <f>IF($B$5=$A$1,'Table 18a'!E16,IF($B$5=$A$2,'Table 18b'!E16,IF($B$5=$A$3,'Table 18c'!E16)))</f>
        <v>0</v>
      </c>
      <c r="G19" s="1019">
        <f>IF($B$5=$A$1,'Table 18a'!F16,IF($B$5=$A$2,'Table 18b'!F16,IF($B$5=$A$3,'Table 18c'!F16)))</f>
        <v>0</v>
      </c>
      <c r="H19" s="1021">
        <f>IF($B$5=$A$1,'Table 18a'!G16,IF($B$5=$A$2,'Table 18b'!G16,IF($B$5=$A$3,'Table 18c'!G16)))</f>
        <v>0</v>
      </c>
      <c r="I19" s="1021">
        <f>IF($B$5=$A$1,'Table 18a'!H16,IF($B$5=$A$2,'Table 18b'!H16,IF($B$5=$A$3,'Table 18c'!H16)))</f>
        <v>0</v>
      </c>
      <c r="J19" s="1021">
        <f>IF($B$5=$A$1,'Table 18a'!I16,IF($B$5=$A$2,'Table 18b'!I16,IF($B$5=$A$3,'Table 18c'!I16)))</f>
        <v>0</v>
      </c>
      <c r="K19" s="1021">
        <f>IF($B$5=$A$1,'Table 18a'!J16,IF($B$5=$A$2,'Table 18b'!J16,IF($B$5=$A$3,'Table 18c'!J16)))</f>
        <v>0</v>
      </c>
      <c r="L19" s="1022">
        <f>IF($B$5=$A$1,'Table 18a'!K16,IF($B$5=$A$2,'Table 18b'!K16,IF($B$5=$A$3,'Table 18c'!K16)))</f>
        <v>0</v>
      </c>
    </row>
    <row r="20" spans="2:12" x14ac:dyDescent="0.2">
      <c r="B20" s="169" t="s">
        <v>168</v>
      </c>
      <c r="C20" s="1018">
        <f>IF($B$5=$A$1,'Table 18a'!B17,IF($B$5=$A$2,'Table 18b'!B17,IF($B$5=$A$3,'Table 18c'!B17)))</f>
        <v>1</v>
      </c>
      <c r="D20" s="1018">
        <f>IF($B$5=$A$1,'Table 18a'!C17,IF($B$5=$A$2,'Table 18b'!C17,IF($B$5=$A$3,'Table 18c'!C17)))</f>
        <v>3</v>
      </c>
      <c r="E20" s="1018">
        <f>IF($B$5=$A$1,'Table 18a'!D17,IF($B$5=$A$2,'Table 18b'!D17,IF($B$5=$A$3,'Table 18c'!D17)))</f>
        <v>2</v>
      </c>
      <c r="F20" s="1018">
        <f>IF($B$5=$A$1,'Table 18a'!E17,IF($B$5=$A$2,'Table 18b'!E17,IF($B$5=$A$3,'Table 18c'!E17)))</f>
        <v>3</v>
      </c>
      <c r="G20" s="1019">
        <f>IF($B$5=$A$1,'Table 18a'!F17,IF($B$5=$A$2,'Table 18b'!F17,IF($B$5=$A$3,'Table 18c'!F17)))</f>
        <v>9</v>
      </c>
      <c r="H20" s="1021">
        <f>IF($B$5=$A$1,'Table 18a'!G17,IF($B$5=$A$2,'Table 18b'!G17,IF($B$5=$A$3,'Table 18c'!G17)))</f>
        <v>1.9474196689386564E-2</v>
      </c>
      <c r="I20" s="1021">
        <f>IF($B$5=$A$1,'Table 18a'!H17,IF($B$5=$A$2,'Table 18b'!H17,IF($B$5=$A$3,'Table 18c'!H17)))</f>
        <v>4.6454010529575721E-2</v>
      </c>
      <c r="J20" s="1021">
        <f>IF($B$5=$A$1,'Table 18a'!I17,IF($B$5=$A$2,'Table 18b'!I17,IF($B$5=$A$3,'Table 18c'!I17)))</f>
        <v>4.4111160123511246E-2</v>
      </c>
      <c r="K20" s="1021">
        <f>IF($B$5=$A$1,'Table 18a'!J17,IF($B$5=$A$2,'Table 18b'!J17,IF($B$5=$A$3,'Table 18c'!J17)))</f>
        <v>5.0488051161225178E-2</v>
      </c>
      <c r="L20" s="1022">
        <f>IF($B$5=$A$1,'Table 18a'!K17,IF($B$5=$A$2,'Table 18b'!K17,IF($B$5=$A$3,'Table 18c'!K17)))</f>
        <v>4.0781186279396434E-2</v>
      </c>
    </row>
    <row r="21" spans="2:12" x14ac:dyDescent="0.2">
      <c r="B21" s="652" t="s">
        <v>13</v>
      </c>
      <c r="C21" s="1009">
        <f>IF($B$5=$A$1,'Table 18a'!B18,IF($B$5=$A$2,'Table 18b'!B18,IF($B$5=$A$3,'Table 18c'!B18)))</f>
        <v>757</v>
      </c>
      <c r="D21" s="1009">
        <f>IF($B$5=$A$1,'Table 18a'!C18,IF($B$5=$A$2,'Table 18b'!C18,IF($B$5=$A$3,'Table 18c'!C18)))</f>
        <v>1042</v>
      </c>
      <c r="E21" s="1009">
        <f>IF($B$5=$A$1,'Table 18a'!D18,IF($B$5=$A$2,'Table 18b'!D18,IF($B$5=$A$3,'Table 18c'!D18)))</f>
        <v>1118</v>
      </c>
      <c r="F21" s="1009">
        <f>IF($B$5=$A$1,'Table 18a'!E18,IF($B$5=$A$2,'Table 18b'!E18,IF($B$5=$A$3,'Table 18c'!E18)))</f>
        <v>1628</v>
      </c>
      <c r="G21" s="1010">
        <f>IF($B$5=$A$1,'Table 18a'!F18,IF($B$5=$A$2,'Table 18b'!F18,IF($B$5=$A$3,'Table 18c'!F18)))</f>
        <v>4545</v>
      </c>
      <c r="H21" s="1011">
        <f>IF($B$5=$A$1,'Table 18a'!G18,IF($B$5=$A$2,'Table 18b'!G18,IF($B$5=$A$3,'Table 18c'!G18)))</f>
        <v>14.741966893865627</v>
      </c>
      <c r="I21" s="1011">
        <f>IF($B$5=$A$1,'Table 18a'!H18,IF($B$5=$A$2,'Table 18b'!H18,IF($B$5=$A$3,'Table 18c'!H18)))</f>
        <v>16.1350263239393</v>
      </c>
      <c r="J21" s="1011">
        <f>IF($B$5=$A$1,'Table 18a'!I18,IF($B$5=$A$2,'Table 18b'!I18,IF($B$5=$A$3,'Table 18c'!I18)))</f>
        <v>24.658138509042786</v>
      </c>
      <c r="K21" s="1011">
        <f>IF($B$5=$A$1,'Table 18a'!J18,IF($B$5=$A$2,'Table 18b'!J18,IF($B$5=$A$3,'Table 18c'!J18)))</f>
        <v>27.398182430158197</v>
      </c>
      <c r="L21" s="1012">
        <f>IF($B$5=$A$1,'Table 18a'!K18,IF($B$5=$A$2,'Table 18b'!K18,IF($B$5=$A$3,'Table 18c'!K18)))</f>
        <v>20.5944990710952</v>
      </c>
    </row>
    <row r="22" spans="2:12" x14ac:dyDescent="0.2">
      <c r="B22" s="169" t="s">
        <v>169</v>
      </c>
      <c r="C22" s="1018">
        <f>IF($B$5=$A$1,'Table 18a'!B19,IF($B$5=$A$2,'Table 18b'!B19,IF($B$5=$A$3,'Table 18c'!B19)))</f>
        <v>9</v>
      </c>
      <c r="D22" s="1018">
        <f>IF($B$5=$A$1,'Table 18a'!C19,IF($B$5=$A$2,'Table 18b'!C19,IF($B$5=$A$3,'Table 18c'!C19)))</f>
        <v>2</v>
      </c>
      <c r="E22" s="1018">
        <f>IF($B$5=$A$1,'Table 18a'!D19,IF($B$5=$A$2,'Table 18b'!D19,IF($B$5=$A$3,'Table 18c'!D19)))</f>
        <v>1</v>
      </c>
      <c r="F22" s="1018">
        <f>IF($B$5=$A$1,'Table 18a'!E19,IF($B$5=$A$2,'Table 18b'!E19,IF($B$5=$A$3,'Table 18c'!E19)))</f>
        <v>2</v>
      </c>
      <c r="G22" s="1019">
        <f>IF($B$5=$A$1,'Table 18a'!F19,IF($B$5=$A$2,'Table 18b'!F19,IF($B$5=$A$3,'Table 18c'!F19)))</f>
        <v>14</v>
      </c>
      <c r="H22" s="1021">
        <f>IF($B$5=$A$1,'Table 18a'!G19,IF($B$5=$A$2,'Table 18b'!G19,IF($B$5=$A$3,'Table 18c'!G19)))</f>
        <v>0.17526777020447906</v>
      </c>
      <c r="I22" s="1021">
        <f>IF($B$5=$A$1,'Table 18a'!H19,IF($B$5=$A$2,'Table 18b'!H19,IF($B$5=$A$3,'Table 18c'!H19)))</f>
        <v>3.0969340353050479E-2</v>
      </c>
      <c r="J22" s="1021">
        <f>IF($B$5=$A$1,'Table 18a'!I19,IF($B$5=$A$2,'Table 18b'!I19,IF($B$5=$A$3,'Table 18c'!I19)))</f>
        <v>2.2055580061755623E-2</v>
      </c>
      <c r="K22" s="1021">
        <f>IF($B$5=$A$1,'Table 18a'!J19,IF($B$5=$A$2,'Table 18b'!J19,IF($B$5=$A$3,'Table 18c'!J19)))</f>
        <v>3.3658700774150119E-2</v>
      </c>
      <c r="L22" s="1022">
        <f>IF($B$5=$A$1,'Table 18a'!K19,IF($B$5=$A$2,'Table 18b'!K19,IF($B$5=$A$3,'Table 18c'!K19)))</f>
        <v>6.3437400879061134E-2</v>
      </c>
    </row>
    <row r="23" spans="2:12" x14ac:dyDescent="0.2">
      <c r="B23" s="169" t="s">
        <v>196</v>
      </c>
      <c r="C23" s="1018">
        <f>IF($B$5=$A$1,'Table 18a'!B20,IF($B$5=$A$2,'Table 18b'!B20,IF($B$5=$A$3,'Table 18c'!B20)))</f>
        <v>0</v>
      </c>
      <c r="D23" s="1018">
        <f>IF($B$5=$A$1,'Table 18a'!C20,IF($B$5=$A$2,'Table 18b'!C20,IF($B$5=$A$3,'Table 18c'!C20)))</f>
        <v>0</v>
      </c>
      <c r="E23" s="1018">
        <f>IF($B$5=$A$1,'Table 18a'!D20,IF($B$5=$A$2,'Table 18b'!D20,IF($B$5=$A$3,'Table 18c'!D20)))</f>
        <v>2</v>
      </c>
      <c r="F23" s="1018">
        <f>IF($B$5=$A$1,'Table 18a'!E20,IF($B$5=$A$2,'Table 18b'!E20,IF($B$5=$A$3,'Table 18c'!E20)))</f>
        <v>2</v>
      </c>
      <c r="G23" s="1019">
        <f>IF($B$5=$A$1,'Table 18a'!F20,IF($B$5=$A$2,'Table 18b'!F20,IF($B$5=$A$3,'Table 18c'!F20)))</f>
        <v>4</v>
      </c>
      <c r="H23" s="1021">
        <f>IF($B$5=$A$1,'Table 18a'!G20,IF($B$5=$A$2,'Table 18b'!G20,IF($B$5=$A$3,'Table 18c'!G20)))</f>
        <v>0</v>
      </c>
      <c r="I23" s="1021">
        <f>IF($B$5=$A$1,'Table 18a'!H20,IF($B$5=$A$2,'Table 18b'!H20,IF($B$5=$A$3,'Table 18c'!H20)))</f>
        <v>0</v>
      </c>
      <c r="J23" s="1021">
        <f>IF($B$5=$A$1,'Table 18a'!I20,IF($B$5=$A$2,'Table 18b'!I20,IF($B$5=$A$3,'Table 18c'!I20)))</f>
        <v>4.4111160123511246E-2</v>
      </c>
      <c r="K23" s="1021">
        <f>IF($B$5=$A$1,'Table 18a'!J20,IF($B$5=$A$2,'Table 18b'!J20,IF($B$5=$A$3,'Table 18c'!J20)))</f>
        <v>3.3658700774150119E-2</v>
      </c>
      <c r="L23" s="1022">
        <f>IF($B$5=$A$1,'Table 18a'!K20,IF($B$5=$A$2,'Table 18b'!K20,IF($B$5=$A$3,'Table 18c'!K20)))</f>
        <v>1.812497167973175E-2</v>
      </c>
    </row>
    <row r="24" spans="2:12" x14ac:dyDescent="0.2">
      <c r="B24" s="169" t="s">
        <v>129</v>
      </c>
      <c r="C24" s="1018">
        <f>IF($B$5=$A$1,'Table 18a'!B21,IF($B$5=$A$2,'Table 18b'!B21,IF($B$5=$A$3,'Table 18c'!B21)))</f>
        <v>0</v>
      </c>
      <c r="D24" s="1018">
        <f>IF($B$5=$A$1,'Table 18a'!C21,IF($B$5=$A$2,'Table 18b'!C21,IF($B$5=$A$3,'Table 18c'!C21)))</f>
        <v>0</v>
      </c>
      <c r="E24" s="1018">
        <f>IF($B$5=$A$1,'Table 18a'!D21,IF($B$5=$A$2,'Table 18b'!D21,IF($B$5=$A$3,'Table 18c'!D21)))</f>
        <v>0</v>
      </c>
      <c r="F24" s="1018">
        <f>IF($B$5=$A$1,'Table 18a'!E21,IF($B$5=$A$2,'Table 18b'!E21,IF($B$5=$A$3,'Table 18c'!E21)))</f>
        <v>0</v>
      </c>
      <c r="G24" s="1019">
        <f>IF($B$5=$A$1,'Table 18a'!F21,IF($B$5=$A$2,'Table 18b'!F21,IF($B$5=$A$3,'Table 18c'!F21)))</f>
        <v>0</v>
      </c>
      <c r="H24" s="1020">
        <f>IF($B$5=$A$1,'Table 18a'!G21,IF($B$5=$A$2,'Table 18b'!G21,IF($B$5=$A$3,'Table 18c'!G21)))</f>
        <v>0</v>
      </c>
      <c r="I24" s="1021">
        <f>IF($B$5=$A$1,'Table 18a'!H21,IF($B$5=$A$2,'Table 18b'!H21,IF($B$5=$A$3,'Table 18c'!H21)))</f>
        <v>0</v>
      </c>
      <c r="J24" s="1021">
        <f>IF($B$5=$A$1,'Table 18a'!I21,IF($B$5=$A$2,'Table 18b'!I21,IF($B$5=$A$3,'Table 18c'!I21)))</f>
        <v>0</v>
      </c>
      <c r="K24" s="1021">
        <f>IF($B$5=$A$1,'Table 18a'!J21,IF($B$5=$A$2,'Table 18b'!J21,IF($B$5=$A$3,'Table 18c'!J21)))</f>
        <v>0</v>
      </c>
      <c r="L24" s="1022">
        <f>IF($B$5=$A$1,'Table 18a'!K21,IF($B$5=$A$2,'Table 18b'!K21,IF($B$5=$A$3,'Table 18c'!K21)))</f>
        <v>0</v>
      </c>
    </row>
    <row r="25" spans="2:12" x14ac:dyDescent="0.2">
      <c r="B25" s="169" t="s">
        <v>124</v>
      </c>
      <c r="C25" s="1018">
        <f>IF($B$5=$A$1,'Table 18a'!B22,IF($B$5=$A$2,'Table 18b'!B22,IF($B$5=$A$3,'Table 18c'!B22)))</f>
        <v>2</v>
      </c>
      <c r="D25" s="1018">
        <f>IF($B$5=$A$1,'Table 18a'!C22,IF($B$5=$A$2,'Table 18b'!C22,IF($B$5=$A$3,'Table 18c'!C22)))</f>
        <v>1</v>
      </c>
      <c r="E25" s="1018">
        <f>IF($B$5=$A$1,'Table 18a'!D22,IF($B$5=$A$2,'Table 18b'!D22,IF($B$5=$A$3,'Table 18c'!D22)))</f>
        <v>0</v>
      </c>
      <c r="F25" s="1018">
        <f>IF($B$5=$A$1,'Table 18a'!E22,IF($B$5=$A$2,'Table 18b'!E22,IF($B$5=$A$3,'Table 18c'!E22)))</f>
        <v>1</v>
      </c>
      <c r="G25" s="1019">
        <f>IF($B$5=$A$1,'Table 18a'!F22,IF($B$5=$A$2,'Table 18b'!F22,IF($B$5=$A$3,'Table 18c'!F22)))</f>
        <v>4</v>
      </c>
      <c r="H25" s="1021">
        <f>IF($B$5=$A$1,'Table 18a'!G22,IF($B$5=$A$2,'Table 18b'!G22,IF($B$5=$A$3,'Table 18c'!G22)))</f>
        <v>3.8948393378773129E-2</v>
      </c>
      <c r="I25" s="1021">
        <f>IF($B$5=$A$1,'Table 18a'!H22,IF($B$5=$A$2,'Table 18b'!H22,IF($B$5=$A$3,'Table 18c'!H22)))</f>
        <v>1.548467017652524E-2</v>
      </c>
      <c r="J25" s="1021">
        <f>IF($B$5=$A$1,'Table 18a'!I22,IF($B$5=$A$2,'Table 18b'!I22,IF($B$5=$A$3,'Table 18c'!I22)))</f>
        <v>0</v>
      </c>
      <c r="K25" s="1021">
        <f>IF($B$5=$A$1,'Table 18a'!J22,IF($B$5=$A$2,'Table 18b'!J22,IF($B$5=$A$3,'Table 18c'!J22)))</f>
        <v>1.6829350387075059E-2</v>
      </c>
      <c r="L25" s="1022">
        <f>IF($B$5=$A$1,'Table 18a'!K22,IF($B$5=$A$2,'Table 18b'!K22,IF($B$5=$A$3,'Table 18c'!K22)))</f>
        <v>1.812497167973175E-2</v>
      </c>
    </row>
    <row r="26" spans="2:12" x14ac:dyDescent="0.2">
      <c r="B26" s="169" t="s">
        <v>14</v>
      </c>
      <c r="C26" s="1018">
        <f>IF($B$5=$A$1,'Table 18a'!B23,IF($B$5=$A$2,'Table 18b'!B23,IF($B$5=$A$3,'Table 18c'!B23)))</f>
        <v>512</v>
      </c>
      <c r="D26" s="1018">
        <f>IF($B$5=$A$1,'Table 18a'!C23,IF($B$5=$A$2,'Table 18b'!C23,IF($B$5=$A$3,'Table 18c'!C23)))</f>
        <v>744</v>
      </c>
      <c r="E26" s="1018">
        <f>IF($B$5=$A$1,'Table 18a'!D23,IF($B$5=$A$2,'Table 18b'!D23,IF($B$5=$A$3,'Table 18c'!D23)))</f>
        <v>844</v>
      </c>
      <c r="F26" s="1018">
        <f>IF($B$5=$A$1,'Table 18a'!E23,IF($B$5=$A$2,'Table 18b'!E23,IF($B$5=$A$3,'Table 18c'!E23)))</f>
        <v>1280</v>
      </c>
      <c r="G26" s="1019">
        <f>IF($B$5=$A$1,'Table 18a'!F23,IF($B$5=$A$2,'Table 18b'!F23,IF($B$5=$A$3,'Table 18c'!F23)))</f>
        <v>3380</v>
      </c>
      <c r="H26" s="1021">
        <f>IF($B$5=$A$1,'Table 18a'!G23,IF($B$5=$A$2,'Table 18b'!G23,IF($B$5=$A$3,'Table 18c'!G23)))</f>
        <v>9.970788704965921</v>
      </c>
      <c r="I26" s="1021">
        <f>IF($B$5=$A$1,'Table 18a'!H23,IF($B$5=$A$2,'Table 18b'!H23,IF($B$5=$A$3,'Table 18c'!H23)))</f>
        <v>11.520594611334777</v>
      </c>
      <c r="J26" s="1021">
        <f>IF($B$5=$A$1,'Table 18a'!I23,IF($B$5=$A$2,'Table 18b'!I23,IF($B$5=$A$3,'Table 18c'!I23)))</f>
        <v>18.614909572121746</v>
      </c>
      <c r="K26" s="1021">
        <f>IF($B$5=$A$1,'Table 18a'!J23,IF($B$5=$A$2,'Table 18b'!J23,IF($B$5=$A$3,'Table 18c'!J23)))</f>
        <v>21.541568495456076</v>
      </c>
      <c r="L26" s="1022">
        <f>IF($B$5=$A$1,'Table 18a'!K23,IF($B$5=$A$2,'Table 18b'!K23,IF($B$5=$A$3,'Table 18c'!K23)))</f>
        <v>15.315601069373329</v>
      </c>
    </row>
    <row r="27" spans="2:12" x14ac:dyDescent="0.2">
      <c r="B27" s="169" t="s">
        <v>15</v>
      </c>
      <c r="C27" s="1018">
        <f>IF($B$5=$A$1,'Table 18a'!B24,IF($B$5=$A$2,'Table 18b'!B24,IF($B$5=$A$3,'Table 18c'!B24)))</f>
        <v>125</v>
      </c>
      <c r="D27" s="1018">
        <f>IF($B$5=$A$1,'Table 18a'!C24,IF($B$5=$A$2,'Table 18b'!C24,IF($B$5=$A$3,'Table 18c'!C24)))</f>
        <v>188</v>
      </c>
      <c r="E27" s="1018">
        <f>IF($B$5=$A$1,'Table 18a'!D24,IF($B$5=$A$2,'Table 18b'!D24,IF($B$5=$A$3,'Table 18c'!D24)))</f>
        <v>198</v>
      </c>
      <c r="F27" s="1018">
        <f>IF($B$5=$A$1,'Table 18a'!E24,IF($B$5=$A$2,'Table 18b'!E24,IF($B$5=$A$3,'Table 18c'!E24)))</f>
        <v>270</v>
      </c>
      <c r="G27" s="1019">
        <f>IF($B$5=$A$1,'Table 18a'!F24,IF($B$5=$A$2,'Table 18b'!F24,IF($B$5=$A$3,'Table 18c'!F24)))</f>
        <v>781</v>
      </c>
      <c r="H27" s="1021">
        <f>IF($B$5=$A$1,'Table 18a'!G24,IF($B$5=$A$2,'Table 18b'!G24,IF($B$5=$A$3,'Table 18c'!G24)))</f>
        <v>2.4342745861733204</v>
      </c>
      <c r="I27" s="1021">
        <f>IF($B$5=$A$1,'Table 18a'!H24,IF($B$5=$A$2,'Table 18b'!H24,IF($B$5=$A$3,'Table 18c'!H24)))</f>
        <v>2.9111179931867452</v>
      </c>
      <c r="J27" s="1021">
        <f>IF($B$5=$A$1,'Table 18a'!I24,IF($B$5=$A$2,'Table 18b'!I24,IF($B$5=$A$3,'Table 18c'!I24)))</f>
        <v>4.3670048522276135</v>
      </c>
      <c r="K27" s="1021">
        <f>IF($B$5=$A$1,'Table 18a'!J24,IF($B$5=$A$2,'Table 18b'!J24,IF($B$5=$A$3,'Table 18c'!J24)))</f>
        <v>4.5439246045102664</v>
      </c>
      <c r="L27" s="1022">
        <f>IF($B$5=$A$1,'Table 18a'!K24,IF($B$5=$A$2,'Table 18b'!K24,IF($B$5=$A$3,'Table 18c'!K24)))</f>
        <v>3.5389007204676242</v>
      </c>
    </row>
    <row r="28" spans="2:12" x14ac:dyDescent="0.2">
      <c r="B28" s="169" t="s">
        <v>16</v>
      </c>
      <c r="C28" s="1018">
        <f>IF($B$5=$A$1,'Table 18a'!B25,IF($B$5=$A$2,'Table 18b'!B25,IF($B$5=$A$3,'Table 18c'!B25)))</f>
        <v>99</v>
      </c>
      <c r="D28" s="1018">
        <f>IF($B$5=$A$1,'Table 18a'!C25,IF($B$5=$A$2,'Table 18b'!C25,IF($B$5=$A$3,'Table 18c'!C25)))</f>
        <v>100</v>
      </c>
      <c r="E28" s="1018">
        <f>IF($B$5=$A$1,'Table 18a'!D25,IF($B$5=$A$2,'Table 18b'!D25,IF($B$5=$A$3,'Table 18c'!D25)))</f>
        <v>71</v>
      </c>
      <c r="F28" s="1018">
        <f>IF($B$5=$A$1,'Table 18a'!E25,IF($B$5=$A$2,'Table 18b'!E25,IF($B$5=$A$3,'Table 18c'!E25)))</f>
        <v>72</v>
      </c>
      <c r="G28" s="1019">
        <f>IF($B$5=$A$1,'Table 18a'!F25,IF($B$5=$A$2,'Table 18b'!F25,IF($B$5=$A$3,'Table 18c'!F25)))</f>
        <v>342</v>
      </c>
      <c r="H28" s="1021">
        <f>IF($B$5=$A$1,'Table 18a'!G25,IF($B$5=$A$2,'Table 18b'!G25,IF($B$5=$A$3,'Table 18c'!G25)))</f>
        <v>1.9279454722492695</v>
      </c>
      <c r="I28" s="1021">
        <f>IF($B$5=$A$1,'Table 18a'!H25,IF($B$5=$A$2,'Table 18b'!H25,IF($B$5=$A$3,'Table 18c'!H25)))</f>
        <v>1.5484670176525239</v>
      </c>
      <c r="J28" s="1021">
        <f>IF($B$5=$A$1,'Table 18a'!I25,IF($B$5=$A$2,'Table 18b'!I25,IF($B$5=$A$3,'Table 18c'!I25)))</f>
        <v>1.5659461843846492</v>
      </c>
      <c r="K28" s="1021">
        <f>IF($B$5=$A$1,'Table 18a'!J25,IF($B$5=$A$2,'Table 18b'!J25,IF($B$5=$A$3,'Table 18c'!J25)))</f>
        <v>1.2117132278694043</v>
      </c>
      <c r="L28" s="1022">
        <f>IF($B$5=$A$1,'Table 18a'!K25,IF($B$5=$A$2,'Table 18b'!K25,IF($B$5=$A$3,'Table 18c'!K25)))</f>
        <v>1.5496850786170646</v>
      </c>
    </row>
    <row r="29" spans="2:12" x14ac:dyDescent="0.2">
      <c r="B29" s="169" t="s">
        <v>131</v>
      </c>
      <c r="C29" s="1018">
        <f>IF($B$5=$A$1,'Table 18a'!B26,IF($B$5=$A$2,'Table 18b'!B26,IF($B$5=$A$3,'Table 18c'!B26)))</f>
        <v>10</v>
      </c>
      <c r="D29" s="1018">
        <f>IF($B$5=$A$1,'Table 18a'!C26,IF($B$5=$A$2,'Table 18b'!C26,IF($B$5=$A$3,'Table 18c'!C26)))</f>
        <v>7</v>
      </c>
      <c r="E29" s="1018">
        <f>IF($B$5=$A$1,'Table 18a'!D26,IF($B$5=$A$2,'Table 18b'!D26,IF($B$5=$A$3,'Table 18c'!D26)))</f>
        <v>2</v>
      </c>
      <c r="F29" s="1018">
        <f>IF($B$5=$A$1,'Table 18a'!E26,IF($B$5=$A$2,'Table 18b'!E26,IF($B$5=$A$3,'Table 18c'!E26)))</f>
        <v>1</v>
      </c>
      <c r="G29" s="1019">
        <f>IF($B$5=$A$1,'Table 18a'!F26,IF($B$5=$A$2,'Table 18b'!F26,IF($B$5=$A$3,'Table 18c'!F26)))</f>
        <v>20</v>
      </c>
      <c r="H29" s="1021">
        <f>IF($B$5=$A$1,'Table 18a'!G26,IF($B$5=$A$2,'Table 18b'!G26,IF($B$5=$A$3,'Table 18c'!G26)))</f>
        <v>0.19474196689386564</v>
      </c>
      <c r="I29" s="1021">
        <f>IF($B$5=$A$1,'Table 18a'!H26,IF($B$5=$A$2,'Table 18b'!H26,IF($B$5=$A$3,'Table 18c'!H26)))</f>
        <v>0.10839269123567667</v>
      </c>
      <c r="J29" s="1021">
        <f>IF($B$5=$A$1,'Table 18a'!I26,IF($B$5=$A$2,'Table 18b'!I26,IF($B$5=$A$3,'Table 18c'!I26)))</f>
        <v>4.4111160123511246E-2</v>
      </c>
      <c r="K29" s="1021">
        <f>IF($B$5=$A$1,'Table 18a'!J26,IF($B$5=$A$2,'Table 18b'!J26,IF($B$5=$A$3,'Table 18c'!J26)))</f>
        <v>1.6829350387075059E-2</v>
      </c>
      <c r="L29" s="1022">
        <f>IF($B$5=$A$1,'Table 18a'!K26,IF($B$5=$A$2,'Table 18b'!K26,IF($B$5=$A$3,'Table 18c'!K26)))</f>
        <v>9.0624858398658747E-2</v>
      </c>
    </row>
    <row r="30" spans="2:12" x14ac:dyDescent="0.2">
      <c r="B30" s="652" t="s">
        <v>141</v>
      </c>
      <c r="C30" s="1009">
        <f>IF($B$5=$A$1,'Table 18a'!B27,IF($B$5=$A$2,'Table 18b'!B27,IF($B$5=$A$3,'Table 18c'!B27)))</f>
        <v>324</v>
      </c>
      <c r="D30" s="1009">
        <f>IF($B$5=$A$1,'Table 18a'!C27,IF($B$5=$A$2,'Table 18b'!C27,IF($B$5=$A$3,'Table 18c'!C27)))</f>
        <v>226</v>
      </c>
      <c r="E30" s="1009">
        <f>IF($B$5=$A$1,'Table 18a'!D27,IF($B$5=$A$2,'Table 18b'!D27,IF($B$5=$A$3,'Table 18c'!D27)))</f>
        <v>143</v>
      </c>
      <c r="F30" s="1009">
        <f>IF($B$5=$A$1,'Table 18a'!E27,IF($B$5=$A$2,'Table 18b'!E27,IF($B$5=$A$3,'Table 18c'!E27)))</f>
        <v>158</v>
      </c>
      <c r="G30" s="1010">
        <f>IF($B$5=$A$1,'Table 18a'!F27,IF($B$5=$A$2,'Table 18b'!F27,IF($B$5=$A$3,'Table 18c'!F27)))</f>
        <v>851</v>
      </c>
      <c r="H30" s="1011">
        <f>IF($B$5=$A$1,'Table 18a'!G27,IF($B$5=$A$2,'Table 18b'!G27,IF($B$5=$A$3,'Table 18c'!G27)))</f>
        <v>6.3096397273612466</v>
      </c>
      <c r="I30" s="1011">
        <f>IF($B$5=$A$1,'Table 18a'!H27,IF($B$5=$A$2,'Table 18b'!H27,IF($B$5=$A$3,'Table 18c'!H27)))</f>
        <v>3.4995354598947044</v>
      </c>
      <c r="J30" s="1011">
        <f>IF($B$5=$A$1,'Table 18a'!I27,IF($B$5=$A$2,'Table 18b'!I27,IF($B$5=$A$3,'Table 18c'!I27)))</f>
        <v>3.1539479488310542</v>
      </c>
      <c r="K30" s="1011">
        <f>IF($B$5=$A$1,'Table 18a'!J27,IF($B$5=$A$2,'Table 18b'!J27,IF($B$5=$A$3,'Table 18c'!J27)))</f>
        <v>2.6590373611578593</v>
      </c>
      <c r="L30" s="1012">
        <f>IF($B$5=$A$1,'Table 18a'!K27,IF($B$5=$A$2,'Table 18b'!K27,IF($B$5=$A$3,'Table 18c'!K27)))</f>
        <v>3.8560877248629297</v>
      </c>
    </row>
    <row r="31" spans="2:12" x14ac:dyDescent="0.2">
      <c r="B31" s="169" t="s">
        <v>170</v>
      </c>
      <c r="C31" s="1018">
        <f>IF($B$5=$A$1,'Table 18a'!B28,IF($B$5=$A$2,'Table 18b'!B28,IF($B$5=$A$3,'Table 18c'!B28)))</f>
        <v>7</v>
      </c>
      <c r="D31" s="1018">
        <f>IF($B$5=$A$1,'Table 18a'!C28,IF($B$5=$A$2,'Table 18b'!C28,IF($B$5=$A$3,'Table 18c'!C28)))</f>
        <v>3</v>
      </c>
      <c r="E31" s="1018">
        <f>IF($B$5=$A$1,'Table 18a'!D28,IF($B$5=$A$2,'Table 18b'!D28,IF($B$5=$A$3,'Table 18c'!D28)))</f>
        <v>2</v>
      </c>
      <c r="F31" s="1018">
        <f>IF($B$5=$A$1,'Table 18a'!E28,IF($B$5=$A$2,'Table 18b'!E28,IF($B$5=$A$3,'Table 18c'!E28)))</f>
        <v>3</v>
      </c>
      <c r="G31" s="1019">
        <f>IF($B$5=$A$1,'Table 18a'!F28,IF($B$5=$A$2,'Table 18b'!F28,IF($B$5=$A$3,'Table 18c'!F28)))</f>
        <v>15</v>
      </c>
      <c r="H31" s="1021">
        <f>IF($B$5=$A$1,'Table 18a'!G28,IF($B$5=$A$2,'Table 18b'!G28,IF($B$5=$A$3,'Table 18c'!G28)))</f>
        <v>0.13631937682570594</v>
      </c>
      <c r="I31" s="1021">
        <f>IF($B$5=$A$1,'Table 18a'!H28,IF($B$5=$A$2,'Table 18b'!H28,IF($B$5=$A$3,'Table 18c'!H28)))</f>
        <v>4.6454010529575721E-2</v>
      </c>
      <c r="J31" s="1021">
        <f>IF($B$5=$A$1,'Table 18a'!I28,IF($B$5=$A$2,'Table 18b'!I28,IF($B$5=$A$3,'Table 18c'!I28)))</f>
        <v>4.4111160123511246E-2</v>
      </c>
      <c r="K31" s="1021">
        <f>IF($B$5=$A$1,'Table 18a'!J28,IF($B$5=$A$2,'Table 18b'!J28,IF($B$5=$A$3,'Table 18c'!J28)))</f>
        <v>5.0488051161225178E-2</v>
      </c>
      <c r="L31" s="1022">
        <f>IF($B$5=$A$1,'Table 18a'!K28,IF($B$5=$A$2,'Table 18b'!K28,IF($B$5=$A$3,'Table 18c'!K28)))</f>
        <v>6.7968643798994061E-2</v>
      </c>
    </row>
    <row r="32" spans="2:12" x14ac:dyDescent="0.2">
      <c r="B32" s="169" t="s">
        <v>171</v>
      </c>
      <c r="C32" s="1018">
        <f>IF($B$5=$A$1,'Table 18a'!B29,IF($B$5=$A$2,'Table 18b'!B29,IF($B$5=$A$3,'Table 18c'!B29)))</f>
        <v>317</v>
      </c>
      <c r="D32" s="1018">
        <f>IF($B$5=$A$1,'Table 18a'!C29,IF($B$5=$A$2,'Table 18b'!C29,IF($B$5=$A$3,'Table 18c'!C29)))</f>
        <v>223</v>
      </c>
      <c r="E32" s="1018">
        <f>IF($B$5=$A$1,'Table 18a'!D29,IF($B$5=$A$2,'Table 18b'!D29,IF($B$5=$A$3,'Table 18c'!D29)))</f>
        <v>141</v>
      </c>
      <c r="F32" s="1018">
        <f>IF($B$5=$A$1,'Table 18a'!E29,IF($B$5=$A$2,'Table 18b'!E29,IF($B$5=$A$3,'Table 18c'!E29)))</f>
        <v>155</v>
      </c>
      <c r="G32" s="1019">
        <f>IF($B$5=$A$1,'Table 18a'!F29,IF($B$5=$A$2,'Table 18b'!F29,IF($B$5=$A$3,'Table 18c'!F29)))</f>
        <v>836</v>
      </c>
      <c r="H32" s="1021">
        <f>IF($B$5=$A$1,'Table 18a'!G29,IF($B$5=$A$2,'Table 18b'!G29,IF($B$5=$A$3,'Table 18c'!G29)))</f>
        <v>6.1733203505355405</v>
      </c>
      <c r="I32" s="1021">
        <f>IF($B$5=$A$1,'Table 18a'!H29,IF($B$5=$A$2,'Table 18b'!H29,IF($B$5=$A$3,'Table 18c'!H29)))</f>
        <v>3.4530814493651287</v>
      </c>
      <c r="J32" s="1021">
        <f>IF($B$5=$A$1,'Table 18a'!I29,IF($B$5=$A$2,'Table 18b'!I29,IF($B$5=$A$3,'Table 18c'!I29)))</f>
        <v>3.1098367887075429</v>
      </c>
      <c r="K32" s="1021">
        <f>IF($B$5=$A$1,'Table 18a'!J29,IF($B$5=$A$2,'Table 18b'!J29,IF($B$5=$A$3,'Table 18c'!J29)))</f>
        <v>2.6085493099966341</v>
      </c>
      <c r="L32" s="1022">
        <f>IF($B$5=$A$1,'Table 18a'!K29,IF($B$5=$A$2,'Table 18b'!K29,IF($B$5=$A$3,'Table 18c'!K29)))</f>
        <v>3.7881190810639356</v>
      </c>
    </row>
    <row r="33" spans="2:12" x14ac:dyDescent="0.2">
      <c r="B33" s="652" t="s">
        <v>17</v>
      </c>
      <c r="C33" s="1009">
        <f>IF($B$5=$A$1,'Table 18a'!B30,IF($B$5=$A$2,'Table 18b'!B30,IF($B$5=$A$3,'Table 18c'!B30)))</f>
        <v>2055</v>
      </c>
      <c r="D33" s="1009">
        <f>IF($B$5=$A$1,'Table 18a'!C30,IF($B$5=$A$2,'Table 18b'!C30,IF($B$5=$A$3,'Table 18c'!C30)))</f>
        <v>2496</v>
      </c>
      <c r="E33" s="1009">
        <f>IF($B$5=$A$1,'Table 18a'!D30,IF($B$5=$A$2,'Table 18b'!D30,IF($B$5=$A$3,'Table 18c'!D30)))</f>
        <v>1098</v>
      </c>
      <c r="F33" s="1009">
        <f>IF($B$5=$A$1,'Table 18a'!E30,IF($B$5=$A$2,'Table 18b'!E30,IF($B$5=$A$3,'Table 18c'!E30)))</f>
        <v>839</v>
      </c>
      <c r="G33" s="1010">
        <f>IF($B$5=$A$1,'Table 18a'!F30,IF($B$5=$A$2,'Table 18b'!F30,IF($B$5=$A$3,'Table 18c'!F30)))</f>
        <v>6488</v>
      </c>
      <c r="H33" s="1011">
        <f>IF($B$5=$A$1,'Table 18a'!G30,IF($B$5=$A$2,'Table 18b'!G30,IF($B$5=$A$3,'Table 18c'!G30)))</f>
        <v>40.019474196689387</v>
      </c>
      <c r="I33" s="1011">
        <f>IF($B$5=$A$1,'Table 18a'!H30,IF($B$5=$A$2,'Table 18b'!H30,IF($B$5=$A$3,'Table 18c'!H30)))</f>
        <v>38.649736760606999</v>
      </c>
      <c r="J33" s="1011">
        <f>IF($B$5=$A$1,'Table 18a'!I30,IF($B$5=$A$2,'Table 18b'!I30,IF($B$5=$A$3,'Table 18c'!I30)))</f>
        <v>24.217026907807675</v>
      </c>
      <c r="K33" s="1011">
        <f>IF($B$5=$A$1,'Table 18a'!J30,IF($B$5=$A$2,'Table 18b'!J30,IF($B$5=$A$3,'Table 18c'!J30)))</f>
        <v>14.119824974755973</v>
      </c>
      <c r="L33" s="1012">
        <f>IF($B$5=$A$1,'Table 18a'!K30,IF($B$5=$A$2,'Table 18b'!K30,IF($B$5=$A$3,'Table 18c'!K30)))</f>
        <v>29.3987040645249</v>
      </c>
    </row>
    <row r="34" spans="2:12" x14ac:dyDescent="0.2">
      <c r="B34" s="169" t="s">
        <v>172</v>
      </c>
      <c r="C34" s="1018">
        <f>IF($B$5=$A$1,'Table 18a'!B31,IF($B$5=$A$2,'Table 18b'!B31,IF($B$5=$A$3,'Table 18c'!B31)))</f>
        <v>26</v>
      </c>
      <c r="D34" s="1018">
        <f>IF($B$5=$A$1,'Table 18a'!C31,IF($B$5=$A$2,'Table 18b'!C31,IF($B$5=$A$3,'Table 18c'!C31)))</f>
        <v>39</v>
      </c>
      <c r="E34" s="1018">
        <f>IF($B$5=$A$1,'Table 18a'!D31,IF($B$5=$A$2,'Table 18b'!D31,IF($B$5=$A$3,'Table 18c'!D31)))</f>
        <v>26</v>
      </c>
      <c r="F34" s="1018">
        <f>IF($B$5=$A$1,'Table 18a'!E31,IF($B$5=$A$2,'Table 18b'!E31,IF($B$5=$A$3,'Table 18c'!E31)))</f>
        <v>56</v>
      </c>
      <c r="G34" s="1019">
        <f>IF($B$5=$A$1,'Table 18a'!F31,IF($B$5=$A$2,'Table 18b'!F31,IF($B$5=$A$3,'Table 18c'!F31)))</f>
        <v>147</v>
      </c>
      <c r="H34" s="1021">
        <f>IF($B$5=$A$1,'Table 18a'!G31,IF($B$5=$A$2,'Table 18b'!G31,IF($B$5=$A$3,'Table 18c'!G31)))</f>
        <v>0.50632911392405067</v>
      </c>
      <c r="I34" s="1021">
        <f>IF($B$5=$A$1,'Table 18a'!H31,IF($B$5=$A$2,'Table 18b'!H31,IF($B$5=$A$3,'Table 18c'!H31)))</f>
        <v>0.60390213688448435</v>
      </c>
      <c r="J34" s="1021">
        <f>IF($B$5=$A$1,'Table 18a'!I31,IF($B$5=$A$2,'Table 18b'!I31,IF($B$5=$A$3,'Table 18c'!I31)))</f>
        <v>0.57344508160564622</v>
      </c>
      <c r="K34" s="1021">
        <f>IF($B$5=$A$1,'Table 18a'!J31,IF($B$5=$A$2,'Table 18b'!J31,IF($B$5=$A$3,'Table 18c'!J31)))</f>
        <v>0.94244362167620332</v>
      </c>
      <c r="L34" s="1022">
        <f>IF($B$5=$A$1,'Table 18a'!K31,IF($B$5=$A$2,'Table 18b'!K31,IF($B$5=$A$3,'Table 18c'!K31)))</f>
        <v>0.66609270923014174</v>
      </c>
    </row>
    <row r="35" spans="2:12" x14ac:dyDescent="0.2">
      <c r="B35" s="169" t="s">
        <v>191</v>
      </c>
      <c r="C35" s="1018">
        <f>IF($B$5=$A$1,'Table 18a'!B32,IF($B$5=$A$2,'Table 18b'!B32,IF($B$5=$A$3,'Table 18c'!B32)))</f>
        <v>3</v>
      </c>
      <c r="D35" s="1018">
        <f>IF($B$5=$A$1,'Table 18a'!C32,IF($B$5=$A$2,'Table 18b'!C32,IF($B$5=$A$3,'Table 18c'!C32)))</f>
        <v>0</v>
      </c>
      <c r="E35" s="1018">
        <f>IF($B$5=$A$1,'Table 18a'!D32,IF($B$5=$A$2,'Table 18b'!D32,IF($B$5=$A$3,'Table 18c'!D32)))</f>
        <v>1</v>
      </c>
      <c r="F35" s="1018">
        <f>IF($B$5=$A$1,'Table 18a'!E32,IF($B$5=$A$2,'Table 18b'!E32,IF($B$5=$A$3,'Table 18c'!E32)))</f>
        <v>0</v>
      </c>
      <c r="G35" s="1019">
        <f>IF($B$5=$A$1,'Table 18a'!F32,IF($B$5=$A$2,'Table 18b'!F32,IF($B$5=$A$3,'Table 18c'!F32)))</f>
        <v>4</v>
      </c>
      <c r="H35" s="1021">
        <f>IF($B$5=$A$1,'Table 18a'!G32,IF($B$5=$A$2,'Table 18b'!G32,IF($B$5=$A$3,'Table 18c'!G32)))</f>
        <v>5.8422590068159683E-2</v>
      </c>
      <c r="I35" s="1021">
        <f>IF($B$5=$A$1,'Table 18a'!H32,IF($B$5=$A$2,'Table 18b'!H32,IF($B$5=$A$3,'Table 18c'!H32)))</f>
        <v>0</v>
      </c>
      <c r="J35" s="1021">
        <f>IF($B$5=$A$1,'Table 18a'!I32,IF($B$5=$A$2,'Table 18b'!I32,IF($B$5=$A$3,'Table 18c'!I32)))</f>
        <v>2.2055580061755623E-2</v>
      </c>
      <c r="K35" s="1021">
        <f>IF($B$5=$A$1,'Table 18a'!J32,IF($B$5=$A$2,'Table 18b'!J32,IF($B$5=$A$3,'Table 18c'!J32)))</f>
        <v>0</v>
      </c>
      <c r="L35" s="1022">
        <f>IF($B$5=$A$1,'Table 18a'!K32,IF($B$5=$A$2,'Table 18b'!K32,IF($B$5=$A$3,'Table 18c'!K32)))</f>
        <v>1.812497167973175E-2</v>
      </c>
    </row>
    <row r="36" spans="2:12" x14ac:dyDescent="0.2">
      <c r="B36" s="169" t="s">
        <v>173</v>
      </c>
      <c r="C36" s="1018">
        <f>IF($B$5=$A$1,'Table 18a'!B33,IF($B$5=$A$2,'Table 18b'!B33,IF($B$5=$A$3,'Table 18c'!B33)))</f>
        <v>2026</v>
      </c>
      <c r="D36" s="1018">
        <f>IF($B$5=$A$1,'Table 18a'!C33,IF($B$5=$A$2,'Table 18b'!C33,IF($B$5=$A$3,'Table 18c'!C33)))</f>
        <v>2457</v>
      </c>
      <c r="E36" s="1018">
        <f>IF($B$5=$A$1,'Table 18a'!D33,IF($B$5=$A$2,'Table 18b'!D33,IF($B$5=$A$3,'Table 18c'!D33)))</f>
        <v>1070</v>
      </c>
      <c r="F36" s="1018">
        <f>IF($B$5=$A$1,'Table 18a'!E33,IF($B$5=$A$2,'Table 18b'!E33,IF($B$5=$A$3,'Table 18c'!E33)))</f>
        <v>782</v>
      </c>
      <c r="G36" s="1019">
        <f>IF($B$5=$A$1,'Table 18a'!F33,IF($B$5=$A$2,'Table 18b'!F33,IF($B$5=$A$3,'Table 18c'!F33)))</f>
        <v>6335</v>
      </c>
      <c r="H36" s="1021">
        <f>IF($B$5=$A$1,'Table 18a'!G33,IF($B$5=$A$2,'Table 18b'!G33,IF($B$5=$A$3,'Table 18c'!G33)))</f>
        <v>39.454722492697172</v>
      </c>
      <c r="I36" s="1021">
        <f>IF($B$5=$A$1,'Table 18a'!H33,IF($B$5=$A$2,'Table 18b'!H33,IF($B$5=$A$3,'Table 18c'!H33)))</f>
        <v>38.045834623722513</v>
      </c>
      <c r="J36" s="1021">
        <f>IF($B$5=$A$1,'Table 18a'!I33,IF($B$5=$A$2,'Table 18b'!I33,IF($B$5=$A$3,'Table 18c'!I33)))</f>
        <v>23.599470666078517</v>
      </c>
      <c r="K36" s="1021">
        <f>IF($B$5=$A$1,'Table 18a'!J33,IF($B$5=$A$2,'Table 18b'!J33,IF($B$5=$A$3,'Table 18c'!J33)))</f>
        <v>13.160552002692697</v>
      </c>
      <c r="L36" s="1022">
        <f>IF($B$5=$A$1,'Table 18a'!K33,IF($B$5=$A$2,'Table 18b'!K33,IF($B$5=$A$3,'Table 18c'!K33)))</f>
        <v>28.705423897775162</v>
      </c>
    </row>
    <row r="37" spans="2:12" x14ac:dyDescent="0.2">
      <c r="B37" s="169" t="s">
        <v>174</v>
      </c>
      <c r="C37" s="1018">
        <f>IF($B$5=$A$1,'Table 18a'!B34,IF($B$5=$A$2,'Table 18b'!B34,IF($B$5=$A$3,'Table 18c'!B34)))</f>
        <v>0</v>
      </c>
      <c r="D37" s="1018">
        <f>IF($B$5=$A$1,'Table 18a'!C34,IF($B$5=$A$2,'Table 18b'!C34,IF($B$5=$A$3,'Table 18c'!C34)))</f>
        <v>0</v>
      </c>
      <c r="E37" s="1018">
        <f>IF($B$5=$A$1,'Table 18a'!D34,IF($B$5=$A$2,'Table 18b'!D34,IF($B$5=$A$3,'Table 18c'!D34)))</f>
        <v>1</v>
      </c>
      <c r="F37" s="1018">
        <f>IF($B$5=$A$1,'Table 18a'!E34,IF($B$5=$A$2,'Table 18b'!E34,IF($B$5=$A$3,'Table 18c'!E34)))</f>
        <v>1</v>
      </c>
      <c r="G37" s="1019">
        <f>IF($B$5=$A$1,'Table 18a'!F34,IF($B$5=$A$2,'Table 18b'!F34,IF($B$5=$A$3,'Table 18c'!F34)))</f>
        <v>2</v>
      </c>
      <c r="H37" s="1021">
        <f>IF($B$5=$A$1,'Table 18a'!G34,IF($B$5=$A$2,'Table 18b'!G34,IF($B$5=$A$3,'Table 18c'!G34)))</f>
        <v>0</v>
      </c>
      <c r="I37" s="1021">
        <f>IF($B$5=$A$1,'Table 18a'!H34,IF($B$5=$A$2,'Table 18b'!H34,IF($B$5=$A$3,'Table 18c'!H34)))</f>
        <v>0</v>
      </c>
      <c r="J37" s="1021">
        <f>IF($B$5=$A$1,'Table 18a'!I34,IF($B$5=$A$2,'Table 18b'!I34,IF($B$5=$A$3,'Table 18c'!I34)))</f>
        <v>2.2055580061755623E-2</v>
      </c>
      <c r="K37" s="1021">
        <f>IF($B$5=$A$1,'Table 18a'!J34,IF($B$5=$A$2,'Table 18b'!J34,IF($B$5=$A$3,'Table 18c'!J34)))</f>
        <v>1.6829350387075059E-2</v>
      </c>
      <c r="L37" s="1022">
        <f>IF($B$5=$A$1,'Table 18a'!K34,IF($B$5=$A$2,'Table 18b'!K34,IF($B$5=$A$3,'Table 18c'!K34)))</f>
        <v>9.0624858398658751E-3</v>
      </c>
    </row>
    <row r="38" spans="2:12" x14ac:dyDescent="0.2">
      <c r="B38" s="905" t="s">
        <v>18</v>
      </c>
      <c r="C38" s="1013">
        <f>IF($B$5=$A$1,'Table 18a'!B35,IF($B$5=$A$2,'Table 18b'!B35,IF($B$5=$A$3,'Table 18c'!B35)))</f>
        <v>1997</v>
      </c>
      <c r="D38" s="1013">
        <f>IF($B$5=$A$1,'Table 18a'!C35,IF($B$5=$A$2,'Table 18b'!C35,IF($B$5=$A$3,'Table 18c'!C35)))</f>
        <v>2687</v>
      </c>
      <c r="E38" s="1013">
        <f>IF($B$5=$A$1,'Table 18a'!D35,IF($B$5=$A$2,'Table 18b'!D35,IF($B$5=$A$3,'Table 18c'!D35)))</f>
        <v>2172</v>
      </c>
      <c r="F38" s="1013">
        <f>IF($B$5=$A$1,'Table 18a'!E35,IF($B$5=$A$2,'Table 18b'!E35,IF($B$5=$A$3,'Table 18c'!E35)))</f>
        <v>3310</v>
      </c>
      <c r="G38" s="1014">
        <f>IF($B$5=$A$1,'Table 18a'!F35,IF($B$5=$A$2,'Table 18b'!F35,IF($B$5=$A$3,'Table 18c'!F35)))</f>
        <v>10166</v>
      </c>
      <c r="H38" s="1015">
        <f>IF($B$5=$A$1,'Table 18a'!G35,IF($B$5=$A$2,'Table 18b'!G35,IF($B$5=$A$3,'Table 18c'!G35)))</f>
        <v>38.889970788704964</v>
      </c>
      <c r="I38" s="1015">
        <f>IF($B$5=$A$1,'Table 18a'!H35,IF($B$5=$A$2,'Table 18b'!H35,IF($B$5=$A$3,'Table 18c'!H35)))</f>
        <v>41.607308764323321</v>
      </c>
      <c r="J38" s="1015">
        <f>IF($B$5=$A$1,'Table 18a'!I35,IF($B$5=$A$2,'Table 18b'!I35,IF($B$5=$A$3,'Table 18c'!I35)))</f>
        <v>47.904719894133216</v>
      </c>
      <c r="K38" s="1015">
        <f>IF($B$5=$A$1,'Table 18a'!J35,IF($B$5=$A$2,'Table 18b'!J35,IF($B$5=$A$3,'Table 18c'!J35)))</f>
        <v>55.705149781218445</v>
      </c>
      <c r="L38" s="1016">
        <f>IF($B$5=$A$1,'Table 18a'!K35,IF($B$5=$A$2,'Table 18b'!K35,IF($B$5=$A$3,'Table 18c'!K35)))</f>
        <v>46.064615524038246</v>
      </c>
    </row>
    <row r="39" spans="2:12" x14ac:dyDescent="0.2">
      <c r="B39" s="652" t="s">
        <v>19</v>
      </c>
      <c r="C39" s="1009">
        <f>IF($B$5=$A$1,'Table 18a'!B36,IF($B$5=$A$2,'Table 18b'!B36,IF($B$5=$A$3,'Table 18c'!B36)))</f>
        <v>1984</v>
      </c>
      <c r="D39" s="1009">
        <f>IF($B$5=$A$1,'Table 18a'!C36,IF($B$5=$A$2,'Table 18b'!C36,IF($B$5=$A$3,'Table 18c'!C36)))</f>
        <v>2634</v>
      </c>
      <c r="E39" s="1009">
        <f>IF($B$5=$A$1,'Table 18a'!D36,IF($B$5=$A$2,'Table 18b'!D36,IF($B$5=$A$3,'Table 18c'!D36)))</f>
        <v>2125</v>
      </c>
      <c r="F39" s="1009">
        <f>IF($B$5=$A$1,'Table 18a'!E36,IF($B$5=$A$2,'Table 18b'!E36,IF($B$5=$A$3,'Table 18c'!E36)))</f>
        <v>3261</v>
      </c>
      <c r="G39" s="1010">
        <f>IF($B$5=$A$1,'Table 18a'!F36,IF($B$5=$A$2,'Table 18b'!F36,IF($B$5=$A$3,'Table 18c'!F36)))</f>
        <v>10004</v>
      </c>
      <c r="H39" s="1011">
        <f>IF($B$5=$A$1,'Table 18a'!G36,IF($B$5=$A$2,'Table 18b'!G36,IF($B$5=$A$3,'Table 18c'!G36)))</f>
        <v>38.636806231742945</v>
      </c>
      <c r="I39" s="1011">
        <f>IF($B$5=$A$1,'Table 18a'!H36,IF($B$5=$A$2,'Table 18b'!H36,IF($B$5=$A$3,'Table 18c'!H36)))</f>
        <v>40.786621244967478</v>
      </c>
      <c r="J39" s="1011">
        <f>IF($B$5=$A$1,'Table 18a'!I36,IF($B$5=$A$2,'Table 18b'!I36,IF($B$5=$A$3,'Table 18c'!I36)))</f>
        <v>46.8681076312307</v>
      </c>
      <c r="K39" s="1011">
        <f>IF($B$5=$A$1,'Table 18a'!J36,IF($B$5=$A$2,'Table 18b'!J36,IF($B$5=$A$3,'Table 18c'!J36)))</f>
        <v>54.880511612251773</v>
      </c>
      <c r="L39" s="1012">
        <f>IF($B$5=$A$1,'Table 18a'!K36,IF($B$5=$A$2,'Table 18b'!K36,IF($B$5=$A$3,'Table 18c'!K36)))</f>
        <v>45.330554171009105</v>
      </c>
    </row>
    <row r="40" spans="2:12" x14ac:dyDescent="0.2">
      <c r="B40" s="169" t="s">
        <v>175</v>
      </c>
      <c r="C40" s="1018">
        <f>IF($B$5=$A$1,'Table 18a'!B37,IF($B$5=$A$2,'Table 18b'!B37,IF($B$5=$A$3,'Table 18c'!B37)))</f>
        <v>347</v>
      </c>
      <c r="D40" s="1018">
        <f>IF($B$5=$A$1,'Table 18a'!C37,IF($B$5=$A$2,'Table 18b'!C37,IF($B$5=$A$3,'Table 18c'!C37)))</f>
        <v>453</v>
      </c>
      <c r="E40" s="1018">
        <f>IF($B$5=$A$1,'Table 18a'!D37,IF($B$5=$A$2,'Table 18b'!D37,IF($B$5=$A$3,'Table 18c'!D37)))</f>
        <v>341</v>
      </c>
      <c r="F40" s="1018">
        <f>IF($B$5=$A$1,'Table 18a'!E37,IF($B$5=$A$2,'Table 18b'!E37,IF($B$5=$A$3,'Table 18c'!E37)))</f>
        <v>637</v>
      </c>
      <c r="G40" s="1019">
        <f>IF($B$5=$A$1,'Table 18a'!F37,IF($B$5=$A$2,'Table 18b'!F37,IF($B$5=$A$3,'Table 18c'!F37)))</f>
        <v>1778</v>
      </c>
      <c r="H40" s="1021">
        <f>IF($B$5=$A$1,'Table 18a'!G37,IF($B$5=$A$2,'Table 18b'!G37,IF($B$5=$A$3,'Table 18c'!G37)))</f>
        <v>6.7575462512171374</v>
      </c>
      <c r="I40" s="1021">
        <f>IF($B$5=$A$1,'Table 18a'!H37,IF($B$5=$A$2,'Table 18b'!H37,IF($B$5=$A$3,'Table 18c'!H37)))</f>
        <v>7.0145555899659335</v>
      </c>
      <c r="J40" s="1021">
        <f>IF($B$5=$A$1,'Table 18a'!I37,IF($B$5=$A$2,'Table 18b'!I37,IF($B$5=$A$3,'Table 18c'!I37)))</f>
        <v>7.5209528010586686</v>
      </c>
      <c r="K40" s="1021">
        <f>IF($B$5=$A$1,'Table 18a'!J37,IF($B$5=$A$2,'Table 18b'!J37,IF($B$5=$A$3,'Table 18c'!J37)))</f>
        <v>10.720296196566812</v>
      </c>
      <c r="L40" s="1022">
        <f>IF($B$5=$A$1,'Table 18a'!K37,IF($B$5=$A$2,'Table 18b'!K37,IF($B$5=$A$3,'Table 18c'!K37)))</f>
        <v>8.0565499116407633</v>
      </c>
    </row>
    <row r="41" spans="2:12" x14ac:dyDescent="0.2">
      <c r="B41" s="169" t="s">
        <v>197</v>
      </c>
      <c r="C41" s="1018">
        <f>IF($B$5=$A$1,'Table 18a'!B38,IF($B$5=$A$2,'Table 18b'!B38,IF($B$5=$A$3,'Table 18c'!B38)))</f>
        <v>935</v>
      </c>
      <c r="D41" s="1018">
        <f>IF($B$5=$A$1,'Table 18a'!C38,IF($B$5=$A$2,'Table 18b'!C38,IF($B$5=$A$3,'Table 18c'!C38)))</f>
        <v>1398</v>
      </c>
      <c r="E41" s="1018">
        <f>IF($B$5=$A$1,'Table 18a'!D38,IF($B$5=$A$2,'Table 18b'!D38,IF($B$5=$A$3,'Table 18c'!D38)))</f>
        <v>1116</v>
      </c>
      <c r="F41" s="1018">
        <f>IF($B$5=$A$1,'Table 18a'!E38,IF($B$5=$A$2,'Table 18b'!E38,IF($B$5=$A$3,'Table 18c'!E38)))</f>
        <v>1850</v>
      </c>
      <c r="G41" s="1019">
        <f>IF($B$5=$A$1,'Table 18a'!F38,IF($B$5=$A$2,'Table 18b'!F38,IF($B$5=$A$3,'Table 18c'!F38)))</f>
        <v>5299</v>
      </c>
      <c r="H41" s="1021">
        <f>IF($B$5=$A$1,'Table 18a'!G38,IF($B$5=$A$2,'Table 18b'!G38,IF($B$5=$A$3,'Table 18c'!G38)))</f>
        <v>18.208373904576437</v>
      </c>
      <c r="I41" s="1021">
        <f>IF($B$5=$A$1,'Table 18a'!H38,IF($B$5=$A$2,'Table 18b'!H38,IF($B$5=$A$3,'Table 18c'!H38)))</f>
        <v>21.647568906782286</v>
      </c>
      <c r="J41" s="1021">
        <f>IF($B$5=$A$1,'Table 18a'!I38,IF($B$5=$A$2,'Table 18b'!I38,IF($B$5=$A$3,'Table 18c'!I38)))</f>
        <v>24.614027348919276</v>
      </c>
      <c r="K41" s="1021">
        <f>IF($B$5=$A$1,'Table 18a'!J38,IF($B$5=$A$2,'Table 18b'!J38,IF($B$5=$A$3,'Table 18c'!J38)))</f>
        <v>31.134298216088858</v>
      </c>
      <c r="L41" s="1022">
        <f>IF($B$5=$A$1,'Table 18a'!K38,IF($B$5=$A$2,'Table 18b'!K38,IF($B$5=$A$3,'Table 18c'!K38)))</f>
        <v>24.011056232724638</v>
      </c>
    </row>
    <row r="42" spans="2:12" x14ac:dyDescent="0.2">
      <c r="B42" s="169" t="s">
        <v>192</v>
      </c>
      <c r="C42" s="1018">
        <f>IF($B$5=$A$1,'Table 18a'!B39,IF($B$5=$A$2,'Table 18b'!B39,IF($B$5=$A$3,'Table 18c'!B39)))</f>
        <v>465</v>
      </c>
      <c r="D42" s="1018">
        <f>IF($B$5=$A$1,'Table 18a'!C39,IF($B$5=$A$2,'Table 18b'!C39,IF($B$5=$A$3,'Table 18c'!C39)))</f>
        <v>465</v>
      </c>
      <c r="E42" s="1018">
        <f>IF($B$5=$A$1,'Table 18a'!D39,IF($B$5=$A$2,'Table 18b'!D39,IF($B$5=$A$3,'Table 18c'!D39)))</f>
        <v>442</v>
      </c>
      <c r="F42" s="1018">
        <f>IF($B$5=$A$1,'Table 18a'!E39,IF($B$5=$A$2,'Table 18b'!E39,IF($B$5=$A$3,'Table 18c'!E39)))</f>
        <v>518</v>
      </c>
      <c r="G42" s="1019">
        <f>IF($B$5=$A$1,'Table 18a'!F39,IF($B$5=$A$2,'Table 18b'!F39,IF($B$5=$A$3,'Table 18c'!F39)))</f>
        <v>1890</v>
      </c>
      <c r="H42" s="1021">
        <f>IF($B$5=$A$1,'Table 18a'!G39,IF($B$5=$A$2,'Table 18b'!G39,IF($B$5=$A$3,'Table 18c'!G39)))</f>
        <v>9.0555014605647521</v>
      </c>
      <c r="I42" s="1021">
        <f>IF($B$5=$A$1,'Table 18a'!H39,IF($B$5=$A$2,'Table 18b'!H39,IF($B$5=$A$3,'Table 18c'!H39)))</f>
        <v>7.2003716320842361</v>
      </c>
      <c r="J42" s="1021">
        <f>IF($B$5=$A$1,'Table 18a'!I39,IF($B$5=$A$2,'Table 18b'!I39,IF($B$5=$A$3,'Table 18c'!I39)))</f>
        <v>9.7485663872959858</v>
      </c>
      <c r="K42" s="1021">
        <f>IF($B$5=$A$1,'Table 18a'!J39,IF($B$5=$A$2,'Table 18b'!J39,IF($B$5=$A$3,'Table 18c'!J39)))</f>
        <v>8.7176035005048806</v>
      </c>
      <c r="L42" s="1022">
        <f>IF($B$5=$A$1,'Table 18a'!K39,IF($B$5=$A$2,'Table 18b'!K39,IF($B$5=$A$3,'Table 18c'!K39)))</f>
        <v>8.5640491186732515</v>
      </c>
    </row>
    <row r="43" spans="2:12" x14ac:dyDescent="0.2">
      <c r="B43" s="169" t="s">
        <v>193</v>
      </c>
      <c r="C43" s="1018">
        <f>IF($B$5=$A$1,'Table 18a'!B40,IF($B$5=$A$2,'Table 18b'!B40,IF($B$5=$A$3,'Table 18c'!B40)))</f>
        <v>158</v>
      </c>
      <c r="D43" s="1018">
        <f>IF($B$5=$A$1,'Table 18a'!C40,IF($B$5=$A$2,'Table 18b'!C40,IF($B$5=$A$3,'Table 18c'!C40)))</f>
        <v>193</v>
      </c>
      <c r="E43" s="1017">
        <f>IF($B$5=$A$1,'Table 18a'!D40,IF($B$5=$A$2,'Table 18b'!D40,IF($B$5=$A$3,'Table 18c'!D40)))</f>
        <v>108</v>
      </c>
      <c r="F43" s="1018">
        <f>IF($B$5=$A$1,'Table 18a'!E40,IF($B$5=$A$2,'Table 18b'!E40,IF($B$5=$A$3,'Table 18c'!E40)))</f>
        <v>90</v>
      </c>
      <c r="G43" s="1019">
        <f>IF($B$5=$A$1,'Table 18a'!F40,IF($B$5=$A$2,'Table 18b'!F40,IF($B$5=$A$3,'Table 18c'!F40)))</f>
        <v>549</v>
      </c>
      <c r="H43" s="1021">
        <f>IF($B$5=$A$1,'Table 18a'!G40,IF($B$5=$A$2,'Table 18b'!G40,IF($B$5=$A$3,'Table 18c'!G40)))</f>
        <v>3.0769230769230771</v>
      </c>
      <c r="I43" s="1021">
        <f>IF($B$5=$A$1,'Table 18a'!H40,IF($B$5=$A$2,'Table 18b'!H40,IF($B$5=$A$3,'Table 18c'!H40)))</f>
        <v>2.9885413440693713</v>
      </c>
      <c r="J43" s="1021">
        <f>IF($B$5=$A$1,'Table 18a'!I40,IF($B$5=$A$2,'Table 18b'!I40,IF($B$5=$A$3,'Table 18c'!I40)))</f>
        <v>2.3820026466696076</v>
      </c>
      <c r="K43" s="1021">
        <f>IF($B$5=$A$1,'Table 18a'!J40,IF($B$5=$A$2,'Table 18b'!J40,IF($B$5=$A$3,'Table 18c'!J40)))</f>
        <v>1.5146415348367555</v>
      </c>
      <c r="L43" s="1022">
        <f>IF($B$5=$A$1,'Table 18a'!K40,IF($B$5=$A$2,'Table 18b'!K40,IF($B$5=$A$3,'Table 18c'!K40)))</f>
        <v>2.4876523630431824</v>
      </c>
    </row>
    <row r="44" spans="2:12" x14ac:dyDescent="0.2">
      <c r="B44" s="169" t="s">
        <v>176</v>
      </c>
      <c r="C44" s="1018">
        <f>IF($B$5=$A$1,'Table 18a'!B41,IF($B$5=$A$2,'Table 18b'!B41,IF($B$5=$A$3,'Table 18c'!B41)))</f>
        <v>79</v>
      </c>
      <c r="D44" s="1018">
        <f>IF($B$5=$A$1,'Table 18a'!C41,IF($B$5=$A$2,'Table 18b'!C41,IF($B$5=$A$3,'Table 18c'!C41)))</f>
        <v>125</v>
      </c>
      <c r="E44" s="1018">
        <f>IF($B$5=$A$1,'Table 18a'!D41,IF($B$5=$A$2,'Table 18b'!D41,IF($B$5=$A$3,'Table 18c'!D41)))</f>
        <v>118</v>
      </c>
      <c r="F44" s="1018">
        <f>IF($B$5=$A$1,'Table 18a'!E41,IF($B$5=$A$2,'Table 18b'!E41,IF($B$5=$A$3,'Table 18c'!E41)))</f>
        <v>166</v>
      </c>
      <c r="G44" s="1019">
        <f>IF($B$5=$A$1,'Table 18a'!F41,IF($B$5=$A$2,'Table 18b'!F41,IF($B$5=$A$3,'Table 18c'!F41)))</f>
        <v>488</v>
      </c>
      <c r="H44" s="1021">
        <f>IF($B$5=$A$1,'Table 18a'!G41,IF($B$5=$A$2,'Table 18b'!G41,IF($B$5=$A$3,'Table 18c'!G41)))</f>
        <v>1.5384615384615385</v>
      </c>
      <c r="I44" s="1021">
        <f>IF($B$5=$A$1,'Table 18a'!H41,IF($B$5=$A$2,'Table 18b'!H41,IF($B$5=$A$3,'Table 18c'!H41)))</f>
        <v>1.9355837720656548</v>
      </c>
      <c r="J44" s="1021">
        <f>IF($B$5=$A$1,'Table 18a'!I41,IF($B$5=$A$2,'Table 18b'!I41,IF($B$5=$A$3,'Table 18c'!I41)))</f>
        <v>2.6025584472871635</v>
      </c>
      <c r="K44" s="1021">
        <f>IF($B$5=$A$1,'Table 18a'!J41,IF($B$5=$A$2,'Table 18b'!J41,IF($B$5=$A$3,'Table 18c'!J41)))</f>
        <v>2.7936721642544597</v>
      </c>
      <c r="L44" s="1022">
        <f>IF($B$5=$A$1,'Table 18a'!K41,IF($B$5=$A$2,'Table 18b'!K41,IF($B$5=$A$3,'Table 18c'!K41)))</f>
        <v>2.2112465449272736</v>
      </c>
    </row>
    <row r="45" spans="2:12" x14ac:dyDescent="0.2">
      <c r="B45" s="652" t="s">
        <v>20</v>
      </c>
      <c r="C45" s="1009">
        <f>IF($B$5=$A$1,'Table 18a'!B42,IF($B$5=$A$2,'Table 18b'!B42,IF($B$5=$A$3,'Table 18c'!B42)))</f>
        <v>13</v>
      </c>
      <c r="D45" s="1009">
        <f>IF($B$5=$A$1,'Table 18a'!C42,IF($B$5=$A$2,'Table 18b'!C42,IF($B$5=$A$3,'Table 18c'!C42)))</f>
        <v>53</v>
      </c>
      <c r="E45" s="1009">
        <f>IF($B$5=$A$1,'Table 18a'!D42,IF($B$5=$A$2,'Table 18b'!D42,IF($B$5=$A$3,'Table 18c'!D42)))</f>
        <v>47</v>
      </c>
      <c r="F45" s="1009">
        <f>IF($B$5=$A$1,'Table 18a'!E42,IF($B$5=$A$2,'Table 18b'!E42,IF($B$5=$A$3,'Table 18c'!E42)))</f>
        <v>49</v>
      </c>
      <c r="G45" s="1010">
        <f>IF($B$5=$A$1,'Table 18a'!F42,IF($B$5=$A$2,'Table 18b'!F42,IF($B$5=$A$3,'Table 18c'!F42)))</f>
        <v>162</v>
      </c>
      <c r="H45" s="1011">
        <f>IF($B$5=$A$1,'Table 18a'!G42,IF($B$5=$A$2,'Table 18b'!G42,IF($B$5=$A$3,'Table 18c'!G42)))</f>
        <v>0.25316455696202533</v>
      </c>
      <c r="I45" s="1011">
        <f>IF($B$5=$A$1,'Table 18a'!H42,IF($B$5=$A$2,'Table 18b'!H42,IF($B$5=$A$3,'Table 18c'!H42)))</f>
        <v>0.82068751935583761</v>
      </c>
      <c r="J45" s="1011">
        <f>IF($B$5=$A$1,'Table 18a'!I42,IF($B$5=$A$2,'Table 18b'!I42,IF($B$5=$A$3,'Table 18c'!I42)))</f>
        <v>1.0366122629025143</v>
      </c>
      <c r="K45" s="1011">
        <f>IF($B$5=$A$1,'Table 18a'!J42,IF($B$5=$A$2,'Table 18b'!J42,IF($B$5=$A$3,'Table 18c'!J42)))</f>
        <v>0.82463816896667796</v>
      </c>
      <c r="L45" s="1012">
        <f>IF($B$5=$A$1,'Table 18a'!K42,IF($B$5=$A$2,'Table 18b'!K42,IF($B$5=$A$3,'Table 18c'!K42)))</f>
        <v>0.73406135302913589</v>
      </c>
    </row>
    <row r="46" spans="2:12" x14ac:dyDescent="0.2">
      <c r="B46" s="36" t="s">
        <v>177</v>
      </c>
      <c r="C46" s="1025">
        <f>IF($B$5=$A$1,'Table 18a'!B43,IF($B$5=$A$2,'Table 18b'!B43,IF($B$5=$A$3,'Table 18c'!B43)))</f>
        <v>5</v>
      </c>
      <c r="D46" s="1025">
        <f>IF($B$5=$A$1,'Table 18a'!C43,IF($B$5=$A$2,'Table 18b'!C43,IF($B$5=$A$3,'Table 18c'!C43)))</f>
        <v>3</v>
      </c>
      <c r="E46" s="1025">
        <f>IF($B$5=$A$1,'Table 18a'!D43,IF($B$5=$A$2,'Table 18b'!D43,IF($B$5=$A$3,'Table 18c'!D43)))</f>
        <v>3</v>
      </c>
      <c r="F46" s="1025">
        <f>IF($B$5=$A$1,'Table 18a'!E43,IF($B$5=$A$2,'Table 18b'!E43,IF($B$5=$A$3,'Table 18c'!E43)))</f>
        <v>3</v>
      </c>
      <c r="G46" s="1026">
        <f>IF($B$5=$A$1,'Table 18a'!F43,IF($B$5=$A$2,'Table 18b'!F43,IF($B$5=$A$3,'Table 18c'!F43)))</f>
        <v>14</v>
      </c>
      <c r="H46" s="1027">
        <f>IF($B$5=$A$1,'Table 18a'!G43,IF($B$5=$A$2,'Table 18b'!G43,IF($B$5=$A$3,'Table 18c'!G43)))</f>
        <v>9.7370983446932818E-2</v>
      </c>
      <c r="I46" s="1027">
        <f>IF($B$5=$A$1,'Table 18a'!H43,IF($B$5=$A$2,'Table 18b'!H43,IF($B$5=$A$3,'Table 18c'!H43)))</f>
        <v>4.6454010529575721E-2</v>
      </c>
      <c r="J46" s="1027">
        <f>IF($B$5=$A$1,'Table 18a'!I43,IF($B$5=$A$2,'Table 18b'!I43,IF($B$5=$A$3,'Table 18c'!I43)))</f>
        <v>6.6166740185266873E-2</v>
      </c>
      <c r="K46" s="1027">
        <f>IF($B$5=$A$1,'Table 18a'!J43,IF($B$5=$A$2,'Table 18b'!J43,IF($B$5=$A$3,'Table 18c'!J43)))</f>
        <v>5.0488051161225178E-2</v>
      </c>
      <c r="L46" s="1028">
        <f>IF($B$5=$A$1,'Table 18a'!K43,IF($B$5=$A$2,'Table 18b'!K43,IF($B$5=$A$3,'Table 18c'!K43)))</f>
        <v>6.3437400879061134E-2</v>
      </c>
    </row>
    <row r="47" spans="2:12" x14ac:dyDescent="0.2">
      <c r="B47" s="170" t="s">
        <v>178</v>
      </c>
      <c r="C47" s="1025">
        <f>IF($B$5=$A$1,'Table 18a'!B44,IF($B$5=$A$2,'Table 18b'!B44,IF($B$5=$A$3,'Table 18c'!B44)))</f>
        <v>0</v>
      </c>
      <c r="D47" s="1025">
        <f>IF($B$5=$A$1,'Table 18a'!C44,IF($B$5=$A$2,'Table 18b'!C44,IF($B$5=$A$3,'Table 18c'!C44)))</f>
        <v>0</v>
      </c>
      <c r="E47" s="1025">
        <f>IF($B$5=$A$1,'Table 18a'!D44,IF($B$5=$A$2,'Table 18b'!D44,IF($B$5=$A$3,'Table 18c'!D44)))</f>
        <v>1</v>
      </c>
      <c r="F47" s="1025">
        <f>IF($B$5=$A$1,'Table 18a'!E44,IF($B$5=$A$2,'Table 18b'!E44,IF($B$5=$A$3,'Table 18c'!E44)))</f>
        <v>1</v>
      </c>
      <c r="G47" s="1026">
        <f>IF($B$5=$A$1,'Table 18a'!F44,IF($B$5=$A$2,'Table 18b'!F44,IF($B$5=$A$3,'Table 18c'!F44)))</f>
        <v>2</v>
      </c>
      <c r="H47" s="1027">
        <f>IF($B$5=$A$1,'Table 18a'!G44,IF($B$5=$A$2,'Table 18b'!G44,IF($B$5=$A$3,'Table 18c'!G44)))</f>
        <v>0</v>
      </c>
      <c r="I47" s="1027">
        <f>IF($B$5=$A$1,'Table 18a'!H44,IF($B$5=$A$2,'Table 18b'!H44,IF($B$5=$A$3,'Table 18c'!H44)))</f>
        <v>0</v>
      </c>
      <c r="J47" s="1027">
        <f>IF($B$5=$A$1,'Table 18a'!I44,IF($B$5=$A$2,'Table 18b'!I44,IF($B$5=$A$3,'Table 18c'!I44)))</f>
        <v>2.2055580061755623E-2</v>
      </c>
      <c r="K47" s="1027">
        <f>IF($B$5=$A$1,'Table 18a'!J44,IF($B$5=$A$2,'Table 18b'!J44,IF($B$5=$A$3,'Table 18c'!J44)))</f>
        <v>1.6829350387075059E-2</v>
      </c>
      <c r="L47" s="1028">
        <f>IF($B$5=$A$1,'Table 18a'!K44,IF($B$5=$A$2,'Table 18b'!K44,IF($B$5=$A$3,'Table 18c'!K44)))</f>
        <v>9.0624858398658751E-3</v>
      </c>
    </row>
    <row r="48" spans="2:12" x14ac:dyDescent="0.2">
      <c r="B48" s="170" t="s">
        <v>179</v>
      </c>
      <c r="C48" s="1025">
        <f>IF($B$5=$A$1,'Table 18a'!B45,IF($B$5=$A$2,'Table 18b'!B45,IF($B$5=$A$3,'Table 18c'!B45)))</f>
        <v>0</v>
      </c>
      <c r="D48" s="1025">
        <f>IF($B$5=$A$1,'Table 18a'!C45,IF($B$5=$A$2,'Table 18b'!C45,IF($B$5=$A$3,'Table 18c'!C45)))</f>
        <v>0</v>
      </c>
      <c r="E48" s="1025">
        <f>IF($B$5=$A$1,'Table 18a'!D45,IF($B$5=$A$2,'Table 18b'!D45,IF($B$5=$A$3,'Table 18c'!D45)))</f>
        <v>0</v>
      </c>
      <c r="F48" s="1025">
        <f>IF($B$5=$A$1,'Table 18a'!E45,IF($B$5=$A$2,'Table 18b'!E45,IF($B$5=$A$3,'Table 18c'!E45)))</f>
        <v>1</v>
      </c>
      <c r="G48" s="1026">
        <f>IF($B$5=$A$1,'Table 18a'!F45,IF($B$5=$A$2,'Table 18b'!F45,IF($B$5=$A$3,'Table 18c'!F45)))</f>
        <v>1</v>
      </c>
      <c r="H48" s="1020">
        <f>IF($B$5=$A$1,'Table 18a'!G45,IF($B$5=$A$2,'Table 18b'!G45,IF($B$5=$A$3,'Table 18c'!G45)))</f>
        <v>0</v>
      </c>
      <c r="I48" s="1021">
        <f>IF($B$5=$A$1,'Table 18a'!H45,IF($B$5=$A$2,'Table 18b'!H45,IF($B$5=$A$3,'Table 18c'!H45)))</f>
        <v>0</v>
      </c>
      <c r="J48" s="1021">
        <f>IF($B$5=$A$1,'Table 18a'!I45,IF($B$5=$A$2,'Table 18b'!I45,IF($B$5=$A$3,'Table 18c'!I45)))</f>
        <v>0</v>
      </c>
      <c r="K48" s="1021">
        <f>IF($B$5=$A$1,'Table 18a'!J45,IF($B$5=$A$2,'Table 18b'!J45,IF($B$5=$A$3,'Table 18c'!J45)))</f>
        <v>1.6829350387075059E-2</v>
      </c>
      <c r="L48" s="1022">
        <f>IF($B$5=$A$1,'Table 18a'!K45,IF($B$5=$A$2,'Table 18b'!K45,IF($B$5=$A$3,'Table 18c'!K45)))</f>
        <v>4.5312429199329375E-3</v>
      </c>
    </row>
    <row r="49" spans="2:12" x14ac:dyDescent="0.2">
      <c r="B49" s="170" t="s">
        <v>194</v>
      </c>
      <c r="C49" s="1025">
        <f>IF($B$5=$A$1,'Table 18a'!B46,IF($B$5=$A$2,'Table 18b'!B46,IF($B$5=$A$3,'Table 18c'!B46)))</f>
        <v>5</v>
      </c>
      <c r="D49" s="1025">
        <f>IF($B$5=$A$1,'Table 18a'!C46,IF($B$5=$A$2,'Table 18b'!C46,IF($B$5=$A$3,'Table 18c'!C46)))</f>
        <v>47</v>
      </c>
      <c r="E49" s="1025">
        <f>IF($B$5=$A$1,'Table 18a'!D46,IF($B$5=$A$2,'Table 18b'!D46,IF($B$5=$A$3,'Table 18c'!D46)))</f>
        <v>42</v>
      </c>
      <c r="F49" s="1025">
        <f>IF($B$5=$A$1,'Table 18a'!E46,IF($B$5=$A$2,'Table 18b'!E46,IF($B$5=$A$3,'Table 18c'!E46)))</f>
        <v>35</v>
      </c>
      <c r="G49" s="1026">
        <f>IF($B$5=$A$1,'Table 18a'!F46,IF($B$5=$A$2,'Table 18b'!F46,IF($B$5=$A$3,'Table 18c'!F46)))</f>
        <v>129</v>
      </c>
      <c r="H49" s="1027">
        <f>IF($B$5=$A$1,'Table 18a'!G46,IF($B$5=$A$2,'Table 18b'!G46,IF($B$5=$A$3,'Table 18c'!G46)))</f>
        <v>9.7370983446932818E-2</v>
      </c>
      <c r="I49" s="1027">
        <f>IF($B$5=$A$1,'Table 18a'!H46,IF($B$5=$A$2,'Table 18b'!H46,IF($B$5=$A$3,'Table 18c'!H46)))</f>
        <v>0.72777949829668631</v>
      </c>
      <c r="J49" s="1027">
        <f>IF($B$5=$A$1,'Table 18a'!I46,IF($B$5=$A$2,'Table 18b'!I46,IF($B$5=$A$3,'Table 18c'!I46)))</f>
        <v>0.92633436259373625</v>
      </c>
      <c r="K49" s="1027">
        <f>IF($B$5=$A$1,'Table 18a'!J46,IF($B$5=$A$2,'Table 18b'!J46,IF($B$5=$A$3,'Table 18c'!J46)))</f>
        <v>0.58902726354762702</v>
      </c>
      <c r="L49" s="1028">
        <f>IF($B$5=$A$1,'Table 18a'!K46,IF($B$5=$A$2,'Table 18b'!K46,IF($B$5=$A$3,'Table 18c'!K46)))</f>
        <v>0.58453033667134902</v>
      </c>
    </row>
    <row r="50" spans="2:12" x14ac:dyDescent="0.2">
      <c r="B50" s="170" t="s">
        <v>180</v>
      </c>
      <c r="C50" s="1025">
        <f>IF($B$5=$A$1,'Table 18a'!B47,IF($B$5=$A$2,'Table 18b'!B47,IF($B$5=$A$3,'Table 18c'!B47)))</f>
        <v>0</v>
      </c>
      <c r="D50" s="1025">
        <f>IF($B$5=$A$1,'Table 18a'!C47,IF($B$5=$A$2,'Table 18b'!C47,IF($B$5=$A$3,'Table 18c'!C47)))</f>
        <v>0</v>
      </c>
      <c r="E50" s="1025">
        <f>IF($B$5=$A$1,'Table 18a'!D47,IF($B$5=$A$2,'Table 18b'!D47,IF($B$5=$A$3,'Table 18c'!D47)))</f>
        <v>1</v>
      </c>
      <c r="F50" s="1025">
        <f>IF($B$5=$A$1,'Table 18a'!E47,IF($B$5=$A$2,'Table 18b'!E47,IF($B$5=$A$3,'Table 18c'!E47)))</f>
        <v>0</v>
      </c>
      <c r="G50" s="1026">
        <f>IF($B$5=$A$1,'Table 18a'!F47,IF($B$5=$A$2,'Table 18b'!F47,IF($B$5=$A$3,'Table 18c'!F47)))</f>
        <v>1</v>
      </c>
      <c r="H50" s="1027">
        <f>IF($B$5=$A$1,'Table 18a'!G47,IF($B$5=$A$2,'Table 18b'!G47,IF($B$5=$A$3,'Table 18c'!G47)))</f>
        <v>0</v>
      </c>
      <c r="I50" s="1027">
        <f>IF($B$5=$A$1,'Table 18a'!H47,IF($B$5=$A$2,'Table 18b'!H47,IF($B$5=$A$3,'Table 18c'!H47)))</f>
        <v>0</v>
      </c>
      <c r="J50" s="1027">
        <f>IF($B$5=$A$1,'Table 18a'!I47,IF($B$5=$A$2,'Table 18b'!I47,IF($B$5=$A$3,'Table 18c'!I47)))</f>
        <v>2.2055580061755623E-2</v>
      </c>
      <c r="K50" s="1027">
        <f>IF($B$5=$A$1,'Table 18a'!J47,IF($B$5=$A$2,'Table 18b'!J47,IF($B$5=$A$3,'Table 18c'!J47)))</f>
        <v>0</v>
      </c>
      <c r="L50" s="1028">
        <f>IF($B$5=$A$1,'Table 18a'!K47,IF($B$5=$A$2,'Table 18b'!K47,IF($B$5=$A$3,'Table 18c'!K47)))</f>
        <v>4.5312429199329375E-3</v>
      </c>
    </row>
    <row r="51" spans="2:12" x14ac:dyDescent="0.2">
      <c r="B51" s="170" t="s">
        <v>181</v>
      </c>
      <c r="C51" s="1025">
        <f>IF($B$5=$A$1,'Table 18a'!B48,IF($B$5=$A$2,'Table 18b'!B48,IF($B$5=$A$3,'Table 18c'!B48)))</f>
        <v>0</v>
      </c>
      <c r="D51" s="1025">
        <f>IF($B$5=$A$1,'Table 18a'!C48,IF($B$5=$A$2,'Table 18b'!C48,IF($B$5=$A$3,'Table 18c'!C48)))</f>
        <v>0</v>
      </c>
      <c r="E51" s="1025">
        <f>IF($B$5=$A$1,'Table 18a'!D48,IF($B$5=$A$2,'Table 18b'!D48,IF($B$5=$A$3,'Table 18c'!D48)))</f>
        <v>0</v>
      </c>
      <c r="F51" s="1025">
        <f>IF($B$5=$A$1,'Table 18a'!E48,IF($B$5=$A$2,'Table 18b'!E48,IF($B$5=$A$3,'Table 18c'!E48)))</f>
        <v>0</v>
      </c>
      <c r="G51" s="1026">
        <f>IF($B$5=$A$1,'Table 18a'!F48,IF($B$5=$A$2,'Table 18b'!F48,IF($B$5=$A$3,'Table 18c'!F48)))</f>
        <v>0</v>
      </c>
      <c r="H51" s="1020">
        <f>IF($B$5=$A$1,'Table 18a'!G48,IF($B$5=$A$2,'Table 18b'!G48,IF($B$5=$A$3,'Table 18c'!G48)))</f>
        <v>0</v>
      </c>
      <c r="I51" s="1021">
        <f>IF($B$5=$A$1,'Table 18a'!H48,IF($B$5=$A$2,'Table 18b'!H48,IF($B$5=$A$3,'Table 18c'!H48)))</f>
        <v>0</v>
      </c>
      <c r="J51" s="1021">
        <f>IF($B$5=$A$1,'Table 18a'!I48,IF($B$5=$A$2,'Table 18b'!I48,IF($B$5=$A$3,'Table 18c'!I48)))</f>
        <v>0</v>
      </c>
      <c r="K51" s="1021">
        <f>IF($B$5=$A$1,'Table 18a'!J48,IF($B$5=$A$2,'Table 18b'!J48,IF($B$5=$A$3,'Table 18c'!J48)))</f>
        <v>0</v>
      </c>
      <c r="L51" s="1022">
        <f>IF($B$5=$A$1,'Table 18a'!K48,IF($B$5=$A$2,'Table 18b'!K48,IF($B$5=$A$3,'Table 18c'!K48)))</f>
        <v>0</v>
      </c>
    </row>
    <row r="52" spans="2:12" x14ac:dyDescent="0.2">
      <c r="B52" s="170" t="s">
        <v>182</v>
      </c>
      <c r="C52" s="1025">
        <f>IF($B$5=$A$1,'Table 18a'!B49,IF($B$5=$A$2,'Table 18b'!B49,IF($B$5=$A$3,'Table 18c'!B49)))</f>
        <v>0</v>
      </c>
      <c r="D52" s="1025">
        <f>IF($B$5=$A$1,'Table 18a'!C49,IF($B$5=$A$2,'Table 18b'!C49,IF($B$5=$A$3,'Table 18c'!C49)))</f>
        <v>0</v>
      </c>
      <c r="E52" s="1025">
        <f>IF($B$5=$A$1,'Table 18a'!D49,IF($B$5=$A$2,'Table 18b'!D49,IF($B$5=$A$3,'Table 18c'!D49)))</f>
        <v>0</v>
      </c>
      <c r="F52" s="1025">
        <f>IF($B$5=$A$1,'Table 18a'!E49,IF($B$5=$A$2,'Table 18b'!E49,IF($B$5=$A$3,'Table 18c'!E49)))</f>
        <v>0</v>
      </c>
      <c r="G52" s="1026">
        <f>IF($B$5=$A$1,'Table 18a'!F49,IF($B$5=$A$2,'Table 18b'!F49,IF($B$5=$A$3,'Table 18c'!F49)))</f>
        <v>0</v>
      </c>
      <c r="H52" s="1020">
        <f>IF($B$5=$A$1,'Table 18a'!G49,IF($B$5=$A$2,'Table 18b'!G49,IF($B$5=$A$3,'Table 18c'!G49)))</f>
        <v>0</v>
      </c>
      <c r="I52" s="1021">
        <f>IF($B$5=$A$1,'Table 18a'!H49,IF($B$5=$A$2,'Table 18b'!H49,IF($B$5=$A$3,'Table 18c'!H49)))</f>
        <v>0</v>
      </c>
      <c r="J52" s="1021">
        <f>IF($B$5=$A$1,'Table 18a'!I49,IF($B$5=$A$2,'Table 18b'!I49,IF($B$5=$A$3,'Table 18c'!I49)))</f>
        <v>0</v>
      </c>
      <c r="K52" s="1021">
        <f>IF($B$5=$A$1,'Table 18a'!J49,IF($B$5=$A$2,'Table 18b'!J49,IF($B$5=$A$3,'Table 18c'!J49)))</f>
        <v>0</v>
      </c>
      <c r="L52" s="1022">
        <f>IF($B$5=$A$1,'Table 18a'!K49,IF($B$5=$A$2,'Table 18b'!K49,IF($B$5=$A$3,'Table 18c'!K49)))</f>
        <v>0</v>
      </c>
    </row>
    <row r="53" spans="2:12" x14ac:dyDescent="0.2">
      <c r="B53" s="171" t="s">
        <v>195</v>
      </c>
      <c r="C53" s="1029">
        <f>IF($B$5=$A$1,'Table 18a'!B50,IF($B$5=$A$2,'Table 18b'!B50,IF($B$5=$A$3,'Table 18c'!B50)))</f>
        <v>3</v>
      </c>
      <c r="D53" s="1029">
        <f>IF($B$5=$A$1,'Table 18a'!C50,IF($B$5=$A$2,'Table 18b'!C50,IF($B$5=$A$3,'Table 18c'!C50)))</f>
        <v>3</v>
      </c>
      <c r="E53" s="1029">
        <f>IF($B$5=$A$1,'Table 18a'!D50,IF($B$5=$A$2,'Table 18b'!D50,IF($B$5=$A$3,'Table 18c'!D50)))</f>
        <v>0</v>
      </c>
      <c r="F53" s="1029">
        <f>IF($B$5=$A$1,'Table 18a'!E50,IF($B$5=$A$2,'Table 18b'!E50,IF($B$5=$A$3,'Table 18c'!E50)))</f>
        <v>9</v>
      </c>
      <c r="G53" s="1030">
        <f>IF($B$5=$A$1,'Table 18a'!F50,IF($B$5=$A$2,'Table 18b'!F50,IF($B$5=$A$3,'Table 18c'!F50)))</f>
        <v>15</v>
      </c>
      <c r="H53" s="1031">
        <f>IF($B$5=$A$1,'Table 18a'!G50,IF($B$5=$A$2,'Table 18b'!G50,IF($B$5=$A$3,'Table 18c'!G50)))</f>
        <v>5.8422590068159683E-2</v>
      </c>
      <c r="I53" s="1031">
        <f>IF($B$5=$A$1,'Table 18a'!H50,IF($B$5=$A$2,'Table 18b'!H50,IF($B$5=$A$3,'Table 18c'!H50)))</f>
        <v>4.6454010529575721E-2</v>
      </c>
      <c r="J53" s="1031">
        <f>IF($B$5=$A$1,'Table 18a'!I50,IF($B$5=$A$2,'Table 18b'!I50,IF($B$5=$A$3,'Table 18c'!I50)))</f>
        <v>0</v>
      </c>
      <c r="K53" s="1031">
        <f>IF($B$5=$A$1,'Table 18a'!J50,IF($B$5=$A$2,'Table 18b'!J50,IF($B$5=$A$3,'Table 18c'!J50)))</f>
        <v>0.15146415348367553</v>
      </c>
      <c r="L53" s="1032">
        <f>IF($B$5=$A$1,'Table 18a'!K50,IF($B$5=$A$2,'Table 18b'!K50,IF($B$5=$A$3,'Table 18c'!K50)))</f>
        <v>6.7968643798994061E-2</v>
      </c>
    </row>
    <row r="54" spans="2:12" x14ac:dyDescent="0.2">
      <c r="B54" s="587" t="s">
        <v>117</v>
      </c>
      <c r="C54" s="3"/>
      <c r="D54" s="3"/>
      <c r="E54" s="3"/>
      <c r="F54" s="3"/>
      <c r="G54" s="3"/>
      <c r="H54" s="3"/>
      <c r="I54" s="3"/>
      <c r="J54" s="3"/>
      <c r="K54" s="3"/>
      <c r="L54" s="3"/>
    </row>
  </sheetData>
  <sheetProtection sheet="1" objects="1" scenarios="1"/>
  <dataValidations count="1">
    <dataValidation type="list" allowBlank="1" showInputMessage="1" showErrorMessage="1" sqref="B5">
      <formula1>$A$1:$A$3</formula1>
    </dataValidation>
  </dataValidations>
  <hyperlinks>
    <hyperlink ref="B1" location="Contents!A1" display="Return to index"/>
  </hyperlinks>
  <pageMargins left="0.70866141732283472" right="0.70866141732283472" top="0.74803149606299213" bottom="0.74803149606299213" header="0.31496062992125984" footer="0.31496062992125984"/>
  <pageSetup paperSize="9" scale="8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57"/>
  <sheetViews>
    <sheetView showGridLines="0" topLeftCell="B1" workbookViewId="0">
      <selection activeCell="B7" sqref="B7"/>
    </sheetView>
  </sheetViews>
  <sheetFormatPr defaultRowHeight="12.75" x14ac:dyDescent="0.2"/>
  <cols>
    <col min="1" max="1" customWidth="true" hidden="true" width="0.0" collapsed="false"/>
    <col min="2" max="2" customWidth="true" width="31.28515625" collapsed="false"/>
    <col min="3" max="7" customWidth="true" width="10.42578125" collapsed="false"/>
    <col min="8" max="8" bestFit="true" customWidth="true" width="9.5703125" collapsed="false"/>
  </cols>
  <sheetData>
    <row r="1" spans="1:23" x14ac:dyDescent="0.2">
      <c r="A1" s="465" t="s">
        <v>382</v>
      </c>
      <c r="B1" s="100" t="s">
        <v>89</v>
      </c>
    </row>
    <row r="2" spans="1:23" ht="30" customHeight="1" x14ac:dyDescent="0.25">
      <c r="A2" s="465" t="s">
        <v>383</v>
      </c>
      <c r="B2" s="950" t="s">
        <v>510</v>
      </c>
      <c r="C2" s="950"/>
      <c r="D2" s="950"/>
      <c r="E2" s="950"/>
      <c r="F2" s="950"/>
      <c r="G2" s="950"/>
    </row>
    <row r="3" spans="1:23" x14ac:dyDescent="0.2">
      <c r="E3" s="6"/>
      <c r="F3" s="6"/>
      <c r="G3" s="6"/>
    </row>
    <row r="4" spans="1:23" ht="15" x14ac:dyDescent="0.2">
      <c r="A4" s="465"/>
      <c r="B4" s="33" t="s">
        <v>368</v>
      </c>
      <c r="C4" s="33"/>
      <c r="D4" s="33"/>
      <c r="E4" s="33"/>
      <c r="F4" s="33"/>
      <c r="G4" s="33"/>
      <c r="H4" s="33"/>
      <c r="I4" s="33"/>
      <c r="J4" s="33"/>
      <c r="K4" s="33"/>
      <c r="L4" s="33"/>
      <c r="M4" s="34"/>
      <c r="N4" s="34"/>
      <c r="O4" s="34"/>
      <c r="P4" s="34"/>
      <c r="Q4" s="34"/>
      <c r="R4" s="34"/>
      <c r="S4" s="34"/>
      <c r="T4" s="34"/>
      <c r="U4" s="421"/>
      <c r="V4" s="421"/>
      <c r="W4" s="35"/>
    </row>
    <row r="5" spans="1:23" ht="15" x14ac:dyDescent="0.2">
      <c r="B5" s="815" t="s">
        <v>383</v>
      </c>
      <c r="C5" s="33"/>
      <c r="D5" s="33"/>
      <c r="E5" s="33"/>
      <c r="F5" s="33"/>
      <c r="G5" s="33"/>
      <c r="H5" s="33"/>
      <c r="I5" s="33"/>
      <c r="J5" s="33"/>
      <c r="K5" s="33"/>
      <c r="L5" s="33"/>
      <c r="M5" s="34"/>
      <c r="N5" s="34"/>
      <c r="O5" s="814"/>
      <c r="P5" s="34"/>
      <c r="Q5" s="34"/>
      <c r="R5" s="34"/>
      <c r="S5" s="34"/>
      <c r="T5" s="34"/>
      <c r="U5" s="421"/>
      <c r="V5" s="421"/>
      <c r="W5" s="35"/>
    </row>
    <row r="6" spans="1:23" ht="12.75" customHeight="1" x14ac:dyDescent="0.2">
      <c r="B6" s="33"/>
      <c r="C6" s="33"/>
      <c r="D6" s="33"/>
      <c r="E6" s="33"/>
      <c r="F6" s="33"/>
      <c r="G6" s="33"/>
      <c r="H6" s="33"/>
      <c r="I6" s="33"/>
      <c r="J6" s="33"/>
      <c r="K6" s="33"/>
      <c r="L6" s="33"/>
      <c r="M6" s="34"/>
      <c r="N6" s="34"/>
      <c r="O6" s="34"/>
      <c r="P6" s="34"/>
      <c r="Q6" s="34"/>
      <c r="R6" s="34"/>
      <c r="S6" s="34"/>
      <c r="T6" s="34"/>
      <c r="U6" s="421"/>
      <c r="V6" s="421"/>
      <c r="W6" s="35"/>
    </row>
    <row r="7" spans="1:23" ht="39.75" customHeight="1" x14ac:dyDescent="0.2">
      <c r="B7" s="133" t="s">
        <v>30</v>
      </c>
      <c r="C7" s="134" t="s">
        <v>138</v>
      </c>
      <c r="D7" s="135" t="s">
        <v>6</v>
      </c>
      <c r="E7" s="136" t="s">
        <v>7</v>
      </c>
      <c r="F7" s="136" t="s">
        <v>8</v>
      </c>
      <c r="G7" s="506" t="s">
        <v>9</v>
      </c>
      <c r="H7" s="505" t="s">
        <v>10</v>
      </c>
    </row>
    <row r="8" spans="1:23" x14ac:dyDescent="0.2">
      <c r="B8" s="629" t="s">
        <v>139</v>
      </c>
      <c r="C8" s="630">
        <f>IF($B$5=$A$1,'Table 2a'!B5,IF($B$5=$A$2,'Table 2b'!B5))</f>
        <v>6</v>
      </c>
      <c r="D8" s="631">
        <f>IF($B$5=$A$1,'Table 2a'!C5,IF($B$5=$A$2,'Table 2b'!C5))</f>
        <v>5</v>
      </c>
      <c r="E8" s="631">
        <f>IF($B$5=$A$1,'Table 2a'!D5,IF($B$5=$A$2,'Table 2b'!D5))</f>
        <v>1</v>
      </c>
      <c r="F8" s="631">
        <f>IF($B$5=$A$1,'Table 2a'!E5,IF($B$5=$A$2,'Table 2b'!E5))</f>
        <v>87</v>
      </c>
      <c r="G8" s="632">
        <f>IF($B$5=$A$1,'Table 2a'!F5,IF($B$5=$A$2,'Table 2b'!F5))</f>
        <v>100</v>
      </c>
      <c r="H8" s="635">
        <f>IF($B$5=$A$1,'Table 2a'!G5,IF($B$5=$A$2,'Table 2b'!G5))</f>
        <v>18.621307072515666</v>
      </c>
    </row>
    <row r="9" spans="1:23" s="99" customFormat="1" x14ac:dyDescent="0.2">
      <c r="B9" s="251" t="s">
        <v>11</v>
      </c>
      <c r="C9" s="256">
        <f>IF($B$5=$A$1,'Table 2a'!B6,IF($B$5=$A$2,'Table 2b'!B6))</f>
        <v>9</v>
      </c>
      <c r="D9" s="231">
        <f>IF($B$5=$A$1,'Table 2a'!C6,IF($B$5=$A$2,'Table 2b'!C6))</f>
        <v>5</v>
      </c>
      <c r="E9" s="231">
        <f>IF($B$5=$A$1,'Table 2a'!D6,IF($B$5=$A$2,'Table 2b'!D6))</f>
        <v>1</v>
      </c>
      <c r="F9" s="231">
        <f>IF($B$5=$A$1,'Table 2a'!E6,IF($B$5=$A$2,'Table 2b'!E6))</f>
        <v>85</v>
      </c>
      <c r="G9" s="507">
        <f>IF($B$5=$A$1,'Table 2a'!F6,IF($B$5=$A$2,'Table 2b'!F6))</f>
        <v>100</v>
      </c>
      <c r="H9" s="232">
        <f>IF($B$5=$A$1,'Table 2a'!G6,IF($B$5=$A$2,'Table 2b'!G6))</f>
        <v>23.734643734643733</v>
      </c>
    </row>
    <row r="10" spans="1:23" x14ac:dyDescent="0.2">
      <c r="B10" s="633" t="s">
        <v>12</v>
      </c>
      <c r="C10" s="630">
        <f>IF($B$5=$A$1,'Table 2a'!B7,IF($B$5=$A$2,'Table 2b'!B7))</f>
        <v>10</v>
      </c>
      <c r="D10" s="631">
        <f>IF($B$5=$A$1,'Table 2a'!C7,IF($B$5=$A$2,'Table 2b'!C7))</f>
        <v>17</v>
      </c>
      <c r="E10" s="631">
        <f>IF($B$5=$A$1,'Table 2a'!D7,IF($B$5=$A$2,'Table 2b'!D7))</f>
        <v>5</v>
      </c>
      <c r="F10" s="631">
        <f>IF($B$5=$A$1,'Table 2a'!E7,IF($B$5=$A$2,'Table 2b'!E7))</f>
        <v>68</v>
      </c>
      <c r="G10" s="632">
        <f>IF($B$5=$A$1,'Table 2a'!F7,IF($B$5=$A$2,'Table 2b'!F7))</f>
        <v>100</v>
      </c>
      <c r="H10" s="635">
        <f>IF($B$5=$A$1,'Table 2a'!G7,IF($B$5=$A$2,'Table 2b'!G7))</f>
        <v>22.336769759450174</v>
      </c>
    </row>
    <row r="11" spans="1:23" s="99" customFormat="1" x14ac:dyDescent="0.2">
      <c r="B11" s="252" t="s">
        <v>164</v>
      </c>
      <c r="C11" s="257">
        <f>IF($B$5=$A$1,'Table 2a'!B8,IF($B$5=$A$2,'Table 2b'!B8))</f>
        <v>1</v>
      </c>
      <c r="D11" s="235">
        <f>IF($B$5=$A$1,'Table 2a'!C8,IF($B$5=$A$2,'Table 2b'!C8))</f>
        <v>11</v>
      </c>
      <c r="E11" s="235">
        <f>IF($B$5=$A$1,'Table 2a'!D8,IF($B$5=$A$2,'Table 2b'!D8))</f>
        <v>7</v>
      </c>
      <c r="F11" s="235">
        <f>IF($B$5=$A$1,'Table 2a'!E8,IF($B$5=$A$2,'Table 2b'!E8))</f>
        <v>81</v>
      </c>
      <c r="G11" s="508">
        <f>IF($B$5=$A$1,'Table 2a'!F8,IF($B$5=$A$2,'Table 2b'!F8))</f>
        <v>100</v>
      </c>
      <c r="H11" s="236">
        <f>IF($B$5=$A$1,'Table 2a'!G8,IF($B$5=$A$2,'Table 2b'!G8))</f>
        <v>38.888888888888893</v>
      </c>
    </row>
    <row r="12" spans="1:23" s="99" customFormat="1" x14ac:dyDescent="0.2">
      <c r="B12" s="254" t="s">
        <v>198</v>
      </c>
      <c r="C12" s="257">
        <f>IF($B$5=$A$1,'Table 2a'!B9,IF($B$5=$A$2,'Table 2b'!B9))</f>
        <v>10</v>
      </c>
      <c r="D12" s="235">
        <f>IF($B$5=$A$1,'Table 2a'!C9,IF($B$5=$A$2,'Table 2b'!C9))</f>
        <v>19</v>
      </c>
      <c r="E12" s="235">
        <f>IF($B$5=$A$1,'Table 2a'!D9,IF($B$5=$A$2,'Table 2b'!D9))</f>
        <v>6</v>
      </c>
      <c r="F12" s="235">
        <f>IF($B$5=$A$1,'Table 2a'!E9,IF($B$5=$A$2,'Table 2b'!E9))</f>
        <v>66</v>
      </c>
      <c r="G12" s="508">
        <f>IF($B$5=$A$1,'Table 2a'!F9,IF($B$5=$A$2,'Table 2b'!F9))</f>
        <v>100</v>
      </c>
      <c r="H12" s="236">
        <f>IF($B$5=$A$1,'Table 2a'!G9,IF($B$5=$A$2,'Table 2b'!G9))</f>
        <v>23.25056433408578</v>
      </c>
    </row>
    <row r="13" spans="1:23" s="99" customFormat="1" x14ac:dyDescent="0.2">
      <c r="B13" s="252" t="s">
        <v>165</v>
      </c>
      <c r="C13" s="257">
        <f>IF($B$5=$A$1,'Table 2a'!B10,IF($B$5=$A$2,'Table 2b'!B10))</f>
        <v>13</v>
      </c>
      <c r="D13" s="235">
        <f>IF($B$5=$A$1,'Table 2a'!C10,IF($B$5=$A$2,'Table 2b'!C10))</f>
        <v>13</v>
      </c>
      <c r="E13" s="235">
        <f>IF($B$5=$A$1,'Table 2a'!D10,IF($B$5=$A$2,'Table 2b'!D10))</f>
        <v>3</v>
      </c>
      <c r="F13" s="235">
        <f>IF($B$5=$A$1,'Table 2a'!E10,IF($B$5=$A$2,'Table 2b'!E10))</f>
        <v>71</v>
      </c>
      <c r="G13" s="508">
        <f>IF($B$5=$A$1,'Table 2a'!F10,IF($B$5=$A$2,'Table 2b'!F10))</f>
        <v>100</v>
      </c>
      <c r="H13" s="236">
        <f>IF($B$5=$A$1,'Table 2a'!G10,IF($B$5=$A$2,'Table 2b'!G10))</f>
        <v>17.721518987341771</v>
      </c>
    </row>
    <row r="14" spans="1:23" s="99" customFormat="1" x14ac:dyDescent="0.2">
      <c r="B14" s="252" t="s">
        <v>199</v>
      </c>
      <c r="C14" s="257">
        <f>IF($B$5=$A$1,'Table 2a'!B11,IF($B$5=$A$2,'Table 2b'!B11))</f>
        <v>10</v>
      </c>
      <c r="D14" s="235">
        <f>IF($B$5=$A$1,'Table 2a'!C11,IF($B$5=$A$2,'Table 2b'!C11))</f>
        <v>15</v>
      </c>
      <c r="E14" s="235">
        <f>IF($B$5=$A$1,'Table 2a'!D11,IF($B$5=$A$2,'Table 2b'!D11))</f>
        <v>3</v>
      </c>
      <c r="F14" s="235">
        <f>IF($B$5=$A$1,'Table 2a'!E11,IF($B$5=$A$2,'Table 2b'!E11))</f>
        <v>72</v>
      </c>
      <c r="G14" s="508">
        <f>IF($B$5=$A$1,'Table 2a'!F11,IF($B$5=$A$2,'Table 2b'!F11))</f>
        <v>100</v>
      </c>
      <c r="H14" s="236">
        <f>IF($B$5=$A$1,'Table 2a'!G11,IF($B$5=$A$2,'Table 2b'!G11))</f>
        <v>14.285714285714285</v>
      </c>
    </row>
    <row r="15" spans="1:23" x14ac:dyDescent="0.2">
      <c r="B15" s="633" t="s">
        <v>140</v>
      </c>
      <c r="C15" s="630">
        <f>IF($B$5=$A$1,'Table 2a'!B12,IF($B$5=$A$2,'Table 2b'!B12))</f>
        <v>4</v>
      </c>
      <c r="D15" s="631">
        <f>IF($B$5=$A$1,'Table 2a'!C12,IF($B$5=$A$2,'Table 2b'!C12))</f>
        <v>18</v>
      </c>
      <c r="E15" s="631">
        <f>IF($B$5=$A$1,'Table 2a'!D12,IF($B$5=$A$2,'Table 2b'!D12))</f>
        <v>9</v>
      </c>
      <c r="F15" s="631">
        <f>IF($B$5=$A$1,'Table 2a'!E12,IF($B$5=$A$2,'Table 2b'!E12))</f>
        <v>69</v>
      </c>
      <c r="G15" s="632">
        <f>IF($B$5=$A$1,'Table 2a'!F12,IF($B$5=$A$2,'Table 2b'!F12))</f>
        <v>100</v>
      </c>
      <c r="H15" s="635">
        <f>IF($B$5=$A$1,'Table 2a'!G12,IF($B$5=$A$2,'Table 2b'!G12))</f>
        <v>32.478632478632477</v>
      </c>
    </row>
    <row r="16" spans="1:23" s="99" customFormat="1" x14ac:dyDescent="0.2">
      <c r="B16" s="252" t="s">
        <v>166</v>
      </c>
      <c r="C16" s="257">
        <f>IF($B$5=$A$1,'Table 2a'!B13,IF($B$5=$A$2,'Table 2b'!B13))</f>
        <v>1</v>
      </c>
      <c r="D16" s="235">
        <f>IF($B$5=$A$1,'Table 2a'!C13,IF($B$5=$A$2,'Table 2b'!C13))</f>
        <v>31</v>
      </c>
      <c r="E16" s="235">
        <f>IF($B$5=$A$1,'Table 2a'!D13,IF($B$5=$A$2,'Table 2b'!D13))</f>
        <v>21</v>
      </c>
      <c r="F16" s="235">
        <f>IF($B$5=$A$1,'Table 2a'!E13,IF($B$5=$A$2,'Table 2b'!E13))</f>
        <v>47</v>
      </c>
      <c r="G16" s="508">
        <f>IF($B$5=$A$1,'Table 2a'!F13,IF($B$5=$A$2,'Table 2b'!F13))</f>
        <v>100</v>
      </c>
      <c r="H16" s="236">
        <f>IF($B$5=$A$1,'Table 2a'!G13,IF($B$5=$A$2,'Table 2b'!G13))</f>
        <v>40.476190476190474</v>
      </c>
    </row>
    <row r="17" spans="2:8" s="99" customFormat="1" x14ac:dyDescent="0.2">
      <c r="B17" s="252" t="s">
        <v>167</v>
      </c>
      <c r="C17" s="257">
        <f>IF($B$5=$A$1,'Table 2a'!B14,IF($B$5=$A$2,'Table 2b'!B14))</f>
        <v>5</v>
      </c>
      <c r="D17" s="235">
        <f>IF($B$5=$A$1,'Table 2a'!C14,IF($B$5=$A$2,'Table 2b'!C14))</f>
        <v>28</v>
      </c>
      <c r="E17" s="235">
        <f>IF($B$5=$A$1,'Table 2a'!D14,IF($B$5=$A$2,'Table 2b'!D14))</f>
        <v>11</v>
      </c>
      <c r="F17" s="235">
        <f>IF($B$5=$A$1,'Table 2a'!E14,IF($B$5=$A$2,'Table 2b'!E14))</f>
        <v>56</v>
      </c>
      <c r="G17" s="508">
        <f>IF($B$5=$A$1,'Table 2a'!F14,IF($B$5=$A$2,'Table 2b'!F14))</f>
        <v>100</v>
      </c>
      <c r="H17" s="236">
        <f>IF($B$5=$A$1,'Table 2a'!G14,IF($B$5=$A$2,'Table 2b'!G14))</f>
        <v>28.502415458937197</v>
      </c>
    </row>
    <row r="18" spans="2:8" s="99" customFormat="1" x14ac:dyDescent="0.2">
      <c r="B18" s="254" t="s">
        <v>190</v>
      </c>
      <c r="C18" s="257">
        <f>IF($B$5=$A$1,'Table 2a'!B15,IF($B$5=$A$2,'Table 2b'!B15))</f>
        <v>5</v>
      </c>
      <c r="D18" s="235">
        <f>IF($B$5=$A$1,'Table 2a'!C15,IF($B$5=$A$2,'Table 2b'!C15))</f>
        <v>7</v>
      </c>
      <c r="E18" s="235">
        <f>IF($B$5=$A$1,'Table 2a'!D15,IF($B$5=$A$2,'Table 2b'!D15))</f>
        <v>2</v>
      </c>
      <c r="F18" s="235">
        <f>IF($B$5=$A$1,'Table 2a'!E15,IF($B$5=$A$2,'Table 2b'!E15))</f>
        <v>86</v>
      </c>
      <c r="G18" s="508">
        <f>IF($B$5=$A$1,'Table 2a'!F15,IF($B$5=$A$2,'Table 2b'!F15))</f>
        <v>100</v>
      </c>
      <c r="H18" s="236">
        <f>IF($B$5=$A$1,'Table 2a'!G15,IF($B$5=$A$2,'Table 2b'!G15))</f>
        <v>25</v>
      </c>
    </row>
    <row r="19" spans="2:8" s="99" customFormat="1" x14ac:dyDescent="0.2">
      <c r="B19" s="252" t="s">
        <v>168</v>
      </c>
      <c r="C19" s="257">
        <f>IF($B$5=$A$1,'Table 2a'!B16,IF($B$5=$A$2,'Table 2b'!B16))</f>
        <v>5</v>
      </c>
      <c r="D19" s="235">
        <f>IF($B$5=$A$1,'Table 2a'!C16,IF($B$5=$A$2,'Table 2b'!C16))</f>
        <v>7</v>
      </c>
      <c r="E19" s="235">
        <f>IF($B$5=$A$1,'Table 2a'!D16,IF($B$5=$A$2,'Table 2b'!D16))</f>
        <v>3</v>
      </c>
      <c r="F19" s="235">
        <f>IF($B$5=$A$1,'Table 2a'!E16,IF($B$5=$A$2,'Table 2b'!E16))</f>
        <v>84</v>
      </c>
      <c r="G19" s="508">
        <f>IF($B$5=$A$1,'Table 2a'!F16,IF($B$5=$A$2,'Table 2b'!F16))</f>
        <v>100</v>
      </c>
      <c r="H19" s="236">
        <f>IF($B$5=$A$1,'Table 2a'!G16,IF($B$5=$A$2,'Table 2b'!G16))</f>
        <v>26.966292134831459</v>
      </c>
    </row>
    <row r="20" spans="2:8" x14ac:dyDescent="0.2">
      <c r="B20" s="633" t="s">
        <v>13</v>
      </c>
      <c r="C20" s="630">
        <f>IF($B$5=$A$1,'Table 2a'!B17,IF($B$5=$A$2,'Table 2b'!B17))</f>
        <v>8</v>
      </c>
      <c r="D20" s="631">
        <f>IF($B$5=$A$1,'Table 2a'!C17,IF($B$5=$A$2,'Table 2b'!C17))</f>
        <v>2</v>
      </c>
      <c r="E20" s="631">
        <f>IF($B$5=$A$1,'Table 2a'!D17,IF($B$5=$A$2,'Table 2b'!D17))</f>
        <v>0</v>
      </c>
      <c r="F20" s="631">
        <f>IF($B$5=$A$1,'Table 2a'!E17,IF($B$5=$A$2,'Table 2b'!E17))</f>
        <v>89</v>
      </c>
      <c r="G20" s="632">
        <f>IF($B$5=$A$1,'Table 2a'!F17,IF($B$5=$A$2,'Table 2b'!F17))</f>
        <v>100</v>
      </c>
      <c r="H20" s="635">
        <f>IF($B$5=$A$1,'Table 2a'!G17,IF($B$5=$A$2,'Table 2b'!G17))</f>
        <v>21.25</v>
      </c>
    </row>
    <row r="21" spans="2:8" s="99" customFormat="1" x14ac:dyDescent="0.2">
      <c r="B21" s="252" t="s">
        <v>169</v>
      </c>
      <c r="C21" s="257">
        <f>IF($B$5=$A$1,'Table 2a'!B18,IF($B$5=$A$2,'Table 2b'!B18))</f>
        <v>10</v>
      </c>
      <c r="D21" s="235">
        <f>IF($B$5=$A$1,'Table 2a'!C18,IF($B$5=$A$2,'Table 2b'!C18))</f>
        <v>3</v>
      </c>
      <c r="E21" s="235">
        <f>IF($B$5=$A$1,'Table 2a'!D18,IF($B$5=$A$2,'Table 2b'!D18))</f>
        <v>1</v>
      </c>
      <c r="F21" s="235">
        <f>IF($B$5=$A$1,'Table 2a'!E18,IF($B$5=$A$2,'Table 2b'!E18))</f>
        <v>86</v>
      </c>
      <c r="G21" s="508">
        <f>IF($B$5=$A$1,'Table 2a'!F18,IF($B$5=$A$2,'Table 2b'!F18))</f>
        <v>100</v>
      </c>
      <c r="H21" s="236">
        <f>IF($B$5=$A$1,'Table 2a'!G18,IF($B$5=$A$2,'Table 2b'!G18))</f>
        <v>29.268292682926827</v>
      </c>
    </row>
    <row r="22" spans="2:8" s="99" customFormat="1" x14ac:dyDescent="0.2">
      <c r="B22" s="254" t="s">
        <v>196</v>
      </c>
      <c r="C22" s="257">
        <f>IF($B$5=$A$1,'Table 2a'!B19,IF($B$5=$A$2,'Table 2b'!B19))</f>
        <v>11</v>
      </c>
      <c r="D22" s="235">
        <f>IF($B$5=$A$1,'Table 2a'!C19,IF($B$5=$A$2,'Table 2b'!C19))</f>
        <v>1</v>
      </c>
      <c r="E22" s="235">
        <f>IF($B$5=$A$1,'Table 2a'!D19,IF($B$5=$A$2,'Table 2b'!D19))</f>
        <v>2</v>
      </c>
      <c r="F22" s="235">
        <f>IF($B$5=$A$1,'Table 2a'!E19,IF($B$5=$A$2,'Table 2b'!E19))</f>
        <v>87</v>
      </c>
      <c r="G22" s="508">
        <f>IF($B$5=$A$1,'Table 2a'!F19,IF($B$5=$A$2,'Table 2b'!F19))</f>
        <v>100</v>
      </c>
      <c r="H22" s="236">
        <f>IF($B$5=$A$1,'Table 2a'!G19,IF($B$5=$A$2,'Table 2b'!G19))</f>
        <v>60</v>
      </c>
    </row>
    <row r="23" spans="2:8" s="99" customFormat="1" x14ac:dyDescent="0.2">
      <c r="B23" s="252" t="s">
        <v>129</v>
      </c>
      <c r="C23" s="257">
        <f>IF($B$5=$A$1,'Table 2a'!B20,IF($B$5=$A$2,'Table 2b'!B20))</f>
        <v>9</v>
      </c>
      <c r="D23" s="235">
        <f>IF($B$5=$A$1,'Table 2a'!C20,IF($B$5=$A$2,'Table 2b'!C20))</f>
        <v>0</v>
      </c>
      <c r="E23" s="235">
        <f>IF($B$5=$A$1,'Table 2a'!D20,IF($B$5=$A$2,'Table 2b'!D20))</f>
        <v>0</v>
      </c>
      <c r="F23" s="235">
        <f>IF($B$5=$A$1,'Table 2a'!E20,IF($B$5=$A$2,'Table 2b'!E20))</f>
        <v>91</v>
      </c>
      <c r="G23" s="508">
        <f>IF($B$5=$A$1,'Table 2a'!F20,IF($B$5=$A$2,'Table 2b'!F20))</f>
        <v>100</v>
      </c>
      <c r="H23" s="236">
        <f>IF($B$5=$A$1,'Table 2a'!G20,IF($B$5=$A$2,'Table 2b'!G20))</f>
        <v>0</v>
      </c>
    </row>
    <row r="24" spans="2:8" s="99" customFormat="1" x14ac:dyDescent="0.2">
      <c r="B24" s="252" t="s">
        <v>124</v>
      </c>
      <c r="C24" s="257">
        <f>IF($B$5=$A$1,'Table 2a'!B21,IF($B$5=$A$2,'Table 2b'!B21))</f>
        <v>20</v>
      </c>
      <c r="D24" s="235">
        <f>IF($B$5=$A$1,'Table 2a'!C21,IF($B$5=$A$2,'Table 2b'!C21))</f>
        <v>4</v>
      </c>
      <c r="E24" s="235">
        <f>IF($B$5=$A$1,'Table 2a'!D21,IF($B$5=$A$2,'Table 2b'!D21))</f>
        <v>2</v>
      </c>
      <c r="F24" s="235">
        <f>IF($B$5=$A$1,'Table 2a'!E21,IF($B$5=$A$2,'Table 2b'!E21))</f>
        <v>74</v>
      </c>
      <c r="G24" s="508">
        <f>IF($B$5=$A$1,'Table 2a'!F21,IF($B$5=$A$2,'Table 2b'!F21))</f>
        <v>100</v>
      </c>
      <c r="H24" s="236">
        <f>IF($B$5=$A$1,'Table 2a'!G21,IF($B$5=$A$2,'Table 2b'!G21))</f>
        <v>29.411764705882355</v>
      </c>
    </row>
    <row r="25" spans="2:8" s="99" customFormat="1" x14ac:dyDescent="0.2">
      <c r="B25" s="252" t="s">
        <v>14</v>
      </c>
      <c r="C25" s="257">
        <f>IF($B$5=$A$1,'Table 2a'!B22,IF($B$5=$A$2,'Table 2b'!B22))</f>
        <v>7</v>
      </c>
      <c r="D25" s="235">
        <f>IF($B$5=$A$1,'Table 2a'!C22,IF($B$5=$A$2,'Table 2b'!C22))</f>
        <v>0</v>
      </c>
      <c r="E25" s="235">
        <f>IF($B$5=$A$1,'Table 2a'!D22,IF($B$5=$A$2,'Table 2b'!D22))</f>
        <v>0</v>
      </c>
      <c r="F25" s="235">
        <f>IF($B$5=$A$1,'Table 2a'!E22,IF($B$5=$A$2,'Table 2b'!E22))</f>
        <v>93</v>
      </c>
      <c r="G25" s="508">
        <f>IF($B$5=$A$1,'Table 2a'!F22,IF($B$5=$A$2,'Table 2b'!F22))</f>
        <v>100</v>
      </c>
      <c r="H25" s="236">
        <f>IF($B$5=$A$1,'Table 2a'!G22,IF($B$5=$A$2,'Table 2b'!G22))</f>
        <v>11.76470588235294</v>
      </c>
    </row>
    <row r="26" spans="2:8" s="99" customFormat="1" x14ac:dyDescent="0.2">
      <c r="B26" s="252" t="s">
        <v>15</v>
      </c>
      <c r="C26" s="257">
        <f>IF($B$5=$A$1,'Table 2a'!B23,IF($B$5=$A$2,'Table 2b'!B23))</f>
        <v>10</v>
      </c>
      <c r="D26" s="235">
        <f>IF($B$5=$A$1,'Table 2a'!C23,IF($B$5=$A$2,'Table 2b'!C23))</f>
        <v>4</v>
      </c>
      <c r="E26" s="235">
        <f>IF($B$5=$A$1,'Table 2a'!D23,IF($B$5=$A$2,'Table 2b'!D23))</f>
        <v>1</v>
      </c>
      <c r="F26" s="235">
        <f>IF($B$5=$A$1,'Table 2a'!E23,IF($B$5=$A$2,'Table 2b'!E23))</f>
        <v>85</v>
      </c>
      <c r="G26" s="508">
        <f>IF($B$5=$A$1,'Table 2a'!F23,IF($B$5=$A$2,'Table 2b'!F23))</f>
        <v>100</v>
      </c>
      <c r="H26" s="236">
        <f>IF($B$5=$A$1,'Table 2a'!G23,IF($B$5=$A$2,'Table 2b'!G23))</f>
        <v>13.333333333333334</v>
      </c>
    </row>
    <row r="27" spans="2:8" s="99" customFormat="1" x14ac:dyDescent="0.2">
      <c r="B27" s="252" t="s">
        <v>16</v>
      </c>
      <c r="C27" s="257">
        <f>IF($B$5=$A$1,'Table 2a'!B24,IF($B$5=$A$2,'Table 2b'!B24))</f>
        <v>11</v>
      </c>
      <c r="D27" s="235">
        <f>IF($B$5=$A$1,'Table 2a'!C24,IF($B$5=$A$2,'Table 2b'!C24))</f>
        <v>5</v>
      </c>
      <c r="E27" s="235">
        <f>IF($B$5=$A$1,'Table 2a'!D24,IF($B$5=$A$2,'Table 2b'!D24))</f>
        <v>1</v>
      </c>
      <c r="F27" s="235">
        <f>IF($B$5=$A$1,'Table 2a'!E24,IF($B$5=$A$2,'Table 2b'!E24))</f>
        <v>83</v>
      </c>
      <c r="G27" s="508">
        <f>IF($B$5=$A$1,'Table 2a'!F24,IF($B$5=$A$2,'Table 2b'!F24))</f>
        <v>100</v>
      </c>
      <c r="H27" s="236">
        <f>IF($B$5=$A$1,'Table 2a'!G24,IF($B$5=$A$2,'Table 2b'!G24))</f>
        <v>22.58064516129032</v>
      </c>
    </row>
    <row r="28" spans="2:8" s="99" customFormat="1" x14ac:dyDescent="0.2">
      <c r="B28" s="252" t="s">
        <v>131</v>
      </c>
      <c r="C28" s="257">
        <f>IF($B$5=$A$1,'Table 2a'!B25,IF($B$5=$A$2,'Table 2b'!B25))</f>
        <v>11</v>
      </c>
      <c r="D28" s="235">
        <f>IF($B$5=$A$1,'Table 2a'!C25,IF($B$5=$A$2,'Table 2b'!C25))</f>
        <v>4</v>
      </c>
      <c r="E28" s="235">
        <f>IF($B$5=$A$1,'Table 2a'!D25,IF($B$5=$A$2,'Table 2b'!D25))</f>
        <v>1</v>
      </c>
      <c r="F28" s="235">
        <f>IF($B$5=$A$1,'Table 2a'!E25,IF($B$5=$A$2,'Table 2b'!E25))</f>
        <v>84</v>
      </c>
      <c r="G28" s="508">
        <f>IF($B$5=$A$1,'Table 2a'!F25,IF($B$5=$A$2,'Table 2b'!F25))</f>
        <v>100</v>
      </c>
      <c r="H28" s="236">
        <f>IF($B$5=$A$1,'Table 2a'!G25,IF($B$5=$A$2,'Table 2b'!G25))</f>
        <v>25.641025641025639</v>
      </c>
    </row>
    <row r="29" spans="2:8" x14ac:dyDescent="0.2">
      <c r="B29" s="633" t="s">
        <v>141</v>
      </c>
      <c r="C29" s="630">
        <f>IF($B$5=$A$1,'Table 2a'!B26,IF($B$5=$A$2,'Table 2b'!B26))</f>
        <v>9</v>
      </c>
      <c r="D29" s="631">
        <f>IF($B$5=$A$1,'Table 2a'!C26,IF($B$5=$A$2,'Table 2b'!C26))</f>
        <v>6</v>
      </c>
      <c r="E29" s="631">
        <f>IF($B$5=$A$1,'Table 2a'!D26,IF($B$5=$A$2,'Table 2b'!D26))</f>
        <v>1</v>
      </c>
      <c r="F29" s="631">
        <f>IF($B$5=$A$1,'Table 2a'!E26,IF($B$5=$A$2,'Table 2b'!E26))</f>
        <v>83</v>
      </c>
      <c r="G29" s="632">
        <f>IF($B$5=$A$1,'Table 2a'!F26,IF($B$5=$A$2,'Table 2b'!F26))</f>
        <v>100</v>
      </c>
      <c r="H29" s="635">
        <f>IF($B$5=$A$1,'Table 2a'!G26,IF($B$5=$A$2,'Table 2b'!G26))</f>
        <v>16.025641025641026</v>
      </c>
    </row>
    <row r="30" spans="2:8" s="99" customFormat="1" x14ac:dyDescent="0.2">
      <c r="B30" s="252" t="s">
        <v>170</v>
      </c>
      <c r="C30" s="257">
        <f>IF($B$5=$A$1,'Table 2a'!B27,IF($B$5=$A$2,'Table 2b'!B27))</f>
        <v>8</v>
      </c>
      <c r="D30" s="235">
        <f>IF($B$5=$A$1,'Table 2a'!C27,IF($B$5=$A$2,'Table 2b'!C27))</f>
        <v>4</v>
      </c>
      <c r="E30" s="235">
        <f>IF($B$5=$A$1,'Table 2a'!D27,IF($B$5=$A$2,'Table 2b'!D27))</f>
        <v>4</v>
      </c>
      <c r="F30" s="235">
        <f>IF($B$5=$A$1,'Table 2a'!E27,IF($B$5=$A$2,'Table 2b'!E27))</f>
        <v>85</v>
      </c>
      <c r="G30" s="508">
        <f>IF($B$5=$A$1,'Table 2a'!F27,IF($B$5=$A$2,'Table 2b'!F27))</f>
        <v>100</v>
      </c>
      <c r="H30" s="236">
        <f>IF($B$5=$A$1,'Table 2a'!G27,IF($B$5=$A$2,'Table 2b'!G27))</f>
        <v>45.454545454545453</v>
      </c>
    </row>
    <row r="31" spans="2:8" s="99" customFormat="1" x14ac:dyDescent="0.2">
      <c r="B31" s="252" t="s">
        <v>171</v>
      </c>
      <c r="C31" s="257">
        <f>IF($B$5=$A$1,'Table 2a'!B28,IF($B$5=$A$2,'Table 2b'!B28))</f>
        <v>9</v>
      </c>
      <c r="D31" s="235">
        <f>IF($B$5=$A$1,'Table 2a'!C28,IF($B$5=$A$2,'Table 2b'!C28))</f>
        <v>6</v>
      </c>
      <c r="E31" s="235">
        <f>IF($B$5=$A$1,'Table 2a'!D28,IF($B$5=$A$2,'Table 2b'!D28))</f>
        <v>1</v>
      </c>
      <c r="F31" s="235">
        <f>IF($B$5=$A$1,'Table 2a'!E28,IF($B$5=$A$2,'Table 2b'!E28))</f>
        <v>83</v>
      </c>
      <c r="G31" s="508">
        <f>IF($B$5=$A$1,'Table 2a'!F28,IF($B$5=$A$2,'Table 2b'!F28))</f>
        <v>100</v>
      </c>
      <c r="H31" s="236">
        <f>IF($B$5=$A$1,'Table 2a'!G28,IF($B$5=$A$2,'Table 2b'!G28))</f>
        <v>13.793103448275861</v>
      </c>
    </row>
    <row r="32" spans="2:8" x14ac:dyDescent="0.2">
      <c r="B32" s="633" t="s">
        <v>17</v>
      </c>
      <c r="C32" s="630">
        <f>IF($B$5=$A$1,'Table 2a'!B29,IF($B$5=$A$2,'Table 2b'!B29))</f>
        <v>9</v>
      </c>
      <c r="D32" s="631">
        <f>IF($B$5=$A$1,'Table 2a'!C29,IF($B$5=$A$2,'Table 2b'!C29))</f>
        <v>3</v>
      </c>
      <c r="E32" s="631">
        <f>IF($B$5=$A$1,'Table 2a'!D29,IF($B$5=$A$2,'Table 2b'!D29))</f>
        <v>1</v>
      </c>
      <c r="F32" s="631">
        <f>IF($B$5=$A$1,'Table 2a'!E29,IF($B$5=$A$2,'Table 2b'!E29))</f>
        <v>87</v>
      </c>
      <c r="G32" s="632">
        <f>IF($B$5=$A$1,'Table 2a'!F29,IF($B$5=$A$2,'Table 2b'!F29))</f>
        <v>100</v>
      </c>
      <c r="H32" s="635">
        <f>IF($B$5=$A$1,'Table 2a'!G29,IF($B$5=$A$2,'Table 2b'!G29))</f>
        <v>21.222410865874362</v>
      </c>
    </row>
    <row r="33" spans="2:8" s="99" customFormat="1" x14ac:dyDescent="0.2">
      <c r="B33" s="252" t="s">
        <v>172</v>
      </c>
      <c r="C33" s="257">
        <f>IF($B$5=$A$1,'Table 2a'!B30,IF($B$5=$A$2,'Table 2b'!B30))</f>
        <v>9</v>
      </c>
      <c r="D33" s="235">
        <f>IF($B$5=$A$1,'Table 2a'!C30,IF($B$5=$A$2,'Table 2b'!C30))</f>
        <v>3</v>
      </c>
      <c r="E33" s="235">
        <f>IF($B$5=$A$1,'Table 2a'!D30,IF($B$5=$A$2,'Table 2b'!D30))</f>
        <v>1</v>
      </c>
      <c r="F33" s="235">
        <f>IF($B$5=$A$1,'Table 2a'!E30,IF($B$5=$A$2,'Table 2b'!E30))</f>
        <v>88</v>
      </c>
      <c r="G33" s="508">
        <f>IF($B$5=$A$1,'Table 2a'!F30,IF($B$5=$A$2,'Table 2b'!F30))</f>
        <v>100</v>
      </c>
      <c r="H33" s="236">
        <f>IF($B$5=$A$1,'Table 2a'!G30,IF($B$5=$A$2,'Table 2b'!G30))</f>
        <v>17.490494296577946</v>
      </c>
    </row>
    <row r="34" spans="2:8" s="99" customFormat="1" x14ac:dyDescent="0.2">
      <c r="B34" s="254" t="s">
        <v>191</v>
      </c>
      <c r="C34" s="257">
        <f>IF($B$5=$A$1,'Table 2a'!B31,IF($B$5=$A$2,'Table 2b'!B31))</f>
        <v>8</v>
      </c>
      <c r="D34" s="235">
        <f>IF($B$5=$A$1,'Table 2a'!C31,IF($B$5=$A$2,'Table 2b'!C31))</f>
        <v>7</v>
      </c>
      <c r="E34" s="235">
        <f>IF($B$5=$A$1,'Table 2a'!D31,IF($B$5=$A$2,'Table 2b'!D31))</f>
        <v>3</v>
      </c>
      <c r="F34" s="235">
        <f>IF($B$5=$A$1,'Table 2a'!E31,IF($B$5=$A$2,'Table 2b'!E31))</f>
        <v>82</v>
      </c>
      <c r="G34" s="508">
        <f>IF($B$5=$A$1,'Table 2a'!F31,IF($B$5=$A$2,'Table 2b'!F31))</f>
        <v>100</v>
      </c>
      <c r="H34" s="236">
        <f>IF($B$5=$A$1,'Table 2a'!G31,IF($B$5=$A$2,'Table 2b'!G31))</f>
        <v>25.789473684210527</v>
      </c>
    </row>
    <row r="35" spans="2:8" s="99" customFormat="1" x14ac:dyDescent="0.2">
      <c r="B35" s="252" t="s">
        <v>173</v>
      </c>
      <c r="C35" s="257">
        <f>IF($B$5=$A$1,'Table 2a'!B32,IF($B$5=$A$2,'Table 2b'!B32))</f>
        <v>9</v>
      </c>
      <c r="D35" s="235">
        <f>IF($B$5=$A$1,'Table 2a'!C32,IF($B$5=$A$2,'Table 2b'!C32))</f>
        <v>2</v>
      </c>
      <c r="E35" s="235">
        <f>IF($B$5=$A$1,'Table 2a'!D32,IF($B$5=$A$2,'Table 2b'!D32))</f>
        <v>1</v>
      </c>
      <c r="F35" s="235">
        <f>IF($B$5=$A$1,'Table 2a'!E32,IF($B$5=$A$2,'Table 2b'!E32))</f>
        <v>88</v>
      </c>
      <c r="G35" s="508">
        <f>IF($B$5=$A$1,'Table 2a'!F32,IF($B$5=$A$2,'Table 2b'!F32))</f>
        <v>100</v>
      </c>
      <c r="H35" s="236">
        <f>IF($B$5=$A$1,'Table 2a'!G32,IF($B$5=$A$2,'Table 2b'!G32))</f>
        <v>22.137404580152673</v>
      </c>
    </row>
    <row r="36" spans="2:8" s="99" customFormat="1" x14ac:dyDescent="0.2">
      <c r="B36" s="252" t="s">
        <v>174</v>
      </c>
      <c r="C36" s="257">
        <f>IF($B$5=$A$1,'Table 2a'!B33,IF($B$5=$A$2,'Table 2b'!B33))</f>
        <v>4</v>
      </c>
      <c r="D36" s="235">
        <f>IF($B$5=$A$1,'Table 2a'!C33,IF($B$5=$A$2,'Table 2b'!C33))</f>
        <v>4</v>
      </c>
      <c r="E36" s="235">
        <f>IF($B$5=$A$1,'Table 2a'!D33,IF($B$5=$A$2,'Table 2b'!D33))</f>
        <v>1</v>
      </c>
      <c r="F36" s="235">
        <f>IF($B$5=$A$1,'Table 2a'!E33,IF($B$5=$A$2,'Table 2b'!E33))</f>
        <v>91</v>
      </c>
      <c r="G36" s="508">
        <f>IF($B$5=$A$1,'Table 2a'!F33,IF($B$5=$A$2,'Table 2b'!F33))</f>
        <v>100</v>
      </c>
      <c r="H36" s="236">
        <f>IF($B$5=$A$1,'Table 2a'!G33,IF($B$5=$A$2,'Table 2b'!G33))</f>
        <v>20</v>
      </c>
    </row>
    <row r="37" spans="2:8" s="99" customFormat="1" x14ac:dyDescent="0.2">
      <c r="B37" s="253" t="s">
        <v>18</v>
      </c>
      <c r="C37" s="258">
        <f>IF($B$5=$A$1,'Table 2a'!B34,IF($B$5=$A$2,'Table 2b'!B34))</f>
        <v>5</v>
      </c>
      <c r="D37" s="237">
        <f>IF($B$5=$A$1,'Table 2a'!C34,IF($B$5=$A$2,'Table 2b'!C34))</f>
        <v>5</v>
      </c>
      <c r="E37" s="237">
        <f>IF($B$5=$A$1,'Table 2a'!D34,IF($B$5=$A$2,'Table 2b'!D34))</f>
        <v>1</v>
      </c>
      <c r="F37" s="237">
        <f>IF($B$5=$A$1,'Table 2a'!E34,IF($B$5=$A$2,'Table 2b'!E34))</f>
        <v>89</v>
      </c>
      <c r="G37" s="509">
        <f>IF($B$5=$A$1,'Table 2a'!F34,IF($B$5=$A$2,'Table 2b'!F34))</f>
        <v>100</v>
      </c>
      <c r="H37" s="238">
        <f>IF($B$5=$A$1,'Table 2a'!G34,IF($B$5=$A$2,'Table 2b'!G34))</f>
        <v>15.690140845070422</v>
      </c>
    </row>
    <row r="38" spans="2:8" x14ac:dyDescent="0.2">
      <c r="B38" s="633" t="s">
        <v>19</v>
      </c>
      <c r="C38" s="630">
        <f>IF($B$5=$A$1,'Table 2a'!B35,IF($B$5=$A$2,'Table 2b'!B35))</f>
        <v>7</v>
      </c>
      <c r="D38" s="631">
        <f>IF($B$5=$A$1,'Table 2a'!C35,IF($B$5=$A$2,'Table 2b'!C35))</f>
        <v>9</v>
      </c>
      <c r="E38" s="631">
        <f>IF($B$5=$A$1,'Table 2a'!D35,IF($B$5=$A$2,'Table 2b'!D35))</f>
        <v>2</v>
      </c>
      <c r="F38" s="631">
        <f>IF($B$5=$A$1,'Table 2a'!E35,IF($B$5=$A$2,'Table 2b'!E35))</f>
        <v>83</v>
      </c>
      <c r="G38" s="632">
        <f>IF($B$5=$A$1,'Table 2a'!F35,IF($B$5=$A$2,'Table 2b'!F35))</f>
        <v>100</v>
      </c>
      <c r="H38" s="635">
        <f>IF($B$5=$A$1,'Table 2a'!G35,IF($B$5=$A$2,'Table 2b'!G35))</f>
        <v>16.952114645228942</v>
      </c>
    </row>
    <row r="39" spans="2:8" s="99" customFormat="1" x14ac:dyDescent="0.2">
      <c r="B39" s="252" t="s">
        <v>175</v>
      </c>
      <c r="C39" s="257">
        <f>IF($B$5=$A$1,'Table 2a'!B36,IF($B$5=$A$2,'Table 2b'!B36))</f>
        <v>8</v>
      </c>
      <c r="D39" s="235">
        <f>IF($B$5=$A$1,'Table 2a'!C36,IF($B$5=$A$2,'Table 2b'!C36))</f>
        <v>12</v>
      </c>
      <c r="E39" s="235">
        <f>IF($B$5=$A$1,'Table 2a'!D36,IF($B$5=$A$2,'Table 2b'!D36))</f>
        <v>2</v>
      </c>
      <c r="F39" s="235">
        <f>IF($B$5=$A$1,'Table 2a'!E36,IF($B$5=$A$2,'Table 2b'!E36))</f>
        <v>77</v>
      </c>
      <c r="G39" s="508">
        <f>IF($B$5=$A$1,'Table 2a'!F36,IF($B$5=$A$2,'Table 2b'!F36))</f>
        <v>100</v>
      </c>
      <c r="H39" s="236">
        <f>IF($B$5=$A$1,'Table 2a'!G36,IF($B$5=$A$2,'Table 2b'!G36))</f>
        <v>16.556688662267547</v>
      </c>
    </row>
    <row r="40" spans="2:8" s="99" customFormat="1" x14ac:dyDescent="0.2">
      <c r="B40" s="254" t="s">
        <v>197</v>
      </c>
      <c r="C40" s="257">
        <f>IF($B$5=$A$1,'Table 2a'!B37,IF($B$5=$A$2,'Table 2b'!B37))</f>
        <v>6</v>
      </c>
      <c r="D40" s="235">
        <f>IF($B$5=$A$1,'Table 2a'!C37,IF($B$5=$A$2,'Table 2b'!C37))</f>
        <v>6</v>
      </c>
      <c r="E40" s="235">
        <f>IF($B$5=$A$1,'Table 2a'!D37,IF($B$5=$A$2,'Table 2b'!D37))</f>
        <v>1</v>
      </c>
      <c r="F40" s="235">
        <f>IF($B$5=$A$1,'Table 2a'!E37,IF($B$5=$A$2,'Table 2b'!E37))</f>
        <v>87</v>
      </c>
      <c r="G40" s="508">
        <f>IF($B$5=$A$1,'Table 2a'!F37,IF($B$5=$A$2,'Table 2b'!F37))</f>
        <v>100</v>
      </c>
      <c r="H40" s="236">
        <f>IF($B$5=$A$1,'Table 2a'!G37,IF($B$5=$A$2,'Table 2b'!G37))</f>
        <v>16.518298714144411</v>
      </c>
    </row>
    <row r="41" spans="2:8" s="99" customFormat="1" x14ac:dyDescent="0.2">
      <c r="B41" s="254" t="s">
        <v>192</v>
      </c>
      <c r="C41" s="257">
        <f>IF($B$5=$A$1,'Table 2a'!B38,IF($B$5=$A$2,'Table 2b'!B38))</f>
        <v>9</v>
      </c>
      <c r="D41" s="235">
        <f>IF($B$5=$A$1,'Table 2a'!C38,IF($B$5=$A$2,'Table 2b'!C38))</f>
        <v>3</v>
      </c>
      <c r="E41" s="235">
        <f>IF($B$5=$A$1,'Table 2a'!D38,IF($B$5=$A$2,'Table 2b'!D38))</f>
        <v>0</v>
      </c>
      <c r="F41" s="235">
        <f>IF($B$5=$A$1,'Table 2a'!E38,IF($B$5=$A$2,'Table 2b'!E38))</f>
        <v>89</v>
      </c>
      <c r="G41" s="508">
        <f>IF($B$5=$A$1,'Table 2a'!F38,IF($B$5=$A$2,'Table 2b'!F38))</f>
        <v>100</v>
      </c>
      <c r="H41" s="236">
        <f>IF($B$5=$A$1,'Table 2a'!G38,IF($B$5=$A$2,'Table 2b'!G38))</f>
        <v>0</v>
      </c>
    </row>
    <row r="42" spans="2:8" s="99" customFormat="1" x14ac:dyDescent="0.2">
      <c r="B42" s="254" t="s">
        <v>193</v>
      </c>
      <c r="C42" s="257">
        <f>IF($B$5=$A$1,'Table 2a'!B39,IF($B$5=$A$2,'Table 2b'!B39))</f>
        <v>17</v>
      </c>
      <c r="D42" s="235">
        <f>IF($B$5=$A$1,'Table 2a'!C39,IF($B$5=$A$2,'Table 2b'!C39))</f>
        <v>0</v>
      </c>
      <c r="E42" s="235">
        <f>IF($B$5=$A$1,'Table 2a'!D39,IF($B$5=$A$2,'Table 2b'!D39))</f>
        <v>8</v>
      </c>
      <c r="F42" s="235">
        <f>IF($B$5=$A$1,'Table 2a'!E39,IF($B$5=$A$2,'Table 2b'!E39))</f>
        <v>75</v>
      </c>
      <c r="G42" s="508">
        <f>IF($B$5=$A$1,'Table 2a'!F39,IF($B$5=$A$2,'Table 2b'!F39))</f>
        <v>100</v>
      </c>
      <c r="H42" s="236">
        <f>IF($B$5=$A$1,'Table 2a'!G39,IF($B$5=$A$2,'Table 2b'!G39))</f>
        <v>100</v>
      </c>
    </row>
    <row r="43" spans="2:8" s="156" customFormat="1" x14ac:dyDescent="0.2">
      <c r="B43" s="254" t="s">
        <v>176</v>
      </c>
      <c r="C43" s="261">
        <f>IF($B$5=$A$1,'Table 2a'!B40,IF($B$5=$A$2,'Table 2b'!B40))</f>
        <v>6</v>
      </c>
      <c r="D43" s="262">
        <f>IF($B$5=$A$1,'Table 2a'!C40,IF($B$5=$A$2,'Table 2b'!C40))</f>
        <v>6</v>
      </c>
      <c r="E43" s="262">
        <f>IF($B$5=$A$1,'Table 2a'!D40,IF($B$5=$A$2,'Table 2b'!D40))</f>
        <v>2</v>
      </c>
      <c r="F43" s="262">
        <f>IF($B$5=$A$1,'Table 2a'!E40,IF($B$5=$A$2,'Table 2b'!E40))</f>
        <v>86</v>
      </c>
      <c r="G43" s="510">
        <f>IF($B$5=$A$1,'Table 2a'!F40,IF($B$5=$A$2,'Table 2b'!F40))</f>
        <v>100</v>
      </c>
      <c r="H43" s="263">
        <f>IF($B$5=$A$1,'Table 2a'!G40,IF($B$5=$A$2,'Table 2b'!G40))</f>
        <v>22.651933701657459</v>
      </c>
    </row>
    <row r="44" spans="2:8" s="99" customFormat="1" x14ac:dyDescent="0.2">
      <c r="B44" s="633" t="s">
        <v>20</v>
      </c>
      <c r="C44" s="630">
        <f>IF($B$5=$A$1,'Table 2a'!B41,IF($B$5=$A$2,'Table 2b'!B41))</f>
        <v>3</v>
      </c>
      <c r="D44" s="631">
        <f>IF($B$5=$A$1,'Table 2a'!C41,IF($B$5=$A$2,'Table 2b'!C41))</f>
        <v>2</v>
      </c>
      <c r="E44" s="631">
        <f>IF($B$5=$A$1,'Table 2a'!D41,IF($B$5=$A$2,'Table 2b'!D41))</f>
        <v>0</v>
      </c>
      <c r="F44" s="631">
        <f>IF($B$5=$A$1,'Table 2a'!E41,IF($B$5=$A$2,'Table 2b'!E41))</f>
        <v>94</v>
      </c>
      <c r="G44" s="632">
        <f>IF($B$5=$A$1,'Table 2a'!F41,IF($B$5=$A$2,'Table 2b'!F41))</f>
        <v>100</v>
      </c>
      <c r="H44" s="635">
        <f>IF($B$5=$A$1,'Table 2a'!G41,IF($B$5=$A$2,'Table 2b'!G41))</f>
        <v>10.449927431059507</v>
      </c>
    </row>
    <row r="45" spans="2:8" s="99" customFormat="1" x14ac:dyDescent="0.2">
      <c r="B45" s="255" t="s">
        <v>177</v>
      </c>
      <c r="C45" s="259">
        <f>IF($B$5=$A$1,'Table 2a'!B42,IF($B$5=$A$2,'Table 2b'!B42))</f>
        <v>2</v>
      </c>
      <c r="D45" s="196">
        <f>IF($B$5=$A$1,'Table 2a'!C42,IF($B$5=$A$2,'Table 2b'!C42))</f>
        <v>5</v>
      </c>
      <c r="E45" s="196">
        <f>IF($B$5=$A$1,'Table 2a'!D42,IF($B$5=$A$2,'Table 2b'!D42))</f>
        <v>1</v>
      </c>
      <c r="F45" s="196">
        <f>IF($B$5=$A$1,'Table 2a'!E42,IF($B$5=$A$2,'Table 2b'!E42))</f>
        <v>92</v>
      </c>
      <c r="G45" s="341">
        <f>IF($B$5=$A$1,'Table 2a'!F42,IF($B$5=$A$2,'Table 2b'!F42))</f>
        <v>100</v>
      </c>
      <c r="H45" s="197">
        <f>IF($B$5=$A$1,'Table 2a'!G42,IF($B$5=$A$2,'Table 2b'!G42))</f>
        <v>14.948453608247423</v>
      </c>
    </row>
    <row r="46" spans="2:8" s="99" customFormat="1" x14ac:dyDescent="0.2">
      <c r="B46" s="255" t="s">
        <v>178</v>
      </c>
      <c r="C46" s="259">
        <f>IF($B$5=$A$1,'Table 2a'!B43,IF($B$5=$A$2,'Table 2b'!B43))</f>
        <v>1</v>
      </c>
      <c r="D46" s="196">
        <f>IF($B$5=$A$1,'Table 2a'!C43,IF($B$5=$A$2,'Table 2b'!C43))</f>
        <v>3</v>
      </c>
      <c r="E46" s="196">
        <f>IF($B$5=$A$1,'Table 2a'!D43,IF($B$5=$A$2,'Table 2b'!D43))</f>
        <v>1</v>
      </c>
      <c r="F46" s="196">
        <f>IF($B$5=$A$1,'Table 2a'!E43,IF($B$5=$A$2,'Table 2b'!E43))</f>
        <v>95</v>
      </c>
      <c r="G46" s="341">
        <f>IF($B$5=$A$1,'Table 2a'!F43,IF($B$5=$A$2,'Table 2b'!F43))</f>
        <v>100</v>
      </c>
      <c r="H46" s="197">
        <f>IF($B$5=$A$1,'Table 2a'!G43,IF($B$5=$A$2,'Table 2b'!G43))</f>
        <v>18.045112781954884</v>
      </c>
    </row>
    <row r="47" spans="2:8" s="99" customFormat="1" x14ac:dyDescent="0.2">
      <c r="B47" s="255" t="s">
        <v>179</v>
      </c>
      <c r="C47" s="259">
        <f>IF($B$5=$A$1,'Table 2a'!B44,IF($B$5=$A$2,'Table 2b'!B44))</f>
        <v>1</v>
      </c>
      <c r="D47" s="196">
        <f>IF($B$5=$A$1,'Table 2a'!C44,IF($B$5=$A$2,'Table 2b'!C44))</f>
        <v>0</v>
      </c>
      <c r="E47" s="196">
        <f>IF($B$5=$A$1,'Table 2a'!D44,IF($B$5=$A$2,'Table 2b'!D44))</f>
        <v>0</v>
      </c>
      <c r="F47" s="196">
        <f>IF($B$5=$A$1,'Table 2a'!E44,IF($B$5=$A$2,'Table 2b'!E44))</f>
        <v>99</v>
      </c>
      <c r="G47" s="341">
        <f>IF($B$5=$A$1,'Table 2a'!F44,IF($B$5=$A$2,'Table 2b'!F44))</f>
        <v>100</v>
      </c>
      <c r="H47" s="197">
        <f>IF($B$5=$A$1,'Table 2a'!G44,IF($B$5=$A$2,'Table 2b'!G44))</f>
        <v>0</v>
      </c>
    </row>
    <row r="48" spans="2:8" s="99" customFormat="1" x14ac:dyDescent="0.2">
      <c r="B48" s="255" t="s">
        <v>194</v>
      </c>
      <c r="C48" s="259">
        <f>IF($B$5=$A$1,'Table 2a'!B45,IF($B$5=$A$2,'Table 2b'!B45))</f>
        <v>7</v>
      </c>
      <c r="D48" s="196">
        <f>IF($B$5=$A$1,'Table 2a'!C45,IF($B$5=$A$2,'Table 2b'!C45))</f>
        <v>1</v>
      </c>
      <c r="E48" s="196">
        <f>IF($B$5=$A$1,'Table 2a'!D45,IF($B$5=$A$2,'Table 2b'!D45))</f>
        <v>0</v>
      </c>
      <c r="F48" s="196">
        <f>IF($B$5=$A$1,'Table 2a'!E45,IF($B$5=$A$2,'Table 2b'!E45))</f>
        <v>93</v>
      </c>
      <c r="G48" s="341">
        <f>IF($B$5=$A$1,'Table 2a'!F45,IF($B$5=$A$2,'Table 2b'!F45))</f>
        <v>100</v>
      </c>
      <c r="H48" s="197">
        <f>IF($B$5=$A$1,'Table 2a'!G45,IF($B$5=$A$2,'Table 2b'!G45))</f>
        <v>6.3492063492063489</v>
      </c>
    </row>
    <row r="49" spans="2:8" s="99" customFormat="1" x14ac:dyDescent="0.2">
      <c r="B49" s="249" t="s">
        <v>180</v>
      </c>
      <c r="C49" s="259">
        <f>IF($B$5=$A$1,'Table 2a'!B46,IF($B$5=$A$2,'Table 2b'!B46))</f>
        <v>5</v>
      </c>
      <c r="D49" s="196">
        <f>IF($B$5=$A$1,'Table 2a'!C46,IF($B$5=$A$2,'Table 2b'!C46))</f>
        <v>1</v>
      </c>
      <c r="E49" s="196">
        <f>IF($B$5=$A$1,'Table 2a'!D46,IF($B$5=$A$2,'Table 2b'!D46))</f>
        <v>0</v>
      </c>
      <c r="F49" s="196">
        <f>IF($B$5=$A$1,'Table 2a'!E46,IF($B$5=$A$2,'Table 2b'!E46))</f>
        <v>94</v>
      </c>
      <c r="G49" s="341">
        <f>IF($B$5=$A$1,'Table 2a'!F46,IF($B$5=$A$2,'Table 2b'!F46))</f>
        <v>100</v>
      </c>
      <c r="H49" s="197">
        <f>IF($B$5=$A$1,'Table 2a'!G46,IF($B$5=$A$2,'Table 2b'!G46))</f>
        <v>0</v>
      </c>
    </row>
    <row r="50" spans="2:8" s="99" customFormat="1" x14ac:dyDescent="0.2">
      <c r="B50" s="249" t="s">
        <v>181</v>
      </c>
      <c r="C50" s="259">
        <f>IF($B$5=$A$1,'Table 2a'!B47,IF($B$5=$A$2,'Table 2b'!B47))</f>
        <v>1</v>
      </c>
      <c r="D50" s="196">
        <f>IF($B$5=$A$1,'Table 2a'!C47,IF($B$5=$A$2,'Table 2b'!C47))</f>
        <v>2</v>
      </c>
      <c r="E50" s="196">
        <f>IF($B$5=$A$1,'Table 2a'!D47,IF($B$5=$A$2,'Table 2b'!D47))</f>
        <v>0</v>
      </c>
      <c r="F50" s="196">
        <f>IF($B$5=$A$1,'Table 2a'!E47,IF($B$5=$A$2,'Table 2b'!E47))</f>
        <v>96</v>
      </c>
      <c r="G50" s="341">
        <f>IF($B$5=$A$1,'Table 2a'!F47,IF($B$5=$A$2,'Table 2b'!F47))</f>
        <v>100</v>
      </c>
      <c r="H50" s="341">
        <f>IF($B$5=$A$1,'Table 2a'!G47,IF($B$5=$A$2,'Table 2b'!G47))</f>
        <v>0</v>
      </c>
    </row>
    <row r="51" spans="2:8" s="99" customFormat="1" x14ac:dyDescent="0.2">
      <c r="B51" s="249" t="s">
        <v>182</v>
      </c>
      <c r="C51" s="259">
        <f>IF($B$5=$A$1,'Table 2a'!B48,IF($B$5=$A$2,'Table 2b'!B48))</f>
        <v>2</v>
      </c>
      <c r="D51" s="196">
        <f>IF($B$5=$A$1,'Table 2a'!C48,IF($B$5=$A$2,'Table 2b'!C48))</f>
        <v>12</v>
      </c>
      <c r="E51" s="196">
        <f>IF($B$5=$A$1,'Table 2a'!D48,IF($B$5=$A$2,'Table 2b'!D48))</f>
        <v>1</v>
      </c>
      <c r="F51" s="196">
        <f>IF($B$5=$A$1,'Table 2a'!E48,IF($B$5=$A$2,'Table 2b'!E48))</f>
        <v>85</v>
      </c>
      <c r="G51" s="341">
        <f>IF($B$5=$A$1,'Table 2a'!F48,IF($B$5=$A$2,'Table 2b'!F48))</f>
        <v>100</v>
      </c>
      <c r="H51" s="341">
        <f>IF($B$5=$A$1,'Table 2a'!G48,IF($B$5=$A$2,'Table 2b'!G48))</f>
        <v>9.0909090909090917</v>
      </c>
    </row>
    <row r="52" spans="2:8" s="99" customFormat="1" x14ac:dyDescent="0.2">
      <c r="B52" s="250" t="s">
        <v>195</v>
      </c>
      <c r="C52" s="260">
        <f>IF($B$5=$A$1,'Table 2a'!B49,IF($B$5=$A$2,'Table 2b'!B49))</f>
        <v>6</v>
      </c>
      <c r="D52" s="198">
        <f>IF($B$5=$A$1,'Table 2a'!C49,IF($B$5=$A$2,'Table 2b'!C49))</f>
        <v>6</v>
      </c>
      <c r="E52" s="198">
        <f>IF($B$5=$A$1,'Table 2a'!D49,IF($B$5=$A$2,'Table 2b'!D49))</f>
        <v>0</v>
      </c>
      <c r="F52" s="198">
        <f>IF($B$5=$A$1,'Table 2a'!E49,IF($B$5=$A$2,'Table 2b'!E49))</f>
        <v>88</v>
      </c>
      <c r="G52" s="342">
        <f>IF($B$5=$A$1,'Table 2a'!F49,IF($B$5=$A$2,'Table 2b'!F49))</f>
        <v>100</v>
      </c>
      <c r="H52" s="342">
        <f>IF($B$5=$A$1,'Table 2a'!G49,IF($B$5=$A$2,'Table 2b'!G49))</f>
        <v>3.5460992907801421</v>
      </c>
    </row>
    <row r="53" spans="2:8" ht="11.25" customHeight="1" x14ac:dyDescent="0.2">
      <c r="B53" s="582" t="s">
        <v>126</v>
      </c>
      <c r="C53" s="289"/>
      <c r="D53" s="6"/>
      <c r="E53" s="6"/>
      <c r="F53" s="6"/>
      <c r="G53" s="6"/>
    </row>
    <row r="54" spans="2:8" ht="11.25" customHeight="1" x14ac:dyDescent="0.2">
      <c r="B54" s="582" t="s">
        <v>110</v>
      </c>
      <c r="C54" s="154"/>
      <c r="E54" s="6"/>
      <c r="F54" s="6"/>
      <c r="G54" s="6"/>
    </row>
    <row r="55" spans="2:8" ht="11.25" customHeight="1" x14ac:dyDescent="0.2">
      <c r="B55" s="582" t="s">
        <v>363</v>
      </c>
      <c r="C55" s="154"/>
      <c r="E55" s="6"/>
      <c r="F55" s="6"/>
      <c r="G55" s="6"/>
    </row>
    <row r="56" spans="2:8" ht="12" customHeight="1" x14ac:dyDescent="0.2">
      <c r="B56" s="582" t="s">
        <v>207</v>
      </c>
      <c r="C56" s="154"/>
      <c r="E56" s="6"/>
      <c r="F56" s="6"/>
      <c r="G56" s="6"/>
    </row>
    <row r="57" spans="2:8" x14ac:dyDescent="0.2">
      <c r="B57" s="154"/>
      <c r="C57" s="154"/>
    </row>
  </sheetData>
  <mergeCells count="1">
    <mergeCell ref="B2:G2"/>
  </mergeCells>
  <dataValidations count="1">
    <dataValidation type="list" allowBlank="1" showInputMessage="1" showErrorMessage="1" sqref="B5">
      <formula1>$A$1:$A$2</formula1>
    </dataValidation>
  </dataValidations>
  <hyperlinks>
    <hyperlink ref="B1" location="Contents!A1" display="Return to index"/>
  </hyperlinks>
  <pageMargins left="0.74803149606299213" right="0.74803149606299213" top="0.98425196850393704" bottom="0.98425196850393704" header="0.51181102362204722" footer="0.51181102362204722"/>
  <pageSetup paperSize="9" scale="94"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tabColor rgb="FF92D050"/>
    <pageSetUpPr fitToPage="1"/>
  </sheetPr>
  <dimension ref="A1:K51"/>
  <sheetViews>
    <sheetView showGridLines="0" topLeftCell="A5" workbookViewId="0">
      <selection activeCell="G6" sqref="G6:K50"/>
    </sheetView>
  </sheetViews>
  <sheetFormatPr defaultRowHeight="12.75" x14ac:dyDescent="0.2"/>
  <cols>
    <col min="1" max="1" customWidth="true" width="33.28515625" collapsed="false"/>
    <col min="2" max="12" customWidth="true" width="9.140625" collapsed="false"/>
  </cols>
  <sheetData>
    <row r="1" spans="1:11" x14ac:dyDescent="0.2">
      <c r="A1" s="100" t="s">
        <v>89</v>
      </c>
    </row>
    <row r="2" spans="1:11" ht="17.25" x14ac:dyDescent="0.2">
      <c r="A2" s="315" t="s">
        <v>504</v>
      </c>
    </row>
    <row r="4" spans="1:11" x14ac:dyDescent="0.2">
      <c r="A4" s="422"/>
      <c r="B4" s="174"/>
      <c r="C4" s="112"/>
      <c r="D4" s="112"/>
      <c r="E4" s="175"/>
      <c r="F4" s="176" t="s">
        <v>143</v>
      </c>
      <c r="G4" s="174"/>
      <c r="H4" s="112"/>
      <c r="I4" s="112"/>
      <c r="J4" s="177"/>
      <c r="K4" s="176" t="s">
        <v>144</v>
      </c>
    </row>
    <row r="5" spans="1:11" x14ac:dyDescent="0.2">
      <c r="A5" s="423" t="s">
        <v>30</v>
      </c>
      <c r="B5" s="165" t="s">
        <v>31</v>
      </c>
      <c r="C5" s="166" t="s">
        <v>32</v>
      </c>
      <c r="D5" s="166" t="s">
        <v>29</v>
      </c>
      <c r="E5" s="165" t="s">
        <v>275</v>
      </c>
      <c r="F5" s="165" t="s">
        <v>9</v>
      </c>
      <c r="G5" s="167" t="s">
        <v>31</v>
      </c>
      <c r="H5" s="166" t="s">
        <v>32</v>
      </c>
      <c r="I5" s="166" t="s">
        <v>29</v>
      </c>
      <c r="J5" s="165" t="s">
        <v>275</v>
      </c>
      <c r="K5" s="168" t="s">
        <v>9</v>
      </c>
    </row>
    <row r="6" spans="1:11" x14ac:dyDescent="0.2">
      <c r="A6" s="657" t="s">
        <v>139</v>
      </c>
      <c r="B6" s="658">
        <v>3937</v>
      </c>
      <c r="C6" s="653">
        <v>4788</v>
      </c>
      <c r="D6" s="653">
        <v>3078</v>
      </c>
      <c r="E6" s="653">
        <v>3981</v>
      </c>
      <c r="F6" s="654">
        <v>15784</v>
      </c>
      <c r="G6" s="655">
        <f>B6/B$6*100</f>
        <v>100</v>
      </c>
      <c r="H6" s="655">
        <f t="shared" ref="H6:H50" si="0">C6/C$6*100</f>
        <v>100</v>
      </c>
      <c r="I6" s="655">
        <f t="shared" ref="I6:I50" si="1">D6/D$6*100</f>
        <v>100</v>
      </c>
      <c r="J6" s="655">
        <f t="shared" ref="J6:J50" si="2">E6/E$6*100</f>
        <v>100</v>
      </c>
      <c r="K6" s="656">
        <f t="shared" ref="K6:K50" si="3">F6/F$6*100</f>
        <v>100</v>
      </c>
    </row>
    <row r="7" spans="1:11" x14ac:dyDescent="0.2">
      <c r="A7" s="905" t="s">
        <v>11</v>
      </c>
      <c r="B7" s="602">
        <v>2499</v>
      </c>
      <c r="C7" s="602">
        <v>2910</v>
      </c>
      <c r="D7" s="602">
        <v>1593</v>
      </c>
      <c r="E7" s="602">
        <v>1654</v>
      </c>
      <c r="F7" s="603">
        <v>8656</v>
      </c>
      <c r="G7" s="906">
        <f t="shared" ref="G7:G50" si="4">B7/B$6*100</f>
        <v>63.474726949453895</v>
      </c>
      <c r="H7" s="906">
        <f t="shared" si="0"/>
        <v>60.77694235588973</v>
      </c>
      <c r="I7" s="906">
        <f t="shared" si="1"/>
        <v>51.754385964912288</v>
      </c>
      <c r="J7" s="906">
        <f t="shared" si="2"/>
        <v>41.547349912082396</v>
      </c>
      <c r="K7" s="907">
        <f t="shared" si="3"/>
        <v>54.840344652812981</v>
      </c>
    </row>
    <row r="8" spans="1:11" x14ac:dyDescent="0.2">
      <c r="A8" s="652" t="s">
        <v>12</v>
      </c>
      <c r="B8" s="653">
        <v>0</v>
      </c>
      <c r="C8" s="653">
        <v>1</v>
      </c>
      <c r="D8" s="653">
        <v>0</v>
      </c>
      <c r="E8" s="653">
        <v>0</v>
      </c>
      <c r="F8" s="654">
        <v>1</v>
      </c>
      <c r="G8" s="655">
        <f t="shared" si="4"/>
        <v>0</v>
      </c>
      <c r="H8" s="655">
        <f t="shared" si="0"/>
        <v>2.0885547201336674E-2</v>
      </c>
      <c r="I8" s="655">
        <f t="shared" si="1"/>
        <v>0</v>
      </c>
      <c r="J8" s="655">
        <f t="shared" si="2"/>
        <v>0</v>
      </c>
      <c r="K8" s="656">
        <f t="shared" si="3"/>
        <v>6.3355296502787635E-3</v>
      </c>
    </row>
    <row r="9" spans="1:11" x14ac:dyDescent="0.2">
      <c r="A9" s="169" t="s">
        <v>164</v>
      </c>
      <c r="B9" s="604">
        <v>0</v>
      </c>
      <c r="C9" s="605">
        <v>0</v>
      </c>
      <c r="D9" s="605">
        <v>0</v>
      </c>
      <c r="E9" s="605">
        <v>0</v>
      </c>
      <c r="F9" s="606">
        <v>0</v>
      </c>
      <c r="G9" s="208">
        <f t="shared" si="4"/>
        <v>0</v>
      </c>
      <c r="H9" s="172">
        <f t="shared" si="0"/>
        <v>0</v>
      </c>
      <c r="I9" s="172">
        <f t="shared" si="1"/>
        <v>0</v>
      </c>
      <c r="J9" s="172">
        <f t="shared" si="2"/>
        <v>0</v>
      </c>
      <c r="K9" s="179">
        <f t="shared" si="3"/>
        <v>0</v>
      </c>
    </row>
    <row r="10" spans="1:11" x14ac:dyDescent="0.2">
      <c r="A10" s="169" t="s">
        <v>198</v>
      </c>
      <c r="B10" s="605">
        <v>0</v>
      </c>
      <c r="C10" s="605">
        <v>0</v>
      </c>
      <c r="D10" s="605">
        <v>0</v>
      </c>
      <c r="E10" s="605">
        <v>0</v>
      </c>
      <c r="F10" s="606">
        <v>0</v>
      </c>
      <c r="G10" s="172">
        <f t="shared" si="4"/>
        <v>0</v>
      </c>
      <c r="H10" s="172">
        <f t="shared" si="0"/>
        <v>0</v>
      </c>
      <c r="I10" s="172">
        <f t="shared" si="1"/>
        <v>0</v>
      </c>
      <c r="J10" s="172">
        <f t="shared" si="2"/>
        <v>0</v>
      </c>
      <c r="K10" s="179">
        <f t="shared" si="3"/>
        <v>0</v>
      </c>
    </row>
    <row r="11" spans="1:11" x14ac:dyDescent="0.2">
      <c r="A11" s="169" t="s">
        <v>165</v>
      </c>
      <c r="B11" s="605">
        <v>0</v>
      </c>
      <c r="C11" s="605">
        <v>0</v>
      </c>
      <c r="D11" s="605">
        <v>0</v>
      </c>
      <c r="E11" s="605">
        <v>0</v>
      </c>
      <c r="F11" s="606">
        <v>0</v>
      </c>
      <c r="G11" s="172">
        <f t="shared" si="4"/>
        <v>0</v>
      </c>
      <c r="H11" s="172">
        <f t="shared" si="0"/>
        <v>0</v>
      </c>
      <c r="I11" s="172">
        <f t="shared" si="1"/>
        <v>0</v>
      </c>
      <c r="J11" s="172">
        <f t="shared" si="2"/>
        <v>0</v>
      </c>
      <c r="K11" s="179">
        <f t="shared" si="3"/>
        <v>0</v>
      </c>
    </row>
    <row r="12" spans="1:11" x14ac:dyDescent="0.2">
      <c r="A12" s="169" t="s">
        <v>199</v>
      </c>
      <c r="B12" s="605">
        <v>0</v>
      </c>
      <c r="C12" s="605">
        <v>1</v>
      </c>
      <c r="D12" s="605">
        <v>0</v>
      </c>
      <c r="E12" s="605">
        <v>0</v>
      </c>
      <c r="F12" s="606">
        <v>1</v>
      </c>
      <c r="G12" s="172">
        <f t="shared" si="4"/>
        <v>0</v>
      </c>
      <c r="H12" s="172">
        <f t="shared" si="0"/>
        <v>2.0885547201336674E-2</v>
      </c>
      <c r="I12" s="172">
        <f t="shared" si="1"/>
        <v>0</v>
      </c>
      <c r="J12" s="172">
        <f t="shared" si="2"/>
        <v>0</v>
      </c>
      <c r="K12" s="179">
        <f t="shared" si="3"/>
        <v>6.3355296502787635E-3</v>
      </c>
    </row>
    <row r="13" spans="1:11" x14ac:dyDescent="0.2">
      <c r="A13" s="652" t="s">
        <v>140</v>
      </c>
      <c r="B13" s="653">
        <v>1</v>
      </c>
      <c r="C13" s="653">
        <v>3</v>
      </c>
      <c r="D13" s="653">
        <v>2</v>
      </c>
      <c r="E13" s="653">
        <v>3</v>
      </c>
      <c r="F13" s="654">
        <v>9</v>
      </c>
      <c r="G13" s="655">
        <f t="shared" si="4"/>
        <v>2.5400050800101596E-2</v>
      </c>
      <c r="H13" s="655">
        <f t="shared" si="0"/>
        <v>6.2656641604010022E-2</v>
      </c>
      <c r="I13" s="655">
        <f t="shared" si="1"/>
        <v>6.4977257959714096E-2</v>
      </c>
      <c r="J13" s="655">
        <f t="shared" si="2"/>
        <v>7.5357950263752832E-2</v>
      </c>
      <c r="K13" s="656">
        <f t="shared" si="3"/>
        <v>5.7019766852508875E-2</v>
      </c>
    </row>
    <row r="14" spans="1:11" x14ac:dyDescent="0.2">
      <c r="A14" s="169" t="s">
        <v>166</v>
      </c>
      <c r="B14" s="605">
        <v>0</v>
      </c>
      <c r="C14" s="605">
        <v>0</v>
      </c>
      <c r="D14" s="605">
        <v>0</v>
      </c>
      <c r="E14" s="605">
        <v>0</v>
      </c>
      <c r="F14" s="606">
        <v>0</v>
      </c>
      <c r="G14" s="208">
        <f t="shared" si="4"/>
        <v>0</v>
      </c>
      <c r="H14" s="172">
        <f t="shared" si="0"/>
        <v>0</v>
      </c>
      <c r="I14" s="172">
        <f t="shared" si="1"/>
        <v>0</v>
      </c>
      <c r="J14" s="172">
        <f t="shared" si="2"/>
        <v>0</v>
      </c>
      <c r="K14" s="179">
        <f t="shared" si="3"/>
        <v>0</v>
      </c>
    </row>
    <row r="15" spans="1:11" x14ac:dyDescent="0.2">
      <c r="A15" s="169" t="s">
        <v>167</v>
      </c>
      <c r="B15" s="605">
        <v>0</v>
      </c>
      <c r="C15" s="605">
        <v>0</v>
      </c>
      <c r="D15" s="605">
        <v>0</v>
      </c>
      <c r="E15" s="605">
        <v>0</v>
      </c>
      <c r="F15" s="606">
        <v>0</v>
      </c>
      <c r="G15" s="172">
        <f t="shared" si="4"/>
        <v>0</v>
      </c>
      <c r="H15" s="172">
        <f t="shared" si="0"/>
        <v>0</v>
      </c>
      <c r="I15" s="172">
        <f t="shared" si="1"/>
        <v>0</v>
      </c>
      <c r="J15" s="172">
        <f t="shared" si="2"/>
        <v>0</v>
      </c>
      <c r="K15" s="179">
        <f t="shared" si="3"/>
        <v>0</v>
      </c>
    </row>
    <row r="16" spans="1:11" x14ac:dyDescent="0.2">
      <c r="A16" s="169" t="s">
        <v>190</v>
      </c>
      <c r="B16" s="607">
        <v>0</v>
      </c>
      <c r="C16" s="605">
        <v>0</v>
      </c>
      <c r="D16" s="605">
        <v>0</v>
      </c>
      <c r="E16" s="605">
        <v>0</v>
      </c>
      <c r="F16" s="606">
        <v>0</v>
      </c>
      <c r="G16" s="172">
        <f t="shared" si="4"/>
        <v>0</v>
      </c>
      <c r="H16" s="172">
        <f t="shared" si="0"/>
        <v>0</v>
      </c>
      <c r="I16" s="172">
        <f t="shared" si="1"/>
        <v>0</v>
      </c>
      <c r="J16" s="172">
        <f t="shared" si="2"/>
        <v>0</v>
      </c>
      <c r="K16" s="179">
        <f t="shared" si="3"/>
        <v>0</v>
      </c>
    </row>
    <row r="17" spans="1:11" x14ac:dyDescent="0.2">
      <c r="A17" s="169" t="s">
        <v>168</v>
      </c>
      <c r="B17" s="605">
        <v>1</v>
      </c>
      <c r="C17" s="605">
        <v>3</v>
      </c>
      <c r="D17" s="605">
        <v>2</v>
      </c>
      <c r="E17" s="605">
        <v>3</v>
      </c>
      <c r="F17" s="606">
        <v>9</v>
      </c>
      <c r="G17" s="172">
        <f t="shared" si="4"/>
        <v>2.5400050800101596E-2</v>
      </c>
      <c r="H17" s="172">
        <f t="shared" si="0"/>
        <v>6.2656641604010022E-2</v>
      </c>
      <c r="I17" s="172">
        <f t="shared" si="1"/>
        <v>6.4977257959714096E-2</v>
      </c>
      <c r="J17" s="172">
        <f t="shared" si="2"/>
        <v>7.5357950263752832E-2</v>
      </c>
      <c r="K17" s="179">
        <f t="shared" si="3"/>
        <v>5.7019766852508875E-2</v>
      </c>
    </row>
    <row r="18" spans="1:11" x14ac:dyDescent="0.2">
      <c r="A18" s="652" t="s">
        <v>13</v>
      </c>
      <c r="B18" s="653">
        <v>408</v>
      </c>
      <c r="C18" s="653">
        <v>560</v>
      </c>
      <c r="D18" s="653">
        <v>582</v>
      </c>
      <c r="E18" s="653">
        <v>852</v>
      </c>
      <c r="F18" s="654">
        <v>2402</v>
      </c>
      <c r="G18" s="655">
        <f t="shared" si="4"/>
        <v>10.363220726441453</v>
      </c>
      <c r="H18" s="655">
        <f t="shared" si="0"/>
        <v>11.695906432748536</v>
      </c>
      <c r="I18" s="655">
        <f t="shared" si="1"/>
        <v>18.908382066276801</v>
      </c>
      <c r="J18" s="655">
        <f t="shared" si="2"/>
        <v>21.401657874905801</v>
      </c>
      <c r="K18" s="656">
        <f t="shared" si="3"/>
        <v>15.21794221996959</v>
      </c>
    </row>
    <row r="19" spans="1:11" x14ac:dyDescent="0.2">
      <c r="A19" s="169" t="s">
        <v>169</v>
      </c>
      <c r="B19" s="605">
        <v>7</v>
      </c>
      <c r="C19" s="605">
        <v>1</v>
      </c>
      <c r="D19" s="605">
        <v>1</v>
      </c>
      <c r="E19" s="605">
        <v>2</v>
      </c>
      <c r="F19" s="606">
        <v>11</v>
      </c>
      <c r="G19" s="172">
        <f t="shared" si="4"/>
        <v>0.17780035560071122</v>
      </c>
      <c r="H19" s="172">
        <f t="shared" si="0"/>
        <v>2.0885547201336674E-2</v>
      </c>
      <c r="I19" s="172">
        <f t="shared" si="1"/>
        <v>3.2488628979857048E-2</v>
      </c>
      <c r="J19" s="172">
        <f t="shared" si="2"/>
        <v>5.0238633509168545E-2</v>
      </c>
      <c r="K19" s="179">
        <f t="shared" si="3"/>
        <v>6.9690826153066404E-2</v>
      </c>
    </row>
    <row r="20" spans="1:11" x14ac:dyDescent="0.2">
      <c r="A20" s="169" t="s">
        <v>196</v>
      </c>
      <c r="B20" s="605">
        <v>0</v>
      </c>
      <c r="C20" s="605">
        <v>0</v>
      </c>
      <c r="D20" s="605">
        <v>2</v>
      </c>
      <c r="E20" s="605">
        <v>2</v>
      </c>
      <c r="F20" s="606">
        <v>4</v>
      </c>
      <c r="G20" s="172">
        <f t="shared" si="4"/>
        <v>0</v>
      </c>
      <c r="H20" s="172">
        <f t="shared" si="0"/>
        <v>0</v>
      </c>
      <c r="I20" s="172">
        <f t="shared" si="1"/>
        <v>6.4977257959714096E-2</v>
      </c>
      <c r="J20" s="172">
        <f t="shared" si="2"/>
        <v>5.0238633509168545E-2</v>
      </c>
      <c r="K20" s="179">
        <f t="shared" si="3"/>
        <v>2.5342118601115054E-2</v>
      </c>
    </row>
    <row r="21" spans="1:11" x14ac:dyDescent="0.2">
      <c r="A21" s="169" t="s">
        <v>129</v>
      </c>
      <c r="B21" s="605">
        <v>0</v>
      </c>
      <c r="C21" s="605">
        <v>0</v>
      </c>
      <c r="D21" s="605">
        <v>0</v>
      </c>
      <c r="E21" s="605">
        <v>0</v>
      </c>
      <c r="F21" s="606">
        <v>0</v>
      </c>
      <c r="G21" s="208">
        <f t="shared" si="4"/>
        <v>0</v>
      </c>
      <c r="H21" s="172">
        <f t="shared" si="0"/>
        <v>0</v>
      </c>
      <c r="I21" s="172">
        <f t="shared" si="1"/>
        <v>0</v>
      </c>
      <c r="J21" s="172">
        <f t="shared" si="2"/>
        <v>0</v>
      </c>
      <c r="K21" s="179">
        <f t="shared" si="3"/>
        <v>0</v>
      </c>
    </row>
    <row r="22" spans="1:11" x14ac:dyDescent="0.2">
      <c r="A22" s="169" t="s">
        <v>124</v>
      </c>
      <c r="B22" s="605">
        <v>2</v>
      </c>
      <c r="C22" s="605">
        <v>1</v>
      </c>
      <c r="D22" s="605">
        <v>0</v>
      </c>
      <c r="E22" s="605">
        <v>0</v>
      </c>
      <c r="F22" s="606">
        <v>3</v>
      </c>
      <c r="G22" s="172">
        <f t="shared" si="4"/>
        <v>5.0800101600203193E-2</v>
      </c>
      <c r="H22" s="172">
        <f t="shared" si="0"/>
        <v>2.0885547201336674E-2</v>
      </c>
      <c r="I22" s="172">
        <f t="shared" si="1"/>
        <v>0</v>
      </c>
      <c r="J22" s="172">
        <f t="shared" si="2"/>
        <v>0</v>
      </c>
      <c r="K22" s="179">
        <f t="shared" si="3"/>
        <v>1.900658895083629E-2</v>
      </c>
    </row>
    <row r="23" spans="1:11" x14ac:dyDescent="0.2">
      <c r="A23" s="169" t="s">
        <v>14</v>
      </c>
      <c r="B23" s="605">
        <v>241</v>
      </c>
      <c r="C23" s="605">
        <v>372</v>
      </c>
      <c r="D23" s="605">
        <v>414</v>
      </c>
      <c r="E23" s="605">
        <v>645</v>
      </c>
      <c r="F23" s="606">
        <v>1672</v>
      </c>
      <c r="G23" s="172">
        <f t="shared" si="4"/>
        <v>6.1214122428244861</v>
      </c>
      <c r="H23" s="172">
        <f t="shared" si="0"/>
        <v>7.7694235588972429</v>
      </c>
      <c r="I23" s="172">
        <f t="shared" si="1"/>
        <v>13.450292397660817</v>
      </c>
      <c r="J23" s="172">
        <f t="shared" si="2"/>
        <v>16.201959306706858</v>
      </c>
      <c r="K23" s="179">
        <f t="shared" si="3"/>
        <v>10.593005575266092</v>
      </c>
    </row>
    <row r="24" spans="1:11" x14ac:dyDescent="0.2">
      <c r="A24" s="169" t="s">
        <v>15</v>
      </c>
      <c r="B24" s="605">
        <v>101</v>
      </c>
      <c r="C24" s="605">
        <v>129</v>
      </c>
      <c r="D24" s="605">
        <v>126</v>
      </c>
      <c r="E24" s="605">
        <v>174</v>
      </c>
      <c r="F24" s="606">
        <v>530</v>
      </c>
      <c r="G24" s="172">
        <f t="shared" si="4"/>
        <v>2.5654051308102619</v>
      </c>
      <c r="H24" s="172">
        <f t="shared" si="0"/>
        <v>2.6942355889724308</v>
      </c>
      <c r="I24" s="172">
        <f t="shared" si="1"/>
        <v>4.0935672514619883</v>
      </c>
      <c r="J24" s="172">
        <f t="shared" si="2"/>
        <v>4.3707611152976638</v>
      </c>
      <c r="K24" s="179">
        <f t="shared" si="3"/>
        <v>3.3578307146477444</v>
      </c>
    </row>
    <row r="25" spans="1:11" x14ac:dyDescent="0.2">
      <c r="A25" s="169" t="s">
        <v>16</v>
      </c>
      <c r="B25" s="605">
        <v>48</v>
      </c>
      <c r="C25" s="605">
        <v>50</v>
      </c>
      <c r="D25" s="605">
        <v>39</v>
      </c>
      <c r="E25" s="605">
        <v>28</v>
      </c>
      <c r="F25" s="606">
        <v>165</v>
      </c>
      <c r="G25" s="172">
        <f t="shared" si="4"/>
        <v>1.2192024384048767</v>
      </c>
      <c r="H25" s="172">
        <f t="shared" si="0"/>
        <v>1.0442773600668338</v>
      </c>
      <c r="I25" s="172">
        <f t="shared" si="1"/>
        <v>1.267056530214425</v>
      </c>
      <c r="J25" s="172">
        <f t="shared" si="2"/>
        <v>0.70334086912835969</v>
      </c>
      <c r="K25" s="179">
        <f t="shared" si="3"/>
        <v>1.0453623922959958</v>
      </c>
    </row>
    <row r="26" spans="1:11" x14ac:dyDescent="0.2">
      <c r="A26" s="169" t="s">
        <v>131</v>
      </c>
      <c r="B26" s="605">
        <v>9</v>
      </c>
      <c r="C26" s="605">
        <v>7</v>
      </c>
      <c r="D26" s="605">
        <v>0</v>
      </c>
      <c r="E26" s="605">
        <v>1</v>
      </c>
      <c r="F26" s="606">
        <v>17</v>
      </c>
      <c r="G26" s="172">
        <f t="shared" si="4"/>
        <v>0.2286004572009144</v>
      </c>
      <c r="H26" s="172">
        <f t="shared" si="0"/>
        <v>0.14619883040935672</v>
      </c>
      <c r="I26" s="172">
        <f t="shared" si="1"/>
        <v>0</v>
      </c>
      <c r="J26" s="172">
        <f t="shared" si="2"/>
        <v>2.5119316754584273E-2</v>
      </c>
      <c r="K26" s="179">
        <f t="shared" si="3"/>
        <v>0.10770400405473897</v>
      </c>
    </row>
    <row r="27" spans="1:11" x14ac:dyDescent="0.2">
      <c r="A27" s="652" t="s">
        <v>141</v>
      </c>
      <c r="B27" s="653">
        <v>281</v>
      </c>
      <c r="C27" s="653">
        <v>190</v>
      </c>
      <c r="D27" s="653">
        <v>110</v>
      </c>
      <c r="E27" s="653">
        <v>127</v>
      </c>
      <c r="F27" s="654">
        <v>708</v>
      </c>
      <c r="G27" s="655">
        <f t="shared" si="4"/>
        <v>7.137414274828549</v>
      </c>
      <c r="H27" s="655">
        <f t="shared" si="0"/>
        <v>3.9682539682539679</v>
      </c>
      <c r="I27" s="655">
        <f t="shared" si="1"/>
        <v>3.5737491877842755</v>
      </c>
      <c r="J27" s="655">
        <f t="shared" si="2"/>
        <v>3.1901532278322029</v>
      </c>
      <c r="K27" s="656">
        <f t="shared" si="3"/>
        <v>4.4855549923973639</v>
      </c>
    </row>
    <row r="28" spans="1:11" x14ac:dyDescent="0.2">
      <c r="A28" s="169" t="s">
        <v>170</v>
      </c>
      <c r="B28" s="605">
        <v>5</v>
      </c>
      <c r="C28" s="605">
        <v>2</v>
      </c>
      <c r="D28" s="605">
        <v>1</v>
      </c>
      <c r="E28" s="605">
        <v>2</v>
      </c>
      <c r="F28" s="606">
        <v>10</v>
      </c>
      <c r="G28" s="172">
        <f t="shared" si="4"/>
        <v>0.12700025400050802</v>
      </c>
      <c r="H28" s="172">
        <f t="shared" si="0"/>
        <v>4.1771094402673348E-2</v>
      </c>
      <c r="I28" s="172">
        <f t="shared" si="1"/>
        <v>3.2488628979857048E-2</v>
      </c>
      <c r="J28" s="172">
        <f t="shared" si="2"/>
        <v>5.0238633509168545E-2</v>
      </c>
      <c r="K28" s="179">
        <f t="shared" si="3"/>
        <v>6.3355296502787636E-2</v>
      </c>
    </row>
    <row r="29" spans="1:11" x14ac:dyDescent="0.2">
      <c r="A29" s="169" t="s">
        <v>171</v>
      </c>
      <c r="B29" s="605">
        <v>276</v>
      </c>
      <c r="C29" s="605">
        <v>188</v>
      </c>
      <c r="D29" s="605">
        <v>109</v>
      </c>
      <c r="E29" s="605">
        <v>125</v>
      </c>
      <c r="F29" s="606">
        <v>698</v>
      </c>
      <c r="G29" s="172">
        <f t="shared" si="4"/>
        <v>7.0104140208280414</v>
      </c>
      <c r="H29" s="172">
        <f t="shared" si="0"/>
        <v>3.9264828738512945</v>
      </c>
      <c r="I29" s="172">
        <f t="shared" si="1"/>
        <v>3.5412605588044181</v>
      </c>
      <c r="J29" s="172">
        <f t="shared" si="2"/>
        <v>3.1399145943230344</v>
      </c>
      <c r="K29" s="179">
        <f t="shared" si="3"/>
        <v>4.4221996958945766</v>
      </c>
    </row>
    <row r="30" spans="1:11" x14ac:dyDescent="0.2">
      <c r="A30" s="652" t="s">
        <v>17</v>
      </c>
      <c r="B30" s="653">
        <v>1809</v>
      </c>
      <c r="C30" s="653">
        <v>2156</v>
      </c>
      <c r="D30" s="653">
        <v>899</v>
      </c>
      <c r="E30" s="653">
        <v>672</v>
      </c>
      <c r="F30" s="654">
        <v>5536</v>
      </c>
      <c r="G30" s="655">
        <f t="shared" si="4"/>
        <v>45.948691897383789</v>
      </c>
      <c r="H30" s="655">
        <f t="shared" si="0"/>
        <v>45.029239766081872</v>
      </c>
      <c r="I30" s="655">
        <f t="shared" si="1"/>
        <v>29.207277452891489</v>
      </c>
      <c r="J30" s="655">
        <f t="shared" si="2"/>
        <v>16.880180859080632</v>
      </c>
      <c r="K30" s="656">
        <f t="shared" si="3"/>
        <v>35.073492143943234</v>
      </c>
    </row>
    <row r="31" spans="1:11" x14ac:dyDescent="0.2">
      <c r="A31" s="169" t="s">
        <v>172</v>
      </c>
      <c r="B31" s="605">
        <v>18</v>
      </c>
      <c r="C31" s="605">
        <v>25</v>
      </c>
      <c r="D31" s="605">
        <v>18</v>
      </c>
      <c r="E31" s="605">
        <v>41</v>
      </c>
      <c r="F31" s="606">
        <v>102</v>
      </c>
      <c r="G31" s="172">
        <f t="shared" si="4"/>
        <v>0.45720091440182881</v>
      </c>
      <c r="H31" s="172">
        <f t="shared" si="0"/>
        <v>0.5221386800334169</v>
      </c>
      <c r="I31" s="172">
        <f t="shared" si="1"/>
        <v>0.58479532163742687</v>
      </c>
      <c r="J31" s="172">
        <f t="shared" si="2"/>
        <v>1.0298919869379553</v>
      </c>
      <c r="K31" s="179">
        <f t="shared" si="3"/>
        <v>0.64622402432843384</v>
      </c>
    </row>
    <row r="32" spans="1:11" x14ac:dyDescent="0.2">
      <c r="A32" s="169" t="s">
        <v>191</v>
      </c>
      <c r="B32" s="605">
        <v>2</v>
      </c>
      <c r="C32" s="605">
        <v>0</v>
      </c>
      <c r="D32" s="605">
        <v>1</v>
      </c>
      <c r="E32" s="605">
        <v>0</v>
      </c>
      <c r="F32" s="606">
        <v>3</v>
      </c>
      <c r="G32" s="172">
        <f t="shared" si="4"/>
        <v>5.0800101600203193E-2</v>
      </c>
      <c r="H32" s="172">
        <f t="shared" si="0"/>
        <v>0</v>
      </c>
      <c r="I32" s="172">
        <f t="shared" si="1"/>
        <v>3.2488628979857048E-2</v>
      </c>
      <c r="J32" s="172">
        <f t="shared" si="2"/>
        <v>0</v>
      </c>
      <c r="K32" s="179">
        <f t="shared" si="3"/>
        <v>1.900658895083629E-2</v>
      </c>
    </row>
    <row r="33" spans="1:11" x14ac:dyDescent="0.2">
      <c r="A33" s="169" t="s">
        <v>173</v>
      </c>
      <c r="B33" s="605">
        <v>1789</v>
      </c>
      <c r="C33" s="605">
        <v>2131</v>
      </c>
      <c r="D33" s="605">
        <v>880</v>
      </c>
      <c r="E33" s="605">
        <v>630</v>
      </c>
      <c r="F33" s="606">
        <v>5430</v>
      </c>
      <c r="G33" s="172">
        <f t="shared" si="4"/>
        <v>45.440690881381762</v>
      </c>
      <c r="H33" s="172">
        <f t="shared" si="0"/>
        <v>44.507101086048458</v>
      </c>
      <c r="I33" s="172">
        <f t="shared" si="1"/>
        <v>28.589993502274204</v>
      </c>
      <c r="J33" s="172">
        <f t="shared" si="2"/>
        <v>15.825169555388094</v>
      </c>
      <c r="K33" s="179">
        <f t="shared" si="3"/>
        <v>34.401926001013685</v>
      </c>
    </row>
    <row r="34" spans="1:11" x14ac:dyDescent="0.2">
      <c r="A34" s="169" t="s">
        <v>174</v>
      </c>
      <c r="B34" s="605">
        <v>0</v>
      </c>
      <c r="C34" s="605">
        <v>0</v>
      </c>
      <c r="D34" s="605">
        <v>0</v>
      </c>
      <c r="E34" s="605">
        <v>1</v>
      </c>
      <c r="F34" s="606">
        <v>1</v>
      </c>
      <c r="G34" s="172">
        <f t="shared" si="4"/>
        <v>0</v>
      </c>
      <c r="H34" s="172">
        <f t="shared" si="0"/>
        <v>0</v>
      </c>
      <c r="I34" s="172">
        <f t="shared" si="1"/>
        <v>0</v>
      </c>
      <c r="J34" s="172">
        <f t="shared" si="2"/>
        <v>2.5119316754584273E-2</v>
      </c>
      <c r="K34" s="179">
        <f t="shared" si="3"/>
        <v>6.3355296502787635E-3</v>
      </c>
    </row>
    <row r="35" spans="1:11" x14ac:dyDescent="0.2">
      <c r="A35" s="905" t="s">
        <v>18</v>
      </c>
      <c r="B35" s="602">
        <v>1438</v>
      </c>
      <c r="C35" s="602">
        <v>1878</v>
      </c>
      <c r="D35" s="602">
        <v>1485</v>
      </c>
      <c r="E35" s="602">
        <v>2327</v>
      </c>
      <c r="F35" s="603">
        <v>7128</v>
      </c>
      <c r="G35" s="906">
        <f t="shared" si="4"/>
        <v>36.525273050546105</v>
      </c>
      <c r="H35" s="906">
        <f t="shared" si="0"/>
        <v>39.223057644110277</v>
      </c>
      <c r="I35" s="906">
        <f t="shared" si="1"/>
        <v>48.245614035087719</v>
      </c>
      <c r="J35" s="906">
        <f t="shared" si="2"/>
        <v>58.452650087917611</v>
      </c>
      <c r="K35" s="907">
        <f t="shared" si="3"/>
        <v>45.159655347187019</v>
      </c>
    </row>
    <row r="36" spans="1:11" x14ac:dyDescent="0.2">
      <c r="A36" s="652" t="s">
        <v>19</v>
      </c>
      <c r="B36" s="653">
        <v>1426</v>
      </c>
      <c r="C36" s="653">
        <v>1836</v>
      </c>
      <c r="D36" s="653">
        <v>1446</v>
      </c>
      <c r="E36" s="653">
        <v>2284</v>
      </c>
      <c r="F36" s="654">
        <v>6992</v>
      </c>
      <c r="G36" s="655">
        <f t="shared" si="4"/>
        <v>36.220472440944881</v>
      </c>
      <c r="H36" s="655">
        <f t="shared" si="0"/>
        <v>38.345864661654133</v>
      </c>
      <c r="I36" s="655">
        <f t="shared" si="1"/>
        <v>46.978557504873294</v>
      </c>
      <c r="J36" s="655">
        <f t="shared" si="2"/>
        <v>57.372519467470482</v>
      </c>
      <c r="K36" s="656">
        <f t="shared" si="3"/>
        <v>44.298023314749116</v>
      </c>
    </row>
    <row r="37" spans="1:11" x14ac:dyDescent="0.2">
      <c r="A37" s="169" t="s">
        <v>175</v>
      </c>
      <c r="B37" s="605">
        <v>228</v>
      </c>
      <c r="C37" s="605">
        <v>280</v>
      </c>
      <c r="D37" s="605">
        <v>211</v>
      </c>
      <c r="E37" s="605">
        <v>389</v>
      </c>
      <c r="F37" s="606">
        <v>1108</v>
      </c>
      <c r="G37" s="172">
        <f t="shared" si="4"/>
        <v>5.7912115824231645</v>
      </c>
      <c r="H37" s="172">
        <f t="shared" si="0"/>
        <v>5.8479532163742682</v>
      </c>
      <c r="I37" s="172">
        <f t="shared" si="1"/>
        <v>6.8551007147498373</v>
      </c>
      <c r="J37" s="172">
        <f t="shared" si="2"/>
        <v>9.7714142175332839</v>
      </c>
      <c r="K37" s="179">
        <f t="shared" si="3"/>
        <v>7.0197668525088703</v>
      </c>
    </row>
    <row r="38" spans="1:11" x14ac:dyDescent="0.2">
      <c r="A38" s="169" t="s">
        <v>197</v>
      </c>
      <c r="B38" s="605">
        <v>677</v>
      </c>
      <c r="C38" s="605">
        <v>927</v>
      </c>
      <c r="D38" s="605">
        <v>691</v>
      </c>
      <c r="E38" s="605">
        <v>1238</v>
      </c>
      <c r="F38" s="606">
        <v>3533</v>
      </c>
      <c r="G38" s="172">
        <f t="shared" si="4"/>
        <v>17.195834391668782</v>
      </c>
      <c r="H38" s="172">
        <f t="shared" si="0"/>
        <v>19.360902255639097</v>
      </c>
      <c r="I38" s="172">
        <f t="shared" si="1"/>
        <v>22.449642625081221</v>
      </c>
      <c r="J38" s="172">
        <f t="shared" si="2"/>
        <v>31.097714142175331</v>
      </c>
      <c r="K38" s="179">
        <f t="shared" si="3"/>
        <v>22.38342625443487</v>
      </c>
    </row>
    <row r="39" spans="1:11" x14ac:dyDescent="0.2">
      <c r="A39" s="169" t="s">
        <v>192</v>
      </c>
      <c r="B39" s="605">
        <v>342</v>
      </c>
      <c r="C39" s="605">
        <v>378</v>
      </c>
      <c r="D39" s="605">
        <v>363</v>
      </c>
      <c r="E39" s="605">
        <v>450</v>
      </c>
      <c r="F39" s="606">
        <v>1533</v>
      </c>
      <c r="G39" s="172">
        <f t="shared" si="4"/>
        <v>8.6868173736347476</v>
      </c>
      <c r="H39" s="172">
        <f t="shared" si="0"/>
        <v>7.8947368421052628</v>
      </c>
      <c r="I39" s="172">
        <f t="shared" si="1"/>
        <v>11.793372319688109</v>
      </c>
      <c r="J39" s="172">
        <f t="shared" si="2"/>
        <v>11.303692539562924</v>
      </c>
      <c r="K39" s="179">
        <f t="shared" si="3"/>
        <v>9.7123669538773445</v>
      </c>
    </row>
    <row r="40" spans="1:11" x14ac:dyDescent="0.2">
      <c r="A40" s="169" t="s">
        <v>193</v>
      </c>
      <c r="B40" s="605">
        <v>138</v>
      </c>
      <c r="C40" s="605">
        <v>177</v>
      </c>
      <c r="D40" s="604">
        <v>106</v>
      </c>
      <c r="E40" s="605">
        <v>88</v>
      </c>
      <c r="F40" s="606">
        <v>509</v>
      </c>
      <c r="G40" s="172">
        <f t="shared" si="4"/>
        <v>3.5052070104140207</v>
      </c>
      <c r="H40" s="172">
        <f t="shared" si="0"/>
        <v>3.6967418546365911</v>
      </c>
      <c r="I40" s="172">
        <f t="shared" si="1"/>
        <v>3.4437946718648469</v>
      </c>
      <c r="J40" s="172">
        <f t="shared" si="2"/>
        <v>2.2104998744034163</v>
      </c>
      <c r="K40" s="179">
        <f t="shared" si="3"/>
        <v>3.2247845919918903</v>
      </c>
    </row>
    <row r="41" spans="1:11" x14ac:dyDescent="0.2">
      <c r="A41" s="169" t="s">
        <v>176</v>
      </c>
      <c r="B41" s="605">
        <v>41</v>
      </c>
      <c r="C41" s="605">
        <v>74</v>
      </c>
      <c r="D41" s="605">
        <v>75</v>
      </c>
      <c r="E41" s="605">
        <v>119</v>
      </c>
      <c r="F41" s="606">
        <v>309</v>
      </c>
      <c r="G41" s="172">
        <f t="shared" si="4"/>
        <v>1.0414020828041655</v>
      </c>
      <c r="H41" s="172">
        <f t="shared" si="0"/>
        <v>1.545530492898914</v>
      </c>
      <c r="I41" s="172">
        <f t="shared" si="1"/>
        <v>2.4366471734892787</v>
      </c>
      <c r="J41" s="172">
        <f t="shared" si="2"/>
        <v>2.989198693795529</v>
      </c>
      <c r="K41" s="179">
        <f t="shared" si="3"/>
        <v>1.9576786619361377</v>
      </c>
    </row>
    <row r="42" spans="1:11" x14ac:dyDescent="0.2">
      <c r="A42" s="652" t="s">
        <v>20</v>
      </c>
      <c r="B42" s="653">
        <v>12</v>
      </c>
      <c r="C42" s="653">
        <v>42</v>
      </c>
      <c r="D42" s="653">
        <v>39</v>
      </c>
      <c r="E42" s="653">
        <v>43</v>
      </c>
      <c r="F42" s="654">
        <v>136</v>
      </c>
      <c r="G42" s="655">
        <f t="shared" si="4"/>
        <v>0.30480060960121919</v>
      </c>
      <c r="H42" s="655">
        <f t="shared" si="0"/>
        <v>0.8771929824561403</v>
      </c>
      <c r="I42" s="655">
        <f t="shared" si="1"/>
        <v>1.267056530214425</v>
      </c>
      <c r="J42" s="655">
        <f t="shared" si="2"/>
        <v>1.0801306204471239</v>
      </c>
      <c r="K42" s="656">
        <f t="shared" si="3"/>
        <v>0.86163203243791175</v>
      </c>
    </row>
    <row r="43" spans="1:11" x14ac:dyDescent="0.2">
      <c r="A43" s="36" t="s">
        <v>177</v>
      </c>
      <c r="B43" s="608">
        <v>5</v>
      </c>
      <c r="C43" s="608">
        <v>2</v>
      </c>
      <c r="D43" s="608">
        <v>3</v>
      </c>
      <c r="E43" s="608">
        <v>3</v>
      </c>
      <c r="F43" s="609">
        <v>13</v>
      </c>
      <c r="G43" s="210">
        <f t="shared" si="4"/>
        <v>0.12700025400050802</v>
      </c>
      <c r="H43" s="210">
        <f t="shared" si="0"/>
        <v>4.1771094402673348E-2</v>
      </c>
      <c r="I43" s="210">
        <f t="shared" si="1"/>
        <v>9.7465886939571145E-2</v>
      </c>
      <c r="J43" s="210">
        <f t="shared" si="2"/>
        <v>7.5357950263752832E-2</v>
      </c>
      <c r="K43" s="211">
        <f t="shared" si="3"/>
        <v>8.2361885453623926E-2</v>
      </c>
    </row>
    <row r="44" spans="1:11" x14ac:dyDescent="0.2">
      <c r="A44" s="170" t="s">
        <v>178</v>
      </c>
      <c r="B44" s="608">
        <v>0</v>
      </c>
      <c r="C44" s="608">
        <v>0</v>
      </c>
      <c r="D44" s="608">
        <v>1</v>
      </c>
      <c r="E44" s="608">
        <v>1</v>
      </c>
      <c r="F44" s="609">
        <v>2</v>
      </c>
      <c r="G44" s="210">
        <f t="shared" si="4"/>
        <v>0</v>
      </c>
      <c r="H44" s="210">
        <f t="shared" si="0"/>
        <v>0</v>
      </c>
      <c r="I44" s="210">
        <f t="shared" si="1"/>
        <v>3.2488628979857048E-2</v>
      </c>
      <c r="J44" s="210">
        <f t="shared" si="2"/>
        <v>2.5119316754584273E-2</v>
      </c>
      <c r="K44" s="211">
        <f t="shared" si="3"/>
        <v>1.2671059300557527E-2</v>
      </c>
    </row>
    <row r="45" spans="1:11" x14ac:dyDescent="0.2">
      <c r="A45" s="170" t="s">
        <v>179</v>
      </c>
      <c r="B45" s="608">
        <v>0</v>
      </c>
      <c r="C45" s="608">
        <v>0</v>
      </c>
      <c r="D45" s="608">
        <v>0</v>
      </c>
      <c r="E45" s="608">
        <v>0</v>
      </c>
      <c r="F45" s="609">
        <v>0</v>
      </c>
      <c r="G45" s="208">
        <f t="shared" si="4"/>
        <v>0</v>
      </c>
      <c r="H45" s="172">
        <f t="shared" si="0"/>
        <v>0</v>
      </c>
      <c r="I45" s="172">
        <f t="shared" si="1"/>
        <v>0</v>
      </c>
      <c r="J45" s="172">
        <f t="shared" si="2"/>
        <v>0</v>
      </c>
      <c r="K45" s="179">
        <f t="shared" si="3"/>
        <v>0</v>
      </c>
    </row>
    <row r="46" spans="1:11" x14ac:dyDescent="0.2">
      <c r="A46" s="170" t="s">
        <v>194</v>
      </c>
      <c r="B46" s="608">
        <v>4</v>
      </c>
      <c r="C46" s="608">
        <v>38</v>
      </c>
      <c r="D46" s="608">
        <v>34</v>
      </c>
      <c r="E46" s="608">
        <v>32</v>
      </c>
      <c r="F46" s="609">
        <v>108</v>
      </c>
      <c r="G46" s="210">
        <f t="shared" si="4"/>
        <v>0.10160020320040639</v>
      </c>
      <c r="H46" s="210">
        <f t="shared" si="0"/>
        <v>0.79365079365079361</v>
      </c>
      <c r="I46" s="210">
        <f t="shared" si="1"/>
        <v>1.1046133853151396</v>
      </c>
      <c r="J46" s="210">
        <f t="shared" si="2"/>
        <v>0.80381813614669673</v>
      </c>
      <c r="K46" s="211">
        <f t="shared" si="3"/>
        <v>0.68423720223010642</v>
      </c>
    </row>
    <row r="47" spans="1:11" x14ac:dyDescent="0.2">
      <c r="A47" s="170" t="s">
        <v>180</v>
      </c>
      <c r="B47" s="608">
        <v>0</v>
      </c>
      <c r="C47" s="608">
        <v>0</v>
      </c>
      <c r="D47" s="608">
        <v>1</v>
      </c>
      <c r="E47" s="608">
        <v>0</v>
      </c>
      <c r="F47" s="609">
        <v>1</v>
      </c>
      <c r="G47" s="210">
        <f t="shared" si="4"/>
        <v>0</v>
      </c>
      <c r="H47" s="210">
        <f t="shared" si="0"/>
        <v>0</v>
      </c>
      <c r="I47" s="210">
        <f t="shared" si="1"/>
        <v>3.2488628979857048E-2</v>
      </c>
      <c r="J47" s="210">
        <f t="shared" si="2"/>
        <v>0</v>
      </c>
      <c r="K47" s="211">
        <f t="shared" si="3"/>
        <v>6.3355296502787635E-3</v>
      </c>
    </row>
    <row r="48" spans="1:11" x14ac:dyDescent="0.2">
      <c r="A48" s="170" t="s">
        <v>181</v>
      </c>
      <c r="B48" s="608">
        <v>0</v>
      </c>
      <c r="C48" s="608">
        <v>0</v>
      </c>
      <c r="D48" s="608">
        <v>0</v>
      </c>
      <c r="E48" s="608">
        <v>0</v>
      </c>
      <c r="F48" s="609">
        <v>0</v>
      </c>
      <c r="G48" s="208">
        <f t="shared" si="4"/>
        <v>0</v>
      </c>
      <c r="H48" s="172">
        <f t="shared" si="0"/>
        <v>0</v>
      </c>
      <c r="I48" s="172">
        <f t="shared" si="1"/>
        <v>0</v>
      </c>
      <c r="J48" s="172">
        <f t="shared" si="2"/>
        <v>0</v>
      </c>
      <c r="K48" s="179">
        <f t="shared" si="3"/>
        <v>0</v>
      </c>
    </row>
    <row r="49" spans="1:11" x14ac:dyDescent="0.2">
      <c r="A49" s="170" t="s">
        <v>182</v>
      </c>
      <c r="B49" s="608">
        <v>0</v>
      </c>
      <c r="C49" s="608">
        <v>0</v>
      </c>
      <c r="D49" s="608">
        <v>0</v>
      </c>
      <c r="E49" s="608">
        <v>0</v>
      </c>
      <c r="F49" s="609">
        <v>0</v>
      </c>
      <c r="G49" s="208">
        <f t="shared" si="4"/>
        <v>0</v>
      </c>
      <c r="H49" s="172">
        <f t="shared" si="0"/>
        <v>0</v>
      </c>
      <c r="I49" s="172">
        <f t="shared" si="1"/>
        <v>0</v>
      </c>
      <c r="J49" s="172">
        <f t="shared" si="2"/>
        <v>0</v>
      </c>
      <c r="K49" s="179">
        <f t="shared" si="3"/>
        <v>0</v>
      </c>
    </row>
    <row r="50" spans="1:11" x14ac:dyDescent="0.2">
      <c r="A50" s="171" t="s">
        <v>195</v>
      </c>
      <c r="B50" s="610">
        <v>3</v>
      </c>
      <c r="C50" s="610">
        <v>2</v>
      </c>
      <c r="D50" s="610">
        <v>0</v>
      </c>
      <c r="E50" s="610">
        <v>7</v>
      </c>
      <c r="F50" s="611">
        <v>12</v>
      </c>
      <c r="G50" s="212">
        <f t="shared" si="4"/>
        <v>7.6200152400304796E-2</v>
      </c>
      <c r="H50" s="212">
        <f t="shared" si="0"/>
        <v>4.1771094402673348E-2</v>
      </c>
      <c r="I50" s="212">
        <f t="shared" si="1"/>
        <v>0</v>
      </c>
      <c r="J50" s="212">
        <f t="shared" si="2"/>
        <v>0.17583521728208992</v>
      </c>
      <c r="K50" s="213">
        <f t="shared" si="3"/>
        <v>7.6026355803345158E-2</v>
      </c>
    </row>
    <row r="51" spans="1:11" x14ac:dyDescent="0.2">
      <c r="A51" s="587" t="s">
        <v>117</v>
      </c>
      <c r="B51" s="3"/>
      <c r="C51" s="3"/>
      <c r="D51" s="3"/>
      <c r="E51" s="3"/>
      <c r="F51" s="3"/>
      <c r="G51" s="3"/>
      <c r="H51" s="3"/>
      <c r="I51" s="3"/>
      <c r="J51" s="3"/>
      <c r="K51" s="3"/>
    </row>
  </sheetData>
  <hyperlinks>
    <hyperlink ref="A1" location="Contents!A1" display="Return to index"/>
  </hyperlinks>
  <pageMargins left="0.70866141732283472" right="0.70866141732283472" top="0.74803149606299213" bottom="0.74803149606299213" header="0.31496062992125984" footer="0.31496062992125984"/>
  <pageSetup paperSize="9" scale="92"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tabColor rgb="FF92D050"/>
    <pageSetUpPr fitToPage="1"/>
  </sheetPr>
  <dimension ref="A1:K51"/>
  <sheetViews>
    <sheetView showGridLines="0" workbookViewId="0">
      <selection activeCell="G6" sqref="G6:K50"/>
    </sheetView>
  </sheetViews>
  <sheetFormatPr defaultRowHeight="12.75" x14ac:dyDescent="0.2"/>
  <cols>
    <col min="1" max="1" customWidth="true" width="33.28515625" collapsed="false"/>
    <col min="2" max="12" customWidth="true" width="9.140625" collapsed="false"/>
  </cols>
  <sheetData>
    <row r="1" spans="1:11" x14ac:dyDescent="0.2">
      <c r="A1" s="100" t="s">
        <v>89</v>
      </c>
    </row>
    <row r="2" spans="1:11" ht="17.25" x14ac:dyDescent="0.2">
      <c r="A2" s="315" t="s">
        <v>505</v>
      </c>
    </row>
    <row r="4" spans="1:11" x14ac:dyDescent="0.2">
      <c r="A4" s="422"/>
      <c r="B4" s="174"/>
      <c r="C4" s="112"/>
      <c r="D4" s="112"/>
      <c r="E4" s="175"/>
      <c r="F4" s="176" t="s">
        <v>143</v>
      </c>
      <c r="G4" s="174"/>
      <c r="H4" s="112"/>
      <c r="I4" s="112"/>
      <c r="J4" s="177"/>
      <c r="K4" s="176" t="s">
        <v>144</v>
      </c>
    </row>
    <row r="5" spans="1:11" x14ac:dyDescent="0.2">
      <c r="A5" s="423" t="s">
        <v>30</v>
      </c>
      <c r="B5" s="165" t="s">
        <v>31</v>
      </c>
      <c r="C5" s="166" t="s">
        <v>32</v>
      </c>
      <c r="D5" s="166" t="s">
        <v>29</v>
      </c>
      <c r="E5" s="165" t="s">
        <v>275</v>
      </c>
      <c r="F5" s="165" t="s">
        <v>9</v>
      </c>
      <c r="G5" s="167" t="s">
        <v>31</v>
      </c>
      <c r="H5" s="166" t="s">
        <v>32</v>
      </c>
      <c r="I5" s="166" t="s">
        <v>29</v>
      </c>
      <c r="J5" s="165" t="s">
        <v>275</v>
      </c>
      <c r="K5" s="168" t="s">
        <v>9</v>
      </c>
    </row>
    <row r="6" spans="1:11" x14ac:dyDescent="0.2">
      <c r="A6" s="657" t="s">
        <v>139</v>
      </c>
      <c r="B6" s="658">
        <f>B7+B35</f>
        <v>1198</v>
      </c>
      <c r="C6" s="653">
        <f t="shared" ref="C6:F6" si="0">C7+C35</f>
        <v>1670</v>
      </c>
      <c r="D6" s="653">
        <f t="shared" si="0"/>
        <v>1456</v>
      </c>
      <c r="E6" s="653">
        <f t="shared" si="0"/>
        <v>1961</v>
      </c>
      <c r="F6" s="654">
        <f t="shared" si="0"/>
        <v>6285</v>
      </c>
      <c r="G6" s="655">
        <f>B6/B$6*100</f>
        <v>100</v>
      </c>
      <c r="H6" s="655">
        <f t="shared" ref="H6:K50" si="1">C6/C$6*100</f>
        <v>100</v>
      </c>
      <c r="I6" s="655">
        <f t="shared" si="1"/>
        <v>100</v>
      </c>
      <c r="J6" s="655">
        <f t="shared" si="1"/>
        <v>100</v>
      </c>
      <c r="K6" s="656">
        <f t="shared" si="1"/>
        <v>100</v>
      </c>
    </row>
    <row r="7" spans="1:11" x14ac:dyDescent="0.2">
      <c r="A7" s="905" t="s">
        <v>11</v>
      </c>
      <c r="B7" s="602">
        <v>639</v>
      </c>
      <c r="C7" s="602">
        <v>861</v>
      </c>
      <c r="D7" s="602">
        <v>769</v>
      </c>
      <c r="E7" s="602">
        <v>978</v>
      </c>
      <c r="F7" s="603">
        <v>3247</v>
      </c>
      <c r="G7" s="906">
        <f t="shared" ref="G7:G50" si="2">B7/B$6*100</f>
        <v>53.338898163606011</v>
      </c>
      <c r="H7" s="906">
        <f t="shared" si="1"/>
        <v>51.556886227544908</v>
      </c>
      <c r="I7" s="906">
        <f t="shared" si="1"/>
        <v>52.815934065934066</v>
      </c>
      <c r="J7" s="906">
        <f t="shared" si="1"/>
        <v>49.87251402345742</v>
      </c>
      <c r="K7" s="907">
        <f t="shared" si="1"/>
        <v>51.662688941925218</v>
      </c>
    </row>
    <row r="8" spans="1:11" x14ac:dyDescent="0.2">
      <c r="A8" s="652" t="s">
        <v>12</v>
      </c>
      <c r="B8" s="653">
        <v>0</v>
      </c>
      <c r="C8" s="653">
        <v>0</v>
      </c>
      <c r="D8" s="653">
        <v>0</v>
      </c>
      <c r="E8" s="653">
        <v>0</v>
      </c>
      <c r="F8" s="654">
        <v>0</v>
      </c>
      <c r="G8" s="655">
        <f t="shared" si="2"/>
        <v>0</v>
      </c>
      <c r="H8" s="655">
        <f t="shared" si="1"/>
        <v>0</v>
      </c>
      <c r="I8" s="655">
        <f t="shared" si="1"/>
        <v>0</v>
      </c>
      <c r="J8" s="655">
        <f t="shared" si="1"/>
        <v>0</v>
      </c>
      <c r="K8" s="656">
        <f t="shared" si="1"/>
        <v>0</v>
      </c>
    </row>
    <row r="9" spans="1:11" x14ac:dyDescent="0.2">
      <c r="A9" s="169" t="s">
        <v>164</v>
      </c>
      <c r="B9" s="604">
        <v>0</v>
      </c>
      <c r="C9" s="605">
        <v>0</v>
      </c>
      <c r="D9" s="605">
        <v>0</v>
      </c>
      <c r="E9" s="605">
        <v>0</v>
      </c>
      <c r="F9" s="606">
        <v>0</v>
      </c>
      <c r="G9" s="208">
        <f t="shared" si="2"/>
        <v>0</v>
      </c>
      <c r="H9" s="172">
        <f t="shared" si="1"/>
        <v>0</v>
      </c>
      <c r="I9" s="172">
        <f t="shared" si="1"/>
        <v>0</v>
      </c>
      <c r="J9" s="172">
        <f t="shared" si="1"/>
        <v>0</v>
      </c>
      <c r="K9" s="179">
        <f t="shared" si="1"/>
        <v>0</v>
      </c>
    </row>
    <row r="10" spans="1:11" x14ac:dyDescent="0.2">
      <c r="A10" s="169" t="s">
        <v>198</v>
      </c>
      <c r="B10" s="605">
        <v>0</v>
      </c>
      <c r="C10" s="605">
        <v>0</v>
      </c>
      <c r="D10" s="605">
        <v>0</v>
      </c>
      <c r="E10" s="605">
        <v>0</v>
      </c>
      <c r="F10" s="606">
        <v>0</v>
      </c>
      <c r="G10" s="172">
        <f t="shared" si="2"/>
        <v>0</v>
      </c>
      <c r="H10" s="172">
        <f t="shared" si="1"/>
        <v>0</v>
      </c>
      <c r="I10" s="172">
        <f t="shared" si="1"/>
        <v>0</v>
      </c>
      <c r="J10" s="172">
        <f t="shared" si="1"/>
        <v>0</v>
      </c>
      <c r="K10" s="179">
        <f t="shared" si="1"/>
        <v>0</v>
      </c>
    </row>
    <row r="11" spans="1:11" x14ac:dyDescent="0.2">
      <c r="A11" s="169" t="s">
        <v>165</v>
      </c>
      <c r="B11" s="605">
        <v>0</v>
      </c>
      <c r="C11" s="605">
        <v>0</v>
      </c>
      <c r="D11" s="605">
        <v>0</v>
      </c>
      <c r="E11" s="605">
        <v>0</v>
      </c>
      <c r="F11" s="606">
        <v>0</v>
      </c>
      <c r="G11" s="172">
        <f t="shared" si="2"/>
        <v>0</v>
      </c>
      <c r="H11" s="172">
        <f t="shared" si="1"/>
        <v>0</v>
      </c>
      <c r="I11" s="172">
        <f t="shared" si="1"/>
        <v>0</v>
      </c>
      <c r="J11" s="172">
        <f t="shared" si="1"/>
        <v>0</v>
      </c>
      <c r="K11" s="179">
        <f t="shared" si="1"/>
        <v>0</v>
      </c>
    </row>
    <row r="12" spans="1:11" x14ac:dyDescent="0.2">
      <c r="A12" s="169" t="s">
        <v>199</v>
      </c>
      <c r="B12" s="605">
        <v>0</v>
      </c>
      <c r="C12" s="605">
        <v>0</v>
      </c>
      <c r="D12" s="605">
        <v>0</v>
      </c>
      <c r="E12" s="605">
        <v>0</v>
      </c>
      <c r="F12" s="606">
        <v>0</v>
      </c>
      <c r="G12" s="172">
        <f t="shared" si="2"/>
        <v>0</v>
      </c>
      <c r="H12" s="172">
        <f t="shared" si="1"/>
        <v>0</v>
      </c>
      <c r="I12" s="172">
        <f t="shared" si="1"/>
        <v>0</v>
      </c>
      <c r="J12" s="172">
        <f t="shared" si="1"/>
        <v>0</v>
      </c>
      <c r="K12" s="179">
        <f t="shared" si="1"/>
        <v>0</v>
      </c>
    </row>
    <row r="13" spans="1:11" x14ac:dyDescent="0.2">
      <c r="A13" s="652" t="s">
        <v>140</v>
      </c>
      <c r="B13" s="653">
        <v>0</v>
      </c>
      <c r="C13" s="653">
        <v>0</v>
      </c>
      <c r="D13" s="653">
        <v>0</v>
      </c>
      <c r="E13" s="653">
        <v>0</v>
      </c>
      <c r="F13" s="654">
        <v>0</v>
      </c>
      <c r="G13" s="655">
        <f t="shared" si="2"/>
        <v>0</v>
      </c>
      <c r="H13" s="655">
        <f t="shared" si="1"/>
        <v>0</v>
      </c>
      <c r="I13" s="655">
        <f t="shared" si="1"/>
        <v>0</v>
      </c>
      <c r="J13" s="655">
        <f t="shared" si="1"/>
        <v>0</v>
      </c>
      <c r="K13" s="656">
        <f t="shared" si="1"/>
        <v>0</v>
      </c>
    </row>
    <row r="14" spans="1:11" x14ac:dyDescent="0.2">
      <c r="A14" s="169" t="s">
        <v>166</v>
      </c>
      <c r="B14" s="605">
        <v>0</v>
      </c>
      <c r="C14" s="605">
        <v>0</v>
      </c>
      <c r="D14" s="605">
        <v>0</v>
      </c>
      <c r="E14" s="605">
        <v>0</v>
      </c>
      <c r="F14" s="606">
        <v>0</v>
      </c>
      <c r="G14" s="208">
        <f t="shared" si="2"/>
        <v>0</v>
      </c>
      <c r="H14" s="208">
        <f t="shared" si="1"/>
        <v>0</v>
      </c>
      <c r="I14" s="208">
        <f t="shared" si="1"/>
        <v>0</v>
      </c>
      <c r="J14" s="208">
        <f t="shared" si="1"/>
        <v>0</v>
      </c>
      <c r="K14" s="209">
        <f t="shared" si="1"/>
        <v>0</v>
      </c>
    </row>
    <row r="15" spans="1:11" x14ac:dyDescent="0.2">
      <c r="A15" s="169" t="s">
        <v>167</v>
      </c>
      <c r="B15" s="605">
        <v>0</v>
      </c>
      <c r="C15" s="605">
        <v>0</v>
      </c>
      <c r="D15" s="605">
        <v>0</v>
      </c>
      <c r="E15" s="605">
        <v>0</v>
      </c>
      <c r="F15" s="606">
        <v>0</v>
      </c>
      <c r="G15" s="208">
        <f t="shared" si="2"/>
        <v>0</v>
      </c>
      <c r="H15" s="208">
        <f t="shared" si="1"/>
        <v>0</v>
      </c>
      <c r="I15" s="208">
        <f t="shared" si="1"/>
        <v>0</v>
      </c>
      <c r="J15" s="172">
        <f t="shared" si="1"/>
        <v>0</v>
      </c>
      <c r="K15" s="179">
        <f t="shared" si="1"/>
        <v>0</v>
      </c>
    </row>
    <row r="16" spans="1:11" x14ac:dyDescent="0.2">
      <c r="A16" s="169" t="s">
        <v>190</v>
      </c>
      <c r="B16" s="607">
        <v>0</v>
      </c>
      <c r="C16" s="605">
        <v>0</v>
      </c>
      <c r="D16" s="605">
        <v>0</v>
      </c>
      <c r="E16" s="605">
        <v>0</v>
      </c>
      <c r="F16" s="606">
        <v>0</v>
      </c>
      <c r="G16" s="208">
        <f t="shared" si="2"/>
        <v>0</v>
      </c>
      <c r="H16" s="172">
        <f t="shared" si="1"/>
        <v>0</v>
      </c>
      <c r="I16" s="172">
        <f t="shared" si="1"/>
        <v>0</v>
      </c>
      <c r="J16" s="172">
        <f t="shared" si="1"/>
        <v>0</v>
      </c>
      <c r="K16" s="179">
        <f t="shared" si="1"/>
        <v>0</v>
      </c>
    </row>
    <row r="17" spans="1:11" x14ac:dyDescent="0.2">
      <c r="A17" s="169" t="s">
        <v>168</v>
      </c>
      <c r="B17" s="605">
        <v>0</v>
      </c>
      <c r="C17" s="605">
        <v>0</v>
      </c>
      <c r="D17" s="605">
        <v>0</v>
      </c>
      <c r="E17" s="605">
        <v>0</v>
      </c>
      <c r="F17" s="606">
        <v>0</v>
      </c>
      <c r="G17" s="172">
        <f t="shared" si="2"/>
        <v>0</v>
      </c>
      <c r="H17" s="172">
        <f t="shared" si="1"/>
        <v>0</v>
      </c>
      <c r="I17" s="172">
        <f t="shared" si="1"/>
        <v>0</v>
      </c>
      <c r="J17" s="172">
        <f t="shared" si="1"/>
        <v>0</v>
      </c>
      <c r="K17" s="179">
        <f t="shared" si="1"/>
        <v>0</v>
      </c>
    </row>
    <row r="18" spans="1:11" x14ac:dyDescent="0.2">
      <c r="A18" s="652" t="s">
        <v>13</v>
      </c>
      <c r="B18" s="653">
        <v>349</v>
      </c>
      <c r="C18" s="653">
        <v>482</v>
      </c>
      <c r="D18" s="653">
        <v>536</v>
      </c>
      <c r="E18" s="653">
        <v>776</v>
      </c>
      <c r="F18" s="654">
        <v>2143</v>
      </c>
      <c r="G18" s="655">
        <f t="shared" si="2"/>
        <v>29.131886477462437</v>
      </c>
      <c r="H18" s="655">
        <f t="shared" si="1"/>
        <v>28.862275449101798</v>
      </c>
      <c r="I18" s="655">
        <f t="shared" si="1"/>
        <v>36.813186813186817</v>
      </c>
      <c r="J18" s="655">
        <f t="shared" si="1"/>
        <v>39.571647118816934</v>
      </c>
      <c r="K18" s="656">
        <f t="shared" si="1"/>
        <v>34.097056483691333</v>
      </c>
    </row>
    <row r="19" spans="1:11" x14ac:dyDescent="0.2">
      <c r="A19" s="169" t="s">
        <v>169</v>
      </c>
      <c r="B19" s="605">
        <v>2</v>
      </c>
      <c r="C19" s="605">
        <v>1</v>
      </c>
      <c r="D19" s="605">
        <v>0</v>
      </c>
      <c r="E19" s="605">
        <v>0</v>
      </c>
      <c r="F19" s="606">
        <v>3</v>
      </c>
      <c r="G19" s="172">
        <f t="shared" si="2"/>
        <v>0.1669449081803005</v>
      </c>
      <c r="H19" s="172">
        <f t="shared" si="1"/>
        <v>5.9880239520958084E-2</v>
      </c>
      <c r="I19" s="172">
        <f t="shared" si="1"/>
        <v>0</v>
      </c>
      <c r="J19" s="172">
        <f t="shared" si="1"/>
        <v>0</v>
      </c>
      <c r="K19" s="179">
        <f t="shared" si="1"/>
        <v>4.77326968973747E-2</v>
      </c>
    </row>
    <row r="20" spans="1:11" x14ac:dyDescent="0.2">
      <c r="A20" s="169" t="s">
        <v>196</v>
      </c>
      <c r="B20" s="605">
        <v>0</v>
      </c>
      <c r="C20" s="605">
        <v>0</v>
      </c>
      <c r="D20" s="605">
        <v>0</v>
      </c>
      <c r="E20" s="605">
        <v>0</v>
      </c>
      <c r="F20" s="606">
        <v>0</v>
      </c>
      <c r="G20" s="172">
        <f t="shared" si="2"/>
        <v>0</v>
      </c>
      <c r="H20" s="172">
        <f t="shared" si="1"/>
        <v>0</v>
      </c>
      <c r="I20" s="172">
        <f t="shared" si="1"/>
        <v>0</v>
      </c>
      <c r="J20" s="172">
        <f t="shared" si="1"/>
        <v>0</v>
      </c>
      <c r="K20" s="179">
        <f t="shared" si="1"/>
        <v>0</v>
      </c>
    </row>
    <row r="21" spans="1:11" x14ac:dyDescent="0.2">
      <c r="A21" s="169" t="s">
        <v>129</v>
      </c>
      <c r="B21" s="605">
        <v>0</v>
      </c>
      <c r="C21" s="605">
        <v>0</v>
      </c>
      <c r="D21" s="605">
        <v>0</v>
      </c>
      <c r="E21" s="605">
        <v>0</v>
      </c>
      <c r="F21" s="606">
        <v>0</v>
      </c>
      <c r="G21" s="172">
        <f t="shared" si="2"/>
        <v>0</v>
      </c>
      <c r="H21" s="172">
        <f t="shared" si="1"/>
        <v>0</v>
      </c>
      <c r="I21" s="172">
        <f t="shared" si="1"/>
        <v>0</v>
      </c>
      <c r="J21" s="172">
        <f t="shared" si="1"/>
        <v>0</v>
      </c>
      <c r="K21" s="179">
        <f t="shared" si="1"/>
        <v>0</v>
      </c>
    </row>
    <row r="22" spans="1:11" x14ac:dyDescent="0.2">
      <c r="A22" s="169" t="s">
        <v>124</v>
      </c>
      <c r="B22" s="605">
        <v>0</v>
      </c>
      <c r="C22" s="605">
        <v>0</v>
      </c>
      <c r="D22" s="605">
        <v>0</v>
      </c>
      <c r="E22" s="605">
        <v>1</v>
      </c>
      <c r="F22" s="606">
        <v>1</v>
      </c>
      <c r="G22" s="172">
        <f t="shared" si="2"/>
        <v>0</v>
      </c>
      <c r="H22" s="172">
        <f t="shared" si="1"/>
        <v>0</v>
      </c>
      <c r="I22" s="172">
        <f t="shared" si="1"/>
        <v>0</v>
      </c>
      <c r="J22" s="172">
        <f t="shared" si="1"/>
        <v>5.0994390617032127E-2</v>
      </c>
      <c r="K22" s="179">
        <f t="shared" si="1"/>
        <v>1.5910898965791568E-2</v>
      </c>
    </row>
    <row r="23" spans="1:11" x14ac:dyDescent="0.2">
      <c r="A23" s="169" t="s">
        <v>14</v>
      </c>
      <c r="B23" s="605">
        <v>271</v>
      </c>
      <c r="C23" s="605">
        <v>372</v>
      </c>
      <c r="D23" s="605">
        <v>430</v>
      </c>
      <c r="E23" s="605">
        <v>635</v>
      </c>
      <c r="F23" s="606">
        <v>1708</v>
      </c>
      <c r="G23" s="172">
        <f t="shared" si="2"/>
        <v>22.621035058430721</v>
      </c>
      <c r="H23" s="172">
        <f t="shared" si="1"/>
        <v>22.275449101796408</v>
      </c>
      <c r="I23" s="172">
        <f t="shared" si="1"/>
        <v>29.532967032967033</v>
      </c>
      <c r="J23" s="172">
        <f t="shared" si="1"/>
        <v>32.3814380418154</v>
      </c>
      <c r="K23" s="179">
        <f t="shared" si="1"/>
        <v>27.175815433571998</v>
      </c>
    </row>
    <row r="24" spans="1:11" x14ac:dyDescent="0.2">
      <c r="A24" s="169" t="s">
        <v>15</v>
      </c>
      <c r="B24" s="605">
        <v>24</v>
      </c>
      <c r="C24" s="605">
        <v>59</v>
      </c>
      <c r="D24" s="605">
        <v>72</v>
      </c>
      <c r="E24" s="605">
        <v>96</v>
      </c>
      <c r="F24" s="606">
        <v>251</v>
      </c>
      <c r="G24" s="172">
        <f t="shared" si="2"/>
        <v>2.003338898163606</v>
      </c>
      <c r="H24" s="172">
        <f t="shared" si="1"/>
        <v>3.5329341317365266</v>
      </c>
      <c r="I24" s="172">
        <f t="shared" si="1"/>
        <v>4.9450549450549453</v>
      </c>
      <c r="J24" s="172">
        <f t="shared" si="1"/>
        <v>4.8954614992350844</v>
      </c>
      <c r="K24" s="179">
        <f t="shared" si="1"/>
        <v>3.9936356404136832</v>
      </c>
    </row>
    <row r="25" spans="1:11" x14ac:dyDescent="0.2">
      <c r="A25" s="169" t="s">
        <v>16</v>
      </c>
      <c r="B25" s="605">
        <v>51</v>
      </c>
      <c r="C25" s="605">
        <v>50</v>
      </c>
      <c r="D25" s="605">
        <v>32</v>
      </c>
      <c r="E25" s="605">
        <v>44</v>
      </c>
      <c r="F25" s="606">
        <v>177</v>
      </c>
      <c r="G25" s="172">
        <f t="shared" si="2"/>
        <v>4.2570951585976635</v>
      </c>
      <c r="H25" s="172">
        <f t="shared" si="1"/>
        <v>2.9940119760479043</v>
      </c>
      <c r="I25" s="172">
        <f t="shared" si="1"/>
        <v>2.197802197802198</v>
      </c>
      <c r="J25" s="172">
        <f t="shared" si="1"/>
        <v>2.2437531871494132</v>
      </c>
      <c r="K25" s="179">
        <f t="shared" si="1"/>
        <v>2.8162291169451072</v>
      </c>
    </row>
    <row r="26" spans="1:11" x14ac:dyDescent="0.2">
      <c r="A26" s="169" t="s">
        <v>131</v>
      </c>
      <c r="B26" s="605">
        <v>1</v>
      </c>
      <c r="C26" s="605">
        <v>0</v>
      </c>
      <c r="D26" s="605">
        <v>2</v>
      </c>
      <c r="E26" s="605">
        <v>0</v>
      </c>
      <c r="F26" s="606">
        <v>3</v>
      </c>
      <c r="G26" s="172">
        <f t="shared" si="2"/>
        <v>8.347245409015025E-2</v>
      </c>
      <c r="H26" s="172">
        <f t="shared" si="1"/>
        <v>0</v>
      </c>
      <c r="I26" s="172">
        <f t="shared" si="1"/>
        <v>0.13736263736263737</v>
      </c>
      <c r="J26" s="172">
        <f t="shared" si="1"/>
        <v>0</v>
      </c>
      <c r="K26" s="179">
        <f t="shared" si="1"/>
        <v>4.77326968973747E-2</v>
      </c>
    </row>
    <row r="27" spans="1:11" x14ac:dyDescent="0.2">
      <c r="A27" s="652" t="s">
        <v>141</v>
      </c>
      <c r="B27" s="653">
        <v>43</v>
      </c>
      <c r="C27" s="653">
        <v>36</v>
      </c>
      <c r="D27" s="653">
        <v>33</v>
      </c>
      <c r="E27" s="653">
        <v>31</v>
      </c>
      <c r="F27" s="654">
        <v>143</v>
      </c>
      <c r="G27" s="655">
        <f t="shared" si="2"/>
        <v>3.5893155258764611</v>
      </c>
      <c r="H27" s="655">
        <f t="shared" si="1"/>
        <v>2.1556886227544911</v>
      </c>
      <c r="I27" s="655">
        <f t="shared" si="1"/>
        <v>2.2664835164835164</v>
      </c>
      <c r="J27" s="655">
        <f t="shared" si="1"/>
        <v>1.580826109127996</v>
      </c>
      <c r="K27" s="656">
        <f t="shared" si="1"/>
        <v>2.2752585521081938</v>
      </c>
    </row>
    <row r="28" spans="1:11" x14ac:dyDescent="0.2">
      <c r="A28" s="169" t="s">
        <v>170</v>
      </c>
      <c r="B28" s="605">
        <v>2</v>
      </c>
      <c r="C28" s="605">
        <v>1</v>
      </c>
      <c r="D28" s="605">
        <v>1</v>
      </c>
      <c r="E28" s="605">
        <v>1</v>
      </c>
      <c r="F28" s="606">
        <v>5</v>
      </c>
      <c r="G28" s="172">
        <f t="shared" si="2"/>
        <v>0.1669449081803005</v>
      </c>
      <c r="H28" s="172">
        <f t="shared" si="1"/>
        <v>5.9880239520958084E-2</v>
      </c>
      <c r="I28" s="172">
        <f t="shared" si="1"/>
        <v>6.8681318681318687E-2</v>
      </c>
      <c r="J28" s="172">
        <f t="shared" si="1"/>
        <v>5.0994390617032127E-2</v>
      </c>
      <c r="K28" s="179">
        <f t="shared" si="1"/>
        <v>7.9554494828957836E-2</v>
      </c>
    </row>
    <row r="29" spans="1:11" x14ac:dyDescent="0.2">
      <c r="A29" s="169" t="s">
        <v>171</v>
      </c>
      <c r="B29" s="605">
        <v>41</v>
      </c>
      <c r="C29" s="605">
        <v>35</v>
      </c>
      <c r="D29" s="605">
        <v>32</v>
      </c>
      <c r="E29" s="605">
        <v>30</v>
      </c>
      <c r="F29" s="606">
        <v>138</v>
      </c>
      <c r="G29" s="172">
        <f t="shared" si="2"/>
        <v>3.4223706176961604</v>
      </c>
      <c r="H29" s="172">
        <f t="shared" si="1"/>
        <v>2.0958083832335328</v>
      </c>
      <c r="I29" s="172">
        <f t="shared" si="1"/>
        <v>2.197802197802198</v>
      </c>
      <c r="J29" s="172">
        <f t="shared" si="1"/>
        <v>1.5298317185109638</v>
      </c>
      <c r="K29" s="179">
        <f t="shared" si="1"/>
        <v>2.1957040572792361</v>
      </c>
    </row>
    <row r="30" spans="1:11" x14ac:dyDescent="0.2">
      <c r="A30" s="652" t="s">
        <v>17</v>
      </c>
      <c r="B30" s="653">
        <v>246</v>
      </c>
      <c r="C30" s="653">
        <v>340</v>
      </c>
      <c r="D30" s="653">
        <v>199</v>
      </c>
      <c r="E30" s="653">
        <v>167</v>
      </c>
      <c r="F30" s="654">
        <v>952</v>
      </c>
      <c r="G30" s="655">
        <f t="shared" si="2"/>
        <v>20.534223706176963</v>
      </c>
      <c r="H30" s="655">
        <f t="shared" si="1"/>
        <v>20.359281437125748</v>
      </c>
      <c r="I30" s="655">
        <f t="shared" si="1"/>
        <v>13.667582417582416</v>
      </c>
      <c r="J30" s="655">
        <f t="shared" si="1"/>
        <v>8.5160632330443651</v>
      </c>
      <c r="K30" s="656">
        <f t="shared" si="1"/>
        <v>15.147175815433572</v>
      </c>
    </row>
    <row r="31" spans="1:11" x14ac:dyDescent="0.2">
      <c r="A31" s="169" t="s">
        <v>172</v>
      </c>
      <c r="B31" s="605">
        <v>8</v>
      </c>
      <c r="C31" s="605">
        <v>14</v>
      </c>
      <c r="D31" s="605">
        <v>8</v>
      </c>
      <c r="E31" s="605">
        <v>15</v>
      </c>
      <c r="F31" s="606">
        <v>45</v>
      </c>
      <c r="G31" s="172">
        <f t="shared" si="2"/>
        <v>0.667779632721202</v>
      </c>
      <c r="H31" s="172">
        <f t="shared" si="1"/>
        <v>0.83832335329341312</v>
      </c>
      <c r="I31" s="172">
        <f t="shared" si="1"/>
        <v>0.5494505494505495</v>
      </c>
      <c r="J31" s="172">
        <f t="shared" si="1"/>
        <v>0.76491585925548189</v>
      </c>
      <c r="K31" s="179">
        <f t="shared" si="1"/>
        <v>0.71599045346062051</v>
      </c>
    </row>
    <row r="32" spans="1:11" x14ac:dyDescent="0.2">
      <c r="A32" s="169" t="s">
        <v>191</v>
      </c>
      <c r="B32" s="605">
        <v>1</v>
      </c>
      <c r="C32" s="605">
        <v>0</v>
      </c>
      <c r="D32" s="605">
        <v>0</v>
      </c>
      <c r="E32" s="605">
        <v>0</v>
      </c>
      <c r="F32" s="606">
        <v>1</v>
      </c>
      <c r="G32" s="172">
        <f t="shared" si="2"/>
        <v>8.347245409015025E-2</v>
      </c>
      <c r="H32" s="172">
        <f t="shared" si="1"/>
        <v>0</v>
      </c>
      <c r="I32" s="172">
        <f t="shared" si="1"/>
        <v>0</v>
      </c>
      <c r="J32" s="172">
        <f t="shared" si="1"/>
        <v>0</v>
      </c>
      <c r="K32" s="179">
        <f t="shared" si="1"/>
        <v>1.5910898965791568E-2</v>
      </c>
    </row>
    <row r="33" spans="1:11" x14ac:dyDescent="0.2">
      <c r="A33" s="169" t="s">
        <v>173</v>
      </c>
      <c r="B33" s="605">
        <v>237</v>
      </c>
      <c r="C33" s="605">
        <v>326</v>
      </c>
      <c r="D33" s="605">
        <v>190</v>
      </c>
      <c r="E33" s="605">
        <v>152</v>
      </c>
      <c r="F33" s="606">
        <v>905</v>
      </c>
      <c r="G33" s="172">
        <f t="shared" si="2"/>
        <v>19.782971619365608</v>
      </c>
      <c r="H33" s="172">
        <f t="shared" si="1"/>
        <v>19.520958083832333</v>
      </c>
      <c r="I33" s="172">
        <f t="shared" si="1"/>
        <v>13.049450549450551</v>
      </c>
      <c r="J33" s="172">
        <f t="shared" si="1"/>
        <v>7.751147373788883</v>
      </c>
      <c r="K33" s="179">
        <f t="shared" si="1"/>
        <v>14.399363564041368</v>
      </c>
    </row>
    <row r="34" spans="1:11" x14ac:dyDescent="0.2">
      <c r="A34" s="169" t="s">
        <v>174</v>
      </c>
      <c r="B34" s="605">
        <v>0</v>
      </c>
      <c r="C34" s="605">
        <v>0</v>
      </c>
      <c r="D34" s="605">
        <v>1</v>
      </c>
      <c r="E34" s="605">
        <v>0</v>
      </c>
      <c r="F34" s="606">
        <v>1</v>
      </c>
      <c r="G34" s="172">
        <f t="shared" si="2"/>
        <v>0</v>
      </c>
      <c r="H34" s="172">
        <f t="shared" si="1"/>
        <v>0</v>
      </c>
      <c r="I34" s="172">
        <f t="shared" si="1"/>
        <v>6.8681318681318687E-2</v>
      </c>
      <c r="J34" s="172">
        <f t="shared" si="1"/>
        <v>0</v>
      </c>
      <c r="K34" s="179">
        <f t="shared" si="1"/>
        <v>1.5910898965791568E-2</v>
      </c>
    </row>
    <row r="35" spans="1:11" x14ac:dyDescent="0.2">
      <c r="A35" s="905" t="s">
        <v>18</v>
      </c>
      <c r="B35" s="602">
        <v>559</v>
      </c>
      <c r="C35" s="602">
        <v>809</v>
      </c>
      <c r="D35" s="602">
        <v>687</v>
      </c>
      <c r="E35" s="602">
        <v>983</v>
      </c>
      <c r="F35" s="603">
        <v>3038</v>
      </c>
      <c r="G35" s="906">
        <f t="shared" si="2"/>
        <v>46.661101836393989</v>
      </c>
      <c r="H35" s="906">
        <f t="shared" si="1"/>
        <v>48.443113772455085</v>
      </c>
      <c r="I35" s="906">
        <f t="shared" si="1"/>
        <v>47.184065934065934</v>
      </c>
      <c r="J35" s="906">
        <f t="shared" si="1"/>
        <v>50.127485976542587</v>
      </c>
      <c r="K35" s="907">
        <f t="shared" si="1"/>
        <v>48.337311058074782</v>
      </c>
    </row>
    <row r="36" spans="1:11" x14ac:dyDescent="0.2">
      <c r="A36" s="652" t="s">
        <v>19</v>
      </c>
      <c r="B36" s="653">
        <v>558</v>
      </c>
      <c r="C36" s="653">
        <v>798</v>
      </c>
      <c r="D36" s="653">
        <v>679</v>
      </c>
      <c r="E36" s="653">
        <v>977</v>
      </c>
      <c r="F36" s="654">
        <v>3012</v>
      </c>
      <c r="G36" s="655">
        <f t="shared" si="2"/>
        <v>46.57762938230384</v>
      </c>
      <c r="H36" s="655">
        <f t="shared" si="1"/>
        <v>47.784431137724553</v>
      </c>
      <c r="I36" s="655">
        <f t="shared" si="1"/>
        <v>46.634615384615387</v>
      </c>
      <c r="J36" s="655">
        <f t="shared" si="1"/>
        <v>49.821519632840392</v>
      </c>
      <c r="K36" s="656">
        <f t="shared" si="1"/>
        <v>47.923627684964195</v>
      </c>
    </row>
    <row r="37" spans="1:11" x14ac:dyDescent="0.2">
      <c r="A37" s="169" t="s">
        <v>175</v>
      </c>
      <c r="B37" s="605">
        <v>119</v>
      </c>
      <c r="C37" s="605">
        <v>173</v>
      </c>
      <c r="D37" s="605">
        <v>130</v>
      </c>
      <c r="E37" s="605">
        <v>248</v>
      </c>
      <c r="F37" s="606">
        <v>670</v>
      </c>
      <c r="G37" s="172">
        <f t="shared" si="2"/>
        <v>9.9332220367278801</v>
      </c>
      <c r="H37" s="172">
        <f t="shared" si="1"/>
        <v>10.359281437125748</v>
      </c>
      <c r="I37" s="172">
        <f t="shared" si="1"/>
        <v>8.9285714285714288</v>
      </c>
      <c r="J37" s="172">
        <f t="shared" si="1"/>
        <v>12.646608873023968</v>
      </c>
      <c r="K37" s="179">
        <f t="shared" si="1"/>
        <v>10.66030230708035</v>
      </c>
    </row>
    <row r="38" spans="1:11" x14ac:dyDescent="0.2">
      <c r="A38" s="169" t="s">
        <v>197</v>
      </c>
      <c r="B38" s="605">
        <v>258</v>
      </c>
      <c r="C38" s="605">
        <v>471</v>
      </c>
      <c r="D38" s="605">
        <v>425</v>
      </c>
      <c r="E38" s="605">
        <v>612</v>
      </c>
      <c r="F38" s="606">
        <v>1766</v>
      </c>
      <c r="G38" s="172">
        <f t="shared" si="2"/>
        <v>21.535893155258766</v>
      </c>
      <c r="H38" s="172">
        <f t="shared" si="1"/>
        <v>28.203592814371259</v>
      </c>
      <c r="I38" s="172">
        <f t="shared" si="1"/>
        <v>29.189560439560442</v>
      </c>
      <c r="J38" s="172">
        <f t="shared" si="1"/>
        <v>31.208567057623661</v>
      </c>
      <c r="K38" s="179">
        <f t="shared" si="1"/>
        <v>28.098647573587911</v>
      </c>
    </row>
    <row r="39" spans="1:11" x14ac:dyDescent="0.2">
      <c r="A39" s="169" t="s">
        <v>192</v>
      </c>
      <c r="B39" s="605">
        <v>123</v>
      </c>
      <c r="C39" s="605">
        <v>87</v>
      </c>
      <c r="D39" s="605">
        <v>79</v>
      </c>
      <c r="E39" s="605">
        <v>68</v>
      </c>
      <c r="F39" s="606">
        <v>357</v>
      </c>
      <c r="G39" s="172">
        <f t="shared" si="2"/>
        <v>10.267111853088482</v>
      </c>
      <c r="H39" s="172">
        <f t="shared" si="1"/>
        <v>5.2095808383233537</v>
      </c>
      <c r="I39" s="172">
        <f t="shared" si="1"/>
        <v>5.4258241758241761</v>
      </c>
      <c r="J39" s="172">
        <f t="shared" si="1"/>
        <v>3.4676185619581847</v>
      </c>
      <c r="K39" s="179">
        <f t="shared" si="1"/>
        <v>5.6801909307875897</v>
      </c>
    </row>
    <row r="40" spans="1:11" x14ac:dyDescent="0.2">
      <c r="A40" s="169" t="s">
        <v>193</v>
      </c>
      <c r="B40" s="605">
        <v>20</v>
      </c>
      <c r="C40" s="605">
        <v>16</v>
      </c>
      <c r="D40" s="604">
        <v>2</v>
      </c>
      <c r="E40" s="605">
        <v>2</v>
      </c>
      <c r="F40" s="606">
        <v>40</v>
      </c>
      <c r="G40" s="172">
        <f t="shared" si="2"/>
        <v>1.669449081803005</v>
      </c>
      <c r="H40" s="172">
        <f t="shared" si="1"/>
        <v>0.95808383233532934</v>
      </c>
      <c r="I40" s="172">
        <f t="shared" si="1"/>
        <v>0.13736263736263737</v>
      </c>
      <c r="J40" s="172">
        <f t="shared" si="1"/>
        <v>0.10198878123406425</v>
      </c>
      <c r="K40" s="179">
        <f t="shared" si="1"/>
        <v>0.63643595863166269</v>
      </c>
    </row>
    <row r="41" spans="1:11" x14ac:dyDescent="0.2">
      <c r="A41" s="169" t="s">
        <v>176</v>
      </c>
      <c r="B41" s="605">
        <v>38</v>
      </c>
      <c r="C41" s="605">
        <v>51</v>
      </c>
      <c r="D41" s="605">
        <v>43</v>
      </c>
      <c r="E41" s="605">
        <v>47</v>
      </c>
      <c r="F41" s="606">
        <v>179</v>
      </c>
      <c r="G41" s="172">
        <f t="shared" si="2"/>
        <v>3.1719532554257093</v>
      </c>
      <c r="H41" s="172">
        <f t="shared" si="1"/>
        <v>3.0538922155688621</v>
      </c>
      <c r="I41" s="172">
        <f t="shared" si="1"/>
        <v>2.953296703296703</v>
      </c>
      <c r="J41" s="172">
        <f t="shared" si="1"/>
        <v>2.39673635900051</v>
      </c>
      <c r="K41" s="179">
        <f t="shared" si="1"/>
        <v>2.8480509148766906</v>
      </c>
    </row>
    <row r="42" spans="1:11" x14ac:dyDescent="0.2">
      <c r="A42" s="652" t="s">
        <v>20</v>
      </c>
      <c r="B42" s="653">
        <v>1</v>
      </c>
      <c r="C42" s="653">
        <v>11</v>
      </c>
      <c r="D42" s="653">
        <v>8</v>
      </c>
      <c r="E42" s="653">
        <v>6</v>
      </c>
      <c r="F42" s="654">
        <v>26</v>
      </c>
      <c r="G42" s="655">
        <f t="shared" si="2"/>
        <v>8.347245409015025E-2</v>
      </c>
      <c r="H42" s="655">
        <f t="shared" si="1"/>
        <v>0.6586826347305389</v>
      </c>
      <c r="I42" s="655">
        <f t="shared" si="1"/>
        <v>0.5494505494505495</v>
      </c>
      <c r="J42" s="655">
        <f t="shared" si="1"/>
        <v>0.30596634370219278</v>
      </c>
      <c r="K42" s="656">
        <f t="shared" si="1"/>
        <v>0.41368337311058073</v>
      </c>
    </row>
    <row r="43" spans="1:11" x14ac:dyDescent="0.2">
      <c r="A43" s="36" t="s">
        <v>177</v>
      </c>
      <c r="B43" s="608">
        <v>0</v>
      </c>
      <c r="C43" s="608">
        <v>1</v>
      </c>
      <c r="D43" s="608">
        <v>0</v>
      </c>
      <c r="E43" s="608">
        <v>0</v>
      </c>
      <c r="F43" s="609">
        <v>1</v>
      </c>
      <c r="G43" s="210">
        <f t="shared" si="2"/>
        <v>0</v>
      </c>
      <c r="H43" s="210">
        <f t="shared" si="1"/>
        <v>5.9880239520958084E-2</v>
      </c>
      <c r="I43" s="210">
        <f t="shared" si="1"/>
        <v>0</v>
      </c>
      <c r="J43" s="210">
        <f t="shared" si="1"/>
        <v>0</v>
      </c>
      <c r="K43" s="211">
        <f t="shared" si="1"/>
        <v>1.5910898965791568E-2</v>
      </c>
    </row>
    <row r="44" spans="1:11" x14ac:dyDescent="0.2">
      <c r="A44" s="170" t="s">
        <v>178</v>
      </c>
      <c r="B44" s="608">
        <v>0</v>
      </c>
      <c r="C44" s="608">
        <v>0</v>
      </c>
      <c r="D44" s="608">
        <v>0</v>
      </c>
      <c r="E44" s="608">
        <v>0</v>
      </c>
      <c r="F44" s="609">
        <v>0</v>
      </c>
      <c r="G44" s="210">
        <f t="shared" si="2"/>
        <v>0</v>
      </c>
      <c r="H44" s="210">
        <f t="shared" si="1"/>
        <v>0</v>
      </c>
      <c r="I44" s="210">
        <f t="shared" si="1"/>
        <v>0</v>
      </c>
      <c r="J44" s="210">
        <f t="shared" si="1"/>
        <v>0</v>
      </c>
      <c r="K44" s="211">
        <f t="shared" si="1"/>
        <v>0</v>
      </c>
    </row>
    <row r="45" spans="1:11" x14ac:dyDescent="0.2">
      <c r="A45" s="170" t="s">
        <v>179</v>
      </c>
      <c r="B45" s="608">
        <v>0</v>
      </c>
      <c r="C45" s="608">
        <v>0</v>
      </c>
      <c r="D45" s="608">
        <v>0</v>
      </c>
      <c r="E45" s="608">
        <v>1</v>
      </c>
      <c r="F45" s="609">
        <v>1</v>
      </c>
      <c r="G45" s="210">
        <f t="shared" si="2"/>
        <v>0</v>
      </c>
      <c r="H45" s="210">
        <f t="shared" si="1"/>
        <v>0</v>
      </c>
      <c r="I45" s="210">
        <f t="shared" si="1"/>
        <v>0</v>
      </c>
      <c r="J45" s="210">
        <f t="shared" si="1"/>
        <v>5.0994390617032127E-2</v>
      </c>
      <c r="K45" s="211">
        <f t="shared" si="1"/>
        <v>1.5910898965791568E-2</v>
      </c>
    </row>
    <row r="46" spans="1:11" x14ac:dyDescent="0.2">
      <c r="A46" s="170" t="s">
        <v>194</v>
      </c>
      <c r="B46" s="608">
        <v>1</v>
      </c>
      <c r="C46" s="608">
        <v>9</v>
      </c>
      <c r="D46" s="608">
        <v>8</v>
      </c>
      <c r="E46" s="608">
        <v>3</v>
      </c>
      <c r="F46" s="609">
        <v>21</v>
      </c>
      <c r="G46" s="210">
        <f t="shared" si="2"/>
        <v>8.347245409015025E-2</v>
      </c>
      <c r="H46" s="210">
        <f t="shared" si="1"/>
        <v>0.53892215568862278</v>
      </c>
      <c r="I46" s="210">
        <f t="shared" si="1"/>
        <v>0.5494505494505495</v>
      </c>
      <c r="J46" s="210">
        <f t="shared" si="1"/>
        <v>0.15298317185109639</v>
      </c>
      <c r="K46" s="211">
        <f t="shared" si="1"/>
        <v>0.33412887828162291</v>
      </c>
    </row>
    <row r="47" spans="1:11" x14ac:dyDescent="0.2">
      <c r="A47" s="170" t="s">
        <v>180</v>
      </c>
      <c r="B47" s="608">
        <v>0</v>
      </c>
      <c r="C47" s="608">
        <v>0</v>
      </c>
      <c r="D47" s="608">
        <v>0</v>
      </c>
      <c r="E47" s="608">
        <v>0</v>
      </c>
      <c r="F47" s="609">
        <v>0</v>
      </c>
      <c r="G47" s="210">
        <f t="shared" si="2"/>
        <v>0</v>
      </c>
      <c r="H47" s="210">
        <f t="shared" si="1"/>
        <v>0</v>
      </c>
      <c r="I47" s="210">
        <f t="shared" si="1"/>
        <v>0</v>
      </c>
      <c r="J47" s="210">
        <f t="shared" si="1"/>
        <v>0</v>
      </c>
      <c r="K47" s="211">
        <f t="shared" si="1"/>
        <v>0</v>
      </c>
    </row>
    <row r="48" spans="1:11" x14ac:dyDescent="0.2">
      <c r="A48" s="170" t="s">
        <v>181</v>
      </c>
      <c r="B48" s="608">
        <v>0</v>
      </c>
      <c r="C48" s="608">
        <v>0</v>
      </c>
      <c r="D48" s="608">
        <v>0</v>
      </c>
      <c r="E48" s="608">
        <v>0</v>
      </c>
      <c r="F48" s="609">
        <v>0</v>
      </c>
      <c r="G48" s="210">
        <f t="shared" si="2"/>
        <v>0</v>
      </c>
      <c r="H48" s="210">
        <f t="shared" si="1"/>
        <v>0</v>
      </c>
      <c r="I48" s="210">
        <f t="shared" si="1"/>
        <v>0</v>
      </c>
      <c r="J48" s="210">
        <f t="shared" si="1"/>
        <v>0</v>
      </c>
      <c r="K48" s="211">
        <f t="shared" si="1"/>
        <v>0</v>
      </c>
    </row>
    <row r="49" spans="1:11" x14ac:dyDescent="0.2">
      <c r="A49" s="170" t="s">
        <v>182</v>
      </c>
      <c r="B49" s="608">
        <v>0</v>
      </c>
      <c r="C49" s="608">
        <v>0</v>
      </c>
      <c r="D49" s="608">
        <v>0</v>
      </c>
      <c r="E49" s="608">
        <v>0</v>
      </c>
      <c r="F49" s="609">
        <v>0</v>
      </c>
      <c r="G49" s="210">
        <f t="shared" si="2"/>
        <v>0</v>
      </c>
      <c r="H49" s="210">
        <f t="shared" si="1"/>
        <v>0</v>
      </c>
      <c r="I49" s="210">
        <f t="shared" si="1"/>
        <v>0</v>
      </c>
      <c r="J49" s="210">
        <f t="shared" si="1"/>
        <v>0</v>
      </c>
      <c r="K49" s="211">
        <f t="shared" si="1"/>
        <v>0</v>
      </c>
    </row>
    <row r="50" spans="1:11" x14ac:dyDescent="0.2">
      <c r="A50" s="171" t="s">
        <v>195</v>
      </c>
      <c r="B50" s="610">
        <v>0</v>
      </c>
      <c r="C50" s="610">
        <v>1</v>
      </c>
      <c r="D50" s="610">
        <v>0</v>
      </c>
      <c r="E50" s="610">
        <v>2</v>
      </c>
      <c r="F50" s="611">
        <v>3</v>
      </c>
      <c r="G50" s="212">
        <f t="shared" si="2"/>
        <v>0</v>
      </c>
      <c r="H50" s="212">
        <f t="shared" si="1"/>
        <v>5.9880239520958084E-2</v>
      </c>
      <c r="I50" s="212">
        <f t="shared" si="1"/>
        <v>0</v>
      </c>
      <c r="J50" s="212">
        <f t="shared" si="1"/>
        <v>0.10198878123406425</v>
      </c>
      <c r="K50" s="213">
        <f t="shared" si="1"/>
        <v>4.77326968973747E-2</v>
      </c>
    </row>
    <row r="51" spans="1:11" x14ac:dyDescent="0.2">
      <c r="A51" s="587" t="s">
        <v>117</v>
      </c>
      <c r="B51" s="3"/>
      <c r="C51" s="3"/>
      <c r="D51" s="3"/>
      <c r="E51" s="3"/>
      <c r="F51" s="3"/>
      <c r="G51" s="3"/>
      <c r="H51" s="3"/>
      <c r="I51" s="3"/>
      <c r="J51" s="3"/>
      <c r="K51" s="3"/>
    </row>
  </sheetData>
  <hyperlinks>
    <hyperlink ref="A1" location="Contents!A1" display="Return to index"/>
  </hyperlinks>
  <pageMargins left="0.70866141732283472" right="0.70866141732283472" top="0.74803149606299213" bottom="0.74803149606299213" header="0.31496062992125984" footer="0.31496062992125984"/>
  <pageSetup paperSize="9" scale="92"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tabColor rgb="FF92D050"/>
    <pageSetUpPr fitToPage="1"/>
  </sheetPr>
  <dimension ref="A1:K51"/>
  <sheetViews>
    <sheetView showGridLines="0" workbookViewId="0">
      <selection activeCell="G6" sqref="G6:K50"/>
    </sheetView>
  </sheetViews>
  <sheetFormatPr defaultRowHeight="12.75" x14ac:dyDescent="0.2"/>
  <cols>
    <col min="1" max="1" customWidth="true" width="33.28515625" collapsed="false"/>
    <col min="2" max="12" customWidth="true" width="9.140625" collapsed="false"/>
  </cols>
  <sheetData>
    <row r="1" spans="1:11" x14ac:dyDescent="0.2">
      <c r="A1" s="100" t="s">
        <v>89</v>
      </c>
    </row>
    <row r="2" spans="1:11" ht="17.25" x14ac:dyDescent="0.2">
      <c r="A2" s="315" t="s">
        <v>447</v>
      </c>
    </row>
    <row r="4" spans="1:11" x14ac:dyDescent="0.2">
      <c r="A4" s="422"/>
      <c r="B4" s="174"/>
      <c r="C4" s="112"/>
      <c r="D4" s="112"/>
      <c r="E4" s="175"/>
      <c r="F4" s="176" t="s">
        <v>143</v>
      </c>
      <c r="G4" s="174"/>
      <c r="H4" s="112"/>
      <c r="I4" s="112"/>
      <c r="J4" s="177"/>
      <c r="K4" s="176" t="s">
        <v>144</v>
      </c>
    </row>
    <row r="5" spans="1:11" x14ac:dyDescent="0.2">
      <c r="A5" s="423" t="s">
        <v>30</v>
      </c>
      <c r="B5" s="165" t="s">
        <v>31</v>
      </c>
      <c r="C5" s="166" t="s">
        <v>32</v>
      </c>
      <c r="D5" s="166" t="s">
        <v>29</v>
      </c>
      <c r="E5" s="165" t="s">
        <v>275</v>
      </c>
      <c r="F5" s="165" t="s">
        <v>9</v>
      </c>
      <c r="G5" s="167" t="s">
        <v>31</v>
      </c>
      <c r="H5" s="166" t="s">
        <v>32</v>
      </c>
      <c r="I5" s="166" t="s">
        <v>29</v>
      </c>
      <c r="J5" s="165" t="s">
        <v>275</v>
      </c>
      <c r="K5" s="168" t="s">
        <v>9</v>
      </c>
    </row>
    <row r="6" spans="1:11" x14ac:dyDescent="0.2">
      <c r="A6" s="657" t="s">
        <v>139</v>
      </c>
      <c r="B6" s="658">
        <f>'Table 18a'!B6+'Table 18b'!B6</f>
        <v>5135</v>
      </c>
      <c r="C6" s="653">
        <f>'Table 18a'!C6+'Table 18b'!C6</f>
        <v>6458</v>
      </c>
      <c r="D6" s="653">
        <f>'Table 18a'!D6+'Table 18b'!D6</f>
        <v>4534</v>
      </c>
      <c r="E6" s="653">
        <f>'Table 18a'!E6+'Table 18b'!E6</f>
        <v>5942</v>
      </c>
      <c r="F6" s="654">
        <f>'Table 18a'!F6+'Table 18b'!F6</f>
        <v>22069</v>
      </c>
      <c r="G6" s="655">
        <f>B6/B$6*100</f>
        <v>100</v>
      </c>
      <c r="H6" s="655">
        <f t="shared" ref="H6:K50" si="0">C6/C$6*100</f>
        <v>100</v>
      </c>
      <c r="I6" s="655">
        <f t="shared" si="0"/>
        <v>100</v>
      </c>
      <c r="J6" s="655">
        <f t="shared" si="0"/>
        <v>100</v>
      </c>
      <c r="K6" s="656">
        <f t="shared" si="0"/>
        <v>100</v>
      </c>
    </row>
    <row r="7" spans="1:11" x14ac:dyDescent="0.2">
      <c r="A7" s="905" t="s">
        <v>11</v>
      </c>
      <c r="B7" s="602">
        <f>'Table 18a'!B7+'Table 18b'!B7</f>
        <v>3138</v>
      </c>
      <c r="C7" s="602">
        <f>'Table 18a'!C7+'Table 18b'!C7</f>
        <v>3771</v>
      </c>
      <c r="D7" s="602">
        <f>'Table 18a'!D7+'Table 18b'!D7</f>
        <v>2362</v>
      </c>
      <c r="E7" s="602">
        <f>'Table 18a'!E7+'Table 18b'!E7</f>
        <v>2632</v>
      </c>
      <c r="F7" s="603">
        <f>'Table 18a'!F7+'Table 18b'!F7</f>
        <v>11903</v>
      </c>
      <c r="G7" s="906">
        <f t="shared" ref="G7:G50" si="1">B7/B$6*100</f>
        <v>61.110029211295036</v>
      </c>
      <c r="H7" s="906">
        <f t="shared" si="0"/>
        <v>58.392691235676672</v>
      </c>
      <c r="I7" s="906">
        <f t="shared" si="0"/>
        <v>52.095280105866784</v>
      </c>
      <c r="J7" s="906">
        <f t="shared" si="0"/>
        <v>44.294850218781555</v>
      </c>
      <c r="K7" s="907">
        <f t="shared" si="0"/>
        <v>53.935384475961754</v>
      </c>
    </row>
    <row r="8" spans="1:11" x14ac:dyDescent="0.2">
      <c r="A8" s="652" t="s">
        <v>12</v>
      </c>
      <c r="B8" s="653">
        <f>'Table 18a'!B8+'Table 18b'!B8</f>
        <v>0</v>
      </c>
      <c r="C8" s="653">
        <f>'Table 18a'!C8+'Table 18b'!C8</f>
        <v>1</v>
      </c>
      <c r="D8" s="653">
        <f>'Table 18a'!D8+'Table 18b'!D8</f>
        <v>0</v>
      </c>
      <c r="E8" s="653">
        <f>'Table 18a'!E8+'Table 18b'!E8</f>
        <v>0</v>
      </c>
      <c r="F8" s="654">
        <f>'Table 18a'!F8+'Table 18b'!F8</f>
        <v>1</v>
      </c>
      <c r="G8" s="655">
        <f t="shared" si="1"/>
        <v>0</v>
      </c>
      <c r="H8" s="655">
        <f t="shared" si="0"/>
        <v>1.548467017652524E-2</v>
      </c>
      <c r="I8" s="655">
        <f t="shared" si="0"/>
        <v>0</v>
      </c>
      <c r="J8" s="655">
        <f t="shared" si="0"/>
        <v>0</v>
      </c>
      <c r="K8" s="656">
        <f t="shared" si="0"/>
        <v>4.5312429199329375E-3</v>
      </c>
    </row>
    <row r="9" spans="1:11" x14ac:dyDescent="0.2">
      <c r="A9" s="169" t="s">
        <v>164</v>
      </c>
      <c r="B9" s="604">
        <f>'Table 18a'!B9+'Table 18b'!B9</f>
        <v>0</v>
      </c>
      <c r="C9" s="605">
        <f>'Table 18a'!C9+'Table 18b'!C9</f>
        <v>0</v>
      </c>
      <c r="D9" s="605">
        <f>'Table 18a'!D9+'Table 18b'!D9</f>
        <v>0</v>
      </c>
      <c r="E9" s="605">
        <f>'Table 18a'!E9+'Table 18b'!E9</f>
        <v>0</v>
      </c>
      <c r="F9" s="606">
        <f>'Table 18a'!F9+'Table 18b'!F9</f>
        <v>0</v>
      </c>
      <c r="G9" s="208">
        <f t="shared" si="1"/>
        <v>0</v>
      </c>
      <c r="H9" s="172">
        <f t="shared" si="0"/>
        <v>0</v>
      </c>
      <c r="I9" s="172">
        <f t="shared" si="0"/>
        <v>0</v>
      </c>
      <c r="J9" s="172">
        <f t="shared" si="0"/>
        <v>0</v>
      </c>
      <c r="K9" s="179">
        <f t="shared" si="0"/>
        <v>0</v>
      </c>
    </row>
    <row r="10" spans="1:11" x14ac:dyDescent="0.2">
      <c r="A10" s="169" t="s">
        <v>198</v>
      </c>
      <c r="B10" s="605">
        <f>'Table 18a'!B10+'Table 18b'!B10</f>
        <v>0</v>
      </c>
      <c r="C10" s="605">
        <f>'Table 18a'!C10+'Table 18b'!C10</f>
        <v>0</v>
      </c>
      <c r="D10" s="605">
        <f>'Table 18a'!D10+'Table 18b'!D10</f>
        <v>0</v>
      </c>
      <c r="E10" s="605">
        <f>'Table 18a'!E10+'Table 18b'!E10</f>
        <v>0</v>
      </c>
      <c r="F10" s="606">
        <f>'Table 18a'!F10+'Table 18b'!F10</f>
        <v>0</v>
      </c>
      <c r="G10" s="208">
        <f t="shared" si="1"/>
        <v>0</v>
      </c>
      <c r="H10" s="172">
        <f t="shared" si="0"/>
        <v>0</v>
      </c>
      <c r="I10" s="172">
        <f t="shared" si="0"/>
        <v>0</v>
      </c>
      <c r="J10" s="172">
        <f t="shared" si="0"/>
        <v>0</v>
      </c>
      <c r="K10" s="179">
        <f t="shared" si="0"/>
        <v>0</v>
      </c>
    </row>
    <row r="11" spans="1:11" x14ac:dyDescent="0.2">
      <c r="A11" s="169" t="s">
        <v>165</v>
      </c>
      <c r="B11" s="605">
        <f>'Table 18a'!B11+'Table 18b'!B11</f>
        <v>0</v>
      </c>
      <c r="C11" s="605">
        <f>'Table 18a'!C11+'Table 18b'!C11</f>
        <v>0</v>
      </c>
      <c r="D11" s="605">
        <f>'Table 18a'!D11+'Table 18b'!D11</f>
        <v>0</v>
      </c>
      <c r="E11" s="605">
        <f>'Table 18a'!E11+'Table 18b'!E11</f>
        <v>0</v>
      </c>
      <c r="F11" s="606">
        <f>'Table 18a'!F11+'Table 18b'!F11</f>
        <v>0</v>
      </c>
      <c r="G11" s="208">
        <f t="shared" si="1"/>
        <v>0</v>
      </c>
      <c r="H11" s="172">
        <f t="shared" si="0"/>
        <v>0</v>
      </c>
      <c r="I11" s="172">
        <f t="shared" si="0"/>
        <v>0</v>
      </c>
      <c r="J11" s="172">
        <f t="shared" si="0"/>
        <v>0</v>
      </c>
      <c r="K11" s="179">
        <f t="shared" si="0"/>
        <v>0</v>
      </c>
    </row>
    <row r="12" spans="1:11" x14ac:dyDescent="0.2">
      <c r="A12" s="169" t="s">
        <v>199</v>
      </c>
      <c r="B12" s="605">
        <f>'Table 18a'!B12+'Table 18b'!B12</f>
        <v>0</v>
      </c>
      <c r="C12" s="605">
        <f>'Table 18a'!C12+'Table 18b'!C12</f>
        <v>1</v>
      </c>
      <c r="D12" s="605">
        <f>'Table 18a'!D12+'Table 18b'!D12</f>
        <v>0</v>
      </c>
      <c r="E12" s="605">
        <f>'Table 18a'!E12+'Table 18b'!E12</f>
        <v>0</v>
      </c>
      <c r="F12" s="606">
        <f>'Table 18a'!F12+'Table 18b'!F12</f>
        <v>1</v>
      </c>
      <c r="G12" s="172">
        <f t="shared" si="1"/>
        <v>0</v>
      </c>
      <c r="H12" s="172">
        <f t="shared" si="0"/>
        <v>1.548467017652524E-2</v>
      </c>
      <c r="I12" s="172">
        <f t="shared" si="0"/>
        <v>0</v>
      </c>
      <c r="J12" s="172">
        <f t="shared" si="0"/>
        <v>0</v>
      </c>
      <c r="K12" s="179">
        <f t="shared" si="0"/>
        <v>4.5312429199329375E-3</v>
      </c>
    </row>
    <row r="13" spans="1:11" x14ac:dyDescent="0.2">
      <c r="A13" s="652" t="s">
        <v>140</v>
      </c>
      <c r="B13" s="653">
        <f>'Table 18a'!B13+'Table 18b'!B13</f>
        <v>1</v>
      </c>
      <c r="C13" s="653">
        <f>'Table 18a'!C13+'Table 18b'!C13</f>
        <v>3</v>
      </c>
      <c r="D13" s="653">
        <f>'Table 18a'!D13+'Table 18b'!D13</f>
        <v>2</v>
      </c>
      <c r="E13" s="653">
        <f>'Table 18a'!E13+'Table 18b'!E13</f>
        <v>3</v>
      </c>
      <c r="F13" s="654">
        <f>'Table 18a'!F13+'Table 18b'!F13</f>
        <v>9</v>
      </c>
      <c r="G13" s="655">
        <f t="shared" si="1"/>
        <v>1.9474196689386564E-2</v>
      </c>
      <c r="H13" s="655">
        <f t="shared" si="0"/>
        <v>4.6454010529575721E-2</v>
      </c>
      <c r="I13" s="655">
        <f t="shared" si="0"/>
        <v>4.4111160123511246E-2</v>
      </c>
      <c r="J13" s="655">
        <f t="shared" si="0"/>
        <v>5.0488051161225178E-2</v>
      </c>
      <c r="K13" s="656">
        <f t="shared" si="0"/>
        <v>4.0781186279396434E-2</v>
      </c>
    </row>
    <row r="14" spans="1:11" x14ac:dyDescent="0.2">
      <c r="A14" s="169" t="s">
        <v>166</v>
      </c>
      <c r="B14" s="605">
        <f>'Table 18a'!B14+'Table 18b'!B14</f>
        <v>0</v>
      </c>
      <c r="C14" s="605">
        <f>'Table 18a'!C14+'Table 18b'!C14</f>
        <v>0</v>
      </c>
      <c r="D14" s="605">
        <f>'Table 18a'!D14+'Table 18b'!D14</f>
        <v>0</v>
      </c>
      <c r="E14" s="605">
        <f>'Table 18a'!E14+'Table 18b'!E14</f>
        <v>0</v>
      </c>
      <c r="F14" s="606">
        <f>'Table 18a'!F14+'Table 18b'!F14</f>
        <v>0</v>
      </c>
      <c r="G14" s="208">
        <f t="shared" si="1"/>
        <v>0</v>
      </c>
      <c r="H14" s="172">
        <f t="shared" si="0"/>
        <v>0</v>
      </c>
      <c r="I14" s="172">
        <f t="shared" si="0"/>
        <v>0</v>
      </c>
      <c r="J14" s="172">
        <f t="shared" si="0"/>
        <v>0</v>
      </c>
      <c r="K14" s="179">
        <f t="shared" si="0"/>
        <v>0</v>
      </c>
    </row>
    <row r="15" spans="1:11" x14ac:dyDescent="0.2">
      <c r="A15" s="169" t="s">
        <v>167</v>
      </c>
      <c r="B15" s="605">
        <f>'Table 18a'!B15+'Table 18b'!B15</f>
        <v>0</v>
      </c>
      <c r="C15" s="605">
        <f>'Table 18a'!C15+'Table 18b'!C15</f>
        <v>0</v>
      </c>
      <c r="D15" s="605">
        <f>'Table 18a'!D15+'Table 18b'!D15</f>
        <v>0</v>
      </c>
      <c r="E15" s="605">
        <f>'Table 18a'!E15+'Table 18b'!E15</f>
        <v>0</v>
      </c>
      <c r="F15" s="606">
        <f>'Table 18a'!F15+'Table 18b'!F15</f>
        <v>0</v>
      </c>
      <c r="G15" s="208">
        <f t="shared" si="1"/>
        <v>0</v>
      </c>
      <c r="H15" s="172">
        <f t="shared" si="0"/>
        <v>0</v>
      </c>
      <c r="I15" s="172">
        <f t="shared" si="0"/>
        <v>0</v>
      </c>
      <c r="J15" s="172">
        <f t="shared" si="0"/>
        <v>0</v>
      </c>
      <c r="K15" s="179">
        <f t="shared" si="0"/>
        <v>0</v>
      </c>
    </row>
    <row r="16" spans="1:11" x14ac:dyDescent="0.2">
      <c r="A16" s="169" t="s">
        <v>190</v>
      </c>
      <c r="B16" s="607">
        <f>'Table 18a'!B16+'Table 18b'!B16</f>
        <v>0</v>
      </c>
      <c r="C16" s="605">
        <f>'Table 18a'!C16+'Table 18b'!C16</f>
        <v>0</v>
      </c>
      <c r="D16" s="605">
        <f>'Table 18a'!D16+'Table 18b'!D16</f>
        <v>0</v>
      </c>
      <c r="E16" s="605">
        <f>'Table 18a'!E16+'Table 18b'!E16</f>
        <v>0</v>
      </c>
      <c r="F16" s="606">
        <f>'Table 18a'!F16+'Table 18b'!F16</f>
        <v>0</v>
      </c>
      <c r="G16" s="208">
        <f t="shared" si="1"/>
        <v>0</v>
      </c>
      <c r="H16" s="172">
        <f t="shared" si="0"/>
        <v>0</v>
      </c>
      <c r="I16" s="172">
        <f t="shared" si="0"/>
        <v>0</v>
      </c>
      <c r="J16" s="172">
        <f t="shared" si="0"/>
        <v>0</v>
      </c>
      <c r="K16" s="179">
        <f t="shared" si="0"/>
        <v>0</v>
      </c>
    </row>
    <row r="17" spans="1:11" x14ac:dyDescent="0.2">
      <c r="A17" s="169" t="s">
        <v>168</v>
      </c>
      <c r="B17" s="605">
        <f>'Table 18a'!B17+'Table 18b'!B17</f>
        <v>1</v>
      </c>
      <c r="C17" s="605">
        <f>'Table 18a'!C17+'Table 18b'!C17</f>
        <v>3</v>
      </c>
      <c r="D17" s="605">
        <f>'Table 18a'!D17+'Table 18b'!D17</f>
        <v>2</v>
      </c>
      <c r="E17" s="605">
        <f>'Table 18a'!E17+'Table 18b'!E17</f>
        <v>3</v>
      </c>
      <c r="F17" s="606">
        <f>'Table 18a'!F17+'Table 18b'!F17</f>
        <v>9</v>
      </c>
      <c r="G17" s="172">
        <f t="shared" si="1"/>
        <v>1.9474196689386564E-2</v>
      </c>
      <c r="H17" s="172">
        <f t="shared" si="0"/>
        <v>4.6454010529575721E-2</v>
      </c>
      <c r="I17" s="172">
        <f t="shared" si="0"/>
        <v>4.4111160123511246E-2</v>
      </c>
      <c r="J17" s="172">
        <f t="shared" si="0"/>
        <v>5.0488051161225178E-2</v>
      </c>
      <c r="K17" s="179">
        <f t="shared" si="0"/>
        <v>4.0781186279396434E-2</v>
      </c>
    </row>
    <row r="18" spans="1:11" x14ac:dyDescent="0.2">
      <c r="A18" s="652" t="s">
        <v>13</v>
      </c>
      <c r="B18" s="653">
        <f>'Table 18a'!B18+'Table 18b'!B18</f>
        <v>757</v>
      </c>
      <c r="C18" s="653">
        <f>'Table 18a'!C18+'Table 18b'!C18</f>
        <v>1042</v>
      </c>
      <c r="D18" s="653">
        <f>'Table 18a'!D18+'Table 18b'!D18</f>
        <v>1118</v>
      </c>
      <c r="E18" s="653">
        <f>'Table 18a'!E18+'Table 18b'!E18</f>
        <v>1628</v>
      </c>
      <c r="F18" s="654">
        <f>'Table 18a'!F18+'Table 18b'!F18</f>
        <v>4545</v>
      </c>
      <c r="G18" s="655">
        <f t="shared" si="1"/>
        <v>14.741966893865627</v>
      </c>
      <c r="H18" s="655">
        <f t="shared" si="0"/>
        <v>16.1350263239393</v>
      </c>
      <c r="I18" s="655">
        <f t="shared" si="0"/>
        <v>24.658138509042786</v>
      </c>
      <c r="J18" s="655">
        <f t="shared" si="0"/>
        <v>27.398182430158197</v>
      </c>
      <c r="K18" s="656">
        <f t="shared" si="0"/>
        <v>20.5944990710952</v>
      </c>
    </row>
    <row r="19" spans="1:11" x14ac:dyDescent="0.2">
      <c r="A19" s="169" t="s">
        <v>169</v>
      </c>
      <c r="B19" s="605">
        <f>'Table 18a'!B19+'Table 18b'!B19</f>
        <v>9</v>
      </c>
      <c r="C19" s="605">
        <f>'Table 18a'!C19+'Table 18b'!C19</f>
        <v>2</v>
      </c>
      <c r="D19" s="605">
        <f>'Table 18a'!D19+'Table 18b'!D19</f>
        <v>1</v>
      </c>
      <c r="E19" s="605">
        <f>'Table 18a'!E19+'Table 18b'!E19</f>
        <v>2</v>
      </c>
      <c r="F19" s="606">
        <f>'Table 18a'!F19+'Table 18b'!F19</f>
        <v>14</v>
      </c>
      <c r="G19" s="172">
        <f t="shared" si="1"/>
        <v>0.17526777020447906</v>
      </c>
      <c r="H19" s="172">
        <f t="shared" si="0"/>
        <v>3.0969340353050479E-2</v>
      </c>
      <c r="I19" s="172">
        <f t="shared" si="0"/>
        <v>2.2055580061755623E-2</v>
      </c>
      <c r="J19" s="172">
        <f t="shared" si="0"/>
        <v>3.3658700774150119E-2</v>
      </c>
      <c r="K19" s="179">
        <f t="shared" si="0"/>
        <v>6.3437400879061134E-2</v>
      </c>
    </row>
    <row r="20" spans="1:11" x14ac:dyDescent="0.2">
      <c r="A20" s="169" t="s">
        <v>196</v>
      </c>
      <c r="B20" s="605">
        <f>'Table 18a'!B20+'Table 18b'!B20</f>
        <v>0</v>
      </c>
      <c r="C20" s="605">
        <f>'Table 18a'!C20+'Table 18b'!C20</f>
        <v>0</v>
      </c>
      <c r="D20" s="605">
        <f>'Table 18a'!D20+'Table 18b'!D20</f>
        <v>2</v>
      </c>
      <c r="E20" s="605">
        <f>'Table 18a'!E20+'Table 18b'!E20</f>
        <v>2</v>
      </c>
      <c r="F20" s="606">
        <f>'Table 18a'!F20+'Table 18b'!F20</f>
        <v>4</v>
      </c>
      <c r="G20" s="172">
        <f t="shared" si="1"/>
        <v>0</v>
      </c>
      <c r="H20" s="172">
        <f t="shared" si="0"/>
        <v>0</v>
      </c>
      <c r="I20" s="172">
        <f t="shared" si="0"/>
        <v>4.4111160123511246E-2</v>
      </c>
      <c r="J20" s="172">
        <f t="shared" si="0"/>
        <v>3.3658700774150119E-2</v>
      </c>
      <c r="K20" s="179">
        <f t="shared" si="0"/>
        <v>1.812497167973175E-2</v>
      </c>
    </row>
    <row r="21" spans="1:11" x14ac:dyDescent="0.2">
      <c r="A21" s="169" t="s">
        <v>129</v>
      </c>
      <c r="B21" s="605">
        <f>'Table 18a'!B21+'Table 18b'!B21</f>
        <v>0</v>
      </c>
      <c r="C21" s="605">
        <f>'Table 18a'!C21+'Table 18b'!C21</f>
        <v>0</v>
      </c>
      <c r="D21" s="605">
        <f>'Table 18a'!D21+'Table 18b'!D21</f>
        <v>0</v>
      </c>
      <c r="E21" s="605">
        <f>'Table 18a'!E21+'Table 18b'!E21</f>
        <v>0</v>
      </c>
      <c r="F21" s="606">
        <f>'Table 18a'!F21+'Table 18b'!F21</f>
        <v>0</v>
      </c>
      <c r="G21" s="208">
        <f t="shared" si="1"/>
        <v>0</v>
      </c>
      <c r="H21" s="172">
        <f t="shared" si="0"/>
        <v>0</v>
      </c>
      <c r="I21" s="172">
        <f t="shared" si="0"/>
        <v>0</v>
      </c>
      <c r="J21" s="172">
        <f t="shared" si="0"/>
        <v>0</v>
      </c>
      <c r="K21" s="179">
        <f t="shared" si="0"/>
        <v>0</v>
      </c>
    </row>
    <row r="22" spans="1:11" x14ac:dyDescent="0.2">
      <c r="A22" s="169" t="s">
        <v>124</v>
      </c>
      <c r="B22" s="605">
        <f>'Table 18a'!B22+'Table 18b'!B22</f>
        <v>2</v>
      </c>
      <c r="C22" s="605">
        <f>'Table 18a'!C22+'Table 18b'!C22</f>
        <v>1</v>
      </c>
      <c r="D22" s="605">
        <f>'Table 18a'!D22+'Table 18b'!D22</f>
        <v>0</v>
      </c>
      <c r="E22" s="605">
        <f>'Table 18a'!E22+'Table 18b'!E22</f>
        <v>1</v>
      </c>
      <c r="F22" s="606">
        <f>'Table 18a'!F22+'Table 18b'!F22</f>
        <v>4</v>
      </c>
      <c r="G22" s="172">
        <f t="shared" si="1"/>
        <v>3.8948393378773129E-2</v>
      </c>
      <c r="H22" s="172">
        <f t="shared" si="0"/>
        <v>1.548467017652524E-2</v>
      </c>
      <c r="I22" s="172">
        <f t="shared" si="0"/>
        <v>0</v>
      </c>
      <c r="J22" s="172">
        <f t="shared" si="0"/>
        <v>1.6829350387075059E-2</v>
      </c>
      <c r="K22" s="179">
        <f t="shared" si="0"/>
        <v>1.812497167973175E-2</v>
      </c>
    </row>
    <row r="23" spans="1:11" x14ac:dyDescent="0.2">
      <c r="A23" s="169" t="s">
        <v>14</v>
      </c>
      <c r="B23" s="605">
        <f>'Table 18a'!B23+'Table 18b'!B23</f>
        <v>512</v>
      </c>
      <c r="C23" s="605">
        <f>'Table 18a'!C23+'Table 18b'!C23</f>
        <v>744</v>
      </c>
      <c r="D23" s="605">
        <f>'Table 18a'!D23+'Table 18b'!D23</f>
        <v>844</v>
      </c>
      <c r="E23" s="605">
        <f>'Table 18a'!E23+'Table 18b'!E23</f>
        <v>1280</v>
      </c>
      <c r="F23" s="606">
        <f>'Table 18a'!F23+'Table 18b'!F23</f>
        <v>3380</v>
      </c>
      <c r="G23" s="172">
        <f t="shared" si="1"/>
        <v>9.970788704965921</v>
      </c>
      <c r="H23" s="172">
        <f t="shared" si="0"/>
        <v>11.520594611334777</v>
      </c>
      <c r="I23" s="172">
        <f t="shared" si="0"/>
        <v>18.614909572121746</v>
      </c>
      <c r="J23" s="172">
        <f t="shared" si="0"/>
        <v>21.541568495456076</v>
      </c>
      <c r="K23" s="179">
        <f t="shared" si="0"/>
        <v>15.315601069373329</v>
      </c>
    </row>
    <row r="24" spans="1:11" x14ac:dyDescent="0.2">
      <c r="A24" s="169" t="s">
        <v>15</v>
      </c>
      <c r="B24" s="605">
        <f>'Table 18a'!B24+'Table 18b'!B24</f>
        <v>125</v>
      </c>
      <c r="C24" s="605">
        <f>'Table 18a'!C24+'Table 18b'!C24</f>
        <v>188</v>
      </c>
      <c r="D24" s="605">
        <f>'Table 18a'!D24+'Table 18b'!D24</f>
        <v>198</v>
      </c>
      <c r="E24" s="605">
        <f>'Table 18a'!E24+'Table 18b'!E24</f>
        <v>270</v>
      </c>
      <c r="F24" s="606">
        <f>'Table 18a'!F24+'Table 18b'!F24</f>
        <v>781</v>
      </c>
      <c r="G24" s="172">
        <f t="shared" si="1"/>
        <v>2.4342745861733204</v>
      </c>
      <c r="H24" s="172">
        <f t="shared" si="0"/>
        <v>2.9111179931867452</v>
      </c>
      <c r="I24" s="172">
        <f t="shared" si="0"/>
        <v>4.3670048522276135</v>
      </c>
      <c r="J24" s="172">
        <f t="shared" si="0"/>
        <v>4.5439246045102664</v>
      </c>
      <c r="K24" s="179">
        <f t="shared" si="0"/>
        <v>3.5389007204676242</v>
      </c>
    </row>
    <row r="25" spans="1:11" x14ac:dyDescent="0.2">
      <c r="A25" s="169" t="s">
        <v>16</v>
      </c>
      <c r="B25" s="605">
        <f>'Table 18a'!B25+'Table 18b'!B25</f>
        <v>99</v>
      </c>
      <c r="C25" s="605">
        <f>'Table 18a'!C25+'Table 18b'!C25</f>
        <v>100</v>
      </c>
      <c r="D25" s="605">
        <f>'Table 18a'!D25+'Table 18b'!D25</f>
        <v>71</v>
      </c>
      <c r="E25" s="605">
        <f>'Table 18a'!E25+'Table 18b'!E25</f>
        <v>72</v>
      </c>
      <c r="F25" s="606">
        <f>'Table 18a'!F25+'Table 18b'!F25</f>
        <v>342</v>
      </c>
      <c r="G25" s="172">
        <f t="shared" si="1"/>
        <v>1.9279454722492695</v>
      </c>
      <c r="H25" s="172">
        <f t="shared" si="0"/>
        <v>1.5484670176525239</v>
      </c>
      <c r="I25" s="172">
        <f t="shared" si="0"/>
        <v>1.5659461843846492</v>
      </c>
      <c r="J25" s="172">
        <f t="shared" si="0"/>
        <v>1.2117132278694043</v>
      </c>
      <c r="K25" s="179">
        <f t="shared" si="0"/>
        <v>1.5496850786170646</v>
      </c>
    </row>
    <row r="26" spans="1:11" x14ac:dyDescent="0.2">
      <c r="A26" s="169" t="s">
        <v>131</v>
      </c>
      <c r="B26" s="605">
        <f>'Table 18a'!B26+'Table 18b'!B26</f>
        <v>10</v>
      </c>
      <c r="C26" s="605">
        <f>'Table 18a'!C26+'Table 18b'!C26</f>
        <v>7</v>
      </c>
      <c r="D26" s="605">
        <f>'Table 18a'!D26+'Table 18b'!D26</f>
        <v>2</v>
      </c>
      <c r="E26" s="605">
        <f>'Table 18a'!E26+'Table 18b'!E26</f>
        <v>1</v>
      </c>
      <c r="F26" s="606">
        <f>'Table 18a'!F26+'Table 18b'!F26</f>
        <v>20</v>
      </c>
      <c r="G26" s="172">
        <f t="shared" si="1"/>
        <v>0.19474196689386564</v>
      </c>
      <c r="H26" s="172">
        <f t="shared" si="0"/>
        <v>0.10839269123567667</v>
      </c>
      <c r="I26" s="172">
        <f t="shared" si="0"/>
        <v>4.4111160123511246E-2</v>
      </c>
      <c r="J26" s="172">
        <f t="shared" si="0"/>
        <v>1.6829350387075059E-2</v>
      </c>
      <c r="K26" s="179">
        <f t="shared" si="0"/>
        <v>9.0624858398658747E-2</v>
      </c>
    </row>
    <row r="27" spans="1:11" x14ac:dyDescent="0.2">
      <c r="A27" s="652" t="s">
        <v>141</v>
      </c>
      <c r="B27" s="653">
        <f>'Table 18a'!B27+'Table 18b'!B27</f>
        <v>324</v>
      </c>
      <c r="C27" s="653">
        <f>'Table 18a'!C27+'Table 18b'!C27</f>
        <v>226</v>
      </c>
      <c r="D27" s="653">
        <f>'Table 18a'!D27+'Table 18b'!D27</f>
        <v>143</v>
      </c>
      <c r="E27" s="653">
        <f>'Table 18a'!E27+'Table 18b'!E27</f>
        <v>158</v>
      </c>
      <c r="F27" s="654">
        <f>'Table 18a'!F27+'Table 18b'!F27</f>
        <v>851</v>
      </c>
      <c r="G27" s="655">
        <f t="shared" si="1"/>
        <v>6.3096397273612466</v>
      </c>
      <c r="H27" s="655">
        <f t="shared" si="0"/>
        <v>3.4995354598947044</v>
      </c>
      <c r="I27" s="655">
        <f t="shared" si="0"/>
        <v>3.1539479488310542</v>
      </c>
      <c r="J27" s="655">
        <f t="shared" si="0"/>
        <v>2.6590373611578593</v>
      </c>
      <c r="K27" s="656">
        <f t="shared" si="0"/>
        <v>3.8560877248629297</v>
      </c>
    </row>
    <row r="28" spans="1:11" x14ac:dyDescent="0.2">
      <c r="A28" s="169" t="s">
        <v>170</v>
      </c>
      <c r="B28" s="605">
        <f>'Table 18a'!B28+'Table 18b'!B28</f>
        <v>7</v>
      </c>
      <c r="C28" s="605">
        <f>'Table 18a'!C28+'Table 18b'!C28</f>
        <v>3</v>
      </c>
      <c r="D28" s="605">
        <f>'Table 18a'!D28+'Table 18b'!D28</f>
        <v>2</v>
      </c>
      <c r="E28" s="605">
        <f>'Table 18a'!E28+'Table 18b'!E28</f>
        <v>3</v>
      </c>
      <c r="F28" s="606">
        <f>'Table 18a'!F28+'Table 18b'!F28</f>
        <v>15</v>
      </c>
      <c r="G28" s="172">
        <f t="shared" si="1"/>
        <v>0.13631937682570594</v>
      </c>
      <c r="H28" s="172">
        <f t="shared" si="0"/>
        <v>4.6454010529575721E-2</v>
      </c>
      <c r="I28" s="172">
        <f t="shared" si="0"/>
        <v>4.4111160123511246E-2</v>
      </c>
      <c r="J28" s="172">
        <f t="shared" si="0"/>
        <v>5.0488051161225178E-2</v>
      </c>
      <c r="K28" s="179">
        <f t="shared" si="0"/>
        <v>6.7968643798994061E-2</v>
      </c>
    </row>
    <row r="29" spans="1:11" x14ac:dyDescent="0.2">
      <c r="A29" s="169" t="s">
        <v>171</v>
      </c>
      <c r="B29" s="605">
        <f>'Table 18a'!B29+'Table 18b'!B29</f>
        <v>317</v>
      </c>
      <c r="C29" s="605">
        <f>'Table 18a'!C29+'Table 18b'!C29</f>
        <v>223</v>
      </c>
      <c r="D29" s="605">
        <f>'Table 18a'!D29+'Table 18b'!D29</f>
        <v>141</v>
      </c>
      <c r="E29" s="605">
        <f>'Table 18a'!E29+'Table 18b'!E29</f>
        <v>155</v>
      </c>
      <c r="F29" s="606">
        <f>'Table 18a'!F29+'Table 18b'!F29</f>
        <v>836</v>
      </c>
      <c r="G29" s="172">
        <f t="shared" si="1"/>
        <v>6.1733203505355405</v>
      </c>
      <c r="H29" s="172">
        <f t="shared" si="0"/>
        <v>3.4530814493651287</v>
      </c>
      <c r="I29" s="172">
        <f t="shared" si="0"/>
        <v>3.1098367887075429</v>
      </c>
      <c r="J29" s="172">
        <f t="shared" si="0"/>
        <v>2.6085493099966341</v>
      </c>
      <c r="K29" s="179">
        <f t="shared" si="0"/>
        <v>3.7881190810639356</v>
      </c>
    </row>
    <row r="30" spans="1:11" x14ac:dyDescent="0.2">
      <c r="A30" s="652" t="s">
        <v>17</v>
      </c>
      <c r="B30" s="653">
        <f>'Table 18a'!B30+'Table 18b'!B30</f>
        <v>2055</v>
      </c>
      <c r="C30" s="653">
        <f>'Table 18a'!C30+'Table 18b'!C30</f>
        <v>2496</v>
      </c>
      <c r="D30" s="653">
        <f>'Table 18a'!D30+'Table 18b'!D30</f>
        <v>1098</v>
      </c>
      <c r="E30" s="653">
        <f>'Table 18a'!E30+'Table 18b'!E30</f>
        <v>839</v>
      </c>
      <c r="F30" s="654">
        <f>'Table 18a'!F30+'Table 18b'!F30</f>
        <v>6488</v>
      </c>
      <c r="G30" s="655">
        <f t="shared" si="1"/>
        <v>40.019474196689387</v>
      </c>
      <c r="H30" s="655">
        <f t="shared" si="0"/>
        <v>38.649736760606999</v>
      </c>
      <c r="I30" s="655">
        <f t="shared" si="0"/>
        <v>24.217026907807675</v>
      </c>
      <c r="J30" s="655">
        <f t="shared" si="0"/>
        <v>14.119824974755973</v>
      </c>
      <c r="K30" s="656">
        <f t="shared" si="0"/>
        <v>29.3987040645249</v>
      </c>
    </row>
    <row r="31" spans="1:11" x14ac:dyDescent="0.2">
      <c r="A31" s="169" t="s">
        <v>172</v>
      </c>
      <c r="B31" s="605">
        <f>'Table 18a'!B31+'Table 18b'!B31</f>
        <v>26</v>
      </c>
      <c r="C31" s="605">
        <f>'Table 18a'!C31+'Table 18b'!C31</f>
        <v>39</v>
      </c>
      <c r="D31" s="605">
        <f>'Table 18a'!D31+'Table 18b'!D31</f>
        <v>26</v>
      </c>
      <c r="E31" s="605">
        <f>'Table 18a'!E31+'Table 18b'!E31</f>
        <v>56</v>
      </c>
      <c r="F31" s="606">
        <f>'Table 18a'!F31+'Table 18b'!F31</f>
        <v>147</v>
      </c>
      <c r="G31" s="172">
        <f t="shared" si="1"/>
        <v>0.50632911392405067</v>
      </c>
      <c r="H31" s="172">
        <f t="shared" si="0"/>
        <v>0.60390213688448435</v>
      </c>
      <c r="I31" s="172">
        <f t="shared" si="0"/>
        <v>0.57344508160564622</v>
      </c>
      <c r="J31" s="172">
        <f t="shared" si="0"/>
        <v>0.94244362167620332</v>
      </c>
      <c r="K31" s="179">
        <f t="shared" si="0"/>
        <v>0.66609270923014174</v>
      </c>
    </row>
    <row r="32" spans="1:11" x14ac:dyDescent="0.2">
      <c r="A32" s="169" t="s">
        <v>191</v>
      </c>
      <c r="B32" s="605">
        <f>'Table 18a'!B32+'Table 18b'!B32</f>
        <v>3</v>
      </c>
      <c r="C32" s="605">
        <f>'Table 18a'!C32+'Table 18b'!C32</f>
        <v>0</v>
      </c>
      <c r="D32" s="605">
        <f>'Table 18a'!D32+'Table 18b'!D32</f>
        <v>1</v>
      </c>
      <c r="E32" s="605">
        <f>'Table 18a'!E32+'Table 18b'!E32</f>
        <v>0</v>
      </c>
      <c r="F32" s="606">
        <f>'Table 18a'!F32+'Table 18b'!F32</f>
        <v>4</v>
      </c>
      <c r="G32" s="172">
        <f t="shared" si="1"/>
        <v>5.8422590068159683E-2</v>
      </c>
      <c r="H32" s="172">
        <f t="shared" si="0"/>
        <v>0</v>
      </c>
      <c r="I32" s="172">
        <f t="shared" si="0"/>
        <v>2.2055580061755623E-2</v>
      </c>
      <c r="J32" s="172">
        <f t="shared" si="0"/>
        <v>0</v>
      </c>
      <c r="K32" s="179">
        <f t="shared" si="0"/>
        <v>1.812497167973175E-2</v>
      </c>
    </row>
    <row r="33" spans="1:11" x14ac:dyDescent="0.2">
      <c r="A33" s="169" t="s">
        <v>173</v>
      </c>
      <c r="B33" s="605">
        <f>'Table 18a'!B33+'Table 18b'!B33</f>
        <v>2026</v>
      </c>
      <c r="C33" s="605">
        <f>'Table 18a'!C33+'Table 18b'!C33</f>
        <v>2457</v>
      </c>
      <c r="D33" s="605">
        <f>'Table 18a'!D33+'Table 18b'!D33</f>
        <v>1070</v>
      </c>
      <c r="E33" s="605">
        <f>'Table 18a'!E33+'Table 18b'!E33</f>
        <v>782</v>
      </c>
      <c r="F33" s="606">
        <f>'Table 18a'!F33+'Table 18b'!F33</f>
        <v>6335</v>
      </c>
      <c r="G33" s="172">
        <f t="shared" si="1"/>
        <v>39.454722492697172</v>
      </c>
      <c r="H33" s="172">
        <f t="shared" si="0"/>
        <v>38.045834623722513</v>
      </c>
      <c r="I33" s="172">
        <f t="shared" si="0"/>
        <v>23.599470666078517</v>
      </c>
      <c r="J33" s="172">
        <f t="shared" si="0"/>
        <v>13.160552002692697</v>
      </c>
      <c r="K33" s="179">
        <f t="shared" si="0"/>
        <v>28.705423897775162</v>
      </c>
    </row>
    <row r="34" spans="1:11" x14ac:dyDescent="0.2">
      <c r="A34" s="169" t="s">
        <v>174</v>
      </c>
      <c r="B34" s="605">
        <f>'Table 18a'!B34+'Table 18b'!B34</f>
        <v>0</v>
      </c>
      <c r="C34" s="605">
        <f>'Table 18a'!C34+'Table 18b'!C34</f>
        <v>0</v>
      </c>
      <c r="D34" s="605">
        <f>'Table 18a'!D34+'Table 18b'!D34</f>
        <v>1</v>
      </c>
      <c r="E34" s="605">
        <f>'Table 18a'!E34+'Table 18b'!E34</f>
        <v>1</v>
      </c>
      <c r="F34" s="606">
        <f>'Table 18a'!F34+'Table 18b'!F34</f>
        <v>2</v>
      </c>
      <c r="G34" s="172">
        <f t="shared" si="1"/>
        <v>0</v>
      </c>
      <c r="H34" s="172">
        <f t="shared" si="0"/>
        <v>0</v>
      </c>
      <c r="I34" s="172">
        <f t="shared" si="0"/>
        <v>2.2055580061755623E-2</v>
      </c>
      <c r="J34" s="172">
        <f t="shared" si="0"/>
        <v>1.6829350387075059E-2</v>
      </c>
      <c r="K34" s="179">
        <f t="shared" si="0"/>
        <v>9.0624858398658751E-3</v>
      </c>
    </row>
    <row r="35" spans="1:11" x14ac:dyDescent="0.2">
      <c r="A35" s="905" t="s">
        <v>18</v>
      </c>
      <c r="B35" s="602">
        <f>'Table 18a'!B35+'Table 18b'!B35</f>
        <v>1997</v>
      </c>
      <c r="C35" s="602">
        <f>'Table 18a'!C35+'Table 18b'!C35</f>
        <v>2687</v>
      </c>
      <c r="D35" s="602">
        <f>'Table 18a'!D35+'Table 18b'!D35</f>
        <v>2172</v>
      </c>
      <c r="E35" s="602">
        <f>'Table 18a'!E35+'Table 18b'!E35</f>
        <v>3310</v>
      </c>
      <c r="F35" s="603">
        <f>'Table 18a'!F35+'Table 18b'!F35</f>
        <v>10166</v>
      </c>
      <c r="G35" s="906">
        <f t="shared" si="1"/>
        <v>38.889970788704964</v>
      </c>
      <c r="H35" s="906">
        <f t="shared" si="0"/>
        <v>41.607308764323321</v>
      </c>
      <c r="I35" s="906">
        <f t="shared" si="0"/>
        <v>47.904719894133216</v>
      </c>
      <c r="J35" s="906">
        <f t="shared" si="0"/>
        <v>55.705149781218445</v>
      </c>
      <c r="K35" s="907">
        <f t="shared" si="0"/>
        <v>46.064615524038246</v>
      </c>
    </row>
    <row r="36" spans="1:11" x14ac:dyDescent="0.2">
      <c r="A36" s="652" t="s">
        <v>19</v>
      </c>
      <c r="B36" s="653">
        <f>'Table 18a'!B36+'Table 18b'!B36</f>
        <v>1984</v>
      </c>
      <c r="C36" s="653">
        <f>'Table 18a'!C36+'Table 18b'!C36</f>
        <v>2634</v>
      </c>
      <c r="D36" s="653">
        <f>'Table 18a'!D36+'Table 18b'!D36</f>
        <v>2125</v>
      </c>
      <c r="E36" s="653">
        <f>'Table 18a'!E36+'Table 18b'!E36</f>
        <v>3261</v>
      </c>
      <c r="F36" s="654">
        <f>'Table 18a'!F36+'Table 18b'!F36</f>
        <v>10004</v>
      </c>
      <c r="G36" s="655">
        <f t="shared" si="1"/>
        <v>38.636806231742945</v>
      </c>
      <c r="H36" s="655">
        <f t="shared" si="0"/>
        <v>40.786621244967478</v>
      </c>
      <c r="I36" s="655">
        <f t="shared" si="0"/>
        <v>46.8681076312307</v>
      </c>
      <c r="J36" s="655">
        <f t="shared" si="0"/>
        <v>54.880511612251773</v>
      </c>
      <c r="K36" s="656">
        <f t="shared" si="0"/>
        <v>45.330554171009105</v>
      </c>
    </row>
    <row r="37" spans="1:11" x14ac:dyDescent="0.2">
      <c r="A37" s="169" t="s">
        <v>175</v>
      </c>
      <c r="B37" s="605">
        <f>'Table 18a'!B37+'Table 18b'!B37</f>
        <v>347</v>
      </c>
      <c r="C37" s="605">
        <f>'Table 18a'!C37+'Table 18b'!C37</f>
        <v>453</v>
      </c>
      <c r="D37" s="605">
        <f>'Table 18a'!D37+'Table 18b'!D37</f>
        <v>341</v>
      </c>
      <c r="E37" s="605">
        <f>'Table 18a'!E37+'Table 18b'!E37</f>
        <v>637</v>
      </c>
      <c r="F37" s="606">
        <f>'Table 18a'!F37+'Table 18b'!F37</f>
        <v>1778</v>
      </c>
      <c r="G37" s="172">
        <f t="shared" si="1"/>
        <v>6.7575462512171374</v>
      </c>
      <c r="H37" s="172">
        <f t="shared" si="0"/>
        <v>7.0145555899659335</v>
      </c>
      <c r="I37" s="172">
        <f t="shared" si="0"/>
        <v>7.5209528010586686</v>
      </c>
      <c r="J37" s="172">
        <f t="shared" si="0"/>
        <v>10.720296196566812</v>
      </c>
      <c r="K37" s="179">
        <f t="shared" si="0"/>
        <v>8.0565499116407633</v>
      </c>
    </row>
    <row r="38" spans="1:11" x14ac:dyDescent="0.2">
      <c r="A38" s="169" t="s">
        <v>197</v>
      </c>
      <c r="B38" s="605">
        <f>'Table 18a'!B38+'Table 18b'!B38</f>
        <v>935</v>
      </c>
      <c r="C38" s="605">
        <f>'Table 18a'!C38+'Table 18b'!C38</f>
        <v>1398</v>
      </c>
      <c r="D38" s="605">
        <f>'Table 18a'!D38+'Table 18b'!D38</f>
        <v>1116</v>
      </c>
      <c r="E38" s="605">
        <f>'Table 18a'!E38+'Table 18b'!E38</f>
        <v>1850</v>
      </c>
      <c r="F38" s="606">
        <f>'Table 18a'!F38+'Table 18b'!F38</f>
        <v>5299</v>
      </c>
      <c r="G38" s="172">
        <f t="shared" si="1"/>
        <v>18.208373904576437</v>
      </c>
      <c r="H38" s="172">
        <f t="shared" si="0"/>
        <v>21.647568906782286</v>
      </c>
      <c r="I38" s="172">
        <f t="shared" si="0"/>
        <v>24.614027348919276</v>
      </c>
      <c r="J38" s="172">
        <f t="shared" si="0"/>
        <v>31.134298216088858</v>
      </c>
      <c r="K38" s="179">
        <f t="shared" si="0"/>
        <v>24.011056232724638</v>
      </c>
    </row>
    <row r="39" spans="1:11" x14ac:dyDescent="0.2">
      <c r="A39" s="169" t="s">
        <v>192</v>
      </c>
      <c r="B39" s="605">
        <f>'Table 18a'!B39+'Table 18b'!B39</f>
        <v>465</v>
      </c>
      <c r="C39" s="605">
        <f>'Table 18a'!C39+'Table 18b'!C39</f>
        <v>465</v>
      </c>
      <c r="D39" s="605">
        <f>'Table 18a'!D39+'Table 18b'!D39</f>
        <v>442</v>
      </c>
      <c r="E39" s="605">
        <f>'Table 18a'!E39+'Table 18b'!E39</f>
        <v>518</v>
      </c>
      <c r="F39" s="606">
        <f>'Table 18a'!F39+'Table 18b'!F39</f>
        <v>1890</v>
      </c>
      <c r="G39" s="172">
        <f t="shared" si="1"/>
        <v>9.0555014605647521</v>
      </c>
      <c r="H39" s="172">
        <f t="shared" si="0"/>
        <v>7.2003716320842361</v>
      </c>
      <c r="I39" s="172">
        <f t="shared" si="0"/>
        <v>9.7485663872959858</v>
      </c>
      <c r="J39" s="172">
        <f t="shared" si="0"/>
        <v>8.7176035005048806</v>
      </c>
      <c r="K39" s="179">
        <f t="shared" si="0"/>
        <v>8.5640491186732515</v>
      </c>
    </row>
    <row r="40" spans="1:11" x14ac:dyDescent="0.2">
      <c r="A40" s="169" t="s">
        <v>193</v>
      </c>
      <c r="B40" s="605">
        <f>'Table 18a'!B40+'Table 18b'!B40</f>
        <v>158</v>
      </c>
      <c r="C40" s="605">
        <f>'Table 18a'!C40+'Table 18b'!C40</f>
        <v>193</v>
      </c>
      <c r="D40" s="604">
        <f>'Table 18a'!D40+'Table 18b'!D40</f>
        <v>108</v>
      </c>
      <c r="E40" s="605">
        <f>'Table 18a'!E40+'Table 18b'!E40</f>
        <v>90</v>
      </c>
      <c r="F40" s="606">
        <f>'Table 18a'!F40+'Table 18b'!F40</f>
        <v>549</v>
      </c>
      <c r="G40" s="172">
        <f t="shared" si="1"/>
        <v>3.0769230769230771</v>
      </c>
      <c r="H40" s="172">
        <f t="shared" si="0"/>
        <v>2.9885413440693713</v>
      </c>
      <c r="I40" s="172">
        <f t="shared" si="0"/>
        <v>2.3820026466696076</v>
      </c>
      <c r="J40" s="172">
        <f t="shared" si="0"/>
        <v>1.5146415348367555</v>
      </c>
      <c r="K40" s="179">
        <f t="shared" si="0"/>
        <v>2.4876523630431824</v>
      </c>
    </row>
    <row r="41" spans="1:11" x14ac:dyDescent="0.2">
      <c r="A41" s="169" t="s">
        <v>176</v>
      </c>
      <c r="B41" s="605">
        <f>'Table 18a'!B41+'Table 18b'!B41</f>
        <v>79</v>
      </c>
      <c r="C41" s="605">
        <f>'Table 18a'!C41+'Table 18b'!C41</f>
        <v>125</v>
      </c>
      <c r="D41" s="605">
        <f>'Table 18a'!D41+'Table 18b'!D41</f>
        <v>118</v>
      </c>
      <c r="E41" s="605">
        <f>'Table 18a'!E41+'Table 18b'!E41</f>
        <v>166</v>
      </c>
      <c r="F41" s="606">
        <f>'Table 18a'!F41+'Table 18b'!F41</f>
        <v>488</v>
      </c>
      <c r="G41" s="172">
        <f t="shared" si="1"/>
        <v>1.5384615384615385</v>
      </c>
      <c r="H41" s="172">
        <f t="shared" si="0"/>
        <v>1.9355837720656548</v>
      </c>
      <c r="I41" s="172">
        <f t="shared" si="0"/>
        <v>2.6025584472871635</v>
      </c>
      <c r="J41" s="172">
        <f t="shared" si="0"/>
        <v>2.7936721642544597</v>
      </c>
      <c r="K41" s="179">
        <f t="shared" si="0"/>
        <v>2.2112465449272736</v>
      </c>
    </row>
    <row r="42" spans="1:11" x14ac:dyDescent="0.2">
      <c r="A42" s="652" t="s">
        <v>20</v>
      </c>
      <c r="B42" s="653">
        <f>'Table 18a'!B42+'Table 18b'!B42</f>
        <v>13</v>
      </c>
      <c r="C42" s="653">
        <f>'Table 18a'!C42+'Table 18b'!C42</f>
        <v>53</v>
      </c>
      <c r="D42" s="653">
        <f>'Table 18a'!D42+'Table 18b'!D42</f>
        <v>47</v>
      </c>
      <c r="E42" s="653">
        <f>'Table 18a'!E42+'Table 18b'!E42</f>
        <v>49</v>
      </c>
      <c r="F42" s="654">
        <f>'Table 18a'!F42+'Table 18b'!F42</f>
        <v>162</v>
      </c>
      <c r="G42" s="655">
        <f t="shared" si="1"/>
        <v>0.25316455696202533</v>
      </c>
      <c r="H42" s="655">
        <f t="shared" si="0"/>
        <v>0.82068751935583761</v>
      </c>
      <c r="I42" s="655">
        <f t="shared" si="0"/>
        <v>1.0366122629025143</v>
      </c>
      <c r="J42" s="655">
        <f t="shared" si="0"/>
        <v>0.82463816896667796</v>
      </c>
      <c r="K42" s="656">
        <f t="shared" si="0"/>
        <v>0.73406135302913589</v>
      </c>
    </row>
    <row r="43" spans="1:11" x14ac:dyDescent="0.2">
      <c r="A43" s="36" t="s">
        <v>177</v>
      </c>
      <c r="B43" s="608">
        <f>'Table 18a'!B43+'Table 18b'!B43</f>
        <v>5</v>
      </c>
      <c r="C43" s="608">
        <f>'Table 18a'!C43+'Table 18b'!C43</f>
        <v>3</v>
      </c>
      <c r="D43" s="608">
        <f>'Table 18a'!D43+'Table 18b'!D43</f>
        <v>3</v>
      </c>
      <c r="E43" s="608">
        <f>'Table 18a'!E43+'Table 18b'!E43</f>
        <v>3</v>
      </c>
      <c r="F43" s="609">
        <f>'Table 18a'!F43+'Table 18b'!F43</f>
        <v>14</v>
      </c>
      <c r="G43" s="210">
        <f t="shared" si="1"/>
        <v>9.7370983446932818E-2</v>
      </c>
      <c r="H43" s="210">
        <f t="shared" si="0"/>
        <v>4.6454010529575721E-2</v>
      </c>
      <c r="I43" s="210">
        <f t="shared" si="0"/>
        <v>6.6166740185266873E-2</v>
      </c>
      <c r="J43" s="210">
        <f t="shared" si="0"/>
        <v>5.0488051161225178E-2</v>
      </c>
      <c r="K43" s="211">
        <f t="shared" si="0"/>
        <v>6.3437400879061134E-2</v>
      </c>
    </row>
    <row r="44" spans="1:11" x14ac:dyDescent="0.2">
      <c r="A44" s="170" t="s">
        <v>178</v>
      </c>
      <c r="B44" s="608">
        <f>'Table 18a'!B44+'Table 18b'!B44</f>
        <v>0</v>
      </c>
      <c r="C44" s="608">
        <f>'Table 18a'!C44+'Table 18b'!C44</f>
        <v>0</v>
      </c>
      <c r="D44" s="608">
        <f>'Table 18a'!D44+'Table 18b'!D44</f>
        <v>1</v>
      </c>
      <c r="E44" s="608">
        <f>'Table 18a'!E44+'Table 18b'!E44</f>
        <v>1</v>
      </c>
      <c r="F44" s="609">
        <f>'Table 18a'!F44+'Table 18b'!F44</f>
        <v>2</v>
      </c>
      <c r="G44" s="210">
        <f t="shared" si="1"/>
        <v>0</v>
      </c>
      <c r="H44" s="210">
        <f t="shared" si="0"/>
        <v>0</v>
      </c>
      <c r="I44" s="210">
        <f t="shared" si="0"/>
        <v>2.2055580061755623E-2</v>
      </c>
      <c r="J44" s="210">
        <f t="shared" si="0"/>
        <v>1.6829350387075059E-2</v>
      </c>
      <c r="K44" s="211">
        <f t="shared" si="0"/>
        <v>9.0624858398658751E-3</v>
      </c>
    </row>
    <row r="45" spans="1:11" x14ac:dyDescent="0.2">
      <c r="A45" s="170" t="s">
        <v>179</v>
      </c>
      <c r="B45" s="608">
        <f>'Table 18a'!B45+'Table 18b'!B45</f>
        <v>0</v>
      </c>
      <c r="C45" s="608">
        <f>'Table 18a'!C45+'Table 18b'!C45</f>
        <v>0</v>
      </c>
      <c r="D45" s="608">
        <f>'Table 18a'!D45+'Table 18b'!D45</f>
        <v>0</v>
      </c>
      <c r="E45" s="608">
        <f>'Table 18a'!E45+'Table 18b'!E45</f>
        <v>1</v>
      </c>
      <c r="F45" s="609">
        <f>'Table 18a'!F45+'Table 18b'!F45</f>
        <v>1</v>
      </c>
      <c r="G45" s="210">
        <f t="shared" si="1"/>
        <v>0</v>
      </c>
      <c r="H45" s="210">
        <f t="shared" si="0"/>
        <v>0</v>
      </c>
      <c r="I45" s="210">
        <f t="shared" si="0"/>
        <v>0</v>
      </c>
      <c r="J45" s="210">
        <f t="shared" si="0"/>
        <v>1.6829350387075059E-2</v>
      </c>
      <c r="K45" s="211">
        <f t="shared" si="0"/>
        <v>4.5312429199329375E-3</v>
      </c>
    </row>
    <row r="46" spans="1:11" x14ac:dyDescent="0.2">
      <c r="A46" s="170" t="s">
        <v>194</v>
      </c>
      <c r="B46" s="608">
        <f>'Table 18a'!B46+'Table 18b'!B46</f>
        <v>5</v>
      </c>
      <c r="C46" s="608">
        <f>'Table 18a'!C46+'Table 18b'!C46</f>
        <v>47</v>
      </c>
      <c r="D46" s="608">
        <f>'Table 18a'!D46+'Table 18b'!D46</f>
        <v>42</v>
      </c>
      <c r="E46" s="608">
        <f>'Table 18a'!E46+'Table 18b'!E46</f>
        <v>35</v>
      </c>
      <c r="F46" s="609">
        <f>'Table 18a'!F46+'Table 18b'!F46</f>
        <v>129</v>
      </c>
      <c r="G46" s="210">
        <f t="shared" si="1"/>
        <v>9.7370983446932818E-2</v>
      </c>
      <c r="H46" s="210">
        <f t="shared" si="0"/>
        <v>0.72777949829668631</v>
      </c>
      <c r="I46" s="210">
        <f t="shared" si="0"/>
        <v>0.92633436259373625</v>
      </c>
      <c r="J46" s="210">
        <f t="shared" si="0"/>
        <v>0.58902726354762702</v>
      </c>
      <c r="K46" s="211">
        <f t="shared" si="0"/>
        <v>0.58453033667134902</v>
      </c>
    </row>
    <row r="47" spans="1:11" x14ac:dyDescent="0.2">
      <c r="A47" s="170" t="s">
        <v>180</v>
      </c>
      <c r="B47" s="608">
        <f>'Table 18a'!B47+'Table 18b'!B47</f>
        <v>0</v>
      </c>
      <c r="C47" s="608">
        <f>'Table 18a'!C47+'Table 18b'!C47</f>
        <v>0</v>
      </c>
      <c r="D47" s="608">
        <f>'Table 18a'!D47+'Table 18b'!D47</f>
        <v>1</v>
      </c>
      <c r="E47" s="608">
        <f>'Table 18a'!E47+'Table 18b'!E47</f>
        <v>0</v>
      </c>
      <c r="F47" s="609">
        <f>'Table 18a'!F47+'Table 18b'!F47</f>
        <v>1</v>
      </c>
      <c r="G47" s="210">
        <f t="shared" si="1"/>
        <v>0</v>
      </c>
      <c r="H47" s="210">
        <f t="shared" si="0"/>
        <v>0</v>
      </c>
      <c r="I47" s="210">
        <f t="shared" si="0"/>
        <v>2.2055580061755623E-2</v>
      </c>
      <c r="J47" s="210">
        <f t="shared" si="0"/>
        <v>0</v>
      </c>
      <c r="K47" s="211">
        <f t="shared" si="0"/>
        <v>4.5312429199329375E-3</v>
      </c>
    </row>
    <row r="48" spans="1:11" x14ac:dyDescent="0.2">
      <c r="A48" s="170" t="s">
        <v>181</v>
      </c>
      <c r="B48" s="608">
        <f>'Table 18a'!B48+'Table 18b'!B48</f>
        <v>0</v>
      </c>
      <c r="C48" s="608">
        <f>'Table 18a'!C48+'Table 18b'!C48</f>
        <v>0</v>
      </c>
      <c r="D48" s="608">
        <f>'Table 18a'!D48+'Table 18b'!D48</f>
        <v>0</v>
      </c>
      <c r="E48" s="608">
        <f>'Table 18a'!E48+'Table 18b'!E48</f>
        <v>0</v>
      </c>
      <c r="F48" s="609">
        <f>'Table 18a'!F48+'Table 18b'!F48</f>
        <v>0</v>
      </c>
      <c r="G48" s="208">
        <f t="shared" si="1"/>
        <v>0</v>
      </c>
      <c r="H48" s="172">
        <f t="shared" si="0"/>
        <v>0</v>
      </c>
      <c r="I48" s="172">
        <f t="shared" si="0"/>
        <v>0</v>
      </c>
      <c r="J48" s="172">
        <f t="shared" si="0"/>
        <v>0</v>
      </c>
      <c r="K48" s="179">
        <f t="shared" si="0"/>
        <v>0</v>
      </c>
    </row>
    <row r="49" spans="1:11" x14ac:dyDescent="0.2">
      <c r="A49" s="170" t="s">
        <v>182</v>
      </c>
      <c r="B49" s="608">
        <f>'Table 18a'!B49+'Table 18b'!B49</f>
        <v>0</v>
      </c>
      <c r="C49" s="608">
        <f>'Table 18a'!C49+'Table 18b'!C49</f>
        <v>0</v>
      </c>
      <c r="D49" s="608">
        <f>'Table 18a'!D49+'Table 18b'!D49</f>
        <v>0</v>
      </c>
      <c r="E49" s="608">
        <f>'Table 18a'!E49+'Table 18b'!E49</f>
        <v>0</v>
      </c>
      <c r="F49" s="609">
        <f>'Table 18a'!F49+'Table 18b'!F49</f>
        <v>0</v>
      </c>
      <c r="G49" s="208">
        <f t="shared" si="1"/>
        <v>0</v>
      </c>
      <c r="H49" s="172">
        <f t="shared" si="0"/>
        <v>0</v>
      </c>
      <c r="I49" s="172">
        <f t="shared" si="0"/>
        <v>0</v>
      </c>
      <c r="J49" s="172">
        <f t="shared" si="0"/>
        <v>0</v>
      </c>
      <c r="K49" s="179">
        <f t="shared" si="0"/>
        <v>0</v>
      </c>
    </row>
    <row r="50" spans="1:11" x14ac:dyDescent="0.2">
      <c r="A50" s="171" t="s">
        <v>195</v>
      </c>
      <c r="B50" s="610">
        <f>'Table 18a'!B50+'Table 18b'!B50</f>
        <v>3</v>
      </c>
      <c r="C50" s="610">
        <f>'Table 18a'!C50+'Table 18b'!C50</f>
        <v>3</v>
      </c>
      <c r="D50" s="610">
        <f>'Table 18a'!D50+'Table 18b'!D50</f>
        <v>0</v>
      </c>
      <c r="E50" s="610">
        <f>'Table 18a'!E50+'Table 18b'!E50</f>
        <v>9</v>
      </c>
      <c r="F50" s="611">
        <f>'Table 18a'!F50+'Table 18b'!F50</f>
        <v>15</v>
      </c>
      <c r="G50" s="212">
        <f t="shared" si="1"/>
        <v>5.8422590068159683E-2</v>
      </c>
      <c r="H50" s="212">
        <f t="shared" si="0"/>
        <v>4.6454010529575721E-2</v>
      </c>
      <c r="I50" s="212">
        <f t="shared" si="0"/>
        <v>0</v>
      </c>
      <c r="J50" s="212">
        <f t="shared" si="0"/>
        <v>0.15146415348367553</v>
      </c>
      <c r="K50" s="213">
        <f t="shared" si="0"/>
        <v>6.7968643798994061E-2</v>
      </c>
    </row>
    <row r="51" spans="1:11" x14ac:dyDescent="0.2">
      <c r="A51" s="587" t="s">
        <v>117</v>
      </c>
      <c r="B51" s="3"/>
      <c r="C51" s="3"/>
      <c r="D51" s="3"/>
      <c r="E51" s="3"/>
      <c r="F51" s="3"/>
      <c r="G51" s="3"/>
      <c r="H51" s="3"/>
      <c r="I51" s="3"/>
      <c r="J51" s="3"/>
      <c r="K51" s="3"/>
    </row>
  </sheetData>
  <hyperlinks>
    <hyperlink ref="A1" location="Contents!A1" display="Return to index"/>
  </hyperlinks>
  <pageMargins left="0.70866141732283472" right="0.70866141732283472" top="0.74803149606299213" bottom="0.74803149606299213" header="0.31496062992125984" footer="0.31496062992125984"/>
  <pageSetup paperSize="9" scale="92" orientation="landscape"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L28"/>
  <sheetViews>
    <sheetView showGridLines="0" workbookViewId="0">
      <selection activeCell="A2" sqref="A2"/>
    </sheetView>
  </sheetViews>
  <sheetFormatPr defaultRowHeight="12.75" x14ac:dyDescent="0.2"/>
  <cols>
    <col min="1" max="1" customWidth="true" width="53.42578125" collapsed="false"/>
    <col min="2" max="11" customWidth="true" width="9.140625" collapsed="false"/>
  </cols>
  <sheetData>
    <row r="1" spans="1:12" x14ac:dyDescent="0.2">
      <c r="A1" s="100" t="s">
        <v>89</v>
      </c>
    </row>
    <row r="2" spans="1:12" ht="17.25" x14ac:dyDescent="0.2">
      <c r="A2" s="315" t="s">
        <v>448</v>
      </c>
    </row>
    <row r="3" spans="1:12" x14ac:dyDescent="0.2">
      <c r="A3" s="127"/>
      <c r="B3" s="126"/>
      <c r="C3" s="125"/>
      <c r="D3" s="125"/>
      <c r="E3" s="126"/>
      <c r="F3" s="129"/>
      <c r="G3" s="126"/>
      <c r="H3" s="125"/>
      <c r="I3" s="125"/>
      <c r="J3" s="316"/>
      <c r="K3" s="129" t="s">
        <v>23</v>
      </c>
    </row>
    <row r="4" spans="1:12" x14ac:dyDescent="0.2">
      <c r="A4" s="993" t="s">
        <v>30</v>
      </c>
      <c r="B4" s="995" t="s">
        <v>66</v>
      </c>
      <c r="C4" s="996"/>
      <c r="D4" s="996"/>
      <c r="E4" s="996"/>
      <c r="F4" s="996"/>
      <c r="G4" s="995" t="s">
        <v>67</v>
      </c>
      <c r="H4" s="996"/>
      <c r="I4" s="996"/>
      <c r="J4" s="996"/>
      <c r="K4" s="997"/>
      <c r="L4" s="881"/>
    </row>
    <row r="5" spans="1:12" ht="24" x14ac:dyDescent="0.2">
      <c r="A5" s="994"/>
      <c r="B5" s="317" t="s">
        <v>31</v>
      </c>
      <c r="C5" s="816" t="s">
        <v>32</v>
      </c>
      <c r="D5" s="816" t="s">
        <v>29</v>
      </c>
      <c r="E5" s="317" t="s">
        <v>285</v>
      </c>
      <c r="F5" s="432" t="s">
        <v>286</v>
      </c>
      <c r="G5" s="318" t="s">
        <v>31</v>
      </c>
      <c r="H5" s="816" t="s">
        <v>32</v>
      </c>
      <c r="I5" s="816" t="s">
        <v>29</v>
      </c>
      <c r="J5" s="317" t="s">
        <v>285</v>
      </c>
      <c r="K5" s="431" t="s">
        <v>287</v>
      </c>
      <c r="L5" s="880" t="s">
        <v>455</v>
      </c>
    </row>
    <row r="6" spans="1:12" x14ac:dyDescent="0.2">
      <c r="A6" s="759" t="s">
        <v>288</v>
      </c>
      <c r="B6" s="760">
        <v>1620</v>
      </c>
      <c r="C6" s="761">
        <v>2655</v>
      </c>
      <c r="D6" s="761">
        <v>1532</v>
      </c>
      <c r="E6" s="761">
        <v>1599</v>
      </c>
      <c r="F6" s="762">
        <v>7406</v>
      </c>
      <c r="G6" s="760">
        <v>332</v>
      </c>
      <c r="H6" s="761">
        <v>473</v>
      </c>
      <c r="I6" s="761">
        <v>358</v>
      </c>
      <c r="J6" s="761">
        <v>320</v>
      </c>
      <c r="K6" s="762">
        <v>1483</v>
      </c>
      <c r="L6" s="762">
        <v>8889</v>
      </c>
    </row>
    <row r="7" spans="1:12" x14ac:dyDescent="0.2">
      <c r="A7" s="567" t="s">
        <v>216</v>
      </c>
      <c r="B7" s="415">
        <v>0</v>
      </c>
      <c r="C7" s="354">
        <v>0</v>
      </c>
      <c r="D7" s="354">
        <v>0</v>
      </c>
      <c r="E7" s="354">
        <v>0</v>
      </c>
      <c r="F7" s="355">
        <v>0</v>
      </c>
      <c r="G7" s="415">
        <v>0</v>
      </c>
      <c r="H7" s="354">
        <v>0</v>
      </c>
      <c r="I7" s="354">
        <v>0</v>
      </c>
      <c r="J7" s="354">
        <v>0</v>
      </c>
      <c r="K7" s="355">
        <v>0</v>
      </c>
      <c r="L7" s="355">
        <v>0</v>
      </c>
    </row>
    <row r="8" spans="1:12" x14ac:dyDescent="0.2">
      <c r="A8" s="567" t="s">
        <v>217</v>
      </c>
      <c r="B8" s="415">
        <v>39</v>
      </c>
      <c r="C8" s="354">
        <v>98</v>
      </c>
      <c r="D8" s="354">
        <v>54</v>
      </c>
      <c r="E8" s="354">
        <v>63</v>
      </c>
      <c r="F8" s="355">
        <v>254</v>
      </c>
      <c r="G8" s="415">
        <v>5</v>
      </c>
      <c r="H8" s="354">
        <v>14</v>
      </c>
      <c r="I8" s="354">
        <v>4</v>
      </c>
      <c r="J8" s="354">
        <v>15</v>
      </c>
      <c r="K8" s="355">
        <v>38</v>
      </c>
      <c r="L8" s="355">
        <v>292</v>
      </c>
    </row>
    <row r="9" spans="1:12" x14ac:dyDescent="0.2">
      <c r="A9" s="567" t="s">
        <v>218</v>
      </c>
      <c r="B9" s="483">
        <v>341</v>
      </c>
      <c r="C9" s="354">
        <v>617</v>
      </c>
      <c r="D9" s="354">
        <v>311</v>
      </c>
      <c r="E9" s="354">
        <v>280</v>
      </c>
      <c r="F9" s="355">
        <v>1549</v>
      </c>
      <c r="G9" s="483">
        <v>28</v>
      </c>
      <c r="H9" s="354">
        <v>23</v>
      </c>
      <c r="I9" s="354">
        <v>8</v>
      </c>
      <c r="J9" s="354">
        <v>7</v>
      </c>
      <c r="K9" s="355">
        <v>66</v>
      </c>
      <c r="L9" s="355">
        <v>1615</v>
      </c>
    </row>
    <row r="10" spans="1:12" x14ac:dyDescent="0.2">
      <c r="A10" s="567" t="s">
        <v>219</v>
      </c>
      <c r="B10" s="483">
        <v>9</v>
      </c>
      <c r="C10" s="354">
        <v>22</v>
      </c>
      <c r="D10" s="354">
        <v>34</v>
      </c>
      <c r="E10" s="354">
        <v>48</v>
      </c>
      <c r="F10" s="355">
        <v>113</v>
      </c>
      <c r="G10" s="483">
        <v>1</v>
      </c>
      <c r="H10" s="354">
        <v>6</v>
      </c>
      <c r="I10" s="354">
        <v>1</v>
      </c>
      <c r="J10" s="354">
        <v>9</v>
      </c>
      <c r="K10" s="355">
        <v>17</v>
      </c>
      <c r="L10" s="355">
        <v>130</v>
      </c>
    </row>
    <row r="11" spans="1:12" x14ac:dyDescent="0.2">
      <c r="A11" s="567" t="s">
        <v>220</v>
      </c>
      <c r="B11" s="483">
        <v>0</v>
      </c>
      <c r="C11" s="354">
        <v>0</v>
      </c>
      <c r="D11" s="354">
        <v>1</v>
      </c>
      <c r="E11" s="354">
        <v>0</v>
      </c>
      <c r="F11" s="355">
        <v>1</v>
      </c>
      <c r="G11" s="483">
        <v>0</v>
      </c>
      <c r="H11" s="354">
        <v>0</v>
      </c>
      <c r="I11" s="354">
        <v>0</v>
      </c>
      <c r="J11" s="354">
        <v>0</v>
      </c>
      <c r="K11" s="355">
        <v>0</v>
      </c>
      <c r="L11" s="355">
        <v>1</v>
      </c>
    </row>
    <row r="12" spans="1:12" x14ac:dyDescent="0.2">
      <c r="A12" s="567" t="s">
        <v>221</v>
      </c>
      <c r="B12" s="415">
        <v>6</v>
      </c>
      <c r="C12" s="354">
        <v>15</v>
      </c>
      <c r="D12" s="354">
        <v>13</v>
      </c>
      <c r="E12" s="354">
        <v>15</v>
      </c>
      <c r="F12" s="355">
        <v>49</v>
      </c>
      <c r="G12" s="415">
        <v>10</v>
      </c>
      <c r="H12" s="354">
        <v>7</v>
      </c>
      <c r="I12" s="354">
        <v>3</v>
      </c>
      <c r="J12" s="354">
        <v>1</v>
      </c>
      <c r="K12" s="355">
        <v>21</v>
      </c>
      <c r="L12" s="355">
        <v>70</v>
      </c>
    </row>
    <row r="13" spans="1:12" x14ac:dyDescent="0.2">
      <c r="A13" s="567" t="s">
        <v>222</v>
      </c>
      <c r="B13" s="415">
        <v>36</v>
      </c>
      <c r="C13" s="354">
        <v>46</v>
      </c>
      <c r="D13" s="354">
        <v>21</v>
      </c>
      <c r="E13" s="354">
        <v>20</v>
      </c>
      <c r="F13" s="355">
        <v>123</v>
      </c>
      <c r="G13" s="415">
        <v>6</v>
      </c>
      <c r="H13" s="354">
        <v>3</v>
      </c>
      <c r="I13" s="354">
        <v>4</v>
      </c>
      <c r="J13" s="354">
        <v>5</v>
      </c>
      <c r="K13" s="355">
        <v>18</v>
      </c>
      <c r="L13" s="355">
        <v>141</v>
      </c>
    </row>
    <row r="14" spans="1:12" x14ac:dyDescent="0.2">
      <c r="A14" s="567" t="s">
        <v>223</v>
      </c>
      <c r="B14" s="483">
        <v>270</v>
      </c>
      <c r="C14" s="354">
        <v>382</v>
      </c>
      <c r="D14" s="354">
        <v>306</v>
      </c>
      <c r="E14" s="354">
        <v>388</v>
      </c>
      <c r="F14" s="355">
        <v>1346</v>
      </c>
      <c r="G14" s="483">
        <v>59</v>
      </c>
      <c r="H14" s="354">
        <v>50</v>
      </c>
      <c r="I14" s="354">
        <v>57</v>
      </c>
      <c r="J14" s="354">
        <v>37</v>
      </c>
      <c r="K14" s="355">
        <v>203</v>
      </c>
      <c r="L14" s="355">
        <v>1549</v>
      </c>
    </row>
    <row r="15" spans="1:12" x14ac:dyDescent="0.2">
      <c r="A15" s="567" t="s">
        <v>224</v>
      </c>
      <c r="B15" s="483">
        <v>919</v>
      </c>
      <c r="C15" s="354">
        <v>1475</v>
      </c>
      <c r="D15" s="354">
        <v>792</v>
      </c>
      <c r="E15" s="354">
        <v>785</v>
      </c>
      <c r="F15" s="355">
        <v>3971</v>
      </c>
      <c r="G15" s="483">
        <v>222</v>
      </c>
      <c r="H15" s="354">
        <v>370</v>
      </c>
      <c r="I15" s="354">
        <v>281</v>
      </c>
      <c r="J15" s="354">
        <v>246</v>
      </c>
      <c r="K15" s="355">
        <v>1119</v>
      </c>
      <c r="L15" s="355">
        <v>5090</v>
      </c>
    </row>
    <row r="16" spans="1:12" x14ac:dyDescent="0.2">
      <c r="A16" s="567" t="s">
        <v>225</v>
      </c>
      <c r="B16" s="483">
        <v>0</v>
      </c>
      <c r="C16" s="354">
        <v>0</v>
      </c>
      <c r="D16" s="354">
        <v>0</v>
      </c>
      <c r="E16" s="354">
        <v>0</v>
      </c>
      <c r="F16" s="355">
        <v>0</v>
      </c>
      <c r="G16" s="483">
        <v>1</v>
      </c>
      <c r="H16" s="354">
        <v>0</v>
      </c>
      <c r="I16" s="354">
        <v>0</v>
      </c>
      <c r="J16" s="354">
        <v>0</v>
      </c>
      <c r="K16" s="355">
        <v>1</v>
      </c>
      <c r="L16" s="355">
        <v>1</v>
      </c>
    </row>
    <row r="17" spans="1:12" x14ac:dyDescent="0.2">
      <c r="A17" s="755" t="s">
        <v>508</v>
      </c>
      <c r="B17" s="756">
        <v>100</v>
      </c>
      <c r="C17" s="757">
        <v>100</v>
      </c>
      <c r="D17" s="757">
        <v>100</v>
      </c>
      <c r="E17" s="757">
        <v>100</v>
      </c>
      <c r="F17" s="758">
        <v>100</v>
      </c>
      <c r="G17" s="756">
        <v>100</v>
      </c>
      <c r="H17" s="757">
        <v>100</v>
      </c>
      <c r="I17" s="757">
        <v>100</v>
      </c>
      <c r="J17" s="757">
        <v>100</v>
      </c>
      <c r="K17" s="758">
        <v>100</v>
      </c>
      <c r="L17" s="758">
        <v>100</v>
      </c>
    </row>
    <row r="18" spans="1:12" x14ac:dyDescent="0.2">
      <c r="A18" s="568" t="s">
        <v>216</v>
      </c>
      <c r="B18" s="494">
        <v>0</v>
      </c>
      <c r="C18" s="495">
        <v>0</v>
      </c>
      <c r="D18" s="495">
        <v>0</v>
      </c>
      <c r="E18" s="495">
        <v>0</v>
      </c>
      <c r="F18" s="496">
        <v>0</v>
      </c>
      <c r="G18" s="494">
        <v>0</v>
      </c>
      <c r="H18" s="495">
        <v>0</v>
      </c>
      <c r="I18" s="495">
        <v>0</v>
      </c>
      <c r="J18" s="495">
        <v>0</v>
      </c>
      <c r="K18" s="496">
        <v>0</v>
      </c>
      <c r="L18" s="496">
        <v>0</v>
      </c>
    </row>
    <row r="19" spans="1:12" x14ac:dyDescent="0.2">
      <c r="A19" s="568" t="s">
        <v>217</v>
      </c>
      <c r="B19" s="494">
        <v>2.4074074074074074</v>
      </c>
      <c r="C19" s="495">
        <v>3.6911487758945385</v>
      </c>
      <c r="D19" s="495">
        <v>3.524804177545692</v>
      </c>
      <c r="E19" s="495">
        <v>3.9399624765478425</v>
      </c>
      <c r="F19" s="496">
        <v>3.4296516338104239</v>
      </c>
      <c r="G19" s="494">
        <v>1.5060240963855422</v>
      </c>
      <c r="H19" s="495">
        <v>2.9598308668076108</v>
      </c>
      <c r="I19" s="495">
        <v>1.1173184357541899</v>
      </c>
      <c r="J19" s="495">
        <v>4.6875</v>
      </c>
      <c r="K19" s="496">
        <v>2.5623735670937289</v>
      </c>
      <c r="L19" s="496">
        <v>3.2849589380132751</v>
      </c>
    </row>
    <row r="20" spans="1:12" x14ac:dyDescent="0.2">
      <c r="A20" s="568" t="s">
        <v>218</v>
      </c>
      <c r="B20" s="494">
        <v>21.049382716049383</v>
      </c>
      <c r="C20" s="495">
        <v>23.239171374764595</v>
      </c>
      <c r="D20" s="495">
        <v>20.300261096605745</v>
      </c>
      <c r="E20" s="495">
        <v>17.510944340212635</v>
      </c>
      <c r="F20" s="496">
        <v>20.91547394004861</v>
      </c>
      <c r="G20" s="494">
        <v>8.4337349397590362</v>
      </c>
      <c r="H20" s="495">
        <v>4.8625792811839323</v>
      </c>
      <c r="I20" s="495">
        <v>2.2346368715083798</v>
      </c>
      <c r="J20" s="495">
        <v>2.1875</v>
      </c>
      <c r="K20" s="496">
        <v>4.4504383007417392</v>
      </c>
      <c r="L20" s="496">
        <v>18.16852289346383</v>
      </c>
    </row>
    <row r="21" spans="1:12" x14ac:dyDescent="0.2">
      <c r="A21" s="568" t="s">
        <v>219</v>
      </c>
      <c r="B21" s="494">
        <v>0.55555555555555558</v>
      </c>
      <c r="C21" s="495">
        <v>0.82862523540489641</v>
      </c>
      <c r="D21" s="495">
        <v>2.219321148825065</v>
      </c>
      <c r="E21" s="495">
        <v>3.0018761726078798</v>
      </c>
      <c r="F21" s="496">
        <v>1.5257899000810153</v>
      </c>
      <c r="G21" s="494">
        <v>0.30120481927710846</v>
      </c>
      <c r="H21" s="495">
        <v>1.2684989429175475</v>
      </c>
      <c r="I21" s="495">
        <v>0.27932960893854747</v>
      </c>
      <c r="J21" s="495">
        <v>2.8125</v>
      </c>
      <c r="K21" s="496">
        <v>1.1463250168577208</v>
      </c>
      <c r="L21" s="496">
        <v>1.4624817189785126</v>
      </c>
    </row>
    <row r="22" spans="1:12" x14ac:dyDescent="0.2">
      <c r="A22" s="568" t="s">
        <v>220</v>
      </c>
      <c r="B22" s="494">
        <v>0</v>
      </c>
      <c r="C22" s="495">
        <v>0</v>
      </c>
      <c r="D22" s="495">
        <v>6.5274151436031339E-2</v>
      </c>
      <c r="E22" s="495">
        <v>0</v>
      </c>
      <c r="F22" s="496">
        <v>1.3502565487442613E-2</v>
      </c>
      <c r="G22" s="494">
        <v>0</v>
      </c>
      <c r="H22" s="495">
        <v>0</v>
      </c>
      <c r="I22" s="495">
        <v>0</v>
      </c>
      <c r="J22" s="495">
        <v>0</v>
      </c>
      <c r="K22" s="496">
        <v>0</v>
      </c>
      <c r="L22" s="496">
        <v>1.1249859376757791E-2</v>
      </c>
    </row>
    <row r="23" spans="1:12" x14ac:dyDescent="0.2">
      <c r="A23" s="568" t="s">
        <v>221</v>
      </c>
      <c r="B23" s="494">
        <v>0.37037037037037041</v>
      </c>
      <c r="C23" s="495">
        <v>0.56497175141242939</v>
      </c>
      <c r="D23" s="495">
        <v>0.84856396866840744</v>
      </c>
      <c r="E23" s="495">
        <v>0.93808630393996251</v>
      </c>
      <c r="F23" s="496">
        <v>0.66162570888468808</v>
      </c>
      <c r="G23" s="494">
        <v>3.0120481927710845</v>
      </c>
      <c r="H23" s="495">
        <v>1.4799154334038054</v>
      </c>
      <c r="I23" s="495">
        <v>0.83798882681564246</v>
      </c>
      <c r="J23" s="495">
        <v>0.3125</v>
      </c>
      <c r="K23" s="496">
        <v>1.4160485502360081</v>
      </c>
      <c r="L23" s="496">
        <v>0.78749015637304531</v>
      </c>
    </row>
    <row r="24" spans="1:12" x14ac:dyDescent="0.2">
      <c r="A24" s="568" t="s">
        <v>222</v>
      </c>
      <c r="B24" s="494">
        <v>2.2222222222222223</v>
      </c>
      <c r="C24" s="495">
        <v>1.7325800376647833</v>
      </c>
      <c r="D24" s="495">
        <v>1.370757180156658</v>
      </c>
      <c r="E24" s="495">
        <v>1.2507817385866167</v>
      </c>
      <c r="F24" s="496">
        <v>1.6608155549554415</v>
      </c>
      <c r="G24" s="494">
        <v>1.8072289156626504</v>
      </c>
      <c r="H24" s="495">
        <v>0.63424947145877375</v>
      </c>
      <c r="I24" s="495">
        <v>1.1173184357541899</v>
      </c>
      <c r="J24" s="495">
        <v>1.5625</v>
      </c>
      <c r="K24" s="496">
        <v>1.2137559002022926</v>
      </c>
      <c r="L24" s="496">
        <v>1.5862301721228484</v>
      </c>
    </row>
    <row r="25" spans="1:12" x14ac:dyDescent="0.2">
      <c r="A25" s="568" t="s">
        <v>223</v>
      </c>
      <c r="B25" s="494">
        <v>16.666666666666664</v>
      </c>
      <c r="C25" s="495">
        <v>14.387947269303202</v>
      </c>
      <c r="D25" s="495">
        <v>19.973890339425587</v>
      </c>
      <c r="E25" s="495">
        <v>24.265165728580364</v>
      </c>
      <c r="F25" s="496">
        <v>18.174453146097758</v>
      </c>
      <c r="G25" s="494">
        <v>17.771084337349397</v>
      </c>
      <c r="H25" s="495">
        <v>10.570824524312897</v>
      </c>
      <c r="I25" s="495">
        <v>15.921787709497206</v>
      </c>
      <c r="J25" s="495">
        <v>11.5625</v>
      </c>
      <c r="K25" s="496">
        <v>13.68846931894808</v>
      </c>
      <c r="L25" s="496">
        <v>17.426032174597815</v>
      </c>
    </row>
    <row r="26" spans="1:12" x14ac:dyDescent="0.2">
      <c r="A26" s="568" t="s">
        <v>224</v>
      </c>
      <c r="B26" s="494">
        <v>56.728395061728399</v>
      </c>
      <c r="C26" s="495">
        <v>55.555555555555557</v>
      </c>
      <c r="D26" s="495">
        <v>51.697127937336816</v>
      </c>
      <c r="E26" s="495">
        <v>49.093183239524699</v>
      </c>
      <c r="F26" s="496">
        <v>53.618687550634625</v>
      </c>
      <c r="G26" s="494">
        <v>66.867469879518069</v>
      </c>
      <c r="H26" s="495">
        <v>78.224101479915433</v>
      </c>
      <c r="I26" s="495">
        <v>78.491620111731848</v>
      </c>
      <c r="J26" s="495">
        <v>76.875</v>
      </c>
      <c r="K26" s="496">
        <v>75.455158462575852</v>
      </c>
      <c r="L26" s="496">
        <v>57.261784227697156</v>
      </c>
    </row>
    <row r="27" spans="1:12" x14ac:dyDescent="0.2">
      <c r="A27" s="846" t="s">
        <v>225</v>
      </c>
      <c r="B27" s="849">
        <v>0</v>
      </c>
      <c r="C27" s="847">
        <v>0</v>
      </c>
      <c r="D27" s="847">
        <v>0</v>
      </c>
      <c r="E27" s="847">
        <v>0</v>
      </c>
      <c r="F27" s="848">
        <v>0</v>
      </c>
      <c r="G27" s="849">
        <v>0.30120481927710846</v>
      </c>
      <c r="H27" s="847">
        <v>0</v>
      </c>
      <c r="I27" s="847">
        <v>0</v>
      </c>
      <c r="J27" s="847">
        <v>0</v>
      </c>
      <c r="K27" s="848">
        <v>6.7430883344571813E-2</v>
      </c>
      <c r="L27" s="848">
        <v>1.1249859376757791E-2</v>
      </c>
    </row>
    <row r="28" spans="1:12" ht="11.25" customHeight="1" x14ac:dyDescent="0.2">
      <c r="A28" s="307" t="s">
        <v>161</v>
      </c>
    </row>
  </sheetData>
  <mergeCells count="3">
    <mergeCell ref="A4:A5"/>
    <mergeCell ref="B4:F4"/>
    <mergeCell ref="G4:K4"/>
  </mergeCells>
  <hyperlinks>
    <hyperlink ref="A1" location="Contents!A1" display="Return to index"/>
  </hyperlinks>
  <pageMargins left="0.70866141732283472" right="0.70866141732283472" top="0.74803149606299213" bottom="0.74803149606299213" header="0.31496062992125984" footer="0.31496062992125984"/>
  <pageSetup paperSize="9" scale="86"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O28"/>
  <sheetViews>
    <sheetView showGridLines="0" workbookViewId="0">
      <selection activeCell="A2" sqref="A2"/>
    </sheetView>
  </sheetViews>
  <sheetFormatPr defaultRowHeight="12.75" x14ac:dyDescent="0.2"/>
  <cols>
    <col min="1" max="1" customWidth="true" width="31.28515625" collapsed="false"/>
    <col min="2" max="11" customWidth="true" width="9.140625" collapsed="false"/>
    <col min="12" max="12" customWidth="true" width="8.0" collapsed="false"/>
  </cols>
  <sheetData>
    <row r="1" spans="1:15" x14ac:dyDescent="0.2">
      <c r="A1" s="100" t="s">
        <v>89</v>
      </c>
    </row>
    <row r="2" spans="1:15" ht="15" x14ac:dyDescent="0.2">
      <c r="A2" s="33" t="s">
        <v>451</v>
      </c>
      <c r="B2" s="37"/>
      <c r="C2" s="37"/>
      <c r="D2" s="37"/>
      <c r="E2" s="37"/>
      <c r="F2" s="37"/>
      <c r="G2" s="37"/>
      <c r="H2" s="37"/>
      <c r="I2" s="37"/>
      <c r="J2" s="37"/>
      <c r="K2" s="37"/>
    </row>
    <row r="3" spans="1:15" ht="12.75" customHeight="1" x14ac:dyDescent="0.2">
      <c r="A3" s="33"/>
      <c r="B3" s="37"/>
      <c r="C3" s="37"/>
      <c r="D3" s="37"/>
      <c r="E3" s="37"/>
      <c r="F3" s="37"/>
      <c r="G3" s="37"/>
      <c r="H3" s="37"/>
      <c r="I3" s="37"/>
      <c r="J3" s="37"/>
      <c r="K3" s="37"/>
    </row>
    <row r="4" spans="1:15" ht="48" x14ac:dyDescent="0.2">
      <c r="A4" s="128"/>
      <c r="B4" s="564" t="s">
        <v>111</v>
      </c>
      <c r="C4" s="626" t="s">
        <v>118</v>
      </c>
      <c r="D4" s="626" t="s">
        <v>128</v>
      </c>
      <c r="E4" s="626" t="s">
        <v>137</v>
      </c>
      <c r="F4" s="626" t="s">
        <v>163</v>
      </c>
      <c r="G4" s="626" t="s">
        <v>208</v>
      </c>
      <c r="H4" s="626" t="s">
        <v>269</v>
      </c>
      <c r="I4" s="626" t="s">
        <v>342</v>
      </c>
      <c r="J4" s="626" t="s">
        <v>349</v>
      </c>
      <c r="K4" s="565" t="s">
        <v>371</v>
      </c>
      <c r="L4" s="205" t="s">
        <v>380</v>
      </c>
    </row>
    <row r="5" spans="1:15" x14ac:dyDescent="0.2">
      <c r="A5" s="763" t="s">
        <v>136</v>
      </c>
      <c r="B5" s="764">
        <v>59108</v>
      </c>
      <c r="C5" s="765">
        <v>60099</v>
      </c>
      <c r="D5" s="765">
        <v>67341</v>
      </c>
      <c r="E5" s="765">
        <v>87593</v>
      </c>
      <c r="F5" s="765">
        <v>82357</v>
      </c>
      <c r="G5" s="765">
        <v>63116</v>
      </c>
      <c r="H5" s="765">
        <v>62463</v>
      </c>
      <c r="I5" s="765">
        <v>41825</v>
      </c>
      <c r="J5" s="766">
        <v>41835</v>
      </c>
      <c r="K5" s="767">
        <v>35597</v>
      </c>
      <c r="L5" s="787">
        <v>-14.910959722720207</v>
      </c>
      <c r="N5" s="226"/>
      <c r="O5" s="9"/>
    </row>
    <row r="6" spans="1:15" x14ac:dyDescent="0.2">
      <c r="A6" s="116" t="s">
        <v>148</v>
      </c>
      <c r="B6" s="415">
        <v>36057</v>
      </c>
      <c r="C6" s="354">
        <v>35604</v>
      </c>
      <c r="D6" s="354">
        <v>42184</v>
      </c>
      <c r="E6" s="354">
        <v>47969</v>
      </c>
      <c r="F6" s="354">
        <v>47259</v>
      </c>
      <c r="G6" s="354">
        <v>36314</v>
      </c>
      <c r="H6" s="354">
        <v>34477</v>
      </c>
      <c r="I6" s="354">
        <v>21825</v>
      </c>
      <c r="J6" s="354">
        <v>22693</v>
      </c>
      <c r="K6" s="355">
        <v>18443</v>
      </c>
      <c r="L6" s="566">
        <v>-18.728242189221344</v>
      </c>
      <c r="N6" s="223"/>
      <c r="O6" s="9"/>
    </row>
    <row r="7" spans="1:15" x14ac:dyDescent="0.2">
      <c r="A7" s="44" t="s">
        <v>149</v>
      </c>
      <c r="B7" s="415">
        <v>18592</v>
      </c>
      <c r="C7" s="354">
        <v>20357</v>
      </c>
      <c r="D7" s="354">
        <v>21067</v>
      </c>
      <c r="E7" s="354">
        <v>21669</v>
      </c>
      <c r="F7" s="354">
        <v>23467</v>
      </c>
      <c r="G7" s="354">
        <v>15488</v>
      </c>
      <c r="H7" s="354">
        <v>10748</v>
      </c>
      <c r="I7" s="354">
        <v>8430</v>
      </c>
      <c r="J7" s="354">
        <v>6546</v>
      </c>
      <c r="K7" s="355">
        <v>6977</v>
      </c>
      <c r="L7" s="566">
        <v>6.5841735410937963</v>
      </c>
      <c r="N7" s="223"/>
      <c r="O7" s="9"/>
    </row>
    <row r="8" spans="1:15" x14ac:dyDescent="0.2">
      <c r="A8" s="44" t="s">
        <v>355</v>
      </c>
      <c r="B8" s="415">
        <v>0</v>
      </c>
      <c r="C8" s="354">
        <v>0</v>
      </c>
      <c r="D8" s="354">
        <v>0</v>
      </c>
      <c r="E8" s="354">
        <v>14528</v>
      </c>
      <c r="F8" s="354">
        <v>8863</v>
      </c>
      <c r="G8" s="354">
        <v>8698</v>
      </c>
      <c r="H8" s="354">
        <v>14043</v>
      </c>
      <c r="I8" s="354">
        <v>8667</v>
      </c>
      <c r="J8" s="354">
        <v>9390</v>
      </c>
      <c r="K8" s="355">
        <v>6211</v>
      </c>
      <c r="L8" s="566">
        <v>-33.855165069222579</v>
      </c>
      <c r="N8" s="223"/>
      <c r="O8" s="9"/>
    </row>
    <row r="9" spans="1:15" x14ac:dyDescent="0.2">
      <c r="A9" s="44" t="s">
        <v>150</v>
      </c>
      <c r="B9" s="483">
        <v>2030</v>
      </c>
      <c r="C9" s="354">
        <v>2195</v>
      </c>
      <c r="D9" s="354">
        <v>2713</v>
      </c>
      <c r="E9" s="354">
        <v>2334</v>
      </c>
      <c r="F9" s="354">
        <v>1930</v>
      </c>
      <c r="G9" s="354">
        <v>1986</v>
      </c>
      <c r="H9" s="354">
        <v>2671</v>
      </c>
      <c r="I9" s="354">
        <v>2217</v>
      </c>
      <c r="J9" s="354">
        <v>1979</v>
      </c>
      <c r="K9" s="355">
        <v>3180</v>
      </c>
      <c r="L9" s="566">
        <v>60.687215765538149</v>
      </c>
      <c r="N9" s="223"/>
      <c r="O9" s="9"/>
    </row>
    <row r="10" spans="1:15" x14ac:dyDescent="0.2">
      <c r="A10" s="44" t="s">
        <v>151</v>
      </c>
      <c r="B10" s="483">
        <v>1985</v>
      </c>
      <c r="C10" s="354">
        <v>1838</v>
      </c>
      <c r="D10" s="354">
        <v>1322</v>
      </c>
      <c r="E10" s="354">
        <v>1023</v>
      </c>
      <c r="F10" s="354">
        <v>783</v>
      </c>
      <c r="G10" s="354">
        <v>597</v>
      </c>
      <c r="H10" s="354">
        <v>506</v>
      </c>
      <c r="I10" s="354">
        <v>669</v>
      </c>
      <c r="J10" s="354">
        <v>1216</v>
      </c>
      <c r="K10" s="355">
        <v>779</v>
      </c>
      <c r="L10" s="566">
        <v>-35.9375</v>
      </c>
      <c r="N10" s="223"/>
      <c r="O10" s="9"/>
    </row>
    <row r="11" spans="1:15" x14ac:dyDescent="0.2">
      <c r="A11" s="117" t="s">
        <v>152</v>
      </c>
      <c r="B11" s="482">
        <v>444</v>
      </c>
      <c r="C11" s="358">
        <v>105</v>
      </c>
      <c r="D11" s="358">
        <v>55</v>
      </c>
      <c r="E11" s="358">
        <v>70</v>
      </c>
      <c r="F11" s="358">
        <v>55</v>
      </c>
      <c r="G11" s="358">
        <v>33</v>
      </c>
      <c r="H11" s="358">
        <v>18</v>
      </c>
      <c r="I11" s="358">
        <v>17</v>
      </c>
      <c r="J11" s="358">
        <v>11</v>
      </c>
      <c r="K11" s="359">
        <v>7</v>
      </c>
      <c r="L11" s="598">
        <v>-36.363636363636367</v>
      </c>
      <c r="N11" s="223"/>
      <c r="O11" s="9"/>
    </row>
    <row r="12" spans="1:15" s="10" customFormat="1" ht="11.25" x14ac:dyDescent="0.2"/>
    <row r="13" spans="1:15" s="10" customFormat="1" ht="11.25" x14ac:dyDescent="0.2"/>
    <row r="14" spans="1:15" s="10" customFormat="1" ht="11.25" x14ac:dyDescent="0.2"/>
    <row r="15" spans="1:15" s="10" customFormat="1" ht="11.25" x14ac:dyDescent="0.2"/>
    <row r="22" spans="2:10" x14ac:dyDescent="0.2">
      <c r="B22" s="424"/>
      <c r="C22" s="424"/>
      <c r="D22" s="424"/>
      <c r="E22" s="424"/>
      <c r="F22" s="424"/>
      <c r="G22" s="424"/>
      <c r="H22" s="424"/>
      <c r="I22" s="424"/>
      <c r="J22" s="424"/>
    </row>
    <row r="23" spans="2:10" x14ac:dyDescent="0.2">
      <c r="B23" s="424"/>
      <c r="C23" s="424"/>
      <c r="D23" s="424"/>
      <c r="E23" s="424"/>
      <c r="F23" s="424"/>
      <c r="G23" s="424"/>
      <c r="H23" s="424"/>
      <c r="I23" s="424"/>
      <c r="J23" s="424"/>
    </row>
    <row r="24" spans="2:10" x14ac:dyDescent="0.2">
      <c r="B24" s="424"/>
      <c r="C24" s="424"/>
      <c r="D24" s="424"/>
      <c r="E24" s="424"/>
      <c r="F24" s="424"/>
      <c r="G24" s="424"/>
      <c r="H24" s="424"/>
      <c r="I24" s="424"/>
      <c r="J24" s="424"/>
    </row>
    <row r="25" spans="2:10" x14ac:dyDescent="0.2">
      <c r="B25" s="424"/>
      <c r="C25" s="424"/>
      <c r="D25" s="424"/>
      <c r="E25" s="424"/>
      <c r="F25" s="424"/>
      <c r="G25" s="424"/>
      <c r="H25" s="424"/>
      <c r="I25" s="424"/>
      <c r="J25" s="424"/>
    </row>
    <row r="26" spans="2:10" x14ac:dyDescent="0.2">
      <c r="B26" s="424"/>
      <c r="C26" s="424"/>
      <c r="D26" s="424"/>
      <c r="E26" s="424"/>
      <c r="F26" s="424"/>
      <c r="G26" s="424"/>
      <c r="H26" s="424"/>
      <c r="I26" s="424"/>
      <c r="J26" s="424"/>
    </row>
    <row r="27" spans="2:10" x14ac:dyDescent="0.2">
      <c r="B27" s="424"/>
      <c r="C27" s="424"/>
      <c r="D27" s="424"/>
      <c r="E27" s="424"/>
      <c r="F27" s="424"/>
      <c r="G27" s="424"/>
      <c r="H27" s="424"/>
      <c r="I27" s="424"/>
      <c r="J27" s="424"/>
    </row>
    <row r="28" spans="2:10" x14ac:dyDescent="0.2">
      <c r="B28" s="424"/>
      <c r="C28" s="424"/>
      <c r="D28" s="424"/>
      <c r="E28" s="424"/>
      <c r="F28" s="424"/>
      <c r="G28" s="424"/>
      <c r="H28" s="424"/>
      <c r="I28" s="424"/>
      <c r="J28" s="424"/>
    </row>
  </sheetData>
  <phoneticPr fontId="10" type="noConversion"/>
  <hyperlinks>
    <hyperlink ref="A1" location="Contents!A1" display="Return to index"/>
  </hyperlinks>
  <pageMargins left="0.74803149606299213" right="0.74803149606299213" top="0.98425196850393704" bottom="0.98425196850393704" header="0.51181102362204722" footer="0.51181102362204722"/>
  <pageSetup paperSize="9" orientation="landscape"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0">
    <pageSetUpPr fitToPage="1"/>
  </sheetPr>
  <dimension ref="A1:N61"/>
  <sheetViews>
    <sheetView showGridLines="0" topLeftCell="B1" workbookViewId="0">
      <selection activeCell="B2" sqref="B2"/>
    </sheetView>
  </sheetViews>
  <sheetFormatPr defaultRowHeight="12.75" x14ac:dyDescent="0.2"/>
  <cols>
    <col min="1" max="1" customWidth="true" hidden="true" style="99" width="0.0" collapsed="false"/>
    <col min="2" max="2" customWidth="true" style="99" width="35.140625" collapsed="false"/>
    <col min="3" max="12" customWidth="true" style="99" width="8.140625" collapsed="false"/>
    <col min="13" max="16384" style="99" width="9.140625" collapsed="false"/>
  </cols>
  <sheetData>
    <row r="1" spans="1:14" x14ac:dyDescent="0.2">
      <c r="A1" s="465" t="s">
        <v>365</v>
      </c>
      <c r="B1" s="137" t="s">
        <v>89</v>
      </c>
    </row>
    <row r="2" spans="1:14" ht="15" x14ac:dyDescent="0.2">
      <c r="A2" s="465" t="s">
        <v>366</v>
      </c>
      <c r="B2" s="33" t="s">
        <v>450</v>
      </c>
      <c r="C2" s="37"/>
      <c r="D2" s="37"/>
      <c r="E2" s="37"/>
      <c r="F2" s="37"/>
      <c r="G2" s="37"/>
      <c r="H2" s="37"/>
      <c r="I2" s="37"/>
      <c r="J2" s="37"/>
      <c r="K2" s="38"/>
      <c r="L2" s="38"/>
    </row>
    <row r="3" spans="1:14" ht="15" x14ac:dyDescent="0.2">
      <c r="A3" s="465" t="s">
        <v>367</v>
      </c>
      <c r="B3" s="33"/>
      <c r="C3" s="37"/>
      <c r="D3" s="37"/>
      <c r="E3" s="37"/>
      <c r="F3" s="37"/>
      <c r="G3" s="37"/>
      <c r="H3" s="37"/>
      <c r="I3" s="37"/>
      <c r="J3" s="37"/>
      <c r="K3" s="38"/>
      <c r="L3" s="38"/>
    </row>
    <row r="4" spans="1:14" customFormat="1" ht="15" x14ac:dyDescent="0.2">
      <c r="A4" s="465"/>
      <c r="B4" s="33" t="s">
        <v>368</v>
      </c>
      <c r="C4" s="34"/>
      <c r="D4" s="34"/>
      <c r="E4" s="34"/>
      <c r="F4" s="34"/>
      <c r="G4" s="34"/>
      <c r="H4" s="34"/>
      <c r="I4" s="34"/>
      <c r="J4" s="34"/>
      <c r="K4" s="421"/>
      <c r="L4" s="35"/>
    </row>
    <row r="5" spans="1:14" customFormat="1" ht="15" x14ac:dyDescent="0.2">
      <c r="B5" s="815" t="s">
        <v>365</v>
      </c>
      <c r="C5" s="34"/>
      <c r="D5" s="34"/>
      <c r="E5" s="814"/>
      <c r="F5" s="34"/>
      <c r="G5" s="34"/>
      <c r="H5" s="34"/>
      <c r="I5" s="34"/>
      <c r="J5" s="34"/>
      <c r="K5" s="421"/>
      <c r="L5" s="35"/>
    </row>
    <row r="6" spans="1:14" ht="15" x14ac:dyDescent="0.2">
      <c r="B6" s="33"/>
      <c r="C6" s="37"/>
      <c r="D6" s="37"/>
      <c r="E6" s="37"/>
      <c r="F6" s="37"/>
      <c r="G6" s="37"/>
      <c r="H6" s="37"/>
      <c r="I6" s="37"/>
      <c r="J6" s="37"/>
      <c r="K6" s="38"/>
      <c r="L6" s="38"/>
    </row>
    <row r="7" spans="1:14" x14ac:dyDescent="0.2">
      <c r="B7" s="160"/>
      <c r="C7" s="161"/>
      <c r="D7" s="162"/>
      <c r="E7" s="162"/>
      <c r="F7" s="161"/>
      <c r="G7" s="163" t="s">
        <v>23</v>
      </c>
      <c r="H7" s="161"/>
      <c r="I7" s="161"/>
      <c r="J7" s="162"/>
      <c r="K7" s="164"/>
      <c r="L7" s="163" t="s">
        <v>506</v>
      </c>
    </row>
    <row r="8" spans="1:14" ht="13.5" x14ac:dyDescent="0.2">
      <c r="B8" s="128" t="s">
        <v>30</v>
      </c>
      <c r="C8" s="39" t="s">
        <v>31</v>
      </c>
      <c r="D8" s="40" t="s">
        <v>32</v>
      </c>
      <c r="E8" s="40" t="s">
        <v>29</v>
      </c>
      <c r="F8" s="39" t="s">
        <v>285</v>
      </c>
      <c r="G8" s="39" t="s">
        <v>33</v>
      </c>
      <c r="H8" s="318" t="s">
        <v>31</v>
      </c>
      <c r="I8" s="497" t="s">
        <v>32</v>
      </c>
      <c r="J8" s="817" t="s">
        <v>29</v>
      </c>
      <c r="K8" s="317" t="s">
        <v>285</v>
      </c>
      <c r="L8" s="498" t="s">
        <v>9</v>
      </c>
    </row>
    <row r="9" spans="1:14" x14ac:dyDescent="0.2">
      <c r="B9" s="751" t="s">
        <v>139</v>
      </c>
      <c r="C9" s="1035">
        <f>IF($B$5=$A$1,'Table 21a'!B5,IF($B$5=$A$2,'Table 21b'!B5,IF($B$5=$A$3,'Table 21c'!B5,)))</f>
        <v>1007</v>
      </c>
      <c r="D9" s="1035">
        <f>IF($B$5=$A$1,'Table 21a'!C5,IF($B$5=$A$2,'Table 21b'!C5,IF($B$5=$A$3,'Table 21c'!C5,)))</f>
        <v>3553</v>
      </c>
      <c r="E9" s="1035">
        <f>IF($B$5=$A$1,'Table 21a'!D5,IF($B$5=$A$2,'Table 21b'!D5,IF($B$5=$A$3,'Table 21c'!D5,)))</f>
        <v>3189</v>
      </c>
      <c r="F9" s="1035">
        <f>IF($B$5=$A$1,'Table 21a'!E5,IF($B$5=$A$2,'Table 21b'!E5,IF($B$5=$A$3,'Table 21c'!E5,)))</f>
        <v>3747</v>
      </c>
      <c r="G9" s="1063">
        <f>IF($B$5=$A$1,'Table 21a'!F5,IF($B$5=$A$2,'Table 21b'!F5,IF($B$5=$A$3,'Table 21c'!F5,)))</f>
        <v>11496</v>
      </c>
      <c r="H9" s="1064">
        <f>IF($B$5=$A$1,'Table 21a'!G5,IF($B$5=$A$2,'Table 21b'!G5,IF($B$5=$A$3,'Table 21c'!G5,)))</f>
        <v>100</v>
      </c>
      <c r="I9" s="1065">
        <f>IF($B$5=$A$1,'Table 21a'!H5,IF($B$5=$A$2,'Table 21b'!H5,IF($B$5=$A$3,'Table 21c'!H5,)))</f>
        <v>100</v>
      </c>
      <c r="J9" s="1065">
        <f>IF($B$5=$A$1,'Table 21a'!I5,IF($B$5=$A$2,'Table 21b'!I5,IF($B$5=$A$3,'Table 21c'!I5,)))</f>
        <v>100</v>
      </c>
      <c r="K9" s="1065">
        <f>IF($B$5=$A$1,'Table 21a'!J5,IF($B$5=$A$2,'Table 21b'!J5,IF($B$5=$A$3,'Table 21c'!J5,)))</f>
        <v>100</v>
      </c>
      <c r="L9" s="1066">
        <f>IF($B$5=$A$1,'Table 21a'!K5,IF($B$5=$A$2,'Table 21b'!K5,IF($B$5=$A$3,'Table 21c'!K5,)))</f>
        <v>100</v>
      </c>
      <c r="M9" s="225"/>
      <c r="N9" s="225"/>
    </row>
    <row r="10" spans="1:14" ht="22.5" customHeight="1" x14ac:dyDescent="0.2">
      <c r="B10" s="912" t="s">
        <v>11</v>
      </c>
      <c r="C10" s="1033">
        <f>IF($B$5=$A$1,'Table 21a'!B6,IF($B$5=$A$2,'Table 21b'!B6,IF($B$5=$A$3,'Table 21c'!B6,)))</f>
        <v>661</v>
      </c>
      <c r="D10" s="1033">
        <f>IF($B$5=$A$1,'Table 21a'!C6,IF($B$5=$A$2,'Table 21b'!C6,IF($B$5=$A$3,'Table 21c'!C6,)))</f>
        <v>1819</v>
      </c>
      <c r="E10" s="1033">
        <f>IF($B$5=$A$1,'Table 21a'!D6,IF($B$5=$A$2,'Table 21b'!D6,IF($B$5=$A$3,'Table 21c'!D6,)))</f>
        <v>1398</v>
      </c>
      <c r="F10" s="1033">
        <f>IF($B$5=$A$1,'Table 21a'!E6,IF($B$5=$A$2,'Table 21b'!E6,IF($B$5=$A$3,'Table 21c'!E6,)))</f>
        <v>1215</v>
      </c>
      <c r="G10" s="1067">
        <f>IF($B$5=$A$1,'Table 21a'!F6,IF($B$5=$A$2,'Table 21b'!F6,IF($B$5=$A$3,'Table 21c'!F6,)))</f>
        <v>5093</v>
      </c>
      <c r="H10" s="1068">
        <f>IF($B$5=$A$1,'Table 21a'!G6,IF($B$5=$A$2,'Table 21b'!G6,IF($B$5=$A$3,'Table 21c'!G6,)))</f>
        <v>65.640516385302888</v>
      </c>
      <c r="I10" s="1069">
        <f>IF($B$5=$A$1,'Table 21a'!H6,IF($B$5=$A$2,'Table 21b'!H6,IF($B$5=$A$3,'Table 21c'!H6,)))</f>
        <v>51.196172248803826</v>
      </c>
      <c r="J10" s="1069">
        <f>IF($B$5=$A$1,'Table 21a'!I6,IF($B$5=$A$2,'Table 21b'!I6,IF($B$5=$A$3,'Table 21c'!I6,)))</f>
        <v>43.838193791157103</v>
      </c>
      <c r="K10" s="1069">
        <f>IF($B$5=$A$1,'Table 21a'!J6,IF($B$5=$A$2,'Table 21b'!J6,IF($B$5=$A$3,'Table 21c'!J6,)))</f>
        <v>32.425940752602081</v>
      </c>
      <c r="L10" s="1070">
        <f>IF($B$5=$A$1,'Table 21a'!K6,IF($B$5=$A$2,'Table 21b'!K6,IF($B$5=$A$3,'Table 21c'!K6,)))</f>
        <v>44.302366040361861</v>
      </c>
      <c r="N10" s="225"/>
    </row>
    <row r="11" spans="1:14" x14ac:dyDescent="0.2">
      <c r="B11" s="652" t="s">
        <v>12</v>
      </c>
      <c r="C11" s="1035">
        <f>IF($B$5=$A$1,'Table 21a'!B7,IF($B$5=$A$2,'Table 21b'!B7,IF($B$5=$A$3,'Table 21c'!B7,)))</f>
        <v>0</v>
      </c>
      <c r="D11" s="1035">
        <f>IF($B$5=$A$1,'Table 21a'!C7,IF($B$5=$A$2,'Table 21b'!C7,IF($B$5=$A$3,'Table 21c'!C7,)))</f>
        <v>0</v>
      </c>
      <c r="E11" s="1035">
        <f>IF($B$5=$A$1,'Table 21a'!D7,IF($B$5=$A$2,'Table 21b'!D7,IF($B$5=$A$3,'Table 21c'!D7,)))</f>
        <v>0</v>
      </c>
      <c r="F11" s="1035">
        <f>IF($B$5=$A$1,'Table 21a'!E7,IF($B$5=$A$2,'Table 21b'!E7,IF($B$5=$A$3,'Table 21c'!E7,)))</f>
        <v>0</v>
      </c>
      <c r="G11" s="1071">
        <f>IF($B$5=$A$1,'Table 21a'!F7,IF($B$5=$A$2,'Table 21b'!F7,IF($B$5=$A$3,'Table 21c'!F7,)))</f>
        <v>0</v>
      </c>
      <c r="H11" s="1072">
        <f>IF($B$5=$A$1,'Table 21a'!G7,IF($B$5=$A$2,'Table 21b'!G7,IF($B$5=$A$3,'Table 21c'!G7,)))</f>
        <v>0</v>
      </c>
      <c r="I11" s="1073">
        <f>IF($B$5=$A$1,'Table 21a'!H7,IF($B$5=$A$2,'Table 21b'!H7,IF($B$5=$A$3,'Table 21c'!H7,)))</f>
        <v>0</v>
      </c>
      <c r="J11" s="1073">
        <f>IF($B$5=$A$1,'Table 21a'!I7,IF($B$5=$A$2,'Table 21b'!I7,IF($B$5=$A$3,'Table 21c'!I7,)))</f>
        <v>0</v>
      </c>
      <c r="K11" s="1073">
        <f>IF($B$5=$A$1,'Table 21a'!J7,IF($B$5=$A$2,'Table 21b'!J7,IF($B$5=$A$3,'Table 21c'!J7,)))</f>
        <v>0</v>
      </c>
      <c r="L11" s="1074">
        <f>IF($B$5=$A$1,'Table 21a'!K7,IF($B$5=$A$2,'Table 21b'!K7,IF($B$5=$A$3,'Table 21c'!K7,)))</f>
        <v>0</v>
      </c>
      <c r="N11" s="225"/>
    </row>
    <row r="12" spans="1:14" x14ac:dyDescent="0.2">
      <c r="B12" s="44" t="s">
        <v>164</v>
      </c>
      <c r="C12" s="1075">
        <f>IF($B$5=$A$1,'Table 21a'!B8,IF($B$5=$A$2,'Table 21b'!B8,IF($B$5=$A$3,'Table 21c'!B8,)))</f>
        <v>0</v>
      </c>
      <c r="D12" s="1075">
        <f>IF($B$5=$A$1,'Table 21a'!C8,IF($B$5=$A$2,'Table 21b'!C8,IF($B$5=$A$3,'Table 21c'!C8,)))</f>
        <v>0</v>
      </c>
      <c r="E12" s="1075">
        <f>IF($B$5=$A$1,'Table 21a'!D8,IF($B$5=$A$2,'Table 21b'!D8,IF($B$5=$A$3,'Table 21c'!D8,)))</f>
        <v>0</v>
      </c>
      <c r="F12" s="1075">
        <f>IF($B$5=$A$1,'Table 21a'!E8,IF($B$5=$A$2,'Table 21b'!E8,IF($B$5=$A$3,'Table 21c'!E8,)))</f>
        <v>0</v>
      </c>
      <c r="G12" s="1076">
        <f>IF($B$5=$A$1,'Table 21a'!F8,IF($B$5=$A$2,'Table 21b'!F8,IF($B$5=$A$3,'Table 21c'!F8,)))</f>
        <v>0</v>
      </c>
      <c r="H12" s="1077">
        <f>IF($B$5=$A$1,'Table 21a'!G8,IF($B$5=$A$2,'Table 21b'!G8,IF($B$5=$A$3,'Table 21c'!G8,)))</f>
        <v>0</v>
      </c>
      <c r="I12" s="1078">
        <f>IF($B$5=$A$1,'Table 21a'!H8,IF($B$5=$A$2,'Table 21b'!H8,IF($B$5=$A$3,'Table 21c'!H8,)))</f>
        <v>0</v>
      </c>
      <c r="J12" s="1078">
        <f>IF($B$5=$A$1,'Table 21a'!I8,IF($B$5=$A$2,'Table 21b'!I8,IF($B$5=$A$3,'Table 21c'!I8,)))</f>
        <v>0</v>
      </c>
      <c r="K12" s="1078">
        <f>IF($B$5=$A$1,'Table 21a'!J8,IF($B$5=$A$2,'Table 21b'!J8,IF($B$5=$A$3,'Table 21c'!J8,)))</f>
        <v>0</v>
      </c>
      <c r="L12" s="1079">
        <f>IF($B$5=$A$1,'Table 21a'!K8,IF($B$5=$A$2,'Table 21b'!K8,IF($B$5=$A$3,'Table 21c'!K8,)))</f>
        <v>0</v>
      </c>
      <c r="N12" s="225"/>
    </row>
    <row r="13" spans="1:14" x14ac:dyDescent="0.2">
      <c r="B13" s="44" t="s">
        <v>198</v>
      </c>
      <c r="C13" s="1075">
        <f>IF($B$5=$A$1,'Table 21a'!B9,IF($B$5=$A$2,'Table 21b'!B9,IF($B$5=$A$3,'Table 21c'!B9,)))</f>
        <v>0</v>
      </c>
      <c r="D13" s="1075">
        <f>IF($B$5=$A$1,'Table 21a'!C9,IF($B$5=$A$2,'Table 21b'!C9,IF($B$5=$A$3,'Table 21c'!C9,)))</f>
        <v>0</v>
      </c>
      <c r="E13" s="1075">
        <f>IF($B$5=$A$1,'Table 21a'!D9,IF($B$5=$A$2,'Table 21b'!D9,IF($B$5=$A$3,'Table 21c'!D9,)))</f>
        <v>0</v>
      </c>
      <c r="F13" s="1075">
        <f>IF($B$5=$A$1,'Table 21a'!E9,IF($B$5=$A$2,'Table 21b'!E9,IF($B$5=$A$3,'Table 21c'!E9,)))</f>
        <v>0</v>
      </c>
      <c r="G13" s="1076">
        <f>IF($B$5=$A$1,'Table 21a'!F9,IF($B$5=$A$2,'Table 21b'!F9,IF($B$5=$A$3,'Table 21c'!F9,)))</f>
        <v>0</v>
      </c>
      <c r="H13" s="1077">
        <f>IF($B$5=$A$1,'Table 21a'!G9,IF($B$5=$A$2,'Table 21b'!G9,IF($B$5=$A$3,'Table 21c'!G9,)))</f>
        <v>0</v>
      </c>
      <c r="I13" s="1078">
        <f>IF($B$5=$A$1,'Table 21a'!H9,IF($B$5=$A$2,'Table 21b'!H9,IF($B$5=$A$3,'Table 21c'!H9,)))</f>
        <v>0</v>
      </c>
      <c r="J13" s="1078">
        <f>IF($B$5=$A$1,'Table 21a'!I9,IF($B$5=$A$2,'Table 21b'!I9,IF($B$5=$A$3,'Table 21c'!I9,)))</f>
        <v>0</v>
      </c>
      <c r="K13" s="1078">
        <f>IF($B$5=$A$1,'Table 21a'!J9,IF($B$5=$A$2,'Table 21b'!J9,IF($B$5=$A$3,'Table 21c'!J9,)))</f>
        <v>0</v>
      </c>
      <c r="L13" s="1079">
        <f>IF($B$5=$A$1,'Table 21a'!K9,IF($B$5=$A$2,'Table 21b'!K9,IF($B$5=$A$3,'Table 21c'!K9,)))</f>
        <v>0</v>
      </c>
      <c r="N13" s="225"/>
    </row>
    <row r="14" spans="1:14" x14ac:dyDescent="0.2">
      <c r="B14" s="44" t="s">
        <v>165</v>
      </c>
      <c r="C14" s="1075">
        <f>IF($B$5=$A$1,'Table 21a'!B10,IF($B$5=$A$2,'Table 21b'!B10,IF($B$5=$A$3,'Table 21c'!B10,)))</f>
        <v>0</v>
      </c>
      <c r="D14" s="1075">
        <f>IF($B$5=$A$1,'Table 21a'!C10,IF($B$5=$A$2,'Table 21b'!C10,IF($B$5=$A$3,'Table 21c'!C10,)))</f>
        <v>0</v>
      </c>
      <c r="E14" s="1075">
        <f>IF($B$5=$A$1,'Table 21a'!D10,IF($B$5=$A$2,'Table 21b'!D10,IF($B$5=$A$3,'Table 21c'!D10,)))</f>
        <v>0</v>
      </c>
      <c r="F14" s="1075">
        <f>IF($B$5=$A$1,'Table 21a'!E10,IF($B$5=$A$2,'Table 21b'!E10,IF($B$5=$A$3,'Table 21c'!E10,)))</f>
        <v>0</v>
      </c>
      <c r="G14" s="1076">
        <f>IF($B$5=$A$1,'Table 21a'!F10,IF($B$5=$A$2,'Table 21b'!F10,IF($B$5=$A$3,'Table 21c'!F10,)))</f>
        <v>0</v>
      </c>
      <c r="H14" s="1077">
        <f>IF($B$5=$A$1,'Table 21a'!G10,IF($B$5=$A$2,'Table 21b'!G10,IF($B$5=$A$3,'Table 21c'!G10,)))</f>
        <v>0</v>
      </c>
      <c r="I14" s="1078">
        <f>IF($B$5=$A$1,'Table 21a'!H10,IF($B$5=$A$2,'Table 21b'!H10,IF($B$5=$A$3,'Table 21c'!H10,)))</f>
        <v>0</v>
      </c>
      <c r="J14" s="1078">
        <f>IF($B$5=$A$1,'Table 21a'!I10,IF($B$5=$A$2,'Table 21b'!I10,IF($B$5=$A$3,'Table 21c'!I10,)))</f>
        <v>0</v>
      </c>
      <c r="K14" s="1078">
        <f>IF($B$5=$A$1,'Table 21a'!J10,IF($B$5=$A$2,'Table 21b'!J10,IF($B$5=$A$3,'Table 21c'!J10,)))</f>
        <v>0</v>
      </c>
      <c r="L14" s="1079">
        <f>IF($B$5=$A$1,'Table 21a'!K10,IF($B$5=$A$2,'Table 21b'!K10,IF($B$5=$A$3,'Table 21c'!K10,)))</f>
        <v>0</v>
      </c>
      <c r="N14" s="225"/>
    </row>
    <row r="15" spans="1:14" x14ac:dyDescent="0.2">
      <c r="B15" s="44" t="s">
        <v>199</v>
      </c>
      <c r="C15" s="1037">
        <f>IF($B$5=$A$1,'Table 21a'!B11,IF($B$5=$A$2,'Table 21b'!B11,IF($B$5=$A$3,'Table 21c'!B11,)))</f>
        <v>0</v>
      </c>
      <c r="D15" s="1037">
        <f>IF($B$5=$A$1,'Table 21a'!C11,IF($B$5=$A$2,'Table 21b'!C11,IF($B$5=$A$3,'Table 21c'!C11,)))</f>
        <v>0</v>
      </c>
      <c r="E15" s="1037">
        <f>IF($B$5=$A$1,'Table 21a'!D11,IF($B$5=$A$2,'Table 21b'!D11,IF($B$5=$A$3,'Table 21c'!D11,)))</f>
        <v>0</v>
      </c>
      <c r="F15" s="1037">
        <f>IF($B$5=$A$1,'Table 21a'!E11,IF($B$5=$A$2,'Table 21b'!E11,IF($B$5=$A$3,'Table 21c'!E11,)))</f>
        <v>0</v>
      </c>
      <c r="G15" s="1080">
        <f>IF($B$5=$A$1,'Table 21a'!F11,IF($B$5=$A$2,'Table 21b'!F11,IF($B$5=$A$3,'Table 21c'!F11,)))</f>
        <v>0</v>
      </c>
      <c r="H15" s="1077">
        <f>IF($B$5=$A$1,'Table 21a'!G11,IF($B$5=$A$2,'Table 21b'!G11,IF($B$5=$A$3,'Table 21c'!G11,)))</f>
        <v>0</v>
      </c>
      <c r="I15" s="1078">
        <f>IF($B$5=$A$1,'Table 21a'!H11,IF($B$5=$A$2,'Table 21b'!H11,IF($B$5=$A$3,'Table 21c'!H11,)))</f>
        <v>0</v>
      </c>
      <c r="J15" s="1078">
        <f>IF($B$5=$A$1,'Table 21a'!I11,IF($B$5=$A$2,'Table 21b'!I11,IF($B$5=$A$3,'Table 21c'!I11,)))</f>
        <v>0</v>
      </c>
      <c r="K15" s="1078">
        <f>IF($B$5=$A$1,'Table 21a'!J11,IF($B$5=$A$2,'Table 21b'!J11,IF($B$5=$A$3,'Table 21c'!J11,)))</f>
        <v>0</v>
      </c>
      <c r="L15" s="1079">
        <f>IF($B$5=$A$1,'Table 21a'!K11,IF($B$5=$A$2,'Table 21b'!K11,IF($B$5=$A$3,'Table 21c'!K11,)))</f>
        <v>0</v>
      </c>
      <c r="N15" s="225"/>
    </row>
    <row r="16" spans="1:14" x14ac:dyDescent="0.2">
      <c r="B16" s="652" t="s">
        <v>140</v>
      </c>
      <c r="C16" s="1035">
        <f>IF($B$5=$A$1,'Table 21a'!B12,IF($B$5=$A$2,'Table 21b'!B12,IF($B$5=$A$3,'Table 21c'!B12,)))</f>
        <v>0</v>
      </c>
      <c r="D16" s="1035">
        <f>IF($B$5=$A$1,'Table 21a'!C12,IF($B$5=$A$2,'Table 21b'!C12,IF($B$5=$A$3,'Table 21c'!C12,)))</f>
        <v>0</v>
      </c>
      <c r="E16" s="1035">
        <f>IF($B$5=$A$1,'Table 21a'!D12,IF($B$5=$A$2,'Table 21b'!D12,IF($B$5=$A$3,'Table 21c'!D12,)))</f>
        <v>2</v>
      </c>
      <c r="F16" s="1035">
        <f>IF($B$5=$A$1,'Table 21a'!E12,IF($B$5=$A$2,'Table 21b'!E12,IF($B$5=$A$3,'Table 21c'!E12,)))</f>
        <v>3</v>
      </c>
      <c r="G16" s="1071">
        <f>IF($B$5=$A$1,'Table 21a'!F12,IF($B$5=$A$2,'Table 21b'!F12,IF($B$5=$A$3,'Table 21c'!F12,)))</f>
        <v>5</v>
      </c>
      <c r="H16" s="1072">
        <f>IF($B$5=$A$1,'Table 21a'!G12,IF($B$5=$A$2,'Table 21b'!G12,IF($B$5=$A$3,'Table 21c'!G12,)))</f>
        <v>0</v>
      </c>
      <c r="I16" s="1073">
        <f>IF($B$5=$A$1,'Table 21a'!H12,IF($B$5=$A$2,'Table 21b'!H12,IF($B$5=$A$3,'Table 21c'!H12,)))</f>
        <v>0</v>
      </c>
      <c r="J16" s="1073">
        <f>IF($B$5=$A$1,'Table 21a'!I12,IF($B$5=$A$2,'Table 21b'!I12,IF($B$5=$A$3,'Table 21c'!I12,)))</f>
        <v>6.2715584822828477E-2</v>
      </c>
      <c r="K16" s="1073">
        <f>IF($B$5=$A$1,'Table 21a'!J12,IF($B$5=$A$2,'Table 21b'!J12,IF($B$5=$A$3,'Table 21c'!J12,)))</f>
        <v>8.0064051240992792E-2</v>
      </c>
      <c r="L16" s="1074">
        <f>IF($B$5=$A$1,'Table 21a'!K12,IF($B$5=$A$2,'Table 21b'!K12,IF($B$5=$A$3,'Table 21c'!K12,)))</f>
        <v>4.3493389004871263E-2</v>
      </c>
      <c r="N16" s="225"/>
    </row>
    <row r="17" spans="2:14" x14ac:dyDescent="0.2">
      <c r="B17" s="44" t="s">
        <v>166</v>
      </c>
      <c r="C17" s="1075">
        <f>IF($B$5=$A$1,'Table 21a'!B13,IF($B$5=$A$2,'Table 21b'!B13,IF($B$5=$A$3,'Table 21c'!B13,)))</f>
        <v>0</v>
      </c>
      <c r="D17" s="1075">
        <f>IF($B$5=$A$1,'Table 21a'!C13,IF($B$5=$A$2,'Table 21b'!C13,IF($B$5=$A$3,'Table 21c'!C13,)))</f>
        <v>0</v>
      </c>
      <c r="E17" s="1075">
        <f>IF($B$5=$A$1,'Table 21a'!D13,IF($B$5=$A$2,'Table 21b'!D13,IF($B$5=$A$3,'Table 21c'!D13,)))</f>
        <v>0</v>
      </c>
      <c r="F17" s="1075">
        <f>IF($B$5=$A$1,'Table 21a'!E13,IF($B$5=$A$2,'Table 21b'!E13,IF($B$5=$A$3,'Table 21c'!E13,)))</f>
        <v>0</v>
      </c>
      <c r="G17" s="1076">
        <f>IF($B$5=$A$1,'Table 21a'!F13,IF($B$5=$A$2,'Table 21b'!F13,IF($B$5=$A$3,'Table 21c'!F13,)))</f>
        <v>0</v>
      </c>
      <c r="H17" s="1077">
        <f>IF($B$5=$A$1,'Table 21a'!G13,IF($B$5=$A$2,'Table 21b'!G13,IF($B$5=$A$3,'Table 21c'!G13,)))</f>
        <v>0</v>
      </c>
      <c r="I17" s="1078">
        <f>IF($B$5=$A$1,'Table 21a'!H13,IF($B$5=$A$2,'Table 21b'!H13,IF($B$5=$A$3,'Table 21c'!H13,)))</f>
        <v>0</v>
      </c>
      <c r="J17" s="1078">
        <f>IF($B$5=$A$1,'Table 21a'!I13,IF($B$5=$A$2,'Table 21b'!I13,IF($B$5=$A$3,'Table 21c'!I13,)))</f>
        <v>0</v>
      </c>
      <c r="K17" s="1078">
        <f>IF($B$5=$A$1,'Table 21a'!J13,IF($B$5=$A$2,'Table 21b'!J13,IF($B$5=$A$3,'Table 21c'!J13,)))</f>
        <v>0</v>
      </c>
      <c r="L17" s="1079">
        <f>IF($B$5=$A$1,'Table 21a'!K13,IF($B$5=$A$2,'Table 21b'!K13,IF($B$5=$A$3,'Table 21c'!K13,)))</f>
        <v>0</v>
      </c>
      <c r="N17" s="225"/>
    </row>
    <row r="18" spans="2:14" x14ac:dyDescent="0.2">
      <c r="B18" s="44" t="s">
        <v>167</v>
      </c>
      <c r="C18" s="1075">
        <f>IF($B$5=$A$1,'Table 21a'!B14,IF($B$5=$A$2,'Table 21b'!B14,IF($B$5=$A$3,'Table 21c'!B14,)))</f>
        <v>0</v>
      </c>
      <c r="D18" s="1075">
        <f>IF($B$5=$A$1,'Table 21a'!C14,IF($B$5=$A$2,'Table 21b'!C14,IF($B$5=$A$3,'Table 21c'!C14,)))</f>
        <v>0</v>
      </c>
      <c r="E18" s="1075">
        <f>IF($B$5=$A$1,'Table 21a'!D14,IF($B$5=$A$2,'Table 21b'!D14,IF($B$5=$A$3,'Table 21c'!D14,)))</f>
        <v>0</v>
      </c>
      <c r="F18" s="1075">
        <f>IF($B$5=$A$1,'Table 21a'!E14,IF($B$5=$A$2,'Table 21b'!E14,IF($B$5=$A$3,'Table 21c'!E14,)))</f>
        <v>0</v>
      </c>
      <c r="G18" s="1076">
        <f>IF($B$5=$A$1,'Table 21a'!F14,IF($B$5=$A$2,'Table 21b'!F14,IF($B$5=$A$3,'Table 21c'!F14,)))</f>
        <v>0</v>
      </c>
      <c r="H18" s="1077">
        <f>IF($B$5=$A$1,'Table 21a'!G14,IF($B$5=$A$2,'Table 21b'!G14,IF($B$5=$A$3,'Table 21c'!G14,)))</f>
        <v>0</v>
      </c>
      <c r="I18" s="1078">
        <f>IF($B$5=$A$1,'Table 21a'!H14,IF($B$5=$A$2,'Table 21b'!H14,IF($B$5=$A$3,'Table 21c'!H14,)))</f>
        <v>0</v>
      </c>
      <c r="J18" s="1078">
        <f>IF($B$5=$A$1,'Table 21a'!I14,IF($B$5=$A$2,'Table 21b'!I14,IF($B$5=$A$3,'Table 21c'!I14,)))</f>
        <v>0</v>
      </c>
      <c r="K18" s="1078">
        <f>IF($B$5=$A$1,'Table 21a'!J14,IF($B$5=$A$2,'Table 21b'!J14,IF($B$5=$A$3,'Table 21c'!J14,)))</f>
        <v>0</v>
      </c>
      <c r="L18" s="1079">
        <f>IF($B$5=$A$1,'Table 21a'!K14,IF($B$5=$A$2,'Table 21b'!K14,IF($B$5=$A$3,'Table 21c'!K14,)))</f>
        <v>0</v>
      </c>
      <c r="N18" s="225"/>
    </row>
    <row r="19" spans="2:14" x14ac:dyDescent="0.2">
      <c r="B19" s="159" t="s">
        <v>190</v>
      </c>
      <c r="C19" s="1075">
        <f>IF($B$5=$A$1,'Table 21a'!B15,IF($B$5=$A$2,'Table 21b'!B15,IF($B$5=$A$3,'Table 21c'!B15,)))</f>
        <v>0</v>
      </c>
      <c r="D19" s="1037">
        <f>IF($B$5=$A$1,'Table 21a'!C15,IF($B$5=$A$2,'Table 21b'!C15,IF($B$5=$A$3,'Table 21c'!C15,)))</f>
        <v>0</v>
      </c>
      <c r="E19" s="1037">
        <f>IF($B$5=$A$1,'Table 21a'!D15,IF($B$5=$A$2,'Table 21b'!D15,IF($B$5=$A$3,'Table 21c'!D15,)))</f>
        <v>1</v>
      </c>
      <c r="F19" s="1037">
        <f>IF($B$5=$A$1,'Table 21a'!E15,IF($B$5=$A$2,'Table 21b'!E15,IF($B$5=$A$3,'Table 21c'!E15,)))</f>
        <v>1</v>
      </c>
      <c r="G19" s="1080">
        <f>IF($B$5=$A$1,'Table 21a'!F15,IF($B$5=$A$2,'Table 21b'!F15,IF($B$5=$A$3,'Table 21c'!F15,)))</f>
        <v>2</v>
      </c>
      <c r="H19" s="1077">
        <f>IF($B$5=$A$1,'Table 21a'!G15,IF($B$5=$A$2,'Table 21b'!G15,IF($B$5=$A$3,'Table 21c'!G15,)))</f>
        <v>0</v>
      </c>
      <c r="I19" s="1078">
        <f>IF($B$5=$A$1,'Table 21a'!H15,IF($B$5=$A$2,'Table 21b'!H15,IF($B$5=$A$3,'Table 21c'!H15,)))</f>
        <v>0</v>
      </c>
      <c r="J19" s="1078">
        <f>IF($B$5=$A$1,'Table 21a'!I15,IF($B$5=$A$2,'Table 21b'!I15,IF($B$5=$A$3,'Table 21c'!I15,)))</f>
        <v>3.1357792411414238E-2</v>
      </c>
      <c r="K19" s="1078">
        <f>IF($B$5=$A$1,'Table 21a'!J15,IF($B$5=$A$2,'Table 21b'!J15,IF($B$5=$A$3,'Table 21c'!J15,)))</f>
        <v>2.6688017080330931E-2</v>
      </c>
      <c r="L19" s="1079">
        <f>IF($B$5=$A$1,'Table 21a'!K15,IF($B$5=$A$2,'Table 21b'!K15,IF($B$5=$A$3,'Table 21c'!K15,)))</f>
        <v>1.7397355601948505E-2</v>
      </c>
      <c r="N19" s="225"/>
    </row>
    <row r="20" spans="2:14" x14ac:dyDescent="0.2">
      <c r="B20" s="44" t="s">
        <v>168</v>
      </c>
      <c r="C20" s="1037">
        <f>IF($B$5=$A$1,'Table 21a'!B16,IF($B$5=$A$2,'Table 21b'!B16,IF($B$5=$A$3,'Table 21c'!B16,)))</f>
        <v>0</v>
      </c>
      <c r="D20" s="1037">
        <f>IF($B$5=$A$1,'Table 21a'!C16,IF($B$5=$A$2,'Table 21b'!C16,IF($B$5=$A$3,'Table 21c'!C16,)))</f>
        <v>0</v>
      </c>
      <c r="E20" s="1037">
        <f>IF($B$5=$A$1,'Table 21a'!D16,IF($B$5=$A$2,'Table 21b'!D16,IF($B$5=$A$3,'Table 21c'!D16,)))</f>
        <v>1</v>
      </c>
      <c r="F20" s="1037">
        <f>IF($B$5=$A$1,'Table 21a'!E16,IF($B$5=$A$2,'Table 21b'!E16,IF($B$5=$A$3,'Table 21c'!E16,)))</f>
        <v>2</v>
      </c>
      <c r="G20" s="1080">
        <f>IF($B$5=$A$1,'Table 21a'!F16,IF($B$5=$A$2,'Table 21b'!F16,IF($B$5=$A$3,'Table 21c'!F16,)))</f>
        <v>3</v>
      </c>
      <c r="H20" s="1077">
        <f>IF($B$5=$A$1,'Table 21a'!G16,IF($B$5=$A$2,'Table 21b'!G16,IF($B$5=$A$3,'Table 21c'!G16,)))</f>
        <v>0</v>
      </c>
      <c r="I20" s="1078">
        <f>IF($B$5=$A$1,'Table 21a'!H16,IF($B$5=$A$2,'Table 21b'!H16,IF($B$5=$A$3,'Table 21c'!H16,)))</f>
        <v>0</v>
      </c>
      <c r="J20" s="1078">
        <f>IF($B$5=$A$1,'Table 21a'!I16,IF($B$5=$A$2,'Table 21b'!I16,IF($B$5=$A$3,'Table 21c'!I16,)))</f>
        <v>3.1357792411414238E-2</v>
      </c>
      <c r="K20" s="1078">
        <f>IF($B$5=$A$1,'Table 21a'!J16,IF($B$5=$A$2,'Table 21b'!J16,IF($B$5=$A$3,'Table 21c'!J16,)))</f>
        <v>5.3376034160661862E-2</v>
      </c>
      <c r="L20" s="1079">
        <f>IF($B$5=$A$1,'Table 21a'!K16,IF($B$5=$A$2,'Table 21b'!K16,IF($B$5=$A$3,'Table 21c'!K16,)))</f>
        <v>2.6096033402922752E-2</v>
      </c>
      <c r="N20" s="225"/>
    </row>
    <row r="21" spans="2:14" x14ac:dyDescent="0.2">
      <c r="B21" s="652" t="s">
        <v>13</v>
      </c>
      <c r="C21" s="1035">
        <f>IF($B$5=$A$1,'Table 21a'!B17,IF($B$5=$A$2,'Table 21b'!B17,IF($B$5=$A$3,'Table 21c'!B17,)))</f>
        <v>89</v>
      </c>
      <c r="D21" s="1035">
        <f>IF($B$5=$A$1,'Table 21a'!C17,IF($B$5=$A$2,'Table 21b'!C17,IF($B$5=$A$3,'Table 21c'!C17,)))</f>
        <v>331</v>
      </c>
      <c r="E21" s="1035">
        <f>IF($B$5=$A$1,'Table 21a'!D17,IF($B$5=$A$2,'Table 21b'!D17,IF($B$5=$A$3,'Table 21c'!D17,)))</f>
        <v>445</v>
      </c>
      <c r="F21" s="1035">
        <f>IF($B$5=$A$1,'Table 21a'!E17,IF($B$5=$A$2,'Table 21b'!E17,IF($B$5=$A$3,'Table 21c'!E17,)))</f>
        <v>481</v>
      </c>
      <c r="G21" s="1071">
        <f>IF($B$5=$A$1,'Table 21a'!F17,IF($B$5=$A$2,'Table 21b'!F17,IF($B$5=$A$3,'Table 21c'!F17,)))</f>
        <v>1346</v>
      </c>
      <c r="H21" s="1081">
        <f>IF($B$5=$A$1,'Table 21a'!G17,IF($B$5=$A$2,'Table 21b'!G17,IF($B$5=$A$3,'Table 21c'!G17,)))</f>
        <v>8.8381330685203565</v>
      </c>
      <c r="I21" s="1082">
        <f>IF($B$5=$A$1,'Table 21a'!H17,IF($B$5=$A$2,'Table 21b'!H17,IF($B$5=$A$3,'Table 21c'!H17,)))</f>
        <v>9.3160709259780461</v>
      </c>
      <c r="J21" s="1082">
        <f>IF($B$5=$A$1,'Table 21a'!I17,IF($B$5=$A$2,'Table 21b'!I17,IF($B$5=$A$3,'Table 21c'!I17,)))</f>
        <v>13.954217623079334</v>
      </c>
      <c r="K21" s="1082">
        <f>IF($B$5=$A$1,'Table 21a'!J17,IF($B$5=$A$2,'Table 21b'!J17,IF($B$5=$A$3,'Table 21c'!J17,)))</f>
        <v>12.836936215639177</v>
      </c>
      <c r="L21" s="1083">
        <f>IF($B$5=$A$1,'Table 21a'!K17,IF($B$5=$A$2,'Table 21b'!K17,IF($B$5=$A$3,'Table 21c'!K17,)))</f>
        <v>11.708420320111342</v>
      </c>
      <c r="N21" s="225"/>
    </row>
    <row r="22" spans="2:14" x14ac:dyDescent="0.2">
      <c r="B22" s="44" t="s">
        <v>169</v>
      </c>
      <c r="C22" s="1075">
        <f>IF($B$5=$A$1,'Table 21a'!B18,IF($B$5=$A$2,'Table 21b'!B18,IF($B$5=$A$3,'Table 21c'!B18,)))</f>
        <v>0</v>
      </c>
      <c r="D22" s="1075">
        <f>IF($B$5=$A$1,'Table 21a'!C18,IF($B$5=$A$2,'Table 21b'!C18,IF($B$5=$A$3,'Table 21c'!C18,)))</f>
        <v>0</v>
      </c>
      <c r="E22" s="1075">
        <f>IF($B$5=$A$1,'Table 21a'!D18,IF($B$5=$A$2,'Table 21b'!D18,IF($B$5=$A$3,'Table 21c'!D18,)))</f>
        <v>0</v>
      </c>
      <c r="F22" s="1075">
        <f>IF($B$5=$A$1,'Table 21a'!E18,IF($B$5=$A$2,'Table 21b'!E18,IF($B$5=$A$3,'Table 21c'!E18,)))</f>
        <v>0</v>
      </c>
      <c r="G22" s="1080">
        <f>IF($B$5=$A$1,'Table 21a'!F18,IF($B$5=$A$2,'Table 21b'!F18,IF($B$5=$A$3,'Table 21c'!F18,)))</f>
        <v>0</v>
      </c>
      <c r="H22" s="1077">
        <f>IF($B$5=$A$1,'Table 21a'!G18,IF($B$5=$A$2,'Table 21b'!G18,IF($B$5=$A$3,'Table 21c'!G18,)))</f>
        <v>0</v>
      </c>
      <c r="I22" s="1078">
        <f>IF($B$5=$A$1,'Table 21a'!H18,IF($B$5=$A$2,'Table 21b'!H18,IF($B$5=$A$3,'Table 21c'!H18,)))</f>
        <v>0</v>
      </c>
      <c r="J22" s="1078">
        <f>IF($B$5=$A$1,'Table 21a'!I18,IF($B$5=$A$2,'Table 21b'!I18,IF($B$5=$A$3,'Table 21c'!I18,)))</f>
        <v>0</v>
      </c>
      <c r="K22" s="1078">
        <f>IF($B$5=$A$1,'Table 21a'!J18,IF($B$5=$A$2,'Table 21b'!J18,IF($B$5=$A$3,'Table 21c'!J18,)))</f>
        <v>0</v>
      </c>
      <c r="L22" s="1079">
        <f>IF($B$5=$A$1,'Table 21a'!K18,IF($B$5=$A$2,'Table 21b'!K18,IF($B$5=$A$3,'Table 21c'!K18,)))</f>
        <v>0</v>
      </c>
      <c r="N22" s="225"/>
    </row>
    <row r="23" spans="2:14" x14ac:dyDescent="0.2">
      <c r="B23" s="44" t="s">
        <v>196</v>
      </c>
      <c r="C23" s="1037">
        <f>IF($B$5=$A$1,'Table 21a'!B19,IF($B$5=$A$2,'Table 21b'!B19,IF($B$5=$A$3,'Table 21c'!B19,)))</f>
        <v>0</v>
      </c>
      <c r="D23" s="1037">
        <f>IF($B$5=$A$1,'Table 21a'!C19,IF($B$5=$A$2,'Table 21b'!C19,IF($B$5=$A$3,'Table 21c'!C19,)))</f>
        <v>3</v>
      </c>
      <c r="E23" s="1037">
        <f>IF($B$5=$A$1,'Table 21a'!D19,IF($B$5=$A$2,'Table 21b'!D19,IF($B$5=$A$3,'Table 21c'!D19,)))</f>
        <v>0</v>
      </c>
      <c r="F23" s="1037">
        <f>IF($B$5=$A$1,'Table 21a'!E19,IF($B$5=$A$2,'Table 21b'!E19,IF($B$5=$A$3,'Table 21c'!E19,)))</f>
        <v>1</v>
      </c>
      <c r="G23" s="1080">
        <f>IF($B$5=$A$1,'Table 21a'!F19,IF($B$5=$A$2,'Table 21b'!F19,IF($B$5=$A$3,'Table 21c'!F19,)))</f>
        <v>4</v>
      </c>
      <c r="H23" s="1077">
        <f>IF($B$5=$A$1,'Table 21a'!G19,IF($B$5=$A$2,'Table 21b'!G19,IF($B$5=$A$3,'Table 21c'!G19,)))</f>
        <v>0</v>
      </c>
      <c r="I23" s="1078">
        <f>IF($B$5=$A$1,'Table 21a'!H19,IF($B$5=$A$2,'Table 21b'!H19,IF($B$5=$A$3,'Table 21c'!H19,)))</f>
        <v>8.4435688150858432E-2</v>
      </c>
      <c r="J23" s="1078">
        <f>IF($B$5=$A$1,'Table 21a'!I19,IF($B$5=$A$2,'Table 21b'!I19,IF($B$5=$A$3,'Table 21c'!I19,)))</f>
        <v>0</v>
      </c>
      <c r="K23" s="1078">
        <f>IF($B$5=$A$1,'Table 21a'!J19,IF($B$5=$A$2,'Table 21b'!J19,IF($B$5=$A$3,'Table 21c'!J19,)))</f>
        <v>2.6688017080330931E-2</v>
      </c>
      <c r="L23" s="1079">
        <f>IF($B$5=$A$1,'Table 21a'!K19,IF($B$5=$A$2,'Table 21b'!K19,IF($B$5=$A$3,'Table 21c'!K19,)))</f>
        <v>3.4794711203897009E-2</v>
      </c>
      <c r="N23" s="225"/>
    </row>
    <row r="24" spans="2:14" x14ac:dyDescent="0.2">
      <c r="B24" s="36" t="s">
        <v>129</v>
      </c>
      <c r="C24" s="1075">
        <f>IF($B$5=$A$1,'Table 21a'!B20,IF($B$5=$A$2,'Table 21b'!B20,IF($B$5=$A$3,'Table 21c'!B20,)))</f>
        <v>0</v>
      </c>
      <c r="D24" s="1075">
        <f>IF($B$5=$A$1,'Table 21a'!C20,IF($B$5=$A$2,'Table 21b'!C20,IF($B$5=$A$3,'Table 21c'!C20,)))</f>
        <v>0</v>
      </c>
      <c r="E24" s="1075">
        <f>IF($B$5=$A$1,'Table 21a'!D20,IF($B$5=$A$2,'Table 21b'!D20,IF($B$5=$A$3,'Table 21c'!D20,)))</f>
        <v>0</v>
      </c>
      <c r="F24" s="1075">
        <f>IF($B$5=$A$1,'Table 21a'!E20,IF($B$5=$A$2,'Table 21b'!E20,IF($B$5=$A$3,'Table 21c'!E20,)))</f>
        <v>0</v>
      </c>
      <c r="G24" s="1080">
        <f>IF($B$5=$A$1,'Table 21a'!F20,IF($B$5=$A$2,'Table 21b'!F20,IF($B$5=$A$3,'Table 21c'!F20,)))</f>
        <v>0</v>
      </c>
      <c r="H24" s="1077">
        <f>IF($B$5=$A$1,'Table 21a'!G20,IF($B$5=$A$2,'Table 21b'!G20,IF($B$5=$A$3,'Table 21c'!G20,)))</f>
        <v>0</v>
      </c>
      <c r="I24" s="1078">
        <f>IF($B$5=$A$1,'Table 21a'!H20,IF($B$5=$A$2,'Table 21b'!H20,IF($B$5=$A$3,'Table 21c'!H20,)))</f>
        <v>0</v>
      </c>
      <c r="J24" s="1078">
        <f>IF($B$5=$A$1,'Table 21a'!I20,IF($B$5=$A$2,'Table 21b'!I20,IF($B$5=$A$3,'Table 21c'!I20,)))</f>
        <v>0</v>
      </c>
      <c r="K24" s="1078">
        <f>IF($B$5=$A$1,'Table 21a'!J20,IF($B$5=$A$2,'Table 21b'!J20,IF($B$5=$A$3,'Table 21c'!J20,)))</f>
        <v>0</v>
      </c>
      <c r="L24" s="1079">
        <f>IF($B$5=$A$1,'Table 21a'!K20,IF($B$5=$A$2,'Table 21b'!K20,IF($B$5=$A$3,'Table 21c'!K20,)))</f>
        <v>0</v>
      </c>
      <c r="N24" s="225"/>
    </row>
    <row r="25" spans="2:14" x14ac:dyDescent="0.2">
      <c r="B25" s="36" t="s">
        <v>124</v>
      </c>
      <c r="C25" s="1075">
        <f>IF($B$5=$A$1,'Table 21a'!B21,IF($B$5=$A$2,'Table 21b'!B21,IF($B$5=$A$3,'Table 21c'!B21,)))</f>
        <v>0</v>
      </c>
      <c r="D25" s="1075">
        <f>IF($B$5=$A$1,'Table 21a'!C21,IF($B$5=$A$2,'Table 21b'!C21,IF($B$5=$A$3,'Table 21c'!C21,)))</f>
        <v>0</v>
      </c>
      <c r="E25" s="1075">
        <f>IF($B$5=$A$1,'Table 21a'!D21,IF($B$5=$A$2,'Table 21b'!D21,IF($B$5=$A$3,'Table 21c'!D21,)))</f>
        <v>0</v>
      </c>
      <c r="F25" s="1075">
        <f>IF($B$5=$A$1,'Table 21a'!E21,IF($B$5=$A$2,'Table 21b'!E21,IF($B$5=$A$3,'Table 21c'!E21,)))</f>
        <v>0</v>
      </c>
      <c r="G25" s="1080">
        <f>IF($B$5=$A$1,'Table 21a'!F21,IF($B$5=$A$2,'Table 21b'!F21,IF($B$5=$A$3,'Table 21c'!F21,)))</f>
        <v>0</v>
      </c>
      <c r="H25" s="1077">
        <f>IF($B$5=$A$1,'Table 21a'!G21,IF($B$5=$A$2,'Table 21b'!G21,IF($B$5=$A$3,'Table 21c'!G21,)))</f>
        <v>0</v>
      </c>
      <c r="I25" s="1078">
        <f>IF($B$5=$A$1,'Table 21a'!H21,IF($B$5=$A$2,'Table 21b'!H21,IF($B$5=$A$3,'Table 21c'!H21,)))</f>
        <v>0</v>
      </c>
      <c r="J25" s="1078">
        <f>IF($B$5=$A$1,'Table 21a'!I21,IF($B$5=$A$2,'Table 21b'!I21,IF($B$5=$A$3,'Table 21c'!I21,)))</f>
        <v>0</v>
      </c>
      <c r="K25" s="1078">
        <f>IF($B$5=$A$1,'Table 21a'!J21,IF($B$5=$A$2,'Table 21b'!J21,IF($B$5=$A$3,'Table 21c'!J21,)))</f>
        <v>0</v>
      </c>
      <c r="L25" s="1079">
        <f>IF($B$5=$A$1,'Table 21a'!K21,IF($B$5=$A$2,'Table 21b'!K21,IF($B$5=$A$3,'Table 21c'!K21,)))</f>
        <v>0</v>
      </c>
      <c r="N25" s="225"/>
    </row>
    <row r="26" spans="2:14" x14ac:dyDescent="0.2">
      <c r="B26" s="44" t="s">
        <v>14</v>
      </c>
      <c r="C26" s="1037">
        <f>IF($B$5=$A$1,'Table 21a'!B22,IF($B$5=$A$2,'Table 21b'!B22,IF($B$5=$A$3,'Table 21c'!B22,)))</f>
        <v>67</v>
      </c>
      <c r="D26" s="1037">
        <f>IF($B$5=$A$1,'Table 21a'!C22,IF($B$5=$A$2,'Table 21b'!C22,IF($B$5=$A$3,'Table 21c'!C22,)))</f>
        <v>262</v>
      </c>
      <c r="E26" s="1037">
        <f>IF($B$5=$A$1,'Table 21a'!D22,IF($B$5=$A$2,'Table 21b'!D22,IF($B$5=$A$3,'Table 21c'!D22,)))</f>
        <v>382</v>
      </c>
      <c r="F26" s="1037">
        <f>IF($B$5=$A$1,'Table 21a'!E22,IF($B$5=$A$2,'Table 21b'!E22,IF($B$5=$A$3,'Table 21c'!E22,)))</f>
        <v>415</v>
      </c>
      <c r="G26" s="1080">
        <f>IF($B$5=$A$1,'Table 21a'!F22,IF($B$5=$A$2,'Table 21b'!F22,IF($B$5=$A$3,'Table 21c'!F22,)))</f>
        <v>1126</v>
      </c>
      <c r="H26" s="1077">
        <f>IF($B$5=$A$1,'Table 21a'!G22,IF($B$5=$A$2,'Table 21b'!G22,IF($B$5=$A$3,'Table 21c'!G22,)))</f>
        <v>6.6534260178748763</v>
      </c>
      <c r="I26" s="1078">
        <f>IF($B$5=$A$1,'Table 21a'!H22,IF($B$5=$A$2,'Table 21b'!H22,IF($B$5=$A$3,'Table 21c'!H22,)))</f>
        <v>7.3740500985083033</v>
      </c>
      <c r="J26" s="1078">
        <f>IF($B$5=$A$1,'Table 21a'!I22,IF($B$5=$A$2,'Table 21b'!I22,IF($B$5=$A$3,'Table 21c'!I22,)))</f>
        <v>11.978676701160239</v>
      </c>
      <c r="K26" s="1078">
        <f>IF($B$5=$A$1,'Table 21a'!J22,IF($B$5=$A$2,'Table 21b'!J22,IF($B$5=$A$3,'Table 21c'!J22,)))</f>
        <v>11.075527088337337</v>
      </c>
      <c r="L26" s="1079">
        <f>IF($B$5=$A$1,'Table 21a'!K22,IF($B$5=$A$2,'Table 21b'!K22,IF($B$5=$A$3,'Table 21c'!K22,)))</f>
        <v>9.7947112038970072</v>
      </c>
      <c r="N26" s="225"/>
    </row>
    <row r="27" spans="2:14" x14ac:dyDescent="0.2">
      <c r="B27" s="44" t="s">
        <v>15</v>
      </c>
      <c r="C27" s="1037">
        <f>IF($B$5=$A$1,'Table 21a'!B23,IF($B$5=$A$2,'Table 21b'!B23,IF($B$5=$A$3,'Table 21c'!B23,)))</f>
        <v>15</v>
      </c>
      <c r="D27" s="1037">
        <f>IF($B$5=$A$1,'Table 21a'!C23,IF($B$5=$A$2,'Table 21b'!C23,IF($B$5=$A$3,'Table 21c'!C23,)))</f>
        <v>43</v>
      </c>
      <c r="E27" s="1037">
        <f>IF($B$5=$A$1,'Table 21a'!D23,IF($B$5=$A$2,'Table 21b'!D23,IF($B$5=$A$3,'Table 21c'!D23,)))</f>
        <v>43</v>
      </c>
      <c r="F27" s="1037">
        <f>IF($B$5=$A$1,'Table 21a'!E23,IF($B$5=$A$2,'Table 21b'!E23,IF($B$5=$A$3,'Table 21c'!E23,)))</f>
        <v>52</v>
      </c>
      <c r="G27" s="1080">
        <f>IF($B$5=$A$1,'Table 21a'!F23,IF($B$5=$A$2,'Table 21b'!F23,IF($B$5=$A$3,'Table 21c'!F23,)))</f>
        <v>153</v>
      </c>
      <c r="H27" s="1077">
        <f>IF($B$5=$A$1,'Table 21a'!G23,IF($B$5=$A$2,'Table 21b'!G23,IF($B$5=$A$3,'Table 21c'!G23,)))</f>
        <v>1.4895729890764648</v>
      </c>
      <c r="I27" s="1078">
        <f>IF($B$5=$A$1,'Table 21a'!H23,IF($B$5=$A$2,'Table 21b'!H23,IF($B$5=$A$3,'Table 21c'!H23,)))</f>
        <v>1.2102448634956375</v>
      </c>
      <c r="J27" s="1078">
        <f>IF($B$5=$A$1,'Table 21a'!I23,IF($B$5=$A$2,'Table 21b'!I23,IF($B$5=$A$3,'Table 21c'!I23,)))</f>
        <v>1.3483850736908121</v>
      </c>
      <c r="K27" s="1078">
        <f>IF($B$5=$A$1,'Table 21a'!J23,IF($B$5=$A$2,'Table 21b'!J23,IF($B$5=$A$3,'Table 21c'!J23,)))</f>
        <v>1.3877768881772083</v>
      </c>
      <c r="L27" s="1079">
        <f>IF($B$5=$A$1,'Table 21a'!K23,IF($B$5=$A$2,'Table 21b'!K23,IF($B$5=$A$3,'Table 21c'!K23,)))</f>
        <v>1.3308977035490606</v>
      </c>
      <c r="N27" s="225"/>
    </row>
    <row r="28" spans="2:14" x14ac:dyDescent="0.2">
      <c r="B28" s="44" t="s">
        <v>16</v>
      </c>
      <c r="C28" s="1037">
        <f>IF($B$5=$A$1,'Table 21a'!B24,IF($B$5=$A$2,'Table 21b'!B24,IF($B$5=$A$3,'Table 21c'!B24,)))</f>
        <v>6</v>
      </c>
      <c r="D28" s="1037">
        <f>IF($B$5=$A$1,'Table 21a'!C24,IF($B$5=$A$2,'Table 21b'!C24,IF($B$5=$A$3,'Table 21c'!C24,)))</f>
        <v>16</v>
      </c>
      <c r="E28" s="1037">
        <f>IF($B$5=$A$1,'Table 21a'!D24,IF($B$5=$A$2,'Table 21b'!D24,IF($B$5=$A$3,'Table 21c'!D24,)))</f>
        <v>17</v>
      </c>
      <c r="F28" s="1037">
        <f>IF($B$5=$A$1,'Table 21a'!E24,IF($B$5=$A$2,'Table 21b'!E24,IF($B$5=$A$3,'Table 21c'!E24,)))</f>
        <v>6</v>
      </c>
      <c r="G28" s="1080">
        <f>IF($B$5=$A$1,'Table 21a'!F24,IF($B$5=$A$2,'Table 21b'!F24,IF($B$5=$A$3,'Table 21c'!F24,)))</f>
        <v>45</v>
      </c>
      <c r="H28" s="1077">
        <f>IF($B$5=$A$1,'Table 21a'!G24,IF($B$5=$A$2,'Table 21b'!G24,IF($B$5=$A$3,'Table 21c'!G24,)))</f>
        <v>0.59582919563058589</v>
      </c>
      <c r="I28" s="1078">
        <f>IF($B$5=$A$1,'Table 21a'!H24,IF($B$5=$A$2,'Table 21b'!H24,IF($B$5=$A$3,'Table 21c'!H24,)))</f>
        <v>0.45032367013791164</v>
      </c>
      <c r="J28" s="1078">
        <f>IF($B$5=$A$1,'Table 21a'!I24,IF($B$5=$A$2,'Table 21b'!I24,IF($B$5=$A$3,'Table 21c'!I24,)))</f>
        <v>0.53308247099404205</v>
      </c>
      <c r="K28" s="1078">
        <f>IF($B$5=$A$1,'Table 21a'!J24,IF($B$5=$A$2,'Table 21b'!J24,IF($B$5=$A$3,'Table 21c'!J24,)))</f>
        <v>0.16012810248198558</v>
      </c>
      <c r="L28" s="1079">
        <f>IF($B$5=$A$1,'Table 21a'!K24,IF($B$5=$A$2,'Table 21b'!K24,IF($B$5=$A$3,'Table 21c'!K24,)))</f>
        <v>0.39144050104384132</v>
      </c>
      <c r="N28" s="225"/>
    </row>
    <row r="29" spans="2:14" x14ac:dyDescent="0.2">
      <c r="B29" s="44" t="s">
        <v>131</v>
      </c>
      <c r="C29" s="1037">
        <f>IF($B$5=$A$1,'Table 21a'!B25,IF($B$5=$A$2,'Table 21b'!B25,IF($B$5=$A$3,'Table 21c'!B25,)))</f>
        <v>1</v>
      </c>
      <c r="D29" s="1037">
        <f>IF($B$5=$A$1,'Table 21a'!C25,IF($B$5=$A$2,'Table 21b'!C25,IF($B$5=$A$3,'Table 21c'!C25,)))</f>
        <v>7</v>
      </c>
      <c r="E29" s="1037">
        <f>IF($B$5=$A$1,'Table 21a'!D25,IF($B$5=$A$2,'Table 21b'!D25,IF($B$5=$A$3,'Table 21c'!D25,)))</f>
        <v>3</v>
      </c>
      <c r="F29" s="1037">
        <f>IF($B$5=$A$1,'Table 21a'!E25,IF($B$5=$A$2,'Table 21b'!E25,IF($B$5=$A$3,'Table 21c'!E25,)))</f>
        <v>7</v>
      </c>
      <c r="G29" s="1080">
        <f>IF($B$5=$A$1,'Table 21a'!F25,IF($B$5=$A$2,'Table 21b'!F25,IF($B$5=$A$3,'Table 21c'!F25,)))</f>
        <v>18</v>
      </c>
      <c r="H29" s="1077">
        <f>IF($B$5=$A$1,'Table 21a'!G25,IF($B$5=$A$2,'Table 21b'!G25,IF($B$5=$A$3,'Table 21c'!G25,)))</f>
        <v>9.9304865938430978E-2</v>
      </c>
      <c r="I29" s="1078">
        <f>IF($B$5=$A$1,'Table 21a'!H25,IF($B$5=$A$2,'Table 21b'!H25,IF($B$5=$A$3,'Table 21c'!H25,)))</f>
        <v>0.19701660568533633</v>
      </c>
      <c r="J29" s="1078">
        <f>IF($B$5=$A$1,'Table 21a'!I25,IF($B$5=$A$2,'Table 21b'!I25,IF($B$5=$A$3,'Table 21c'!I25,)))</f>
        <v>9.4073377234242708E-2</v>
      </c>
      <c r="K29" s="1078">
        <f>IF($B$5=$A$1,'Table 21a'!J25,IF($B$5=$A$2,'Table 21b'!J25,IF($B$5=$A$3,'Table 21c'!J25,)))</f>
        <v>0.1868161195623165</v>
      </c>
      <c r="L29" s="1079">
        <f>IF($B$5=$A$1,'Table 21a'!K25,IF($B$5=$A$2,'Table 21b'!K25,IF($B$5=$A$3,'Table 21c'!K25,)))</f>
        <v>0.15657620041753653</v>
      </c>
      <c r="N29" s="225"/>
    </row>
    <row r="30" spans="2:14" x14ac:dyDescent="0.2">
      <c r="B30" s="652" t="s">
        <v>141</v>
      </c>
      <c r="C30" s="1035">
        <f>IF($B$5=$A$1,'Table 21a'!B26,IF($B$5=$A$2,'Table 21b'!B26,IF($B$5=$A$3,'Table 21c'!B26,)))</f>
        <v>26</v>
      </c>
      <c r="D30" s="1035">
        <f>IF($B$5=$A$1,'Table 21a'!C26,IF($B$5=$A$2,'Table 21b'!C26,IF($B$5=$A$3,'Table 21c'!C26,)))</f>
        <v>40</v>
      </c>
      <c r="E30" s="1035">
        <f>IF($B$5=$A$1,'Table 21a'!D26,IF($B$5=$A$2,'Table 21b'!D26,IF($B$5=$A$3,'Table 21c'!D26,)))</f>
        <v>29</v>
      </c>
      <c r="F30" s="1035">
        <f>IF($B$5=$A$1,'Table 21a'!E26,IF($B$5=$A$2,'Table 21b'!E26,IF($B$5=$A$3,'Table 21c'!E26,)))</f>
        <v>19</v>
      </c>
      <c r="G30" s="1071">
        <f>IF($B$5=$A$1,'Table 21a'!F26,IF($B$5=$A$2,'Table 21b'!F26,IF($B$5=$A$3,'Table 21c'!F26,)))</f>
        <v>114</v>
      </c>
      <c r="H30" s="1081">
        <f>IF($B$5=$A$1,'Table 21a'!G26,IF($B$5=$A$2,'Table 21b'!G26,IF($B$5=$A$3,'Table 21c'!G26,)))</f>
        <v>2.5819265143992056</v>
      </c>
      <c r="I30" s="1082">
        <f>IF($B$5=$A$1,'Table 21a'!H26,IF($B$5=$A$2,'Table 21b'!H26,IF($B$5=$A$3,'Table 21c'!H26,)))</f>
        <v>1.125809175344779</v>
      </c>
      <c r="J30" s="1082">
        <f>IF($B$5=$A$1,'Table 21a'!I26,IF($B$5=$A$2,'Table 21b'!I26,IF($B$5=$A$3,'Table 21c'!I26,)))</f>
        <v>0.90937597993101282</v>
      </c>
      <c r="K30" s="1082">
        <f>IF($B$5=$A$1,'Table 21a'!J26,IF($B$5=$A$2,'Table 21b'!J26,IF($B$5=$A$3,'Table 21c'!J26,)))</f>
        <v>0.5070723245262877</v>
      </c>
      <c r="L30" s="1083">
        <f>IF($B$5=$A$1,'Table 21a'!K26,IF($B$5=$A$2,'Table 21b'!K26,IF($B$5=$A$3,'Table 21c'!K26,)))</f>
        <v>0.99164926931106478</v>
      </c>
      <c r="N30" s="225"/>
    </row>
    <row r="31" spans="2:14" x14ac:dyDescent="0.2">
      <c r="B31" s="44" t="s">
        <v>170</v>
      </c>
      <c r="C31" s="1037">
        <f>IF($B$5=$A$1,'Table 21a'!B27,IF($B$5=$A$2,'Table 21b'!B27,IF($B$5=$A$3,'Table 21c'!B27,)))</f>
        <v>0</v>
      </c>
      <c r="D31" s="1037">
        <f>IF($B$5=$A$1,'Table 21a'!C27,IF($B$5=$A$2,'Table 21b'!C27,IF($B$5=$A$3,'Table 21c'!C27,)))</f>
        <v>0</v>
      </c>
      <c r="E31" s="1037">
        <f>IF($B$5=$A$1,'Table 21a'!D27,IF($B$5=$A$2,'Table 21b'!D27,IF($B$5=$A$3,'Table 21c'!D27,)))</f>
        <v>0</v>
      </c>
      <c r="F31" s="1037">
        <f>IF($B$5=$A$1,'Table 21a'!E27,IF($B$5=$A$2,'Table 21b'!E27,IF($B$5=$A$3,'Table 21c'!E27,)))</f>
        <v>0</v>
      </c>
      <c r="G31" s="1080">
        <f>IF($B$5=$A$1,'Table 21a'!F27,IF($B$5=$A$2,'Table 21b'!F27,IF($B$5=$A$3,'Table 21c'!F27,)))</f>
        <v>0</v>
      </c>
      <c r="H31" s="1077">
        <f>IF($B$5=$A$1,'Table 21a'!G27,IF($B$5=$A$2,'Table 21b'!G27,IF($B$5=$A$3,'Table 21c'!G27,)))</f>
        <v>0</v>
      </c>
      <c r="I31" s="1078">
        <f>IF($B$5=$A$1,'Table 21a'!H27,IF($B$5=$A$2,'Table 21b'!H27,IF($B$5=$A$3,'Table 21c'!H27,)))</f>
        <v>0</v>
      </c>
      <c r="J31" s="1078">
        <f>IF($B$5=$A$1,'Table 21a'!I27,IF($B$5=$A$2,'Table 21b'!I27,IF($B$5=$A$3,'Table 21c'!I27,)))</f>
        <v>0</v>
      </c>
      <c r="K31" s="1078">
        <f>IF($B$5=$A$1,'Table 21a'!J27,IF($B$5=$A$2,'Table 21b'!J27,IF($B$5=$A$3,'Table 21c'!J27,)))</f>
        <v>0</v>
      </c>
      <c r="L31" s="1079">
        <f>IF($B$5=$A$1,'Table 21a'!K27,IF($B$5=$A$2,'Table 21b'!K27,IF($B$5=$A$3,'Table 21c'!K27,)))</f>
        <v>0</v>
      </c>
      <c r="N31" s="225"/>
    </row>
    <row r="32" spans="2:14" x14ac:dyDescent="0.2">
      <c r="B32" s="44" t="s">
        <v>171</v>
      </c>
      <c r="C32" s="1037">
        <f>IF($B$5=$A$1,'Table 21a'!B28,IF($B$5=$A$2,'Table 21b'!B28,IF($B$5=$A$3,'Table 21c'!B28,)))</f>
        <v>26</v>
      </c>
      <c r="D32" s="1037">
        <f>IF($B$5=$A$1,'Table 21a'!C28,IF($B$5=$A$2,'Table 21b'!C28,IF($B$5=$A$3,'Table 21c'!C28,)))</f>
        <v>40</v>
      </c>
      <c r="E32" s="1037">
        <f>IF($B$5=$A$1,'Table 21a'!D28,IF($B$5=$A$2,'Table 21b'!D28,IF($B$5=$A$3,'Table 21c'!D28,)))</f>
        <v>29</v>
      </c>
      <c r="F32" s="1037">
        <f>IF($B$5=$A$1,'Table 21a'!E28,IF($B$5=$A$2,'Table 21b'!E28,IF($B$5=$A$3,'Table 21c'!E28,)))</f>
        <v>19</v>
      </c>
      <c r="G32" s="1080">
        <f>IF($B$5=$A$1,'Table 21a'!F28,IF($B$5=$A$2,'Table 21b'!F28,IF($B$5=$A$3,'Table 21c'!F28,)))</f>
        <v>114</v>
      </c>
      <c r="H32" s="1077">
        <f>IF($B$5=$A$1,'Table 21a'!G28,IF($B$5=$A$2,'Table 21b'!G28,IF($B$5=$A$3,'Table 21c'!G28,)))</f>
        <v>2.5819265143992056</v>
      </c>
      <c r="I32" s="1078">
        <f>IF($B$5=$A$1,'Table 21a'!H28,IF($B$5=$A$2,'Table 21b'!H28,IF($B$5=$A$3,'Table 21c'!H28,)))</f>
        <v>1.125809175344779</v>
      </c>
      <c r="J32" s="1078">
        <f>IF($B$5=$A$1,'Table 21a'!I28,IF($B$5=$A$2,'Table 21b'!I28,IF($B$5=$A$3,'Table 21c'!I28,)))</f>
        <v>0.90937597993101282</v>
      </c>
      <c r="K32" s="1078">
        <f>IF($B$5=$A$1,'Table 21a'!J28,IF($B$5=$A$2,'Table 21b'!J28,IF($B$5=$A$3,'Table 21c'!J28,)))</f>
        <v>0.5070723245262877</v>
      </c>
      <c r="L32" s="1079">
        <f>IF($B$5=$A$1,'Table 21a'!K28,IF($B$5=$A$2,'Table 21b'!K28,IF($B$5=$A$3,'Table 21c'!K28,)))</f>
        <v>0.99164926931106478</v>
      </c>
      <c r="N32" s="225"/>
    </row>
    <row r="33" spans="2:14" x14ac:dyDescent="0.2">
      <c r="B33" s="652" t="s">
        <v>17</v>
      </c>
      <c r="C33" s="1035">
        <f>IF($B$5=$A$1,'Table 21a'!B29,IF($B$5=$A$2,'Table 21b'!B29,IF($B$5=$A$3,'Table 21c'!B29,)))</f>
        <v>546</v>
      </c>
      <c r="D33" s="1035">
        <f>IF($B$5=$A$1,'Table 21a'!C29,IF($B$5=$A$2,'Table 21b'!C29,IF($B$5=$A$3,'Table 21c'!C29,)))</f>
        <v>1448</v>
      </c>
      <c r="E33" s="1035">
        <f>IF($B$5=$A$1,'Table 21a'!D29,IF($B$5=$A$2,'Table 21b'!D29,IF($B$5=$A$3,'Table 21c'!D29,)))</f>
        <v>922</v>
      </c>
      <c r="F33" s="1035">
        <f>IF($B$5=$A$1,'Table 21a'!E29,IF($B$5=$A$2,'Table 21b'!E29,IF($B$5=$A$3,'Table 21c'!E29,)))</f>
        <v>712</v>
      </c>
      <c r="G33" s="1071">
        <f>IF($B$5=$A$1,'Table 21a'!F29,IF($B$5=$A$2,'Table 21b'!F29,IF($B$5=$A$3,'Table 21c'!F29,)))</f>
        <v>3628</v>
      </c>
      <c r="H33" s="1081">
        <f>IF($B$5=$A$1,'Table 21a'!G29,IF($B$5=$A$2,'Table 21b'!G29,IF($B$5=$A$3,'Table 21c'!G29,)))</f>
        <v>54.220456802383325</v>
      </c>
      <c r="I33" s="1082">
        <f>IF($B$5=$A$1,'Table 21a'!H29,IF($B$5=$A$2,'Table 21b'!H29,IF($B$5=$A$3,'Table 21c'!H29,)))</f>
        <v>40.754292147481003</v>
      </c>
      <c r="J33" s="1082">
        <f>IF($B$5=$A$1,'Table 21a'!I29,IF($B$5=$A$2,'Table 21b'!I29,IF($B$5=$A$3,'Table 21c'!I29,)))</f>
        <v>28.91188460332393</v>
      </c>
      <c r="K33" s="1082">
        <f>IF($B$5=$A$1,'Table 21a'!J29,IF($B$5=$A$2,'Table 21b'!J29,IF($B$5=$A$3,'Table 21c'!J29,)))</f>
        <v>19.001868161195624</v>
      </c>
      <c r="L33" s="1083">
        <f>IF($B$5=$A$1,'Table 21a'!K29,IF($B$5=$A$2,'Table 21b'!K29,IF($B$5=$A$3,'Table 21c'!K29,)))</f>
        <v>31.558803061934587</v>
      </c>
      <c r="N33" s="225"/>
    </row>
    <row r="34" spans="2:14" x14ac:dyDescent="0.2">
      <c r="B34" s="44" t="s">
        <v>172</v>
      </c>
      <c r="C34" s="1037">
        <f>IF($B$5=$A$1,'Table 21a'!B30,IF($B$5=$A$2,'Table 21b'!B30,IF($B$5=$A$3,'Table 21c'!B30,)))</f>
        <v>25</v>
      </c>
      <c r="D34" s="1037">
        <f>IF($B$5=$A$1,'Table 21a'!C30,IF($B$5=$A$2,'Table 21b'!C30,IF($B$5=$A$3,'Table 21c'!C30,)))</f>
        <v>49</v>
      </c>
      <c r="E34" s="1037">
        <f>IF($B$5=$A$1,'Table 21a'!D30,IF($B$5=$A$2,'Table 21b'!D30,IF($B$5=$A$3,'Table 21c'!D30,)))</f>
        <v>20</v>
      </c>
      <c r="F34" s="1037">
        <f>IF($B$5=$A$1,'Table 21a'!E30,IF($B$5=$A$2,'Table 21b'!E30,IF($B$5=$A$3,'Table 21c'!E30,)))</f>
        <v>26</v>
      </c>
      <c r="G34" s="1080">
        <f>IF($B$5=$A$1,'Table 21a'!F30,IF($B$5=$A$2,'Table 21b'!F30,IF($B$5=$A$3,'Table 21c'!F30,)))</f>
        <v>120</v>
      </c>
      <c r="H34" s="1077">
        <f>IF($B$5=$A$1,'Table 21a'!G30,IF($B$5=$A$2,'Table 21b'!G30,IF($B$5=$A$3,'Table 21c'!G30,)))</f>
        <v>2.4826216484607744</v>
      </c>
      <c r="I34" s="1078">
        <f>IF($B$5=$A$1,'Table 21a'!H30,IF($B$5=$A$2,'Table 21b'!H30,IF($B$5=$A$3,'Table 21c'!H30,)))</f>
        <v>1.3791162397973544</v>
      </c>
      <c r="J34" s="1078">
        <f>IF($B$5=$A$1,'Table 21a'!I30,IF($B$5=$A$2,'Table 21b'!I30,IF($B$5=$A$3,'Table 21c'!I30,)))</f>
        <v>0.62715584822828474</v>
      </c>
      <c r="K34" s="1078">
        <f>IF($B$5=$A$1,'Table 21a'!J30,IF($B$5=$A$2,'Table 21b'!J30,IF($B$5=$A$3,'Table 21c'!J30,)))</f>
        <v>0.69388844408860417</v>
      </c>
      <c r="L34" s="1079">
        <f>IF($B$5=$A$1,'Table 21a'!K30,IF($B$5=$A$2,'Table 21b'!K30,IF($B$5=$A$3,'Table 21c'!K30,)))</f>
        <v>1.0438413361169103</v>
      </c>
      <c r="N34" s="225"/>
    </row>
    <row r="35" spans="2:14" x14ac:dyDescent="0.2">
      <c r="B35" s="44" t="s">
        <v>191</v>
      </c>
      <c r="C35" s="1037">
        <f>IF($B$5=$A$1,'Table 21a'!B31,IF($B$5=$A$2,'Table 21b'!B31,IF($B$5=$A$3,'Table 21c'!B31,)))</f>
        <v>0</v>
      </c>
      <c r="D35" s="1037">
        <f>IF($B$5=$A$1,'Table 21a'!C31,IF($B$5=$A$2,'Table 21b'!C31,IF($B$5=$A$3,'Table 21c'!C31,)))</f>
        <v>0</v>
      </c>
      <c r="E35" s="1037">
        <f>IF($B$5=$A$1,'Table 21a'!D31,IF($B$5=$A$2,'Table 21b'!D31,IF($B$5=$A$3,'Table 21c'!D31,)))</f>
        <v>0</v>
      </c>
      <c r="F35" s="1037">
        <f>IF($B$5=$A$1,'Table 21a'!E31,IF($B$5=$A$2,'Table 21b'!E31,IF($B$5=$A$3,'Table 21c'!E31,)))</f>
        <v>0</v>
      </c>
      <c r="G35" s="1080">
        <f>IF($B$5=$A$1,'Table 21a'!F31,IF($B$5=$A$2,'Table 21b'!F31,IF($B$5=$A$3,'Table 21c'!F31,)))</f>
        <v>0</v>
      </c>
      <c r="H35" s="1077">
        <f>IF($B$5=$A$1,'Table 21a'!G31,IF($B$5=$A$2,'Table 21b'!G31,IF($B$5=$A$3,'Table 21c'!G31,)))</f>
        <v>0</v>
      </c>
      <c r="I35" s="1078">
        <f>IF($B$5=$A$1,'Table 21a'!H31,IF($B$5=$A$2,'Table 21b'!H31,IF($B$5=$A$3,'Table 21c'!H31,)))</f>
        <v>0</v>
      </c>
      <c r="J35" s="1078">
        <f>IF($B$5=$A$1,'Table 21a'!I31,IF($B$5=$A$2,'Table 21b'!I31,IF($B$5=$A$3,'Table 21c'!I31,)))</f>
        <v>0</v>
      </c>
      <c r="K35" s="1078">
        <f>IF($B$5=$A$1,'Table 21a'!J31,IF($B$5=$A$2,'Table 21b'!J31,IF($B$5=$A$3,'Table 21c'!J31,)))</f>
        <v>0</v>
      </c>
      <c r="L35" s="1079">
        <f>IF($B$5=$A$1,'Table 21a'!K31,IF($B$5=$A$2,'Table 21b'!K31,IF($B$5=$A$3,'Table 21c'!K31,)))</f>
        <v>0</v>
      </c>
      <c r="N35" s="225"/>
    </row>
    <row r="36" spans="2:14" x14ac:dyDescent="0.2">
      <c r="B36" s="44" t="s">
        <v>173</v>
      </c>
      <c r="C36" s="1037">
        <f>IF($B$5=$A$1,'Table 21a'!B32,IF($B$5=$A$2,'Table 21b'!B32,IF($B$5=$A$3,'Table 21c'!B32,)))</f>
        <v>521</v>
      </c>
      <c r="D36" s="1037">
        <f>IF($B$5=$A$1,'Table 21a'!C32,IF($B$5=$A$2,'Table 21b'!C32,IF($B$5=$A$3,'Table 21c'!C32,)))</f>
        <v>1399</v>
      </c>
      <c r="E36" s="1037">
        <f>IF($B$5=$A$1,'Table 21a'!D32,IF($B$5=$A$2,'Table 21b'!D32,IF($B$5=$A$3,'Table 21c'!D32,)))</f>
        <v>902</v>
      </c>
      <c r="F36" s="1037">
        <f>IF($B$5=$A$1,'Table 21a'!E32,IF($B$5=$A$2,'Table 21b'!E32,IF($B$5=$A$3,'Table 21c'!E32,)))</f>
        <v>686</v>
      </c>
      <c r="G36" s="1080">
        <f>IF($B$5=$A$1,'Table 21a'!F32,IF($B$5=$A$2,'Table 21b'!F32,IF($B$5=$A$3,'Table 21c'!F32,)))</f>
        <v>3508</v>
      </c>
      <c r="H36" s="1077">
        <f>IF($B$5=$A$1,'Table 21a'!G32,IF($B$5=$A$2,'Table 21b'!G32,IF($B$5=$A$3,'Table 21c'!G32,)))</f>
        <v>51.737835153922539</v>
      </c>
      <c r="I36" s="1078">
        <f>IF($B$5=$A$1,'Table 21a'!H32,IF($B$5=$A$2,'Table 21b'!H32,IF($B$5=$A$3,'Table 21c'!H32,)))</f>
        <v>39.375175907683648</v>
      </c>
      <c r="J36" s="1078">
        <f>IF($B$5=$A$1,'Table 21a'!I32,IF($B$5=$A$2,'Table 21b'!I32,IF($B$5=$A$3,'Table 21c'!I32,)))</f>
        <v>28.284728755095639</v>
      </c>
      <c r="K36" s="1078">
        <f>IF($B$5=$A$1,'Table 21a'!J32,IF($B$5=$A$2,'Table 21b'!J32,IF($B$5=$A$3,'Table 21c'!J32,)))</f>
        <v>18.30797971710702</v>
      </c>
      <c r="L36" s="1079">
        <f>IF($B$5=$A$1,'Table 21a'!K32,IF($B$5=$A$2,'Table 21b'!K32,IF($B$5=$A$3,'Table 21c'!K32,)))</f>
        <v>30.514961725817674</v>
      </c>
      <c r="N36" s="225"/>
    </row>
    <row r="37" spans="2:14" x14ac:dyDescent="0.2">
      <c r="B37" s="44" t="s">
        <v>174</v>
      </c>
      <c r="C37" s="1075">
        <f>IF($B$5=$A$1,'Table 21a'!B33,IF($B$5=$A$2,'Table 21b'!B33,IF($B$5=$A$3,'Table 21c'!B33,)))</f>
        <v>0</v>
      </c>
      <c r="D37" s="1075">
        <f>IF($B$5=$A$1,'Table 21a'!C33,IF($B$5=$A$2,'Table 21b'!C33,IF($B$5=$A$3,'Table 21c'!C33,)))</f>
        <v>0</v>
      </c>
      <c r="E37" s="1075">
        <f>IF($B$5=$A$1,'Table 21a'!D33,IF($B$5=$A$2,'Table 21b'!D33,IF($B$5=$A$3,'Table 21c'!D33,)))</f>
        <v>0</v>
      </c>
      <c r="F37" s="1075">
        <f>IF($B$5=$A$1,'Table 21a'!E33,IF($B$5=$A$2,'Table 21b'!E33,IF($B$5=$A$3,'Table 21c'!E33,)))</f>
        <v>0</v>
      </c>
      <c r="G37" s="1080">
        <f>IF($B$5=$A$1,'Table 21a'!F33,IF($B$5=$A$2,'Table 21b'!F33,IF($B$5=$A$3,'Table 21c'!F33,)))</f>
        <v>0</v>
      </c>
      <c r="H37" s="1077">
        <f>IF($B$5=$A$1,'Table 21a'!G33,IF($B$5=$A$2,'Table 21b'!G33,IF($B$5=$A$3,'Table 21c'!G33,)))</f>
        <v>0</v>
      </c>
      <c r="I37" s="1078">
        <f>IF($B$5=$A$1,'Table 21a'!H33,IF($B$5=$A$2,'Table 21b'!H33,IF($B$5=$A$3,'Table 21c'!H33,)))</f>
        <v>0</v>
      </c>
      <c r="J37" s="1078">
        <f>IF($B$5=$A$1,'Table 21a'!I33,IF($B$5=$A$2,'Table 21b'!I33,IF($B$5=$A$3,'Table 21c'!I33,)))</f>
        <v>0</v>
      </c>
      <c r="K37" s="1078">
        <f>IF($B$5=$A$1,'Table 21a'!J33,IF($B$5=$A$2,'Table 21b'!J33,IF($B$5=$A$3,'Table 21c'!J33,)))</f>
        <v>0</v>
      </c>
      <c r="L37" s="1079">
        <f>IF($B$5=$A$1,'Table 21a'!K33,IF($B$5=$A$2,'Table 21b'!K33,IF($B$5=$A$3,'Table 21c'!K33,)))</f>
        <v>0</v>
      </c>
      <c r="N37" s="225"/>
    </row>
    <row r="38" spans="2:14" ht="22.5" customHeight="1" x14ac:dyDescent="0.2">
      <c r="B38" s="913" t="s">
        <v>18</v>
      </c>
      <c r="C38" s="1033">
        <f>IF($B$5=$A$1,'Table 21a'!B34,IF($B$5=$A$2,'Table 21b'!B34,IF($B$5=$A$3,'Table 21c'!B34,)))</f>
        <v>346</v>
      </c>
      <c r="D38" s="1033">
        <f>IF($B$5=$A$1,'Table 21a'!C34,IF($B$5=$A$2,'Table 21b'!C34,IF($B$5=$A$3,'Table 21c'!C34,)))</f>
        <v>1734</v>
      </c>
      <c r="E38" s="1033">
        <f>IF($B$5=$A$1,'Table 21a'!D34,IF($B$5=$A$2,'Table 21b'!D34,IF($B$5=$A$3,'Table 21c'!D34,)))</f>
        <v>1791</v>
      </c>
      <c r="F38" s="1033">
        <f>IF($B$5=$A$1,'Table 21a'!E34,IF($B$5=$A$2,'Table 21b'!E34,IF($B$5=$A$3,'Table 21c'!E34,)))</f>
        <v>2532</v>
      </c>
      <c r="G38" s="1067">
        <f>IF($B$5=$A$1,'Table 21a'!F34,IF($B$5=$A$2,'Table 21b'!F34,IF($B$5=$A$3,'Table 21c'!F34,)))</f>
        <v>6403</v>
      </c>
      <c r="H38" s="1068">
        <f>IF($B$5=$A$1,'Table 21a'!G34,IF($B$5=$A$2,'Table 21b'!G34,IF($B$5=$A$3,'Table 21c'!G34,)))</f>
        <v>34.359483614697126</v>
      </c>
      <c r="I38" s="1069">
        <f>IF($B$5=$A$1,'Table 21a'!H34,IF($B$5=$A$2,'Table 21b'!H34,IF($B$5=$A$3,'Table 21c'!H34,)))</f>
        <v>48.803827751196174</v>
      </c>
      <c r="J38" s="1069">
        <f>IF($B$5=$A$1,'Table 21a'!I34,IF($B$5=$A$2,'Table 21b'!I34,IF($B$5=$A$3,'Table 21c'!I34,)))</f>
        <v>56.161806208842904</v>
      </c>
      <c r="K38" s="1069">
        <f>IF($B$5=$A$1,'Table 21a'!J34,IF($B$5=$A$2,'Table 21b'!J34,IF($B$5=$A$3,'Table 21c'!J34,)))</f>
        <v>67.574059247397926</v>
      </c>
      <c r="L38" s="1070">
        <f>IF($B$5=$A$1,'Table 21a'!K34,IF($B$5=$A$2,'Table 21b'!K34,IF($B$5=$A$3,'Table 21c'!K34,)))</f>
        <v>55.697633959638139</v>
      </c>
      <c r="N38" s="225"/>
    </row>
    <row r="39" spans="2:14" x14ac:dyDescent="0.2">
      <c r="B39" s="652" t="s">
        <v>19</v>
      </c>
      <c r="C39" s="1035">
        <f>IF($B$5=$A$1,'Table 21a'!B35,IF($B$5=$A$2,'Table 21b'!B35,IF($B$5=$A$3,'Table 21c'!B35,)))</f>
        <v>283</v>
      </c>
      <c r="D39" s="1035">
        <f>IF($B$5=$A$1,'Table 21a'!C35,IF($B$5=$A$2,'Table 21b'!C35,IF($B$5=$A$3,'Table 21c'!C35,)))</f>
        <v>1055</v>
      </c>
      <c r="E39" s="1035">
        <f>IF($B$5=$A$1,'Table 21a'!D35,IF($B$5=$A$2,'Table 21b'!D35,IF($B$5=$A$3,'Table 21c'!D35,)))</f>
        <v>1145</v>
      </c>
      <c r="F39" s="1035">
        <f>IF($B$5=$A$1,'Table 21a'!E35,IF($B$5=$A$2,'Table 21b'!E35,IF($B$5=$A$3,'Table 21c'!E35,)))</f>
        <v>1701</v>
      </c>
      <c r="G39" s="1071">
        <f>IF($B$5=$A$1,'Table 21a'!F35,IF($B$5=$A$2,'Table 21b'!F35,IF($B$5=$A$3,'Table 21c'!F35,)))</f>
        <v>4184</v>
      </c>
      <c r="H39" s="1081">
        <f>IF($B$5=$A$1,'Table 21a'!G35,IF($B$5=$A$2,'Table 21b'!G35,IF($B$5=$A$3,'Table 21c'!G35,)))</f>
        <v>28.103277060575969</v>
      </c>
      <c r="I39" s="1082">
        <f>IF($B$5=$A$1,'Table 21a'!H35,IF($B$5=$A$2,'Table 21b'!H35,IF($B$5=$A$3,'Table 21c'!H35,)))</f>
        <v>29.693216999718548</v>
      </c>
      <c r="J39" s="1082">
        <f>IF($B$5=$A$1,'Table 21a'!I35,IF($B$5=$A$2,'Table 21b'!I35,IF($B$5=$A$3,'Table 21c'!I35,)))</f>
        <v>35.904672311069305</v>
      </c>
      <c r="K39" s="1082">
        <f>IF($B$5=$A$1,'Table 21a'!J35,IF($B$5=$A$2,'Table 21b'!J35,IF($B$5=$A$3,'Table 21c'!J35,)))</f>
        <v>45.396317053642917</v>
      </c>
      <c r="L39" s="1083">
        <f>IF($B$5=$A$1,'Table 21a'!K35,IF($B$5=$A$2,'Table 21b'!K35,IF($B$5=$A$3,'Table 21c'!K35,)))</f>
        <v>36.395267919276272</v>
      </c>
      <c r="N39" s="225"/>
    </row>
    <row r="40" spans="2:14" x14ac:dyDescent="0.2">
      <c r="B40" s="44" t="s">
        <v>175</v>
      </c>
      <c r="C40" s="1037">
        <f>IF($B$5=$A$1,'Table 21a'!B36,IF($B$5=$A$2,'Table 21b'!B36,IF($B$5=$A$3,'Table 21c'!B36,)))</f>
        <v>38</v>
      </c>
      <c r="D40" s="1037">
        <f>IF($B$5=$A$1,'Table 21a'!C36,IF($B$5=$A$2,'Table 21b'!C36,IF($B$5=$A$3,'Table 21c'!C36,)))</f>
        <v>126</v>
      </c>
      <c r="E40" s="1037">
        <f>IF($B$5=$A$1,'Table 21a'!D36,IF($B$5=$A$2,'Table 21b'!D36,IF($B$5=$A$3,'Table 21c'!D36,)))</f>
        <v>78</v>
      </c>
      <c r="F40" s="1037">
        <f>IF($B$5=$A$1,'Table 21a'!E36,IF($B$5=$A$2,'Table 21b'!E36,IF($B$5=$A$3,'Table 21c'!E36,)))</f>
        <v>109</v>
      </c>
      <c r="G40" s="1080">
        <f>IF($B$5=$A$1,'Table 21a'!F36,IF($B$5=$A$2,'Table 21b'!F36,IF($B$5=$A$3,'Table 21c'!F36,)))</f>
        <v>351</v>
      </c>
      <c r="H40" s="1077">
        <f>IF($B$5=$A$1,'Table 21a'!G36,IF($B$5=$A$2,'Table 21b'!G36,IF($B$5=$A$3,'Table 21c'!G36,)))</f>
        <v>3.7735849056603774</v>
      </c>
      <c r="I40" s="1078">
        <f>IF($B$5=$A$1,'Table 21a'!H36,IF($B$5=$A$2,'Table 21b'!H36,IF($B$5=$A$3,'Table 21c'!H36,)))</f>
        <v>3.5462989023360545</v>
      </c>
      <c r="J40" s="1078">
        <f>IF($B$5=$A$1,'Table 21a'!I36,IF($B$5=$A$2,'Table 21b'!I36,IF($B$5=$A$3,'Table 21c'!I36,)))</f>
        <v>2.4459078080903107</v>
      </c>
      <c r="K40" s="1078">
        <f>IF($B$5=$A$1,'Table 21a'!J36,IF($B$5=$A$2,'Table 21b'!J36,IF($B$5=$A$3,'Table 21c'!J36,)))</f>
        <v>2.9089938617560716</v>
      </c>
      <c r="L40" s="1079">
        <f>IF($B$5=$A$1,'Table 21a'!K36,IF($B$5=$A$2,'Table 21b'!K36,IF($B$5=$A$3,'Table 21c'!K36,)))</f>
        <v>3.0532359081419624</v>
      </c>
      <c r="N40" s="225"/>
    </row>
    <row r="41" spans="2:14" x14ac:dyDescent="0.2">
      <c r="B41" s="44" t="s">
        <v>197</v>
      </c>
      <c r="C41" s="1037">
        <f>IF($B$5=$A$1,'Table 21a'!B37,IF($B$5=$A$2,'Table 21b'!B37,IF($B$5=$A$3,'Table 21c'!B37,)))</f>
        <v>178</v>
      </c>
      <c r="D41" s="1037">
        <f>IF($B$5=$A$1,'Table 21a'!C37,IF($B$5=$A$2,'Table 21b'!C37,IF($B$5=$A$3,'Table 21c'!C37,)))</f>
        <v>440</v>
      </c>
      <c r="E41" s="1037">
        <f>IF($B$5=$A$1,'Table 21a'!D37,IF($B$5=$A$2,'Table 21b'!D37,IF($B$5=$A$3,'Table 21c'!D37,)))</f>
        <v>354</v>
      </c>
      <c r="F41" s="1037">
        <f>IF($B$5=$A$1,'Table 21a'!E37,IF($B$5=$A$2,'Table 21b'!E37,IF($B$5=$A$3,'Table 21c'!E37,)))</f>
        <v>331</v>
      </c>
      <c r="G41" s="1080">
        <f>IF($B$5=$A$1,'Table 21a'!F37,IF($B$5=$A$2,'Table 21b'!F37,IF($B$5=$A$3,'Table 21c'!F37,)))</f>
        <v>1303</v>
      </c>
      <c r="H41" s="1077">
        <f>IF($B$5=$A$1,'Table 21a'!G37,IF($B$5=$A$2,'Table 21b'!G37,IF($B$5=$A$3,'Table 21c'!G37,)))</f>
        <v>17.676266137040713</v>
      </c>
      <c r="I41" s="1078">
        <f>IF($B$5=$A$1,'Table 21a'!H37,IF($B$5=$A$2,'Table 21b'!H37,IF($B$5=$A$3,'Table 21c'!H37,)))</f>
        <v>12.383900928792571</v>
      </c>
      <c r="J41" s="1078">
        <f>IF($B$5=$A$1,'Table 21a'!I37,IF($B$5=$A$2,'Table 21b'!I37,IF($B$5=$A$3,'Table 21c'!I37,)))</f>
        <v>11.100658513640639</v>
      </c>
      <c r="K41" s="1078">
        <f>IF($B$5=$A$1,'Table 21a'!J37,IF($B$5=$A$2,'Table 21b'!J37,IF($B$5=$A$3,'Table 21c'!J37,)))</f>
        <v>8.8337336535895385</v>
      </c>
      <c r="L41" s="1079">
        <f>IF($B$5=$A$1,'Table 21a'!K37,IF($B$5=$A$2,'Table 21b'!K37,IF($B$5=$A$3,'Table 21c'!K37,)))</f>
        <v>11.33437717466945</v>
      </c>
      <c r="N41" s="225"/>
    </row>
    <row r="42" spans="2:14" x14ac:dyDescent="0.2">
      <c r="B42" s="44" t="s">
        <v>192</v>
      </c>
      <c r="C42" s="1037">
        <f>IF($B$5=$A$1,'Table 21a'!B38,IF($B$5=$A$2,'Table 21b'!B38,IF($B$5=$A$3,'Table 21c'!B38,)))</f>
        <v>26</v>
      </c>
      <c r="D42" s="1037">
        <f>IF($B$5=$A$1,'Table 21a'!C38,IF($B$5=$A$2,'Table 21b'!C38,IF($B$5=$A$3,'Table 21c'!C38,)))</f>
        <v>112</v>
      </c>
      <c r="E42" s="1037">
        <f>IF($B$5=$A$1,'Table 21a'!D38,IF($B$5=$A$2,'Table 21b'!D38,IF($B$5=$A$3,'Table 21c'!D38,)))</f>
        <v>142</v>
      </c>
      <c r="F42" s="1037">
        <f>IF($B$5=$A$1,'Table 21a'!E38,IF($B$5=$A$2,'Table 21b'!E38,IF($B$5=$A$3,'Table 21c'!E38,)))</f>
        <v>218</v>
      </c>
      <c r="G42" s="1080">
        <f>IF($B$5=$A$1,'Table 21a'!F38,IF($B$5=$A$2,'Table 21b'!F38,IF($B$5=$A$3,'Table 21c'!F38,)))</f>
        <v>498</v>
      </c>
      <c r="H42" s="1077">
        <f>IF($B$5=$A$1,'Table 21a'!G38,IF($B$5=$A$2,'Table 21b'!G38,IF($B$5=$A$3,'Table 21c'!G38,)))</f>
        <v>2.5819265143992056</v>
      </c>
      <c r="I42" s="1078">
        <f>IF($B$5=$A$1,'Table 21a'!H38,IF($B$5=$A$2,'Table 21b'!H38,IF($B$5=$A$3,'Table 21c'!H38,)))</f>
        <v>3.1522656909653812</v>
      </c>
      <c r="J42" s="1078">
        <f>IF($B$5=$A$1,'Table 21a'!I38,IF($B$5=$A$2,'Table 21b'!I38,IF($B$5=$A$3,'Table 21c'!I38,)))</f>
        <v>4.4528065224208211</v>
      </c>
      <c r="K42" s="1078">
        <f>IF($B$5=$A$1,'Table 21a'!J38,IF($B$5=$A$2,'Table 21b'!J38,IF($B$5=$A$3,'Table 21c'!J38,)))</f>
        <v>5.8179877235121431</v>
      </c>
      <c r="L42" s="1079">
        <f>IF($B$5=$A$1,'Table 21a'!K38,IF($B$5=$A$2,'Table 21b'!K38,IF($B$5=$A$3,'Table 21c'!K38,)))</f>
        <v>4.3319415448851775</v>
      </c>
      <c r="N42" s="225"/>
    </row>
    <row r="43" spans="2:14" x14ac:dyDescent="0.2">
      <c r="B43" s="44" t="s">
        <v>193</v>
      </c>
      <c r="C43" s="1037">
        <f>IF($B$5=$A$1,'Table 21a'!B39,IF($B$5=$A$2,'Table 21b'!B39,IF($B$5=$A$3,'Table 21c'!B39,)))</f>
        <v>4</v>
      </c>
      <c r="D43" s="1037">
        <f>IF($B$5=$A$1,'Table 21a'!C39,IF($B$5=$A$2,'Table 21b'!C39,IF($B$5=$A$3,'Table 21c'!C39,)))</f>
        <v>20</v>
      </c>
      <c r="E43" s="1037">
        <f>IF($B$5=$A$1,'Table 21a'!D39,IF($B$5=$A$2,'Table 21b'!D39,IF($B$5=$A$3,'Table 21c'!D39,)))</f>
        <v>19</v>
      </c>
      <c r="F43" s="1037">
        <f>IF($B$5=$A$1,'Table 21a'!E39,IF($B$5=$A$2,'Table 21b'!E39,IF($B$5=$A$3,'Table 21c'!E39,)))</f>
        <v>29</v>
      </c>
      <c r="G43" s="1080">
        <f>IF($B$5=$A$1,'Table 21a'!F39,IF($B$5=$A$2,'Table 21b'!F39,IF($B$5=$A$3,'Table 21c'!F39,)))</f>
        <v>72</v>
      </c>
      <c r="H43" s="1077">
        <f>IF($B$5=$A$1,'Table 21a'!G39,IF($B$5=$A$2,'Table 21b'!G39,IF($B$5=$A$3,'Table 21c'!G39,)))</f>
        <v>0.39721946375372391</v>
      </c>
      <c r="I43" s="1078">
        <f>IF($B$5=$A$1,'Table 21a'!H39,IF($B$5=$A$2,'Table 21b'!H39,IF($B$5=$A$3,'Table 21c'!H39,)))</f>
        <v>0.56290458767238949</v>
      </c>
      <c r="J43" s="1078">
        <f>IF($B$5=$A$1,'Table 21a'!I39,IF($B$5=$A$2,'Table 21b'!I39,IF($B$5=$A$3,'Table 21c'!I39,)))</f>
        <v>0.59579805581687051</v>
      </c>
      <c r="K43" s="1078">
        <f>IF($B$5=$A$1,'Table 21a'!J39,IF($B$5=$A$2,'Table 21b'!J39,IF($B$5=$A$3,'Table 21c'!J39,)))</f>
        <v>0.77395249532959698</v>
      </c>
      <c r="L43" s="1079">
        <f>IF($B$5=$A$1,'Table 21a'!K39,IF($B$5=$A$2,'Table 21b'!K39,IF($B$5=$A$3,'Table 21c'!K39,)))</f>
        <v>0.62630480167014613</v>
      </c>
      <c r="N43" s="225"/>
    </row>
    <row r="44" spans="2:14" x14ac:dyDescent="0.2">
      <c r="B44" s="44" t="s">
        <v>176</v>
      </c>
      <c r="C44" s="1037">
        <f>IF($B$5=$A$1,'Table 21a'!B40,IF($B$5=$A$2,'Table 21b'!B40,IF($B$5=$A$3,'Table 21c'!B40,)))</f>
        <v>37</v>
      </c>
      <c r="D44" s="1037">
        <f>IF($B$5=$A$1,'Table 21a'!C40,IF($B$5=$A$2,'Table 21b'!C40,IF($B$5=$A$3,'Table 21c'!C40,)))</f>
        <v>357</v>
      </c>
      <c r="E44" s="1037">
        <f>IF($B$5=$A$1,'Table 21a'!D40,IF($B$5=$A$2,'Table 21b'!D40,IF($B$5=$A$3,'Table 21c'!D40,)))</f>
        <v>552</v>
      </c>
      <c r="F44" s="1037">
        <f>IF($B$5=$A$1,'Table 21a'!E40,IF($B$5=$A$2,'Table 21b'!E40,IF($B$5=$A$3,'Table 21c'!E40,)))</f>
        <v>1014</v>
      </c>
      <c r="G44" s="1080">
        <f>IF($B$5=$A$1,'Table 21a'!F40,IF($B$5=$A$2,'Table 21b'!F40,IF($B$5=$A$3,'Table 21c'!F40,)))</f>
        <v>1960</v>
      </c>
      <c r="H44" s="1077">
        <f>IF($B$5=$A$1,'Table 21a'!G40,IF($B$5=$A$2,'Table 21b'!G40,IF($B$5=$A$3,'Table 21c'!G40,)))</f>
        <v>3.6742800397219466</v>
      </c>
      <c r="I44" s="1078">
        <f>IF($B$5=$A$1,'Table 21a'!H40,IF($B$5=$A$2,'Table 21b'!H40,IF($B$5=$A$3,'Table 21c'!H40,)))</f>
        <v>10.047846889952153</v>
      </c>
      <c r="J44" s="1078">
        <f>IF($B$5=$A$1,'Table 21a'!I40,IF($B$5=$A$2,'Table 21b'!I40,IF($B$5=$A$3,'Table 21c'!I40,)))</f>
        <v>17.309501411100658</v>
      </c>
      <c r="K44" s="1078">
        <f>IF($B$5=$A$1,'Table 21a'!J40,IF($B$5=$A$2,'Table 21b'!J40,IF($B$5=$A$3,'Table 21c'!J40,)))</f>
        <v>27.061649319455565</v>
      </c>
      <c r="L44" s="1079">
        <f>IF($B$5=$A$1,'Table 21a'!K40,IF($B$5=$A$2,'Table 21b'!K40,IF($B$5=$A$3,'Table 21c'!K40,)))</f>
        <v>17.049408489909535</v>
      </c>
      <c r="N44" s="225"/>
    </row>
    <row r="45" spans="2:14" x14ac:dyDescent="0.2">
      <c r="B45" s="44" t="s">
        <v>132</v>
      </c>
      <c r="C45" s="1037">
        <f>IF($B$5=$A$1,'Table 21a'!B41,IF($B$5=$A$2,'Table 21b'!B41,IF($B$5=$A$3,'Table 21c'!B41,)))</f>
        <v>0</v>
      </c>
      <c r="D45" s="1037">
        <f>IF($B$5=$A$1,'Table 21a'!C41,IF($B$5=$A$2,'Table 21b'!C41,IF($B$5=$A$3,'Table 21c'!C41,)))</f>
        <v>0</v>
      </c>
      <c r="E45" s="1037">
        <f>IF($B$5=$A$1,'Table 21a'!D41,IF($B$5=$A$2,'Table 21b'!D41,IF($B$5=$A$3,'Table 21c'!D41,)))</f>
        <v>0</v>
      </c>
      <c r="F45" s="1037">
        <f>IF($B$5=$A$1,'Table 21a'!E41,IF($B$5=$A$2,'Table 21b'!E41,IF($B$5=$A$3,'Table 21c'!E41,)))</f>
        <v>0</v>
      </c>
      <c r="G45" s="1080">
        <f>IF($B$5=$A$1,'Table 21a'!F41,IF($B$5=$A$2,'Table 21b'!F41,IF($B$5=$A$3,'Table 21c'!F41,)))</f>
        <v>0</v>
      </c>
      <c r="H45" s="1077">
        <f>IF($B$5=$A$1,'Table 21a'!G41,IF($B$5=$A$2,'Table 21b'!G41,IF($B$5=$A$3,'Table 21c'!G41,)))</f>
        <v>0</v>
      </c>
      <c r="I45" s="1078">
        <f>IF($B$5=$A$1,'Table 21a'!H41,IF($B$5=$A$2,'Table 21b'!H41,IF($B$5=$A$3,'Table 21c'!H41,)))</f>
        <v>0</v>
      </c>
      <c r="J45" s="1078">
        <f>IF($B$5=$A$1,'Table 21a'!I41,IF($B$5=$A$2,'Table 21b'!I41,IF($B$5=$A$3,'Table 21c'!I41,)))</f>
        <v>0</v>
      </c>
      <c r="K45" s="1078">
        <f>IF($B$5=$A$1,'Table 21a'!J41,IF($B$5=$A$2,'Table 21b'!J41,IF($B$5=$A$3,'Table 21c'!J41,)))</f>
        <v>0</v>
      </c>
      <c r="L45" s="1079">
        <f>IF($B$5=$A$1,'Table 21a'!K41,IF($B$5=$A$2,'Table 21b'!K41,IF($B$5=$A$3,'Table 21c'!K41,)))</f>
        <v>0</v>
      </c>
      <c r="N45" s="225"/>
    </row>
    <row r="46" spans="2:14" x14ac:dyDescent="0.2">
      <c r="B46" s="44" t="s">
        <v>133</v>
      </c>
      <c r="C46" s="1037">
        <f>IF($B$5=$A$1,'Table 21a'!B42,IF($B$5=$A$2,'Table 21b'!B42,IF($B$5=$A$3,'Table 21c'!B42,)))</f>
        <v>0</v>
      </c>
      <c r="D46" s="1037">
        <f>IF($B$5=$A$1,'Table 21a'!C42,IF($B$5=$A$2,'Table 21b'!C42,IF($B$5=$A$3,'Table 21c'!C42,)))</f>
        <v>0</v>
      </c>
      <c r="E46" s="1037">
        <f>IF($B$5=$A$1,'Table 21a'!D42,IF($B$5=$A$2,'Table 21b'!D42,IF($B$5=$A$3,'Table 21c'!D42,)))</f>
        <v>0</v>
      </c>
      <c r="F46" s="1037">
        <f>IF($B$5=$A$1,'Table 21a'!E42,IF($B$5=$A$2,'Table 21b'!E42,IF($B$5=$A$3,'Table 21c'!E42,)))</f>
        <v>0</v>
      </c>
      <c r="G46" s="1080">
        <f>IF($B$5=$A$1,'Table 21a'!F42,IF($B$5=$A$2,'Table 21b'!F42,IF($B$5=$A$3,'Table 21c'!F42,)))</f>
        <v>0</v>
      </c>
      <c r="H46" s="1077">
        <f>IF($B$5=$A$1,'Table 21a'!G42,IF($B$5=$A$2,'Table 21b'!G42,IF($B$5=$A$3,'Table 21c'!G42,)))</f>
        <v>0</v>
      </c>
      <c r="I46" s="1078">
        <f>IF($B$5=$A$1,'Table 21a'!H42,IF($B$5=$A$2,'Table 21b'!H42,IF($B$5=$A$3,'Table 21c'!H42,)))</f>
        <v>0</v>
      </c>
      <c r="J46" s="1078">
        <f>IF($B$5=$A$1,'Table 21a'!I42,IF($B$5=$A$2,'Table 21b'!I42,IF($B$5=$A$3,'Table 21c'!I42,)))</f>
        <v>0</v>
      </c>
      <c r="K46" s="1078">
        <f>IF($B$5=$A$1,'Table 21a'!J42,IF($B$5=$A$2,'Table 21b'!J42,IF($B$5=$A$3,'Table 21c'!J42,)))</f>
        <v>0</v>
      </c>
      <c r="L46" s="1079">
        <f>IF($B$5=$A$1,'Table 21a'!K42,IF($B$5=$A$2,'Table 21b'!K42,IF($B$5=$A$3,'Table 21c'!K42,)))</f>
        <v>0</v>
      </c>
      <c r="N46" s="225"/>
    </row>
    <row r="47" spans="2:14" x14ac:dyDescent="0.2">
      <c r="B47" s="44" t="s">
        <v>134</v>
      </c>
      <c r="C47" s="1084">
        <f>IF($B$5=$A$1,'Table 21a'!B43,IF($B$5=$A$2,'Table 21b'!B43,IF($B$5=$A$3,'Table 21c'!B43,)))</f>
        <v>0</v>
      </c>
      <c r="D47" s="1037">
        <f>IF($B$5=$A$1,'Table 21a'!C43,IF($B$5=$A$2,'Table 21b'!C43,IF($B$5=$A$3,'Table 21c'!C43,)))</f>
        <v>0</v>
      </c>
      <c r="E47" s="1037">
        <f>IF($B$5=$A$1,'Table 21a'!D43,IF($B$5=$A$2,'Table 21b'!D43,IF($B$5=$A$3,'Table 21c'!D43,)))</f>
        <v>0</v>
      </c>
      <c r="F47" s="1037">
        <f>IF($B$5=$A$1,'Table 21a'!E43,IF($B$5=$A$2,'Table 21b'!E43,IF($B$5=$A$3,'Table 21c'!E43,)))</f>
        <v>0</v>
      </c>
      <c r="G47" s="1080">
        <f>IF($B$5=$A$1,'Table 21a'!F43,IF($B$5=$A$2,'Table 21b'!F43,IF($B$5=$A$3,'Table 21c'!F43,)))</f>
        <v>0</v>
      </c>
      <c r="H47" s="1077">
        <f>IF($B$5=$A$1,'Table 21a'!G43,IF($B$5=$A$2,'Table 21b'!G43,IF($B$5=$A$3,'Table 21c'!G43,)))</f>
        <v>0</v>
      </c>
      <c r="I47" s="1078">
        <f>IF($B$5=$A$1,'Table 21a'!H43,IF($B$5=$A$2,'Table 21b'!H43,IF($B$5=$A$3,'Table 21c'!H43,)))</f>
        <v>0</v>
      </c>
      <c r="J47" s="1078">
        <f>IF($B$5=$A$1,'Table 21a'!I43,IF($B$5=$A$2,'Table 21b'!I43,IF($B$5=$A$3,'Table 21c'!I43,)))</f>
        <v>0</v>
      </c>
      <c r="K47" s="1078">
        <f>IF($B$5=$A$1,'Table 21a'!J43,IF($B$5=$A$2,'Table 21b'!J43,IF($B$5=$A$3,'Table 21c'!J43,)))</f>
        <v>0</v>
      </c>
      <c r="L47" s="1079">
        <f>IF($B$5=$A$1,'Table 21a'!K43,IF($B$5=$A$2,'Table 21b'!K43,IF($B$5=$A$3,'Table 21c'!K43,)))</f>
        <v>0</v>
      </c>
      <c r="N47" s="225"/>
    </row>
    <row r="48" spans="2:14" x14ac:dyDescent="0.2">
      <c r="B48" s="652" t="s">
        <v>20</v>
      </c>
      <c r="C48" s="1035">
        <f>IF($B$5=$A$1,'Table 21a'!B44,IF($B$5=$A$2,'Table 21b'!B44,IF($B$5=$A$3,'Table 21c'!B44,)))</f>
        <v>63</v>
      </c>
      <c r="D48" s="1035">
        <f>IF($B$5=$A$1,'Table 21a'!C44,IF($B$5=$A$2,'Table 21b'!C44,IF($B$5=$A$3,'Table 21c'!C44,)))</f>
        <v>679</v>
      </c>
      <c r="E48" s="1035">
        <f>IF($B$5=$A$1,'Table 21a'!D44,IF($B$5=$A$2,'Table 21b'!D44,IF($B$5=$A$3,'Table 21c'!D44,)))</f>
        <v>646</v>
      </c>
      <c r="F48" s="1035">
        <f>IF($B$5=$A$1,'Table 21a'!E44,IF($B$5=$A$2,'Table 21b'!E44,IF($B$5=$A$3,'Table 21c'!E44,)))</f>
        <v>831</v>
      </c>
      <c r="G48" s="1071">
        <f>IF($B$5=$A$1,'Table 21a'!F44,IF($B$5=$A$2,'Table 21b'!F44,IF($B$5=$A$3,'Table 21c'!F44,)))</f>
        <v>2219</v>
      </c>
      <c r="H48" s="1081">
        <f>IF($B$5=$A$1,'Table 21a'!G44,IF($B$5=$A$2,'Table 21b'!G44,IF($B$5=$A$3,'Table 21c'!G44,)))</f>
        <v>6.2562065541211522</v>
      </c>
      <c r="I48" s="1082">
        <f>IF($B$5=$A$1,'Table 21a'!H44,IF($B$5=$A$2,'Table 21b'!H44,IF($B$5=$A$3,'Table 21c'!H44,)))</f>
        <v>19.110610751477626</v>
      </c>
      <c r="J48" s="1082">
        <f>IF($B$5=$A$1,'Table 21a'!I44,IF($B$5=$A$2,'Table 21b'!I44,IF($B$5=$A$3,'Table 21c'!I44,)))</f>
        <v>20.257133897773596</v>
      </c>
      <c r="K48" s="1082">
        <f>IF($B$5=$A$1,'Table 21a'!J44,IF($B$5=$A$2,'Table 21b'!J44,IF($B$5=$A$3,'Table 21c'!J44,)))</f>
        <v>22.177742193755005</v>
      </c>
      <c r="L48" s="1083">
        <f>IF($B$5=$A$1,'Table 21a'!K44,IF($B$5=$A$2,'Table 21b'!K44,IF($B$5=$A$3,'Table 21c'!K44,)))</f>
        <v>19.302366040361864</v>
      </c>
      <c r="N48" s="225"/>
    </row>
    <row r="49" spans="2:14" x14ac:dyDescent="0.2">
      <c r="B49" s="45" t="s">
        <v>177</v>
      </c>
      <c r="C49" s="1075">
        <f>IF($B$5=$A$1,'Table 21a'!B45,IF($B$5=$A$2,'Table 21b'!B45,IF($B$5=$A$3,'Table 21c'!B45,)))</f>
        <v>0</v>
      </c>
      <c r="D49" s="1075">
        <f>IF($B$5=$A$1,'Table 21a'!C45,IF($B$5=$A$2,'Table 21b'!C45,IF($B$5=$A$3,'Table 21c'!C45,)))</f>
        <v>0</v>
      </c>
      <c r="E49" s="1075">
        <f>IF($B$5=$A$1,'Table 21a'!D45,IF($B$5=$A$2,'Table 21b'!D45,IF($B$5=$A$3,'Table 21c'!D45,)))</f>
        <v>0</v>
      </c>
      <c r="F49" s="1075">
        <f>IF($B$5=$A$1,'Table 21a'!E45,IF($B$5=$A$2,'Table 21b'!E45,IF($B$5=$A$3,'Table 21c'!E45,)))</f>
        <v>0</v>
      </c>
      <c r="G49" s="1076">
        <f>IF($B$5=$A$1,'Table 21a'!F45,IF($B$5=$A$2,'Table 21b'!F45,IF($B$5=$A$3,'Table 21c'!F45,)))</f>
        <v>0</v>
      </c>
      <c r="H49" s="1077">
        <f>IF($B$5=$A$1,'Table 21a'!G45,IF($B$5=$A$2,'Table 21b'!G45,IF($B$5=$A$3,'Table 21c'!G45,)))</f>
        <v>0</v>
      </c>
      <c r="I49" s="1078">
        <f>IF($B$5=$A$1,'Table 21a'!H45,IF($B$5=$A$2,'Table 21b'!H45,IF($B$5=$A$3,'Table 21c'!H45,)))</f>
        <v>0</v>
      </c>
      <c r="J49" s="1078">
        <f>IF($B$5=$A$1,'Table 21a'!I45,IF($B$5=$A$2,'Table 21b'!I45,IF($B$5=$A$3,'Table 21c'!I45,)))</f>
        <v>0</v>
      </c>
      <c r="K49" s="1078">
        <f>IF($B$5=$A$1,'Table 21a'!J45,IF($B$5=$A$2,'Table 21b'!J45,IF($B$5=$A$3,'Table 21c'!J45,)))</f>
        <v>0</v>
      </c>
      <c r="L49" s="1079">
        <f>IF($B$5=$A$1,'Table 21a'!K45,IF($B$5=$A$2,'Table 21b'!K45,IF($B$5=$A$3,'Table 21c'!K45,)))</f>
        <v>0</v>
      </c>
      <c r="N49" s="225"/>
    </row>
    <row r="50" spans="2:14" x14ac:dyDescent="0.2">
      <c r="B50" s="36" t="s">
        <v>178</v>
      </c>
      <c r="C50" s="1075">
        <f>IF($B$5=$A$1,'Table 21a'!B46,IF($B$5=$A$2,'Table 21b'!B46,IF($B$5=$A$3,'Table 21c'!B46,)))</f>
        <v>0</v>
      </c>
      <c r="D50" s="1075">
        <f>IF($B$5=$A$1,'Table 21a'!C46,IF($B$5=$A$2,'Table 21b'!C46,IF($B$5=$A$3,'Table 21c'!C46,)))</f>
        <v>0</v>
      </c>
      <c r="E50" s="1075">
        <f>IF($B$5=$A$1,'Table 21a'!D46,IF($B$5=$A$2,'Table 21b'!D46,IF($B$5=$A$3,'Table 21c'!D46,)))</f>
        <v>0</v>
      </c>
      <c r="F50" s="1075">
        <f>IF($B$5=$A$1,'Table 21a'!E46,IF($B$5=$A$2,'Table 21b'!E46,IF($B$5=$A$3,'Table 21c'!E46,)))</f>
        <v>0</v>
      </c>
      <c r="G50" s="1076">
        <f>IF($B$5=$A$1,'Table 21a'!F46,IF($B$5=$A$2,'Table 21b'!F46,IF($B$5=$A$3,'Table 21c'!F46,)))</f>
        <v>0</v>
      </c>
      <c r="H50" s="1077">
        <f>IF($B$5=$A$1,'Table 21a'!G46,IF($B$5=$A$2,'Table 21b'!G46,IF($B$5=$A$3,'Table 21c'!G46,)))</f>
        <v>0</v>
      </c>
      <c r="I50" s="1078">
        <f>IF($B$5=$A$1,'Table 21a'!H46,IF($B$5=$A$2,'Table 21b'!H46,IF($B$5=$A$3,'Table 21c'!H46,)))</f>
        <v>0</v>
      </c>
      <c r="J50" s="1078">
        <f>IF($B$5=$A$1,'Table 21a'!I46,IF($B$5=$A$2,'Table 21b'!I46,IF($B$5=$A$3,'Table 21c'!I46,)))</f>
        <v>0</v>
      </c>
      <c r="K50" s="1078">
        <f>IF($B$5=$A$1,'Table 21a'!J46,IF($B$5=$A$2,'Table 21b'!J46,IF($B$5=$A$3,'Table 21c'!J46,)))</f>
        <v>0</v>
      </c>
      <c r="L50" s="1079">
        <f>IF($B$5=$A$1,'Table 21a'!K46,IF($B$5=$A$2,'Table 21b'!K46,IF($B$5=$A$3,'Table 21c'!K46,)))</f>
        <v>0</v>
      </c>
      <c r="N50" s="225"/>
    </row>
    <row r="51" spans="2:14" x14ac:dyDescent="0.2">
      <c r="B51" s="45" t="s">
        <v>179</v>
      </c>
      <c r="C51" s="1085">
        <f>IF($B$5=$A$1,'Table 21a'!B47,IF($B$5=$A$2,'Table 21b'!B47,IF($B$5=$A$3,'Table 21c'!B47,)))</f>
        <v>0</v>
      </c>
      <c r="D51" s="1085">
        <f>IF($B$5=$A$1,'Table 21a'!C47,IF($B$5=$A$2,'Table 21b'!C47,IF($B$5=$A$3,'Table 21c'!C47,)))</f>
        <v>0</v>
      </c>
      <c r="E51" s="1085">
        <f>IF($B$5=$A$1,'Table 21a'!D47,IF($B$5=$A$2,'Table 21b'!D47,IF($B$5=$A$3,'Table 21c'!D47,)))</f>
        <v>0</v>
      </c>
      <c r="F51" s="1085">
        <f>IF($B$5=$A$1,'Table 21a'!E47,IF($B$5=$A$2,'Table 21b'!E47,IF($B$5=$A$3,'Table 21c'!E47,)))</f>
        <v>0</v>
      </c>
      <c r="G51" s="1086">
        <f>IF($B$5=$A$1,'Table 21a'!F47,IF($B$5=$A$2,'Table 21b'!F47,IF($B$5=$A$3,'Table 21c'!F47,)))</f>
        <v>0</v>
      </c>
      <c r="H51" s="1077">
        <f>IF($B$5=$A$1,'Table 21a'!G47,IF($B$5=$A$2,'Table 21b'!G47,IF($B$5=$A$3,'Table 21c'!G47,)))</f>
        <v>0</v>
      </c>
      <c r="I51" s="1078">
        <f>IF($B$5=$A$1,'Table 21a'!H47,IF($B$5=$A$2,'Table 21b'!H47,IF($B$5=$A$3,'Table 21c'!H47,)))</f>
        <v>0</v>
      </c>
      <c r="J51" s="1078">
        <f>IF($B$5=$A$1,'Table 21a'!I47,IF($B$5=$A$2,'Table 21b'!I47,IF($B$5=$A$3,'Table 21c'!I47,)))</f>
        <v>0</v>
      </c>
      <c r="K51" s="1078">
        <f>IF($B$5=$A$1,'Table 21a'!J47,IF($B$5=$A$2,'Table 21b'!J47,IF($B$5=$A$3,'Table 21c'!J47,)))</f>
        <v>0</v>
      </c>
      <c r="L51" s="1079">
        <f>IF($B$5=$A$1,'Table 21a'!K47,IF($B$5=$A$2,'Table 21b'!K47,IF($B$5=$A$3,'Table 21c'!K47,)))</f>
        <v>0</v>
      </c>
      <c r="N51" s="225"/>
    </row>
    <row r="52" spans="2:14" x14ac:dyDescent="0.2">
      <c r="B52" s="45" t="s">
        <v>194</v>
      </c>
      <c r="C52" s="1085">
        <f>IF($B$5=$A$1,'Table 21a'!B48,IF($B$5=$A$2,'Table 21b'!B48,IF($B$5=$A$3,'Table 21c'!B48,)))</f>
        <v>62</v>
      </c>
      <c r="D52" s="1085">
        <f>IF($B$5=$A$1,'Table 21a'!C48,IF($B$5=$A$2,'Table 21b'!C48,IF($B$5=$A$3,'Table 21c'!C48,)))</f>
        <v>667</v>
      </c>
      <c r="E52" s="1085">
        <f>IF($B$5=$A$1,'Table 21a'!D48,IF($B$5=$A$2,'Table 21b'!D48,IF($B$5=$A$3,'Table 21c'!D48,)))</f>
        <v>628</v>
      </c>
      <c r="F52" s="1085">
        <f>IF($B$5=$A$1,'Table 21a'!E48,IF($B$5=$A$2,'Table 21b'!E48,IF($B$5=$A$3,'Table 21c'!E48,)))</f>
        <v>791</v>
      </c>
      <c r="G52" s="1080">
        <f>IF($B$5=$A$1,'Table 21a'!F48,IF($B$5=$A$2,'Table 21b'!F48,IF($B$5=$A$3,'Table 21c'!F48,)))</f>
        <v>2148</v>
      </c>
      <c r="H52" s="1077">
        <f>IF($B$5=$A$1,'Table 21a'!G48,IF($B$5=$A$2,'Table 21b'!G48,IF($B$5=$A$3,'Table 21c'!G48,)))</f>
        <v>6.156901688182721</v>
      </c>
      <c r="I52" s="1078">
        <f>IF($B$5=$A$1,'Table 21a'!H48,IF($B$5=$A$2,'Table 21b'!H48,IF($B$5=$A$3,'Table 21c'!H48,)))</f>
        <v>18.77286799887419</v>
      </c>
      <c r="J52" s="1078">
        <f>IF($B$5=$A$1,'Table 21a'!I48,IF($B$5=$A$2,'Table 21b'!I48,IF($B$5=$A$3,'Table 21c'!I48,)))</f>
        <v>19.69269363436814</v>
      </c>
      <c r="K52" s="1078">
        <f>IF($B$5=$A$1,'Table 21a'!J48,IF($B$5=$A$2,'Table 21b'!J48,IF($B$5=$A$3,'Table 21c'!J48,)))</f>
        <v>21.110221510541766</v>
      </c>
      <c r="L52" s="1079">
        <f>IF($B$5=$A$1,'Table 21a'!K48,IF($B$5=$A$2,'Table 21b'!K48,IF($B$5=$A$3,'Table 21c'!K48,)))</f>
        <v>18.684759916492695</v>
      </c>
      <c r="N52" s="225"/>
    </row>
    <row r="53" spans="2:14" x14ac:dyDescent="0.2">
      <c r="B53" s="45" t="s">
        <v>180</v>
      </c>
      <c r="C53" s="1085">
        <f>IF($B$5=$A$1,'Table 21a'!B49,IF($B$5=$A$2,'Table 21b'!B49,IF($B$5=$A$3,'Table 21c'!B49,)))</f>
        <v>0</v>
      </c>
      <c r="D53" s="1085">
        <f>IF($B$5=$A$1,'Table 21a'!C49,IF($B$5=$A$2,'Table 21b'!C49,IF($B$5=$A$3,'Table 21c'!C49,)))</f>
        <v>1</v>
      </c>
      <c r="E53" s="1085">
        <f>IF($B$5=$A$1,'Table 21a'!D49,IF($B$5=$A$2,'Table 21b'!D49,IF($B$5=$A$3,'Table 21c'!D49,)))</f>
        <v>0</v>
      </c>
      <c r="F53" s="1085">
        <f>IF($B$5=$A$1,'Table 21a'!E49,IF($B$5=$A$2,'Table 21b'!E49,IF($B$5=$A$3,'Table 21c'!E49,)))</f>
        <v>0</v>
      </c>
      <c r="G53" s="1080">
        <f>IF($B$5=$A$1,'Table 21a'!F49,IF($B$5=$A$2,'Table 21b'!F49,IF($B$5=$A$3,'Table 21c'!F49,)))</f>
        <v>1</v>
      </c>
      <c r="H53" s="1077">
        <f>IF($B$5=$A$1,'Table 21a'!G49,IF($B$5=$A$2,'Table 21b'!G49,IF($B$5=$A$3,'Table 21c'!G49,)))</f>
        <v>0</v>
      </c>
      <c r="I53" s="1078">
        <f>IF($B$5=$A$1,'Table 21a'!H49,IF($B$5=$A$2,'Table 21b'!H49,IF($B$5=$A$3,'Table 21c'!H49,)))</f>
        <v>2.8145229383619477E-2</v>
      </c>
      <c r="J53" s="1078">
        <f>IF($B$5=$A$1,'Table 21a'!I49,IF($B$5=$A$2,'Table 21b'!I49,IF($B$5=$A$3,'Table 21c'!I49,)))</f>
        <v>0</v>
      </c>
      <c r="K53" s="1078">
        <f>IF($B$5=$A$1,'Table 21a'!J49,IF($B$5=$A$2,'Table 21b'!J49,IF($B$5=$A$3,'Table 21c'!J49,)))</f>
        <v>0</v>
      </c>
      <c r="L53" s="1079">
        <f>IF($B$5=$A$1,'Table 21a'!K49,IF($B$5=$A$2,'Table 21b'!K49,IF($B$5=$A$3,'Table 21c'!K49,)))</f>
        <v>8.6986778009742523E-3</v>
      </c>
      <c r="N53" s="225"/>
    </row>
    <row r="54" spans="2:14" x14ac:dyDescent="0.2">
      <c r="B54" s="45" t="s">
        <v>181</v>
      </c>
      <c r="C54" s="1085">
        <f>IF($B$5=$A$1,'Table 21a'!B50,IF($B$5=$A$2,'Table 21b'!B50,IF($B$5=$A$3,'Table 21c'!B50,)))</f>
        <v>0</v>
      </c>
      <c r="D54" s="1085">
        <f>IF($B$5=$A$1,'Table 21a'!C50,IF($B$5=$A$2,'Table 21b'!C50,IF($B$5=$A$3,'Table 21c'!C50,)))</f>
        <v>0</v>
      </c>
      <c r="E54" s="1085">
        <f>IF($B$5=$A$1,'Table 21a'!D50,IF($B$5=$A$2,'Table 21b'!D50,IF($B$5=$A$3,'Table 21c'!D50,)))</f>
        <v>0</v>
      </c>
      <c r="F54" s="1085">
        <f>IF($B$5=$A$1,'Table 21a'!E50,IF($B$5=$A$2,'Table 21b'!E50,IF($B$5=$A$3,'Table 21c'!E50,)))</f>
        <v>0</v>
      </c>
      <c r="G54" s="1080">
        <f>IF($B$5=$A$1,'Table 21a'!F50,IF($B$5=$A$2,'Table 21b'!F50,IF($B$5=$A$3,'Table 21c'!F50,)))</f>
        <v>0</v>
      </c>
      <c r="H54" s="1077">
        <f>IF($B$5=$A$1,'Table 21a'!G50,IF($B$5=$A$2,'Table 21b'!G50,IF($B$5=$A$3,'Table 21c'!G50,)))</f>
        <v>0</v>
      </c>
      <c r="I54" s="1078">
        <f>IF($B$5=$A$1,'Table 21a'!H50,IF($B$5=$A$2,'Table 21b'!H50,IF($B$5=$A$3,'Table 21c'!H50,)))</f>
        <v>0</v>
      </c>
      <c r="J54" s="1078">
        <f>IF($B$5=$A$1,'Table 21a'!I50,IF($B$5=$A$2,'Table 21b'!I50,IF($B$5=$A$3,'Table 21c'!I50,)))</f>
        <v>0</v>
      </c>
      <c r="K54" s="1078">
        <f>IF($B$5=$A$1,'Table 21a'!J50,IF($B$5=$A$2,'Table 21b'!J50,IF($B$5=$A$3,'Table 21c'!J50,)))</f>
        <v>0</v>
      </c>
      <c r="L54" s="1079">
        <f>IF($B$5=$A$1,'Table 21a'!K50,IF($B$5=$A$2,'Table 21b'!K50,IF($B$5=$A$3,'Table 21c'!K50,)))</f>
        <v>0</v>
      </c>
      <c r="N54" s="225"/>
    </row>
    <row r="55" spans="2:14" x14ac:dyDescent="0.2">
      <c r="B55" s="45" t="s">
        <v>182</v>
      </c>
      <c r="C55" s="1085">
        <f>IF($B$5=$A$1,'Table 21a'!B51,IF($B$5=$A$2,'Table 21b'!B51,IF($B$5=$A$3,'Table 21c'!B51,)))</f>
        <v>0</v>
      </c>
      <c r="D55" s="1085">
        <f>IF($B$5=$A$1,'Table 21a'!C51,IF($B$5=$A$2,'Table 21b'!C51,IF($B$5=$A$3,'Table 21c'!C51,)))</f>
        <v>0</v>
      </c>
      <c r="E55" s="1085">
        <f>IF($B$5=$A$1,'Table 21a'!D51,IF($B$5=$A$2,'Table 21b'!D51,IF($B$5=$A$3,'Table 21c'!D51,)))</f>
        <v>0</v>
      </c>
      <c r="F55" s="1085">
        <f>IF($B$5=$A$1,'Table 21a'!E51,IF($B$5=$A$2,'Table 21b'!E51,IF($B$5=$A$3,'Table 21c'!E51,)))</f>
        <v>0</v>
      </c>
      <c r="G55" s="1080">
        <f>IF($B$5=$A$1,'Table 21a'!F51,IF($B$5=$A$2,'Table 21b'!F51,IF($B$5=$A$3,'Table 21c'!F51,)))</f>
        <v>0</v>
      </c>
      <c r="H55" s="1077">
        <f>IF($B$5=$A$1,'Table 21a'!G51,IF($B$5=$A$2,'Table 21b'!G51,IF($B$5=$A$3,'Table 21c'!G51,)))</f>
        <v>0</v>
      </c>
      <c r="I55" s="1078">
        <f>IF($B$5=$A$1,'Table 21a'!H51,IF($B$5=$A$2,'Table 21b'!H51,IF($B$5=$A$3,'Table 21c'!H51,)))</f>
        <v>0</v>
      </c>
      <c r="J55" s="1078">
        <f>IF($B$5=$A$1,'Table 21a'!I51,IF($B$5=$A$2,'Table 21b'!I51,IF($B$5=$A$3,'Table 21c'!I51,)))</f>
        <v>0</v>
      </c>
      <c r="K55" s="1078">
        <f>IF($B$5=$A$1,'Table 21a'!J51,IF($B$5=$A$2,'Table 21b'!J51,IF($B$5=$A$3,'Table 21c'!J51,)))</f>
        <v>0</v>
      </c>
      <c r="L55" s="1079">
        <f>IF($B$5=$A$1,'Table 21a'!K51,IF($B$5=$A$2,'Table 21b'!K51,IF($B$5=$A$3,'Table 21c'!K51,)))</f>
        <v>0</v>
      </c>
      <c r="N55" s="225"/>
    </row>
    <row r="56" spans="2:14" x14ac:dyDescent="0.2">
      <c r="B56" s="46" t="s">
        <v>195</v>
      </c>
      <c r="C56" s="1087">
        <f>IF($B$5=$A$1,'Table 21a'!B52,IF($B$5=$A$2,'Table 21b'!B52,IF($B$5=$A$3,'Table 21c'!B52,)))</f>
        <v>1</v>
      </c>
      <c r="D56" s="1088">
        <f>IF($B$5=$A$1,'Table 21a'!C52,IF($B$5=$A$2,'Table 21b'!C52,IF($B$5=$A$3,'Table 21c'!C52,)))</f>
        <v>11</v>
      </c>
      <c r="E56" s="1088">
        <f>IF($B$5=$A$1,'Table 21a'!D52,IF($B$5=$A$2,'Table 21b'!D52,IF($B$5=$A$3,'Table 21c'!D52,)))</f>
        <v>18</v>
      </c>
      <c r="F56" s="1088">
        <f>IF($B$5=$A$1,'Table 21a'!E52,IF($B$5=$A$2,'Table 21b'!E52,IF($B$5=$A$3,'Table 21c'!E52,)))</f>
        <v>40</v>
      </c>
      <c r="G56" s="1089">
        <f>IF($B$5=$A$1,'Table 21a'!F52,IF($B$5=$A$2,'Table 21b'!F52,IF($B$5=$A$3,'Table 21c'!F52,)))</f>
        <v>70</v>
      </c>
      <c r="H56" s="1090">
        <f>IF($B$5=$A$1,'Table 21a'!G52,IF($B$5=$A$2,'Table 21b'!G52,IF($B$5=$A$3,'Table 21c'!G52,)))</f>
        <v>9.9304865938430978E-2</v>
      </c>
      <c r="I56" s="1091">
        <f>IF($B$5=$A$1,'Table 21a'!H52,IF($B$5=$A$2,'Table 21b'!H52,IF($B$5=$A$3,'Table 21c'!H52,)))</f>
        <v>0.30959752321981426</v>
      </c>
      <c r="J56" s="1091">
        <f>IF($B$5=$A$1,'Table 21a'!I52,IF($B$5=$A$2,'Table 21b'!I52,IF($B$5=$A$3,'Table 21c'!I52,)))</f>
        <v>0.56444026340545628</v>
      </c>
      <c r="K56" s="1091">
        <f>IF($B$5=$A$1,'Table 21a'!J52,IF($B$5=$A$2,'Table 21b'!J52,IF($B$5=$A$3,'Table 21c'!J52,)))</f>
        <v>1.0675206832132373</v>
      </c>
      <c r="L56" s="1092">
        <f>IF($B$5=$A$1,'Table 21a'!K52,IF($B$5=$A$2,'Table 21b'!K52,IF($B$5=$A$3,'Table 21c'!K52,)))</f>
        <v>0.60890744606819758</v>
      </c>
      <c r="N56" s="225"/>
    </row>
    <row r="57" spans="2:14" s="124" customFormat="1" ht="11.25" customHeight="1" x14ac:dyDescent="0.2">
      <c r="B57" s="307" t="s">
        <v>361</v>
      </c>
      <c r="C57" s="99"/>
      <c r="D57" s="99"/>
      <c r="E57" s="99"/>
      <c r="F57" s="99"/>
      <c r="G57" s="99"/>
      <c r="H57" s="99"/>
      <c r="I57" s="99"/>
      <c r="J57" s="99"/>
      <c r="K57" s="99"/>
      <c r="L57" s="99"/>
      <c r="N57" s="225"/>
    </row>
    <row r="58" spans="2:14" s="124" customFormat="1" ht="11.25" x14ac:dyDescent="0.2"/>
    <row r="59" spans="2:14" x14ac:dyDescent="0.2">
      <c r="B59" s="124"/>
    </row>
    <row r="60" spans="2:14" x14ac:dyDescent="0.2">
      <c r="B60" s="124"/>
    </row>
    <row r="61" spans="2:14" x14ac:dyDescent="0.2">
      <c r="B61" s="124"/>
    </row>
  </sheetData>
  <sheetProtection sheet="1" objects="1" scenarios="1"/>
  <dataValidations count="1">
    <dataValidation type="list" allowBlank="1" showInputMessage="1" showErrorMessage="1" sqref="B5">
      <formula1>$A$1:$A$3</formula1>
    </dataValidation>
  </dataValidations>
  <hyperlinks>
    <hyperlink ref="B1" location="Contents!A1" display="Return to index"/>
  </hyperlinks>
  <pageMargins left="0.74803149606299213" right="0.74803149606299213" top="0.98425196850393704" bottom="0.98425196850393704" header="0.51181102362204722" footer="0.51181102362204722"/>
  <pageSetup paperSize="9" scale="75"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tabColor rgb="FF92D050"/>
    <pageSetUpPr fitToPage="1"/>
  </sheetPr>
  <dimension ref="A1:M57"/>
  <sheetViews>
    <sheetView showGridLines="0" workbookViewId="0">
      <selection activeCell="B5" sqref="B5"/>
    </sheetView>
  </sheetViews>
  <sheetFormatPr defaultRowHeight="12.75" x14ac:dyDescent="0.2"/>
  <cols>
    <col min="1" max="1" customWidth="true" style="99" width="35.140625" collapsed="false"/>
    <col min="2" max="11" customWidth="true" style="99" width="8.140625" collapsed="false"/>
    <col min="12" max="16384" style="99" width="9.140625" collapsed="false"/>
  </cols>
  <sheetData>
    <row r="1" spans="1:13" x14ac:dyDescent="0.2">
      <c r="A1" s="137" t="s">
        <v>89</v>
      </c>
    </row>
    <row r="2" spans="1:13" ht="15" x14ac:dyDescent="0.2">
      <c r="A2" s="33" t="s">
        <v>493</v>
      </c>
      <c r="B2" s="37"/>
      <c r="C2" s="37"/>
      <c r="D2" s="37"/>
      <c r="E2" s="37"/>
      <c r="F2" s="37"/>
      <c r="G2" s="37"/>
      <c r="H2" s="37"/>
      <c r="I2" s="37"/>
      <c r="J2" s="38"/>
      <c r="K2" s="38"/>
    </row>
    <row r="3" spans="1:13" x14ac:dyDescent="0.2">
      <c r="A3" s="160"/>
      <c r="B3" s="161"/>
      <c r="C3" s="162"/>
      <c r="D3" s="162"/>
      <c r="E3" s="161"/>
      <c r="F3" s="163" t="s">
        <v>23</v>
      </c>
      <c r="G3" s="161"/>
      <c r="H3" s="161"/>
      <c r="I3" s="162"/>
      <c r="J3" s="164"/>
      <c r="K3" s="163" t="s">
        <v>26</v>
      </c>
    </row>
    <row r="4" spans="1:13" ht="13.5" x14ac:dyDescent="0.2">
      <c r="A4" s="128" t="s">
        <v>30</v>
      </c>
      <c r="B4" s="39" t="s">
        <v>31</v>
      </c>
      <c r="C4" s="40" t="s">
        <v>32</v>
      </c>
      <c r="D4" s="40" t="s">
        <v>29</v>
      </c>
      <c r="E4" s="39" t="s">
        <v>285</v>
      </c>
      <c r="F4" s="39" t="s">
        <v>33</v>
      </c>
      <c r="G4" s="318" t="s">
        <v>31</v>
      </c>
      <c r="H4" s="497" t="s">
        <v>32</v>
      </c>
      <c r="I4" s="788" t="s">
        <v>29</v>
      </c>
      <c r="J4" s="317" t="s">
        <v>285</v>
      </c>
      <c r="K4" s="498" t="s">
        <v>9</v>
      </c>
    </row>
    <row r="5" spans="1:13" x14ac:dyDescent="0.2">
      <c r="A5" s="751" t="s">
        <v>139</v>
      </c>
      <c r="B5" s="670">
        <v>1007</v>
      </c>
      <c r="C5" s="670">
        <v>3553</v>
      </c>
      <c r="D5" s="670">
        <v>3189</v>
      </c>
      <c r="E5" s="670">
        <v>3747</v>
      </c>
      <c r="F5" s="762">
        <v>11496</v>
      </c>
      <c r="G5" s="774">
        <v>100</v>
      </c>
      <c r="H5" s="775">
        <v>100</v>
      </c>
      <c r="I5" s="775">
        <v>100</v>
      </c>
      <c r="J5" s="775">
        <v>100</v>
      </c>
      <c r="K5" s="776">
        <v>100</v>
      </c>
      <c r="L5" s="225"/>
      <c r="M5" s="225"/>
    </row>
    <row r="6" spans="1:13" ht="22.5" customHeight="1" x14ac:dyDescent="0.2">
      <c r="A6" s="43" t="s">
        <v>11</v>
      </c>
      <c r="B6" s="351">
        <v>661</v>
      </c>
      <c r="C6" s="351">
        <v>1819</v>
      </c>
      <c r="D6" s="351">
        <v>1398</v>
      </c>
      <c r="E6" s="351">
        <v>1215</v>
      </c>
      <c r="F6" s="352">
        <v>5093</v>
      </c>
      <c r="G6" s="914">
        <v>65.640516385302888</v>
      </c>
      <c r="H6" s="915">
        <v>51.196172248803826</v>
      </c>
      <c r="I6" s="915">
        <v>43.838193791157103</v>
      </c>
      <c r="J6" s="915">
        <v>32.425940752602081</v>
      </c>
      <c r="K6" s="916">
        <v>44.302366040361861</v>
      </c>
      <c r="M6" s="225"/>
    </row>
    <row r="7" spans="1:13" x14ac:dyDescent="0.2">
      <c r="A7" s="652" t="s">
        <v>12</v>
      </c>
      <c r="B7" s="670">
        <v>0</v>
      </c>
      <c r="C7" s="670">
        <v>0</v>
      </c>
      <c r="D7" s="670">
        <v>0</v>
      </c>
      <c r="E7" s="670">
        <v>0</v>
      </c>
      <c r="F7" s="753">
        <v>0</v>
      </c>
      <c r="G7" s="771">
        <v>0</v>
      </c>
      <c r="H7" s="772">
        <v>0</v>
      </c>
      <c r="I7" s="772">
        <v>0</v>
      </c>
      <c r="J7" s="772">
        <v>0</v>
      </c>
      <c r="K7" s="773">
        <v>0</v>
      </c>
      <c r="M7" s="225"/>
    </row>
    <row r="8" spans="1:13" x14ac:dyDescent="0.2">
      <c r="A8" s="44" t="s">
        <v>164</v>
      </c>
      <c r="B8" s="481">
        <v>0</v>
      </c>
      <c r="C8" s="481">
        <v>0</v>
      </c>
      <c r="D8" s="481">
        <v>0</v>
      </c>
      <c r="E8" s="481">
        <v>0</v>
      </c>
      <c r="F8" s="484">
        <v>0</v>
      </c>
      <c r="G8" s="562">
        <v>0</v>
      </c>
      <c r="H8" s="558">
        <v>0</v>
      </c>
      <c r="I8" s="558">
        <v>0</v>
      </c>
      <c r="J8" s="558">
        <v>0</v>
      </c>
      <c r="K8" s="559">
        <v>0</v>
      </c>
      <c r="M8" s="225"/>
    </row>
    <row r="9" spans="1:13" x14ac:dyDescent="0.2">
      <c r="A9" s="44" t="s">
        <v>198</v>
      </c>
      <c r="B9" s="481">
        <v>0</v>
      </c>
      <c r="C9" s="481">
        <v>0</v>
      </c>
      <c r="D9" s="481">
        <v>0</v>
      </c>
      <c r="E9" s="481">
        <v>0</v>
      </c>
      <c r="F9" s="484">
        <v>0</v>
      </c>
      <c r="G9" s="562">
        <v>0</v>
      </c>
      <c r="H9" s="558">
        <v>0</v>
      </c>
      <c r="I9" s="558">
        <v>0</v>
      </c>
      <c r="J9" s="558">
        <v>0</v>
      </c>
      <c r="K9" s="559">
        <v>0</v>
      </c>
      <c r="M9" s="225"/>
    </row>
    <row r="10" spans="1:13" x14ac:dyDescent="0.2">
      <c r="A10" s="44" t="s">
        <v>165</v>
      </c>
      <c r="B10" s="481">
        <v>0</v>
      </c>
      <c r="C10" s="481">
        <v>0</v>
      </c>
      <c r="D10" s="481">
        <v>0</v>
      </c>
      <c r="E10" s="481">
        <v>0</v>
      </c>
      <c r="F10" s="484">
        <v>0</v>
      </c>
      <c r="G10" s="562">
        <v>0</v>
      </c>
      <c r="H10" s="558">
        <v>0</v>
      </c>
      <c r="I10" s="558">
        <v>0</v>
      </c>
      <c r="J10" s="558">
        <v>0</v>
      </c>
      <c r="K10" s="559">
        <v>0</v>
      </c>
      <c r="M10" s="225"/>
    </row>
    <row r="11" spans="1:13" x14ac:dyDescent="0.2">
      <c r="A11" s="44" t="s">
        <v>199</v>
      </c>
      <c r="B11" s="354">
        <v>0</v>
      </c>
      <c r="C11" s="354">
        <v>0</v>
      </c>
      <c r="D11" s="354">
        <v>0</v>
      </c>
      <c r="E11" s="354">
        <v>0</v>
      </c>
      <c r="F11" s="355">
        <v>0</v>
      </c>
      <c r="G11" s="562">
        <v>0</v>
      </c>
      <c r="H11" s="558">
        <v>0</v>
      </c>
      <c r="I11" s="558">
        <v>0</v>
      </c>
      <c r="J11" s="558">
        <v>0</v>
      </c>
      <c r="K11" s="559">
        <v>0</v>
      </c>
      <c r="M11" s="225"/>
    </row>
    <row r="12" spans="1:13" x14ac:dyDescent="0.2">
      <c r="A12" s="652" t="s">
        <v>140</v>
      </c>
      <c r="B12" s="670">
        <v>0</v>
      </c>
      <c r="C12" s="670">
        <v>0</v>
      </c>
      <c r="D12" s="670">
        <v>2</v>
      </c>
      <c r="E12" s="670">
        <v>3</v>
      </c>
      <c r="F12" s="753">
        <v>5</v>
      </c>
      <c r="G12" s="771">
        <v>0</v>
      </c>
      <c r="H12" s="772">
        <v>0</v>
      </c>
      <c r="I12" s="772">
        <v>6.2715584822828477E-2</v>
      </c>
      <c r="J12" s="772">
        <v>8.0064051240992792E-2</v>
      </c>
      <c r="K12" s="773">
        <v>4.3493389004871263E-2</v>
      </c>
      <c r="M12" s="225"/>
    </row>
    <row r="13" spans="1:13" x14ac:dyDescent="0.2">
      <c r="A13" s="44" t="s">
        <v>166</v>
      </c>
      <c r="B13" s="481">
        <v>0</v>
      </c>
      <c r="C13" s="481">
        <v>0</v>
      </c>
      <c r="D13" s="481">
        <v>0</v>
      </c>
      <c r="E13" s="481">
        <v>0</v>
      </c>
      <c r="F13" s="484">
        <v>0</v>
      </c>
      <c r="G13" s="562">
        <v>0</v>
      </c>
      <c r="H13" s="558">
        <v>0</v>
      </c>
      <c r="I13" s="558">
        <v>0</v>
      </c>
      <c r="J13" s="558">
        <v>0</v>
      </c>
      <c r="K13" s="559">
        <v>0</v>
      </c>
      <c r="M13" s="225"/>
    </row>
    <row r="14" spans="1:13" x14ac:dyDescent="0.2">
      <c r="A14" s="44" t="s">
        <v>167</v>
      </c>
      <c r="B14" s="481">
        <v>0</v>
      </c>
      <c r="C14" s="481">
        <v>0</v>
      </c>
      <c r="D14" s="481">
        <v>0</v>
      </c>
      <c r="E14" s="481">
        <v>0</v>
      </c>
      <c r="F14" s="484">
        <v>0</v>
      </c>
      <c r="G14" s="562">
        <v>0</v>
      </c>
      <c r="H14" s="558">
        <v>0</v>
      </c>
      <c r="I14" s="558">
        <v>0</v>
      </c>
      <c r="J14" s="558">
        <v>0</v>
      </c>
      <c r="K14" s="559">
        <v>0</v>
      </c>
      <c r="M14" s="225"/>
    </row>
    <row r="15" spans="1:13" x14ac:dyDescent="0.2">
      <c r="A15" s="159" t="s">
        <v>190</v>
      </c>
      <c r="B15" s="481">
        <v>0</v>
      </c>
      <c r="C15" s="354">
        <v>0</v>
      </c>
      <c r="D15" s="354">
        <v>1</v>
      </c>
      <c r="E15" s="354">
        <v>1</v>
      </c>
      <c r="F15" s="355">
        <v>2</v>
      </c>
      <c r="G15" s="562">
        <v>0</v>
      </c>
      <c r="H15" s="558">
        <v>0</v>
      </c>
      <c r="I15" s="558">
        <v>3.1357792411414238E-2</v>
      </c>
      <c r="J15" s="558">
        <v>2.6688017080330931E-2</v>
      </c>
      <c r="K15" s="559">
        <v>1.7397355601948505E-2</v>
      </c>
      <c r="M15" s="225"/>
    </row>
    <row r="16" spans="1:13" x14ac:dyDescent="0.2">
      <c r="A16" s="44" t="s">
        <v>168</v>
      </c>
      <c r="B16" s="354">
        <v>0</v>
      </c>
      <c r="C16" s="354">
        <v>0</v>
      </c>
      <c r="D16" s="354">
        <v>1</v>
      </c>
      <c r="E16" s="354">
        <v>2</v>
      </c>
      <c r="F16" s="355">
        <v>3</v>
      </c>
      <c r="G16" s="562">
        <v>0</v>
      </c>
      <c r="H16" s="558">
        <v>0</v>
      </c>
      <c r="I16" s="558">
        <v>3.1357792411414238E-2</v>
      </c>
      <c r="J16" s="558">
        <v>5.3376034160661862E-2</v>
      </c>
      <c r="K16" s="559">
        <v>2.6096033402922752E-2</v>
      </c>
      <c r="M16" s="225"/>
    </row>
    <row r="17" spans="1:13" x14ac:dyDescent="0.2">
      <c r="A17" s="652" t="s">
        <v>13</v>
      </c>
      <c r="B17" s="670">
        <v>89</v>
      </c>
      <c r="C17" s="670">
        <v>331</v>
      </c>
      <c r="D17" s="670">
        <v>445</v>
      </c>
      <c r="E17" s="670">
        <v>481</v>
      </c>
      <c r="F17" s="753">
        <v>1346</v>
      </c>
      <c r="G17" s="768">
        <v>8.8381330685203565</v>
      </c>
      <c r="H17" s="769">
        <v>9.3160709259780461</v>
      </c>
      <c r="I17" s="769">
        <v>13.954217623079334</v>
      </c>
      <c r="J17" s="769">
        <v>12.836936215639177</v>
      </c>
      <c r="K17" s="770">
        <v>11.708420320111342</v>
      </c>
      <c r="M17" s="225"/>
    </row>
    <row r="18" spans="1:13" x14ac:dyDescent="0.2">
      <c r="A18" s="44" t="s">
        <v>169</v>
      </c>
      <c r="B18" s="481">
        <v>0</v>
      </c>
      <c r="C18" s="481">
        <v>0</v>
      </c>
      <c r="D18" s="481">
        <v>0</v>
      </c>
      <c r="E18" s="481">
        <v>0</v>
      </c>
      <c r="F18" s="355">
        <v>0</v>
      </c>
      <c r="G18" s="562">
        <v>0</v>
      </c>
      <c r="H18" s="558">
        <v>0</v>
      </c>
      <c r="I18" s="558">
        <v>0</v>
      </c>
      <c r="J18" s="558">
        <v>0</v>
      </c>
      <c r="K18" s="559">
        <v>0</v>
      </c>
      <c r="M18" s="225"/>
    </row>
    <row r="19" spans="1:13" x14ac:dyDescent="0.2">
      <c r="A19" s="44" t="s">
        <v>196</v>
      </c>
      <c r="B19" s="354">
        <v>0</v>
      </c>
      <c r="C19" s="354">
        <v>3</v>
      </c>
      <c r="D19" s="354">
        <v>0</v>
      </c>
      <c r="E19" s="354">
        <v>1</v>
      </c>
      <c r="F19" s="355">
        <v>4</v>
      </c>
      <c r="G19" s="562">
        <v>0</v>
      </c>
      <c r="H19" s="558">
        <v>8.4435688150858432E-2</v>
      </c>
      <c r="I19" s="558">
        <v>0</v>
      </c>
      <c r="J19" s="558">
        <v>2.6688017080330931E-2</v>
      </c>
      <c r="K19" s="559">
        <v>3.4794711203897009E-2</v>
      </c>
      <c r="M19" s="225"/>
    </row>
    <row r="20" spans="1:13" x14ac:dyDescent="0.2">
      <c r="A20" s="36" t="s">
        <v>129</v>
      </c>
      <c r="B20" s="481">
        <v>0</v>
      </c>
      <c r="C20" s="481">
        <v>0</v>
      </c>
      <c r="D20" s="481">
        <v>0</v>
      </c>
      <c r="E20" s="481">
        <v>0</v>
      </c>
      <c r="F20" s="355">
        <v>0</v>
      </c>
      <c r="G20" s="562">
        <v>0</v>
      </c>
      <c r="H20" s="558">
        <v>0</v>
      </c>
      <c r="I20" s="558">
        <v>0</v>
      </c>
      <c r="J20" s="558">
        <v>0</v>
      </c>
      <c r="K20" s="559">
        <v>0</v>
      </c>
      <c r="M20" s="225"/>
    </row>
    <row r="21" spans="1:13" x14ac:dyDescent="0.2">
      <c r="A21" s="36" t="s">
        <v>124</v>
      </c>
      <c r="B21" s="481">
        <v>0</v>
      </c>
      <c r="C21" s="481">
        <v>0</v>
      </c>
      <c r="D21" s="481">
        <v>0</v>
      </c>
      <c r="E21" s="481">
        <v>0</v>
      </c>
      <c r="F21" s="355">
        <v>0</v>
      </c>
      <c r="G21" s="562">
        <v>0</v>
      </c>
      <c r="H21" s="558">
        <v>0</v>
      </c>
      <c r="I21" s="558">
        <v>0</v>
      </c>
      <c r="J21" s="558">
        <v>0</v>
      </c>
      <c r="K21" s="559">
        <v>0</v>
      </c>
      <c r="M21" s="225"/>
    </row>
    <row r="22" spans="1:13" x14ac:dyDescent="0.2">
      <c r="A22" s="44" t="s">
        <v>14</v>
      </c>
      <c r="B22" s="354">
        <v>67</v>
      </c>
      <c r="C22" s="354">
        <v>262</v>
      </c>
      <c r="D22" s="354">
        <v>382</v>
      </c>
      <c r="E22" s="354">
        <v>415</v>
      </c>
      <c r="F22" s="355">
        <v>1126</v>
      </c>
      <c r="G22" s="562">
        <v>6.6534260178748763</v>
      </c>
      <c r="H22" s="558">
        <v>7.3740500985083033</v>
      </c>
      <c r="I22" s="558">
        <v>11.978676701160239</v>
      </c>
      <c r="J22" s="558">
        <v>11.075527088337337</v>
      </c>
      <c r="K22" s="559">
        <v>9.7947112038970072</v>
      </c>
      <c r="M22" s="225"/>
    </row>
    <row r="23" spans="1:13" x14ac:dyDescent="0.2">
      <c r="A23" s="44" t="s">
        <v>15</v>
      </c>
      <c r="B23" s="354">
        <v>15</v>
      </c>
      <c r="C23" s="354">
        <v>43</v>
      </c>
      <c r="D23" s="354">
        <v>43</v>
      </c>
      <c r="E23" s="354">
        <v>52</v>
      </c>
      <c r="F23" s="355">
        <v>153</v>
      </c>
      <c r="G23" s="562">
        <v>1.4895729890764648</v>
      </c>
      <c r="H23" s="558">
        <v>1.2102448634956375</v>
      </c>
      <c r="I23" s="558">
        <v>1.3483850736908121</v>
      </c>
      <c r="J23" s="558">
        <v>1.3877768881772083</v>
      </c>
      <c r="K23" s="559">
        <v>1.3308977035490606</v>
      </c>
      <c r="M23" s="225"/>
    </row>
    <row r="24" spans="1:13" x14ac:dyDescent="0.2">
      <c r="A24" s="44" t="s">
        <v>16</v>
      </c>
      <c r="B24" s="354">
        <v>6</v>
      </c>
      <c r="C24" s="354">
        <v>16</v>
      </c>
      <c r="D24" s="354">
        <v>17</v>
      </c>
      <c r="E24" s="354">
        <v>6</v>
      </c>
      <c r="F24" s="355">
        <v>45</v>
      </c>
      <c r="G24" s="562">
        <v>0.59582919563058589</v>
      </c>
      <c r="H24" s="558">
        <v>0.45032367013791164</v>
      </c>
      <c r="I24" s="558">
        <v>0.53308247099404205</v>
      </c>
      <c r="J24" s="558">
        <v>0.16012810248198558</v>
      </c>
      <c r="K24" s="559">
        <v>0.39144050104384132</v>
      </c>
      <c r="M24" s="225"/>
    </row>
    <row r="25" spans="1:13" x14ac:dyDescent="0.2">
      <c r="A25" s="44" t="s">
        <v>131</v>
      </c>
      <c r="B25" s="354">
        <v>1</v>
      </c>
      <c r="C25" s="354">
        <v>7</v>
      </c>
      <c r="D25" s="354">
        <v>3</v>
      </c>
      <c r="E25" s="354">
        <v>7</v>
      </c>
      <c r="F25" s="355">
        <v>18</v>
      </c>
      <c r="G25" s="562">
        <v>9.9304865938430978E-2</v>
      </c>
      <c r="H25" s="558">
        <v>0.19701660568533633</v>
      </c>
      <c r="I25" s="558">
        <v>9.4073377234242708E-2</v>
      </c>
      <c r="J25" s="558">
        <v>0.1868161195623165</v>
      </c>
      <c r="K25" s="559">
        <v>0.15657620041753653</v>
      </c>
      <c r="M25" s="225"/>
    </row>
    <row r="26" spans="1:13" x14ac:dyDescent="0.2">
      <c r="A26" s="652" t="s">
        <v>141</v>
      </c>
      <c r="B26" s="670">
        <v>26</v>
      </c>
      <c r="C26" s="670">
        <v>40</v>
      </c>
      <c r="D26" s="670">
        <v>29</v>
      </c>
      <c r="E26" s="670">
        <v>19</v>
      </c>
      <c r="F26" s="753">
        <v>114</v>
      </c>
      <c r="G26" s="768">
        <v>2.5819265143992056</v>
      </c>
      <c r="H26" s="769">
        <v>1.125809175344779</v>
      </c>
      <c r="I26" s="769">
        <v>0.90937597993101282</v>
      </c>
      <c r="J26" s="769">
        <v>0.5070723245262877</v>
      </c>
      <c r="K26" s="770">
        <v>0.99164926931106478</v>
      </c>
      <c r="M26" s="225"/>
    </row>
    <row r="27" spans="1:13" x14ac:dyDescent="0.2">
      <c r="A27" s="44" t="s">
        <v>170</v>
      </c>
      <c r="B27" s="354">
        <v>0</v>
      </c>
      <c r="C27" s="354">
        <v>0</v>
      </c>
      <c r="D27" s="354">
        <v>0</v>
      </c>
      <c r="E27" s="354">
        <v>0</v>
      </c>
      <c r="F27" s="355">
        <v>0</v>
      </c>
      <c r="G27" s="562">
        <v>0</v>
      </c>
      <c r="H27" s="558">
        <v>0</v>
      </c>
      <c r="I27" s="558">
        <v>0</v>
      </c>
      <c r="J27" s="558">
        <v>0</v>
      </c>
      <c r="K27" s="559">
        <v>0</v>
      </c>
      <c r="M27" s="225"/>
    </row>
    <row r="28" spans="1:13" x14ac:dyDescent="0.2">
      <c r="A28" s="44" t="s">
        <v>171</v>
      </c>
      <c r="B28" s="354">
        <v>26</v>
      </c>
      <c r="C28" s="354">
        <v>40</v>
      </c>
      <c r="D28" s="354">
        <v>29</v>
      </c>
      <c r="E28" s="354">
        <v>19</v>
      </c>
      <c r="F28" s="355">
        <v>114</v>
      </c>
      <c r="G28" s="562">
        <v>2.5819265143992056</v>
      </c>
      <c r="H28" s="558">
        <v>1.125809175344779</v>
      </c>
      <c r="I28" s="558">
        <v>0.90937597993101282</v>
      </c>
      <c r="J28" s="558">
        <v>0.5070723245262877</v>
      </c>
      <c r="K28" s="559">
        <v>0.99164926931106478</v>
      </c>
      <c r="M28" s="225"/>
    </row>
    <row r="29" spans="1:13" x14ac:dyDescent="0.2">
      <c r="A29" s="652" t="s">
        <v>17</v>
      </c>
      <c r="B29" s="670">
        <v>546</v>
      </c>
      <c r="C29" s="670">
        <v>1448</v>
      </c>
      <c r="D29" s="670">
        <v>922</v>
      </c>
      <c r="E29" s="670">
        <v>712</v>
      </c>
      <c r="F29" s="753">
        <v>3628</v>
      </c>
      <c r="G29" s="768">
        <v>54.220456802383325</v>
      </c>
      <c r="H29" s="769">
        <v>40.754292147481003</v>
      </c>
      <c r="I29" s="769">
        <v>28.91188460332393</v>
      </c>
      <c r="J29" s="769">
        <v>19.001868161195624</v>
      </c>
      <c r="K29" s="770">
        <v>31.558803061934587</v>
      </c>
      <c r="M29" s="225"/>
    </row>
    <row r="30" spans="1:13" x14ac:dyDescent="0.2">
      <c r="A30" s="44" t="s">
        <v>172</v>
      </c>
      <c r="B30" s="354">
        <v>25</v>
      </c>
      <c r="C30" s="354">
        <v>49</v>
      </c>
      <c r="D30" s="354">
        <v>20</v>
      </c>
      <c r="E30" s="354">
        <v>26</v>
      </c>
      <c r="F30" s="355">
        <v>120</v>
      </c>
      <c r="G30" s="562">
        <v>2.4826216484607744</v>
      </c>
      <c r="H30" s="558">
        <v>1.3791162397973544</v>
      </c>
      <c r="I30" s="558">
        <v>0.62715584822828474</v>
      </c>
      <c r="J30" s="558">
        <v>0.69388844408860417</v>
      </c>
      <c r="K30" s="559">
        <v>1.0438413361169103</v>
      </c>
      <c r="M30" s="225"/>
    </row>
    <row r="31" spans="1:13" x14ac:dyDescent="0.2">
      <c r="A31" s="44" t="s">
        <v>191</v>
      </c>
      <c r="B31" s="354">
        <v>0</v>
      </c>
      <c r="C31" s="354">
        <v>0</v>
      </c>
      <c r="D31" s="354">
        <v>0</v>
      </c>
      <c r="E31" s="354">
        <v>0</v>
      </c>
      <c r="F31" s="355">
        <v>0</v>
      </c>
      <c r="G31" s="562">
        <v>0</v>
      </c>
      <c r="H31" s="558">
        <v>0</v>
      </c>
      <c r="I31" s="558">
        <v>0</v>
      </c>
      <c r="J31" s="558">
        <v>0</v>
      </c>
      <c r="K31" s="559">
        <v>0</v>
      </c>
      <c r="M31" s="225"/>
    </row>
    <row r="32" spans="1:13" x14ac:dyDescent="0.2">
      <c r="A32" s="44" t="s">
        <v>173</v>
      </c>
      <c r="B32" s="354">
        <v>521</v>
      </c>
      <c r="C32" s="354">
        <v>1399</v>
      </c>
      <c r="D32" s="354">
        <v>902</v>
      </c>
      <c r="E32" s="354">
        <v>686</v>
      </c>
      <c r="F32" s="355">
        <v>3508</v>
      </c>
      <c r="G32" s="562">
        <v>51.737835153922539</v>
      </c>
      <c r="H32" s="558">
        <v>39.375175907683648</v>
      </c>
      <c r="I32" s="558">
        <v>28.284728755095639</v>
      </c>
      <c r="J32" s="558">
        <v>18.30797971710702</v>
      </c>
      <c r="K32" s="559">
        <v>30.514961725817674</v>
      </c>
      <c r="M32" s="225"/>
    </row>
    <row r="33" spans="1:13" x14ac:dyDescent="0.2">
      <c r="A33" s="44" t="s">
        <v>174</v>
      </c>
      <c r="B33" s="481">
        <v>0</v>
      </c>
      <c r="C33" s="481">
        <v>0</v>
      </c>
      <c r="D33" s="481">
        <v>0</v>
      </c>
      <c r="E33" s="481">
        <v>0</v>
      </c>
      <c r="F33" s="355">
        <v>0</v>
      </c>
      <c r="G33" s="562">
        <v>0</v>
      </c>
      <c r="H33" s="558">
        <v>0</v>
      </c>
      <c r="I33" s="558">
        <v>0</v>
      </c>
      <c r="J33" s="558">
        <v>0</v>
      </c>
      <c r="K33" s="559">
        <v>0</v>
      </c>
      <c r="M33" s="225"/>
    </row>
    <row r="34" spans="1:13" ht="22.5" customHeight="1" x14ac:dyDescent="0.2">
      <c r="A34" s="224" t="s">
        <v>18</v>
      </c>
      <c r="B34" s="351">
        <v>346</v>
      </c>
      <c r="C34" s="351">
        <v>1734</v>
      </c>
      <c r="D34" s="351">
        <v>1791</v>
      </c>
      <c r="E34" s="351">
        <v>2532</v>
      </c>
      <c r="F34" s="352">
        <v>6403</v>
      </c>
      <c r="G34" s="914">
        <v>34.359483614697126</v>
      </c>
      <c r="H34" s="915">
        <v>48.803827751196174</v>
      </c>
      <c r="I34" s="915">
        <v>56.161806208842904</v>
      </c>
      <c r="J34" s="915">
        <v>67.574059247397926</v>
      </c>
      <c r="K34" s="916">
        <v>55.697633959638139</v>
      </c>
      <c r="M34" s="225"/>
    </row>
    <row r="35" spans="1:13" x14ac:dyDescent="0.2">
      <c r="A35" s="652" t="s">
        <v>19</v>
      </c>
      <c r="B35" s="670">
        <v>283</v>
      </c>
      <c r="C35" s="670">
        <v>1055</v>
      </c>
      <c r="D35" s="670">
        <v>1145</v>
      </c>
      <c r="E35" s="670">
        <v>1701</v>
      </c>
      <c r="F35" s="753">
        <v>4184</v>
      </c>
      <c r="G35" s="768">
        <v>28.103277060575969</v>
      </c>
      <c r="H35" s="769">
        <v>29.693216999718548</v>
      </c>
      <c r="I35" s="769">
        <v>35.904672311069305</v>
      </c>
      <c r="J35" s="769">
        <v>45.396317053642917</v>
      </c>
      <c r="K35" s="770">
        <v>36.395267919276272</v>
      </c>
      <c r="M35" s="225"/>
    </row>
    <row r="36" spans="1:13" x14ac:dyDescent="0.2">
      <c r="A36" s="44" t="s">
        <v>175</v>
      </c>
      <c r="B36" s="354">
        <v>38</v>
      </c>
      <c r="C36" s="354">
        <v>126</v>
      </c>
      <c r="D36" s="354">
        <v>78</v>
      </c>
      <c r="E36" s="354">
        <v>109</v>
      </c>
      <c r="F36" s="355">
        <v>351</v>
      </c>
      <c r="G36" s="562">
        <v>3.7735849056603774</v>
      </c>
      <c r="H36" s="558">
        <v>3.5462989023360545</v>
      </c>
      <c r="I36" s="558">
        <v>2.4459078080903107</v>
      </c>
      <c r="J36" s="558">
        <v>2.9089938617560716</v>
      </c>
      <c r="K36" s="559">
        <v>3.0532359081419624</v>
      </c>
      <c r="M36" s="225"/>
    </row>
    <row r="37" spans="1:13" x14ac:dyDescent="0.2">
      <c r="A37" s="44" t="s">
        <v>197</v>
      </c>
      <c r="B37" s="354">
        <v>178</v>
      </c>
      <c r="C37" s="354">
        <v>440</v>
      </c>
      <c r="D37" s="354">
        <v>354</v>
      </c>
      <c r="E37" s="354">
        <v>331</v>
      </c>
      <c r="F37" s="355">
        <v>1303</v>
      </c>
      <c r="G37" s="562">
        <v>17.676266137040713</v>
      </c>
      <c r="H37" s="558">
        <v>12.383900928792571</v>
      </c>
      <c r="I37" s="558">
        <v>11.100658513640639</v>
      </c>
      <c r="J37" s="558">
        <v>8.8337336535895385</v>
      </c>
      <c r="K37" s="559">
        <v>11.33437717466945</v>
      </c>
      <c r="M37" s="225"/>
    </row>
    <row r="38" spans="1:13" x14ac:dyDescent="0.2">
      <c r="A38" s="44" t="s">
        <v>192</v>
      </c>
      <c r="B38" s="354">
        <v>26</v>
      </c>
      <c r="C38" s="354">
        <v>112</v>
      </c>
      <c r="D38" s="354">
        <v>142</v>
      </c>
      <c r="E38" s="354">
        <v>218</v>
      </c>
      <c r="F38" s="355">
        <v>498</v>
      </c>
      <c r="G38" s="562">
        <v>2.5819265143992056</v>
      </c>
      <c r="H38" s="558">
        <v>3.1522656909653812</v>
      </c>
      <c r="I38" s="558">
        <v>4.4528065224208211</v>
      </c>
      <c r="J38" s="558">
        <v>5.8179877235121431</v>
      </c>
      <c r="K38" s="559">
        <v>4.3319415448851775</v>
      </c>
      <c r="M38" s="225"/>
    </row>
    <row r="39" spans="1:13" x14ac:dyDescent="0.2">
      <c r="A39" s="44" t="s">
        <v>193</v>
      </c>
      <c r="B39" s="354">
        <v>4</v>
      </c>
      <c r="C39" s="354">
        <v>20</v>
      </c>
      <c r="D39" s="354">
        <v>19</v>
      </c>
      <c r="E39" s="354">
        <v>29</v>
      </c>
      <c r="F39" s="355">
        <v>72</v>
      </c>
      <c r="G39" s="562">
        <v>0.39721946375372391</v>
      </c>
      <c r="H39" s="558">
        <v>0.56290458767238949</v>
      </c>
      <c r="I39" s="558">
        <v>0.59579805581687051</v>
      </c>
      <c r="J39" s="558">
        <v>0.77395249532959698</v>
      </c>
      <c r="K39" s="559">
        <v>0.62630480167014613</v>
      </c>
      <c r="M39" s="225"/>
    </row>
    <row r="40" spans="1:13" x14ac:dyDescent="0.2">
      <c r="A40" s="44" t="s">
        <v>176</v>
      </c>
      <c r="B40" s="354">
        <v>37</v>
      </c>
      <c r="C40" s="354">
        <v>357</v>
      </c>
      <c r="D40" s="354">
        <v>552</v>
      </c>
      <c r="E40" s="354">
        <v>1014</v>
      </c>
      <c r="F40" s="355">
        <v>1960</v>
      </c>
      <c r="G40" s="562">
        <v>3.6742800397219466</v>
      </c>
      <c r="H40" s="558">
        <v>10.047846889952153</v>
      </c>
      <c r="I40" s="558">
        <v>17.309501411100658</v>
      </c>
      <c r="J40" s="558">
        <v>27.061649319455565</v>
      </c>
      <c r="K40" s="559">
        <v>17.049408489909535</v>
      </c>
      <c r="M40" s="225"/>
    </row>
    <row r="41" spans="1:13" x14ac:dyDescent="0.2">
      <c r="A41" s="44" t="s">
        <v>132</v>
      </c>
      <c r="B41" s="354">
        <v>0</v>
      </c>
      <c r="C41" s="354">
        <v>0</v>
      </c>
      <c r="D41" s="354">
        <v>0</v>
      </c>
      <c r="E41" s="354">
        <v>0</v>
      </c>
      <c r="F41" s="355">
        <v>0</v>
      </c>
      <c r="G41" s="562">
        <v>0</v>
      </c>
      <c r="H41" s="558">
        <v>0</v>
      </c>
      <c r="I41" s="558">
        <v>0</v>
      </c>
      <c r="J41" s="558">
        <v>0</v>
      </c>
      <c r="K41" s="559">
        <v>0</v>
      </c>
      <c r="M41" s="225"/>
    </row>
    <row r="42" spans="1:13" x14ac:dyDescent="0.2">
      <c r="A42" s="44" t="s">
        <v>133</v>
      </c>
      <c r="B42" s="354">
        <v>0</v>
      </c>
      <c r="C42" s="354">
        <v>0</v>
      </c>
      <c r="D42" s="354">
        <v>0</v>
      </c>
      <c r="E42" s="354">
        <v>0</v>
      </c>
      <c r="F42" s="355">
        <v>0</v>
      </c>
      <c r="G42" s="562">
        <v>0</v>
      </c>
      <c r="H42" s="558">
        <v>0</v>
      </c>
      <c r="I42" s="558">
        <v>0</v>
      </c>
      <c r="J42" s="558">
        <v>0</v>
      </c>
      <c r="K42" s="559">
        <v>0</v>
      </c>
      <c r="M42" s="225"/>
    </row>
    <row r="43" spans="1:13" x14ac:dyDescent="0.2">
      <c r="A43" s="44" t="s">
        <v>134</v>
      </c>
      <c r="B43" s="418">
        <v>0</v>
      </c>
      <c r="C43" s="354">
        <v>0</v>
      </c>
      <c r="D43" s="354">
        <v>0</v>
      </c>
      <c r="E43" s="354">
        <v>0</v>
      </c>
      <c r="F43" s="355">
        <v>0</v>
      </c>
      <c r="G43" s="562">
        <v>0</v>
      </c>
      <c r="H43" s="558">
        <v>0</v>
      </c>
      <c r="I43" s="558">
        <v>0</v>
      </c>
      <c r="J43" s="558">
        <v>0</v>
      </c>
      <c r="K43" s="559">
        <v>0</v>
      </c>
      <c r="M43" s="225"/>
    </row>
    <row r="44" spans="1:13" x14ac:dyDescent="0.2">
      <c r="A44" s="652" t="s">
        <v>20</v>
      </c>
      <c r="B44" s="670">
        <v>63</v>
      </c>
      <c r="C44" s="670">
        <v>679</v>
      </c>
      <c r="D44" s="670">
        <v>646</v>
      </c>
      <c r="E44" s="670">
        <v>831</v>
      </c>
      <c r="F44" s="753">
        <v>2219</v>
      </c>
      <c r="G44" s="768">
        <v>6.2562065541211522</v>
      </c>
      <c r="H44" s="769">
        <v>19.110610751477626</v>
      </c>
      <c r="I44" s="769">
        <v>20.257133897773596</v>
      </c>
      <c r="J44" s="769">
        <v>22.177742193755005</v>
      </c>
      <c r="K44" s="770">
        <v>19.302366040361864</v>
      </c>
      <c r="M44" s="225"/>
    </row>
    <row r="45" spans="1:13" x14ac:dyDescent="0.2">
      <c r="A45" s="45" t="s">
        <v>177</v>
      </c>
      <c r="B45" s="481">
        <v>0</v>
      </c>
      <c r="C45" s="481">
        <v>0</v>
      </c>
      <c r="D45" s="481">
        <v>0</v>
      </c>
      <c r="E45" s="481">
        <v>0</v>
      </c>
      <c r="F45" s="484">
        <v>0</v>
      </c>
      <c r="G45" s="562">
        <v>0</v>
      </c>
      <c r="H45" s="558">
        <v>0</v>
      </c>
      <c r="I45" s="558">
        <v>0</v>
      </c>
      <c r="J45" s="558">
        <v>0</v>
      </c>
      <c r="K45" s="559">
        <v>0</v>
      </c>
      <c r="M45" s="225"/>
    </row>
    <row r="46" spans="1:13" x14ac:dyDescent="0.2">
      <c r="A46" s="36" t="s">
        <v>178</v>
      </c>
      <c r="B46" s="481">
        <v>0</v>
      </c>
      <c r="C46" s="481">
        <v>0</v>
      </c>
      <c r="D46" s="481">
        <v>0</v>
      </c>
      <c r="E46" s="481">
        <v>0</v>
      </c>
      <c r="F46" s="484">
        <v>0</v>
      </c>
      <c r="G46" s="562">
        <v>0</v>
      </c>
      <c r="H46" s="558">
        <v>0</v>
      </c>
      <c r="I46" s="558">
        <v>0</v>
      </c>
      <c r="J46" s="558">
        <v>0</v>
      </c>
      <c r="K46" s="559">
        <v>0</v>
      </c>
      <c r="M46" s="225"/>
    </row>
    <row r="47" spans="1:13" x14ac:dyDescent="0.2">
      <c r="A47" s="45" t="s">
        <v>179</v>
      </c>
      <c r="B47" s="356">
        <v>0</v>
      </c>
      <c r="C47" s="356">
        <v>0</v>
      </c>
      <c r="D47" s="356">
        <v>0</v>
      </c>
      <c r="E47" s="356">
        <v>0</v>
      </c>
      <c r="F47" s="357">
        <v>0</v>
      </c>
      <c r="G47" s="562">
        <v>0</v>
      </c>
      <c r="H47" s="558">
        <v>0</v>
      </c>
      <c r="I47" s="558">
        <v>0</v>
      </c>
      <c r="J47" s="558">
        <v>0</v>
      </c>
      <c r="K47" s="559">
        <v>0</v>
      </c>
      <c r="M47" s="225"/>
    </row>
    <row r="48" spans="1:13" x14ac:dyDescent="0.2">
      <c r="A48" s="45" t="s">
        <v>194</v>
      </c>
      <c r="B48" s="356">
        <v>62</v>
      </c>
      <c r="C48" s="356">
        <v>667</v>
      </c>
      <c r="D48" s="356">
        <v>628</v>
      </c>
      <c r="E48" s="356">
        <v>791</v>
      </c>
      <c r="F48" s="355">
        <v>2148</v>
      </c>
      <c r="G48" s="562">
        <v>6.156901688182721</v>
      </c>
      <c r="H48" s="558">
        <v>18.77286799887419</v>
      </c>
      <c r="I48" s="558">
        <v>19.69269363436814</v>
      </c>
      <c r="J48" s="558">
        <v>21.110221510541766</v>
      </c>
      <c r="K48" s="559">
        <v>18.684759916492695</v>
      </c>
      <c r="M48" s="225"/>
    </row>
    <row r="49" spans="1:13" x14ac:dyDescent="0.2">
      <c r="A49" s="45" t="s">
        <v>180</v>
      </c>
      <c r="B49" s="356">
        <v>0</v>
      </c>
      <c r="C49" s="356">
        <v>1</v>
      </c>
      <c r="D49" s="356">
        <v>0</v>
      </c>
      <c r="E49" s="356">
        <v>0</v>
      </c>
      <c r="F49" s="355">
        <v>1</v>
      </c>
      <c r="G49" s="562">
        <v>0</v>
      </c>
      <c r="H49" s="558">
        <v>2.8145229383619477E-2</v>
      </c>
      <c r="I49" s="558">
        <v>0</v>
      </c>
      <c r="J49" s="558">
        <v>0</v>
      </c>
      <c r="K49" s="559">
        <v>8.6986778009742523E-3</v>
      </c>
      <c r="M49" s="225"/>
    </row>
    <row r="50" spans="1:13" x14ac:dyDescent="0.2">
      <c r="A50" s="45" t="s">
        <v>181</v>
      </c>
      <c r="B50" s="356">
        <v>0</v>
      </c>
      <c r="C50" s="356">
        <v>0</v>
      </c>
      <c r="D50" s="356">
        <v>0</v>
      </c>
      <c r="E50" s="356">
        <v>0</v>
      </c>
      <c r="F50" s="355">
        <v>0</v>
      </c>
      <c r="G50" s="562">
        <v>0</v>
      </c>
      <c r="H50" s="558">
        <v>0</v>
      </c>
      <c r="I50" s="558">
        <v>0</v>
      </c>
      <c r="J50" s="558">
        <v>0</v>
      </c>
      <c r="K50" s="559">
        <v>0</v>
      </c>
      <c r="M50" s="225"/>
    </row>
    <row r="51" spans="1:13" x14ac:dyDescent="0.2">
      <c r="A51" s="45" t="s">
        <v>182</v>
      </c>
      <c r="B51" s="356">
        <v>0</v>
      </c>
      <c r="C51" s="356">
        <v>0</v>
      </c>
      <c r="D51" s="356">
        <v>0</v>
      </c>
      <c r="E51" s="356">
        <v>0</v>
      </c>
      <c r="F51" s="355">
        <v>0</v>
      </c>
      <c r="G51" s="562">
        <v>0</v>
      </c>
      <c r="H51" s="558">
        <v>0</v>
      </c>
      <c r="I51" s="558">
        <v>0</v>
      </c>
      <c r="J51" s="558">
        <v>0</v>
      </c>
      <c r="K51" s="559">
        <v>0</v>
      </c>
      <c r="M51" s="225"/>
    </row>
    <row r="52" spans="1:13" x14ac:dyDescent="0.2">
      <c r="A52" s="46" t="s">
        <v>195</v>
      </c>
      <c r="B52" s="417">
        <v>1</v>
      </c>
      <c r="C52" s="358">
        <v>11</v>
      </c>
      <c r="D52" s="358">
        <v>18</v>
      </c>
      <c r="E52" s="358">
        <v>40</v>
      </c>
      <c r="F52" s="359">
        <v>70</v>
      </c>
      <c r="G52" s="563">
        <v>9.9304865938430978E-2</v>
      </c>
      <c r="H52" s="560">
        <v>0.30959752321981426</v>
      </c>
      <c r="I52" s="560">
        <v>0.56444026340545628</v>
      </c>
      <c r="J52" s="560">
        <v>1.0675206832132373</v>
      </c>
      <c r="K52" s="561">
        <v>0.60890744606819758</v>
      </c>
      <c r="M52" s="225"/>
    </row>
    <row r="53" spans="1:13" s="124" customFormat="1" ht="11.25" customHeight="1" x14ac:dyDescent="0.2">
      <c r="A53" s="307" t="s">
        <v>361</v>
      </c>
      <c r="B53" s="99"/>
      <c r="C53" s="99"/>
      <c r="D53" s="99"/>
      <c r="E53" s="99"/>
      <c r="F53" s="99"/>
      <c r="G53" s="99"/>
      <c r="H53" s="99"/>
      <c r="I53" s="99"/>
      <c r="J53" s="99"/>
      <c r="K53" s="99"/>
      <c r="M53" s="225"/>
    </row>
    <row r="54" spans="1:13" s="124" customFormat="1" ht="11.25" x14ac:dyDescent="0.2"/>
    <row r="55" spans="1:13" x14ac:dyDescent="0.2">
      <c r="A55" s="124"/>
    </row>
    <row r="56" spans="1:13" x14ac:dyDescent="0.2">
      <c r="A56" s="124"/>
    </row>
    <row r="57" spans="1:13" x14ac:dyDescent="0.2">
      <c r="A57" s="124"/>
    </row>
  </sheetData>
  <phoneticPr fontId="10" type="noConversion"/>
  <hyperlinks>
    <hyperlink ref="A1" location="Contents!A1" display="Return to index"/>
  </hyperlinks>
  <pageMargins left="0.74803149606299213" right="0.74803149606299213" top="0.98425196850393704" bottom="0.98425196850393704" header="0.51181102362204722" footer="0.51181102362204722"/>
  <pageSetup paperSize="9" scale="75"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tabColor rgb="FF92D050"/>
    <pageSetUpPr fitToPage="1"/>
  </sheetPr>
  <dimension ref="A1:M60"/>
  <sheetViews>
    <sheetView showGridLines="0" workbookViewId="0">
      <selection activeCell="B5" sqref="B5"/>
    </sheetView>
  </sheetViews>
  <sheetFormatPr defaultRowHeight="12.75" x14ac:dyDescent="0.2"/>
  <cols>
    <col min="1" max="1" customWidth="true" width="35.140625" collapsed="false"/>
    <col min="2" max="11" customWidth="true" width="8.140625" collapsed="false"/>
  </cols>
  <sheetData>
    <row r="1" spans="1:13" x14ac:dyDescent="0.2">
      <c r="A1" s="100" t="s">
        <v>89</v>
      </c>
    </row>
    <row r="2" spans="1:13" ht="15" x14ac:dyDescent="0.2">
      <c r="A2" s="33" t="s">
        <v>492</v>
      </c>
      <c r="B2" s="37"/>
      <c r="C2" s="37"/>
      <c r="D2" s="37"/>
      <c r="E2" s="37"/>
      <c r="F2" s="37"/>
      <c r="G2" s="37"/>
      <c r="H2" s="37"/>
      <c r="I2" s="37"/>
      <c r="J2" s="38"/>
      <c r="K2" s="38"/>
    </row>
    <row r="3" spans="1:13" x14ac:dyDescent="0.2">
      <c r="A3" s="160"/>
      <c r="B3" s="161"/>
      <c r="C3" s="162"/>
      <c r="D3" s="162"/>
      <c r="E3" s="161"/>
      <c r="F3" s="163" t="s">
        <v>23</v>
      </c>
      <c r="G3" s="161"/>
      <c r="H3" s="161"/>
      <c r="I3" s="162"/>
      <c r="J3" s="164"/>
      <c r="K3" s="163" t="s">
        <v>26</v>
      </c>
    </row>
    <row r="4" spans="1:13" ht="13.5" x14ac:dyDescent="0.2">
      <c r="A4" s="128" t="s">
        <v>30</v>
      </c>
      <c r="B4" s="39" t="s">
        <v>31</v>
      </c>
      <c r="C4" s="40" t="s">
        <v>32</v>
      </c>
      <c r="D4" s="40" t="s">
        <v>29</v>
      </c>
      <c r="E4" s="39" t="s">
        <v>285</v>
      </c>
      <c r="F4" s="39" t="s">
        <v>33</v>
      </c>
      <c r="G4" s="41" t="s">
        <v>31</v>
      </c>
      <c r="H4" s="433" t="s">
        <v>32</v>
      </c>
      <c r="I4" s="40" t="s">
        <v>29</v>
      </c>
      <c r="J4" s="39" t="s">
        <v>285</v>
      </c>
      <c r="K4" s="42" t="s">
        <v>9</v>
      </c>
    </row>
    <row r="5" spans="1:13" x14ac:dyDescent="0.2">
      <c r="A5" s="751" t="s">
        <v>139</v>
      </c>
      <c r="B5" s="670">
        <v>227</v>
      </c>
      <c r="C5" s="670">
        <v>1792</v>
      </c>
      <c r="D5" s="670">
        <v>2199</v>
      </c>
      <c r="E5" s="670">
        <v>2726</v>
      </c>
      <c r="F5" s="762">
        <v>6944</v>
      </c>
      <c r="G5" s="774">
        <v>100</v>
      </c>
      <c r="H5" s="775">
        <v>100</v>
      </c>
      <c r="I5" s="775">
        <v>100</v>
      </c>
      <c r="J5" s="775">
        <v>100</v>
      </c>
      <c r="K5" s="776">
        <v>100</v>
      </c>
      <c r="L5" s="119"/>
      <c r="M5" s="119"/>
    </row>
    <row r="6" spans="1:13" ht="22.5" customHeight="1" x14ac:dyDescent="0.2">
      <c r="A6" s="43" t="s">
        <v>11</v>
      </c>
      <c r="B6" s="351">
        <v>83</v>
      </c>
      <c r="C6" s="351">
        <v>332</v>
      </c>
      <c r="D6" s="351">
        <v>484</v>
      </c>
      <c r="E6" s="351">
        <v>375</v>
      </c>
      <c r="F6" s="352">
        <v>1274</v>
      </c>
      <c r="G6" s="914">
        <v>36.563876651982383</v>
      </c>
      <c r="H6" s="915">
        <v>18.526785714285715</v>
      </c>
      <c r="I6" s="915">
        <v>22.0100045475216</v>
      </c>
      <c r="J6" s="915">
        <v>13.75641966250917</v>
      </c>
      <c r="K6" s="916">
        <v>18.346774193548388</v>
      </c>
    </row>
    <row r="7" spans="1:13" x14ac:dyDescent="0.2">
      <c r="A7" s="652" t="s">
        <v>12</v>
      </c>
      <c r="B7" s="670">
        <v>0</v>
      </c>
      <c r="C7" s="670">
        <v>0</v>
      </c>
      <c r="D7" s="670">
        <v>0</v>
      </c>
      <c r="E7" s="670">
        <v>0</v>
      </c>
      <c r="F7" s="753">
        <v>0</v>
      </c>
      <c r="G7" s="771">
        <v>0</v>
      </c>
      <c r="H7" s="772">
        <v>0</v>
      </c>
      <c r="I7" s="772">
        <v>0</v>
      </c>
      <c r="J7" s="772">
        <v>0</v>
      </c>
      <c r="K7" s="773">
        <v>0</v>
      </c>
    </row>
    <row r="8" spans="1:13" x14ac:dyDescent="0.2">
      <c r="A8" s="44" t="s">
        <v>164</v>
      </c>
      <c r="B8" s="481">
        <v>0</v>
      </c>
      <c r="C8" s="481">
        <v>0</v>
      </c>
      <c r="D8" s="481">
        <v>0</v>
      </c>
      <c r="E8" s="481">
        <v>0</v>
      </c>
      <c r="F8" s="484">
        <v>0</v>
      </c>
      <c r="G8" s="562">
        <v>0</v>
      </c>
      <c r="H8" s="558">
        <v>0</v>
      </c>
      <c r="I8" s="558">
        <v>0</v>
      </c>
      <c r="J8" s="558">
        <v>0</v>
      </c>
      <c r="K8" s="559">
        <v>0</v>
      </c>
    </row>
    <row r="9" spans="1:13" x14ac:dyDescent="0.2">
      <c r="A9" s="44" t="s">
        <v>198</v>
      </c>
      <c r="B9" s="481">
        <v>0</v>
      </c>
      <c r="C9" s="481">
        <v>0</v>
      </c>
      <c r="D9" s="481">
        <v>0</v>
      </c>
      <c r="E9" s="481">
        <v>0</v>
      </c>
      <c r="F9" s="484">
        <v>0</v>
      </c>
      <c r="G9" s="562">
        <v>0</v>
      </c>
      <c r="H9" s="558">
        <v>0</v>
      </c>
      <c r="I9" s="558">
        <v>0</v>
      </c>
      <c r="J9" s="558">
        <v>0</v>
      </c>
      <c r="K9" s="559">
        <v>0</v>
      </c>
    </row>
    <row r="10" spans="1:13" x14ac:dyDescent="0.2">
      <c r="A10" s="44" t="s">
        <v>165</v>
      </c>
      <c r="B10" s="481">
        <v>0</v>
      </c>
      <c r="C10" s="481">
        <v>0</v>
      </c>
      <c r="D10" s="481">
        <v>0</v>
      </c>
      <c r="E10" s="481">
        <v>0</v>
      </c>
      <c r="F10" s="484">
        <v>0</v>
      </c>
      <c r="G10" s="562">
        <v>0</v>
      </c>
      <c r="H10" s="558">
        <v>0</v>
      </c>
      <c r="I10" s="558">
        <v>0</v>
      </c>
      <c r="J10" s="558">
        <v>0</v>
      </c>
      <c r="K10" s="559">
        <v>0</v>
      </c>
    </row>
    <row r="11" spans="1:13" x14ac:dyDescent="0.2">
      <c r="A11" s="44" t="s">
        <v>199</v>
      </c>
      <c r="B11" s="354">
        <v>0</v>
      </c>
      <c r="C11" s="354">
        <v>0</v>
      </c>
      <c r="D11" s="354">
        <v>0</v>
      </c>
      <c r="E11" s="354">
        <v>0</v>
      </c>
      <c r="F11" s="355">
        <v>0</v>
      </c>
      <c r="G11" s="562">
        <v>0</v>
      </c>
      <c r="H11" s="558">
        <v>0</v>
      </c>
      <c r="I11" s="558">
        <v>0</v>
      </c>
      <c r="J11" s="558">
        <v>0</v>
      </c>
      <c r="K11" s="559">
        <v>0</v>
      </c>
    </row>
    <row r="12" spans="1:13" x14ac:dyDescent="0.2">
      <c r="A12" s="652" t="s">
        <v>140</v>
      </c>
      <c r="B12" s="670">
        <v>0</v>
      </c>
      <c r="C12" s="670">
        <v>1</v>
      </c>
      <c r="D12" s="670">
        <v>0</v>
      </c>
      <c r="E12" s="670">
        <v>0</v>
      </c>
      <c r="F12" s="753">
        <v>1</v>
      </c>
      <c r="G12" s="771">
        <v>0</v>
      </c>
      <c r="H12" s="772">
        <v>5.5803571428571425E-2</v>
      </c>
      <c r="I12" s="772">
        <v>0</v>
      </c>
      <c r="J12" s="772">
        <v>0</v>
      </c>
      <c r="K12" s="773">
        <v>1.4400921658986175E-2</v>
      </c>
    </row>
    <row r="13" spans="1:13" x14ac:dyDescent="0.2">
      <c r="A13" s="44" t="s">
        <v>166</v>
      </c>
      <c r="B13" s="481">
        <v>0</v>
      </c>
      <c r="C13" s="481">
        <v>0</v>
      </c>
      <c r="D13" s="481">
        <v>0</v>
      </c>
      <c r="E13" s="481">
        <v>0</v>
      </c>
      <c r="F13" s="484">
        <v>0</v>
      </c>
      <c r="G13" s="562">
        <v>0</v>
      </c>
      <c r="H13" s="558">
        <v>0</v>
      </c>
      <c r="I13" s="558">
        <v>0</v>
      </c>
      <c r="J13" s="558">
        <v>0</v>
      </c>
      <c r="K13" s="559">
        <v>0</v>
      </c>
    </row>
    <row r="14" spans="1:13" x14ac:dyDescent="0.2">
      <c r="A14" s="44" t="s">
        <v>167</v>
      </c>
      <c r="B14" s="481">
        <v>0</v>
      </c>
      <c r="C14" s="481">
        <v>0</v>
      </c>
      <c r="D14" s="481">
        <v>0</v>
      </c>
      <c r="E14" s="481">
        <v>0</v>
      </c>
      <c r="F14" s="484">
        <v>0</v>
      </c>
      <c r="G14" s="562">
        <v>0</v>
      </c>
      <c r="H14" s="558">
        <v>0</v>
      </c>
      <c r="I14" s="558">
        <v>0</v>
      </c>
      <c r="J14" s="558">
        <v>0</v>
      </c>
      <c r="K14" s="559">
        <v>0</v>
      </c>
    </row>
    <row r="15" spans="1:13" x14ac:dyDescent="0.2">
      <c r="A15" s="159" t="s">
        <v>190</v>
      </c>
      <c r="B15" s="481">
        <v>0</v>
      </c>
      <c r="C15" s="354">
        <v>1</v>
      </c>
      <c r="D15" s="354">
        <v>0</v>
      </c>
      <c r="E15" s="354">
        <v>0</v>
      </c>
      <c r="F15" s="355">
        <v>1</v>
      </c>
      <c r="G15" s="562">
        <v>0</v>
      </c>
      <c r="H15" s="558">
        <v>5.5803571428571425E-2</v>
      </c>
      <c r="I15" s="558">
        <v>0</v>
      </c>
      <c r="J15" s="558">
        <v>0</v>
      </c>
      <c r="K15" s="559">
        <v>1.4400921658986175E-2</v>
      </c>
    </row>
    <row r="16" spans="1:13" x14ac:dyDescent="0.2">
      <c r="A16" s="44" t="s">
        <v>168</v>
      </c>
      <c r="B16" s="354">
        <v>0</v>
      </c>
      <c r="C16" s="354">
        <v>0</v>
      </c>
      <c r="D16" s="354">
        <v>0</v>
      </c>
      <c r="E16" s="354">
        <v>0</v>
      </c>
      <c r="F16" s="355">
        <v>0</v>
      </c>
      <c r="G16" s="562">
        <v>0</v>
      </c>
      <c r="H16" s="558">
        <v>0</v>
      </c>
      <c r="I16" s="558">
        <v>0</v>
      </c>
      <c r="J16" s="558">
        <v>0</v>
      </c>
      <c r="K16" s="559">
        <v>0</v>
      </c>
    </row>
    <row r="17" spans="1:13" x14ac:dyDescent="0.2">
      <c r="A17" s="652" t="s">
        <v>13</v>
      </c>
      <c r="B17" s="670">
        <v>38</v>
      </c>
      <c r="C17" s="670">
        <v>187</v>
      </c>
      <c r="D17" s="670">
        <v>326</v>
      </c>
      <c r="E17" s="670">
        <v>241</v>
      </c>
      <c r="F17" s="753">
        <v>792</v>
      </c>
      <c r="G17" s="768">
        <v>16.740088105726873</v>
      </c>
      <c r="H17" s="769">
        <v>10.435267857142858</v>
      </c>
      <c r="I17" s="769">
        <v>14.824920418371986</v>
      </c>
      <c r="J17" s="769">
        <v>8.8407923697725597</v>
      </c>
      <c r="K17" s="770">
        <v>11.405529953917052</v>
      </c>
    </row>
    <row r="18" spans="1:13" x14ac:dyDescent="0.2">
      <c r="A18" s="44" t="s">
        <v>169</v>
      </c>
      <c r="B18" s="481">
        <v>0</v>
      </c>
      <c r="C18" s="481">
        <v>0</v>
      </c>
      <c r="D18" s="481">
        <v>0</v>
      </c>
      <c r="E18" s="481">
        <v>0</v>
      </c>
      <c r="F18" s="355">
        <v>0</v>
      </c>
      <c r="G18" s="562">
        <v>0</v>
      </c>
      <c r="H18" s="558">
        <v>0</v>
      </c>
      <c r="I18" s="558">
        <v>0</v>
      </c>
      <c r="J18" s="558">
        <v>0</v>
      </c>
      <c r="K18" s="559">
        <v>0</v>
      </c>
    </row>
    <row r="19" spans="1:13" x14ac:dyDescent="0.2">
      <c r="A19" s="44" t="s">
        <v>196</v>
      </c>
      <c r="B19" s="354">
        <v>0</v>
      </c>
      <c r="C19" s="354">
        <v>0</v>
      </c>
      <c r="D19" s="354">
        <v>0</v>
      </c>
      <c r="E19" s="354">
        <v>0</v>
      </c>
      <c r="F19" s="355">
        <v>0</v>
      </c>
      <c r="G19" s="562">
        <v>0</v>
      </c>
      <c r="H19" s="558">
        <v>0</v>
      </c>
      <c r="I19" s="558">
        <v>0</v>
      </c>
      <c r="J19" s="558">
        <v>0</v>
      </c>
      <c r="K19" s="559">
        <v>0</v>
      </c>
    </row>
    <row r="20" spans="1:13" x14ac:dyDescent="0.2">
      <c r="A20" s="36" t="s">
        <v>129</v>
      </c>
      <c r="B20" s="481">
        <v>0</v>
      </c>
      <c r="C20" s="481">
        <v>0</v>
      </c>
      <c r="D20" s="481">
        <v>0</v>
      </c>
      <c r="E20" s="481">
        <v>0</v>
      </c>
      <c r="F20" s="355">
        <v>0</v>
      </c>
      <c r="G20" s="562">
        <v>0</v>
      </c>
      <c r="H20" s="558">
        <v>0</v>
      </c>
      <c r="I20" s="558">
        <v>0</v>
      </c>
      <c r="J20" s="558">
        <v>0</v>
      </c>
      <c r="K20" s="559">
        <v>0</v>
      </c>
    </row>
    <row r="21" spans="1:13" x14ac:dyDescent="0.2">
      <c r="A21" s="36" t="s">
        <v>124</v>
      </c>
      <c r="B21" s="481">
        <v>0</v>
      </c>
      <c r="C21" s="481">
        <v>0</v>
      </c>
      <c r="D21" s="481">
        <v>0</v>
      </c>
      <c r="E21" s="481">
        <v>0</v>
      </c>
      <c r="F21" s="355">
        <v>0</v>
      </c>
      <c r="G21" s="562">
        <v>0</v>
      </c>
      <c r="H21" s="558">
        <v>0</v>
      </c>
      <c r="I21" s="558">
        <v>0</v>
      </c>
      <c r="J21" s="558">
        <v>0</v>
      </c>
      <c r="K21" s="559">
        <v>0</v>
      </c>
    </row>
    <row r="22" spans="1:13" x14ac:dyDescent="0.2">
      <c r="A22" s="44" t="s">
        <v>14</v>
      </c>
      <c r="B22" s="354">
        <v>36</v>
      </c>
      <c r="C22" s="354">
        <v>166</v>
      </c>
      <c r="D22" s="354">
        <v>288</v>
      </c>
      <c r="E22" s="354">
        <v>213</v>
      </c>
      <c r="F22" s="355">
        <v>703</v>
      </c>
      <c r="G22" s="562">
        <v>15.859030837004406</v>
      </c>
      <c r="H22" s="558">
        <v>9.2633928571428577</v>
      </c>
      <c r="I22" s="558">
        <v>13.096862210095498</v>
      </c>
      <c r="J22" s="558">
        <v>7.8136463683052089</v>
      </c>
      <c r="K22" s="559">
        <v>10.123847926267281</v>
      </c>
    </row>
    <row r="23" spans="1:13" x14ac:dyDescent="0.2">
      <c r="A23" s="44" t="s">
        <v>15</v>
      </c>
      <c r="B23" s="354">
        <v>1</v>
      </c>
      <c r="C23" s="354">
        <v>11</v>
      </c>
      <c r="D23" s="354">
        <v>25</v>
      </c>
      <c r="E23" s="354">
        <v>20</v>
      </c>
      <c r="F23" s="355">
        <v>57</v>
      </c>
      <c r="G23" s="562">
        <v>0.44052863436123352</v>
      </c>
      <c r="H23" s="558">
        <v>0.6138392857142857</v>
      </c>
      <c r="I23" s="558">
        <v>1.1368804001819008</v>
      </c>
      <c r="J23" s="558">
        <v>0.73367571533382248</v>
      </c>
      <c r="K23" s="559">
        <v>0.82085253456221186</v>
      </c>
    </row>
    <row r="24" spans="1:13" x14ac:dyDescent="0.2">
      <c r="A24" s="44" t="s">
        <v>16</v>
      </c>
      <c r="B24" s="354">
        <v>1</v>
      </c>
      <c r="C24" s="354">
        <v>8</v>
      </c>
      <c r="D24" s="354">
        <v>10</v>
      </c>
      <c r="E24" s="354">
        <v>5</v>
      </c>
      <c r="F24" s="355">
        <v>24</v>
      </c>
      <c r="G24" s="562">
        <v>0.44052863436123352</v>
      </c>
      <c r="H24" s="558">
        <v>0.4464285714285714</v>
      </c>
      <c r="I24" s="558">
        <v>0.45475216007276037</v>
      </c>
      <c r="J24" s="558">
        <v>0.18341892883345562</v>
      </c>
      <c r="K24" s="559">
        <v>0.34562211981566821</v>
      </c>
    </row>
    <row r="25" spans="1:13" x14ac:dyDescent="0.2">
      <c r="A25" s="44" t="s">
        <v>131</v>
      </c>
      <c r="B25" s="354">
        <v>0</v>
      </c>
      <c r="C25" s="354">
        <v>2</v>
      </c>
      <c r="D25" s="354">
        <v>3</v>
      </c>
      <c r="E25" s="354">
        <v>3</v>
      </c>
      <c r="F25" s="355">
        <v>8</v>
      </c>
      <c r="G25" s="562">
        <v>0</v>
      </c>
      <c r="H25" s="558">
        <v>0.11160714285714285</v>
      </c>
      <c r="I25" s="558">
        <v>0.13642564802182811</v>
      </c>
      <c r="J25" s="558">
        <v>0.11005135730007337</v>
      </c>
      <c r="K25" s="559">
        <v>0.1152073732718894</v>
      </c>
    </row>
    <row r="26" spans="1:13" x14ac:dyDescent="0.2">
      <c r="A26" s="652" t="s">
        <v>141</v>
      </c>
      <c r="B26" s="670">
        <v>4</v>
      </c>
      <c r="C26" s="670">
        <v>2</v>
      </c>
      <c r="D26" s="670">
        <v>2</v>
      </c>
      <c r="E26" s="670">
        <v>2</v>
      </c>
      <c r="F26" s="753">
        <v>10</v>
      </c>
      <c r="G26" s="768">
        <v>1.7621145374449341</v>
      </c>
      <c r="H26" s="769">
        <v>0.11160714285714285</v>
      </c>
      <c r="I26" s="769">
        <v>9.0950432014552066E-2</v>
      </c>
      <c r="J26" s="769">
        <v>7.3367571533382248E-2</v>
      </c>
      <c r="K26" s="770">
        <v>0.14400921658986177</v>
      </c>
    </row>
    <row r="27" spans="1:13" x14ac:dyDescent="0.2">
      <c r="A27" s="44" t="s">
        <v>170</v>
      </c>
      <c r="B27" s="354">
        <v>1</v>
      </c>
      <c r="C27" s="354">
        <v>0</v>
      </c>
      <c r="D27" s="354">
        <v>0</v>
      </c>
      <c r="E27" s="354">
        <v>0</v>
      </c>
      <c r="F27" s="355">
        <v>1</v>
      </c>
      <c r="G27" s="562">
        <v>0.44052863436123352</v>
      </c>
      <c r="H27" s="558">
        <v>0</v>
      </c>
      <c r="I27" s="558">
        <v>0</v>
      </c>
      <c r="J27" s="558">
        <v>0</v>
      </c>
      <c r="K27" s="559">
        <v>1.4400921658986175E-2</v>
      </c>
    </row>
    <row r="28" spans="1:13" x14ac:dyDescent="0.2">
      <c r="A28" s="44" t="s">
        <v>171</v>
      </c>
      <c r="B28" s="354">
        <v>3</v>
      </c>
      <c r="C28" s="354">
        <v>2</v>
      </c>
      <c r="D28" s="354">
        <v>2</v>
      </c>
      <c r="E28" s="354">
        <v>2</v>
      </c>
      <c r="F28" s="355">
        <v>9</v>
      </c>
      <c r="G28" s="562">
        <v>1.3215859030837005</v>
      </c>
      <c r="H28" s="558">
        <v>0.11160714285714285</v>
      </c>
      <c r="I28" s="558">
        <v>9.0950432014552066E-2</v>
      </c>
      <c r="J28" s="558">
        <v>7.3367571533382248E-2</v>
      </c>
      <c r="K28" s="559">
        <v>0.12960829493087558</v>
      </c>
    </row>
    <row r="29" spans="1:13" x14ac:dyDescent="0.2">
      <c r="A29" s="652" t="s">
        <v>17</v>
      </c>
      <c r="B29" s="670">
        <v>41</v>
      </c>
      <c r="C29" s="670">
        <v>142</v>
      </c>
      <c r="D29" s="670">
        <v>156</v>
      </c>
      <c r="E29" s="670">
        <v>132</v>
      </c>
      <c r="F29" s="753">
        <v>471</v>
      </c>
      <c r="G29" s="768">
        <v>18.06167400881057</v>
      </c>
      <c r="H29" s="769">
        <v>7.9241071428571423</v>
      </c>
      <c r="I29" s="769">
        <v>7.0941336971350619</v>
      </c>
      <c r="J29" s="769">
        <v>4.8422597212032281</v>
      </c>
      <c r="K29" s="770">
        <v>6.7828341013824884</v>
      </c>
    </row>
    <row r="30" spans="1:13" x14ac:dyDescent="0.2">
      <c r="A30" s="44" t="s">
        <v>172</v>
      </c>
      <c r="B30" s="354">
        <v>2</v>
      </c>
      <c r="C30" s="354">
        <v>3</v>
      </c>
      <c r="D30" s="354">
        <v>7</v>
      </c>
      <c r="E30" s="354">
        <v>10</v>
      </c>
      <c r="F30" s="355">
        <v>22</v>
      </c>
      <c r="G30" s="562">
        <v>0.88105726872246704</v>
      </c>
      <c r="H30" s="558">
        <v>0.16741071428571427</v>
      </c>
      <c r="I30" s="558">
        <v>0.31832651205093221</v>
      </c>
      <c r="J30" s="558">
        <v>0.36683785766691124</v>
      </c>
      <c r="K30" s="559">
        <v>0.31682027649769584</v>
      </c>
    </row>
    <row r="31" spans="1:13" x14ac:dyDescent="0.2">
      <c r="A31" s="44" t="s">
        <v>191</v>
      </c>
      <c r="B31" s="354">
        <v>0</v>
      </c>
      <c r="C31" s="354">
        <v>0</v>
      </c>
      <c r="D31" s="354">
        <v>0</v>
      </c>
      <c r="E31" s="354">
        <v>0</v>
      </c>
      <c r="F31" s="355">
        <v>0</v>
      </c>
      <c r="G31" s="562">
        <v>0</v>
      </c>
      <c r="H31" s="558">
        <v>0</v>
      </c>
      <c r="I31" s="558">
        <v>0</v>
      </c>
      <c r="J31" s="558">
        <v>0</v>
      </c>
      <c r="K31" s="559">
        <v>0</v>
      </c>
    </row>
    <row r="32" spans="1:13" x14ac:dyDescent="0.2">
      <c r="A32" s="44" t="s">
        <v>173</v>
      </c>
      <c r="B32" s="354">
        <v>39</v>
      </c>
      <c r="C32" s="354">
        <v>139</v>
      </c>
      <c r="D32" s="354">
        <v>149</v>
      </c>
      <c r="E32" s="354">
        <v>122</v>
      </c>
      <c r="F32" s="355">
        <v>449</v>
      </c>
      <c r="G32" s="562">
        <v>17.180616740088105</v>
      </c>
      <c r="H32" s="558">
        <v>7.7566964285714288</v>
      </c>
      <c r="I32" s="558">
        <v>6.7758071850841288</v>
      </c>
      <c r="J32" s="558">
        <v>4.475421863536317</v>
      </c>
      <c r="K32" s="559">
        <v>6.4660138248847918</v>
      </c>
      <c r="M32" s="813"/>
    </row>
    <row r="33" spans="1:13" x14ac:dyDescent="0.2">
      <c r="A33" s="44" t="s">
        <v>174</v>
      </c>
      <c r="B33" s="481">
        <v>0</v>
      </c>
      <c r="C33" s="481">
        <v>0</v>
      </c>
      <c r="D33" s="481">
        <v>0</v>
      </c>
      <c r="E33" s="481">
        <v>0</v>
      </c>
      <c r="F33" s="355">
        <v>0</v>
      </c>
      <c r="G33" s="562">
        <v>0</v>
      </c>
      <c r="H33" s="558">
        <v>0</v>
      </c>
      <c r="I33" s="558">
        <v>0</v>
      </c>
      <c r="J33" s="558">
        <v>0</v>
      </c>
      <c r="K33" s="559">
        <v>0</v>
      </c>
      <c r="M33" s="813"/>
    </row>
    <row r="34" spans="1:13" ht="22.5" customHeight="1" x14ac:dyDescent="0.2">
      <c r="A34" s="224" t="s">
        <v>18</v>
      </c>
      <c r="B34" s="351">
        <v>144</v>
      </c>
      <c r="C34" s="351">
        <v>1460</v>
      </c>
      <c r="D34" s="351">
        <v>1715</v>
      </c>
      <c r="E34" s="351">
        <v>2351</v>
      </c>
      <c r="F34" s="352">
        <v>5670</v>
      </c>
      <c r="G34" s="914">
        <v>63.436123348017624</v>
      </c>
      <c r="H34" s="915">
        <v>81.473214285714292</v>
      </c>
      <c r="I34" s="915">
        <v>77.989995452478396</v>
      </c>
      <c r="J34" s="915">
        <v>86.243580337490826</v>
      </c>
      <c r="K34" s="916">
        <v>81.653225806451616</v>
      </c>
    </row>
    <row r="35" spans="1:13" x14ac:dyDescent="0.2">
      <c r="A35" s="652" t="s">
        <v>19</v>
      </c>
      <c r="B35" s="670">
        <v>119</v>
      </c>
      <c r="C35" s="670">
        <v>1185</v>
      </c>
      <c r="D35" s="670">
        <v>1448</v>
      </c>
      <c r="E35" s="670">
        <v>2015</v>
      </c>
      <c r="F35" s="753">
        <v>4767</v>
      </c>
      <c r="G35" s="768">
        <v>52.42290748898678</v>
      </c>
      <c r="H35" s="769">
        <v>66.127232142857139</v>
      </c>
      <c r="I35" s="769">
        <v>65.848112778535693</v>
      </c>
      <c r="J35" s="769">
        <v>73.917828319882616</v>
      </c>
      <c r="K35" s="770">
        <v>68.649193548387103</v>
      </c>
    </row>
    <row r="36" spans="1:13" x14ac:dyDescent="0.2">
      <c r="A36" s="44" t="s">
        <v>175</v>
      </c>
      <c r="B36" s="354">
        <v>13</v>
      </c>
      <c r="C36" s="354">
        <v>52</v>
      </c>
      <c r="D36" s="354">
        <v>38</v>
      </c>
      <c r="E36" s="354">
        <v>43</v>
      </c>
      <c r="F36" s="355">
        <v>146</v>
      </c>
      <c r="G36" s="562">
        <v>5.7268722466960353</v>
      </c>
      <c r="H36" s="558">
        <v>2.9017857142857144</v>
      </c>
      <c r="I36" s="558">
        <v>1.7280582082764895</v>
      </c>
      <c r="J36" s="558">
        <v>1.5774027879677182</v>
      </c>
      <c r="K36" s="559">
        <v>2.1025345622119813</v>
      </c>
    </row>
    <row r="37" spans="1:13" x14ac:dyDescent="0.2">
      <c r="A37" s="44" t="s">
        <v>197</v>
      </c>
      <c r="B37" s="354">
        <v>40</v>
      </c>
      <c r="C37" s="354">
        <v>117</v>
      </c>
      <c r="D37" s="354">
        <v>109</v>
      </c>
      <c r="E37" s="354">
        <v>104</v>
      </c>
      <c r="F37" s="355">
        <v>370</v>
      </c>
      <c r="G37" s="562">
        <v>17.621145374449341</v>
      </c>
      <c r="H37" s="558">
        <v>6.5290178571428577</v>
      </c>
      <c r="I37" s="558">
        <v>4.9567985447930871</v>
      </c>
      <c r="J37" s="558">
        <v>3.8151137197358769</v>
      </c>
      <c r="K37" s="559">
        <v>5.3283410138248843</v>
      </c>
    </row>
    <row r="38" spans="1:13" x14ac:dyDescent="0.2">
      <c r="A38" s="44" t="s">
        <v>192</v>
      </c>
      <c r="B38" s="354">
        <v>6</v>
      </c>
      <c r="C38" s="354">
        <v>17</v>
      </c>
      <c r="D38" s="354">
        <v>34</v>
      </c>
      <c r="E38" s="354">
        <v>23</v>
      </c>
      <c r="F38" s="355">
        <v>80</v>
      </c>
      <c r="G38" s="562">
        <v>2.643171806167401</v>
      </c>
      <c r="H38" s="558">
        <v>0.94866071428571419</v>
      </c>
      <c r="I38" s="558">
        <v>1.5461573442473853</v>
      </c>
      <c r="J38" s="558">
        <v>0.84372707263389579</v>
      </c>
      <c r="K38" s="559">
        <v>1.1520737327188941</v>
      </c>
    </row>
    <row r="39" spans="1:13" x14ac:dyDescent="0.2">
      <c r="A39" s="44" t="s">
        <v>193</v>
      </c>
      <c r="B39" s="354">
        <v>0</v>
      </c>
      <c r="C39" s="354">
        <v>2</v>
      </c>
      <c r="D39" s="354">
        <v>2</v>
      </c>
      <c r="E39" s="354">
        <v>1</v>
      </c>
      <c r="F39" s="355">
        <v>5</v>
      </c>
      <c r="G39" s="562">
        <v>0</v>
      </c>
      <c r="H39" s="558">
        <v>0.11160714285714285</v>
      </c>
      <c r="I39" s="558">
        <v>9.0950432014552066E-2</v>
      </c>
      <c r="J39" s="558">
        <v>3.6683785766691124E-2</v>
      </c>
      <c r="K39" s="559">
        <v>7.2004608294930883E-2</v>
      </c>
    </row>
    <row r="40" spans="1:13" x14ac:dyDescent="0.2">
      <c r="A40" s="44" t="s">
        <v>176</v>
      </c>
      <c r="B40" s="354">
        <v>60</v>
      </c>
      <c r="C40" s="354">
        <v>997</v>
      </c>
      <c r="D40" s="354">
        <v>1265</v>
      </c>
      <c r="E40" s="354">
        <v>1844</v>
      </c>
      <c r="F40" s="355">
        <v>4166</v>
      </c>
      <c r="G40" s="562">
        <v>26.431718061674008</v>
      </c>
      <c r="H40" s="558">
        <v>55.636160714285708</v>
      </c>
      <c r="I40" s="558">
        <v>57.526148249204176</v>
      </c>
      <c r="J40" s="558">
        <v>67.644900953778432</v>
      </c>
      <c r="K40" s="559">
        <v>59.994239631336413</v>
      </c>
    </row>
    <row r="41" spans="1:13" x14ac:dyDescent="0.2">
      <c r="A41" s="44" t="s">
        <v>132</v>
      </c>
      <c r="B41" s="354">
        <v>0</v>
      </c>
      <c r="C41" s="354">
        <v>0</v>
      </c>
      <c r="D41" s="354">
        <v>0</v>
      </c>
      <c r="E41" s="354">
        <v>0</v>
      </c>
      <c r="F41" s="355">
        <v>0</v>
      </c>
      <c r="G41" s="562">
        <v>0</v>
      </c>
      <c r="H41" s="558">
        <v>0</v>
      </c>
      <c r="I41" s="558">
        <v>0</v>
      </c>
      <c r="J41" s="558">
        <v>0</v>
      </c>
      <c r="K41" s="559">
        <v>0</v>
      </c>
    </row>
    <row r="42" spans="1:13" x14ac:dyDescent="0.2">
      <c r="A42" s="44" t="s">
        <v>133</v>
      </c>
      <c r="B42" s="354">
        <v>0</v>
      </c>
      <c r="C42" s="354">
        <v>0</v>
      </c>
      <c r="D42" s="354">
        <v>0</v>
      </c>
      <c r="E42" s="354">
        <v>0</v>
      </c>
      <c r="F42" s="355">
        <v>0</v>
      </c>
      <c r="G42" s="562">
        <v>0</v>
      </c>
      <c r="H42" s="558">
        <v>0</v>
      </c>
      <c r="I42" s="558">
        <v>0</v>
      </c>
      <c r="J42" s="558">
        <v>0</v>
      </c>
      <c r="K42" s="559">
        <v>0</v>
      </c>
    </row>
    <row r="43" spans="1:13" x14ac:dyDescent="0.2">
      <c r="A43" s="44" t="s">
        <v>134</v>
      </c>
      <c r="B43" s="418">
        <v>0</v>
      </c>
      <c r="C43" s="354">
        <v>0</v>
      </c>
      <c r="D43" s="354">
        <v>0</v>
      </c>
      <c r="E43" s="354">
        <v>0</v>
      </c>
      <c r="F43" s="355">
        <v>0</v>
      </c>
      <c r="G43" s="562">
        <v>0</v>
      </c>
      <c r="H43" s="558">
        <v>0</v>
      </c>
      <c r="I43" s="558">
        <v>0</v>
      </c>
      <c r="J43" s="558">
        <v>0</v>
      </c>
      <c r="K43" s="559">
        <v>0</v>
      </c>
    </row>
    <row r="44" spans="1:13" x14ac:dyDescent="0.2">
      <c r="A44" s="652" t="s">
        <v>20</v>
      </c>
      <c r="B44" s="670">
        <v>25</v>
      </c>
      <c r="C44" s="670">
        <v>275</v>
      </c>
      <c r="D44" s="670">
        <v>267</v>
      </c>
      <c r="E44" s="670">
        <v>336</v>
      </c>
      <c r="F44" s="753">
        <v>903</v>
      </c>
      <c r="G44" s="768">
        <v>11.013215859030836</v>
      </c>
      <c r="H44" s="769">
        <v>15.345982142857142</v>
      </c>
      <c r="I44" s="769">
        <v>12.141882673942701</v>
      </c>
      <c r="J44" s="769">
        <v>12.325752017608217</v>
      </c>
      <c r="K44" s="770">
        <v>13.004032258064516</v>
      </c>
    </row>
    <row r="45" spans="1:13" x14ac:dyDescent="0.2">
      <c r="A45" s="45" t="s">
        <v>177</v>
      </c>
      <c r="B45" s="481">
        <v>0</v>
      </c>
      <c r="C45" s="481">
        <v>0</v>
      </c>
      <c r="D45" s="481">
        <v>0</v>
      </c>
      <c r="E45" s="481">
        <v>0</v>
      </c>
      <c r="F45" s="484">
        <v>0</v>
      </c>
      <c r="G45" s="562">
        <v>0</v>
      </c>
      <c r="H45" s="558">
        <v>0</v>
      </c>
      <c r="I45" s="558">
        <v>0</v>
      </c>
      <c r="J45" s="558">
        <v>0</v>
      </c>
      <c r="K45" s="559">
        <v>0</v>
      </c>
    </row>
    <row r="46" spans="1:13" x14ac:dyDescent="0.2">
      <c r="A46" s="36" t="s">
        <v>178</v>
      </c>
      <c r="B46" s="481">
        <v>0</v>
      </c>
      <c r="C46" s="481">
        <v>0</v>
      </c>
      <c r="D46" s="481">
        <v>0</v>
      </c>
      <c r="E46" s="481">
        <v>0</v>
      </c>
      <c r="F46" s="484">
        <v>0</v>
      </c>
      <c r="G46" s="562">
        <v>0</v>
      </c>
      <c r="H46" s="558">
        <v>0</v>
      </c>
      <c r="I46" s="558">
        <v>0</v>
      </c>
      <c r="J46" s="558">
        <v>0</v>
      </c>
      <c r="K46" s="559">
        <v>0</v>
      </c>
    </row>
    <row r="47" spans="1:13" x14ac:dyDescent="0.2">
      <c r="A47" s="45" t="s">
        <v>179</v>
      </c>
      <c r="B47" s="356">
        <v>0</v>
      </c>
      <c r="C47" s="356">
        <v>0</v>
      </c>
      <c r="D47" s="356">
        <v>0</v>
      </c>
      <c r="E47" s="356">
        <v>0</v>
      </c>
      <c r="F47" s="357">
        <v>0</v>
      </c>
      <c r="G47" s="562">
        <v>0</v>
      </c>
      <c r="H47" s="558">
        <v>0</v>
      </c>
      <c r="I47" s="558">
        <v>0</v>
      </c>
      <c r="J47" s="558">
        <v>0</v>
      </c>
      <c r="K47" s="559">
        <v>0</v>
      </c>
    </row>
    <row r="48" spans="1:13" x14ac:dyDescent="0.2">
      <c r="A48" s="45" t="s">
        <v>194</v>
      </c>
      <c r="B48" s="356">
        <v>23</v>
      </c>
      <c r="C48" s="356">
        <v>274</v>
      </c>
      <c r="D48" s="356">
        <v>266</v>
      </c>
      <c r="E48" s="356">
        <v>335</v>
      </c>
      <c r="F48" s="355">
        <v>898</v>
      </c>
      <c r="G48" s="562">
        <v>10.13215859030837</v>
      </c>
      <c r="H48" s="558">
        <v>15.290178571428573</v>
      </c>
      <c r="I48" s="558">
        <v>12.096407457935426</v>
      </c>
      <c r="J48" s="558">
        <v>12.289068231841526</v>
      </c>
      <c r="K48" s="559">
        <v>12.932027649769584</v>
      </c>
    </row>
    <row r="49" spans="1:11" x14ac:dyDescent="0.2">
      <c r="A49" s="45" t="s">
        <v>180</v>
      </c>
      <c r="B49" s="356">
        <v>0</v>
      </c>
      <c r="C49" s="356">
        <v>0</v>
      </c>
      <c r="D49" s="356">
        <v>0</v>
      </c>
      <c r="E49" s="356">
        <v>0</v>
      </c>
      <c r="F49" s="355">
        <v>0</v>
      </c>
      <c r="G49" s="562">
        <v>0</v>
      </c>
      <c r="H49" s="558">
        <v>0</v>
      </c>
      <c r="I49" s="558">
        <v>0</v>
      </c>
      <c r="J49" s="558">
        <v>0</v>
      </c>
      <c r="K49" s="559">
        <v>0</v>
      </c>
    </row>
    <row r="50" spans="1:11" x14ac:dyDescent="0.2">
      <c r="A50" s="45" t="s">
        <v>181</v>
      </c>
      <c r="B50" s="356">
        <v>0</v>
      </c>
      <c r="C50" s="356">
        <v>0</v>
      </c>
      <c r="D50" s="356">
        <v>0</v>
      </c>
      <c r="E50" s="356">
        <v>0</v>
      </c>
      <c r="F50" s="355">
        <v>0</v>
      </c>
      <c r="G50" s="562">
        <v>0</v>
      </c>
      <c r="H50" s="558">
        <v>0</v>
      </c>
      <c r="I50" s="558">
        <v>0</v>
      </c>
      <c r="J50" s="558">
        <v>0</v>
      </c>
      <c r="K50" s="559">
        <v>0</v>
      </c>
    </row>
    <row r="51" spans="1:11" x14ac:dyDescent="0.2">
      <c r="A51" s="45" t="s">
        <v>182</v>
      </c>
      <c r="B51" s="356">
        <v>0</v>
      </c>
      <c r="C51" s="356">
        <v>0</v>
      </c>
      <c r="D51" s="356">
        <v>0</v>
      </c>
      <c r="E51" s="356">
        <v>0</v>
      </c>
      <c r="F51" s="355">
        <v>0</v>
      </c>
      <c r="G51" s="562">
        <v>0</v>
      </c>
      <c r="H51" s="558">
        <v>0</v>
      </c>
      <c r="I51" s="558">
        <v>0</v>
      </c>
      <c r="J51" s="558">
        <v>0</v>
      </c>
      <c r="K51" s="559">
        <v>0</v>
      </c>
    </row>
    <row r="52" spans="1:11" x14ac:dyDescent="0.2">
      <c r="A52" s="46" t="s">
        <v>195</v>
      </c>
      <c r="B52" s="417">
        <v>2</v>
      </c>
      <c r="C52" s="358">
        <v>1</v>
      </c>
      <c r="D52" s="358">
        <v>1</v>
      </c>
      <c r="E52" s="358">
        <v>1</v>
      </c>
      <c r="F52" s="359">
        <v>5</v>
      </c>
      <c r="G52" s="563">
        <v>0.88105726872246704</v>
      </c>
      <c r="H52" s="560">
        <v>5.5803571428571425E-2</v>
      </c>
      <c r="I52" s="560">
        <v>4.5475216007276033E-2</v>
      </c>
      <c r="J52" s="560">
        <v>3.6683785766691124E-2</v>
      </c>
      <c r="K52" s="561">
        <v>7.2004608294930883E-2</v>
      </c>
    </row>
    <row r="53" spans="1:11" ht="11.25" customHeight="1" x14ac:dyDescent="0.2">
      <c r="A53" s="307" t="s">
        <v>362</v>
      </c>
      <c r="B53" s="99"/>
      <c r="C53" s="99"/>
      <c r="D53" s="99"/>
      <c r="E53" s="99"/>
      <c r="F53" s="99"/>
      <c r="G53" s="99"/>
      <c r="H53" s="99"/>
      <c r="I53" s="99"/>
      <c r="J53" s="99"/>
      <c r="K53" s="99"/>
    </row>
    <row r="54" spans="1:11" x14ac:dyDescent="0.2">
      <c r="A54" s="124"/>
      <c r="B54" s="124"/>
      <c r="C54" s="124"/>
      <c r="D54" s="124"/>
      <c r="E54" s="124"/>
      <c r="F54" s="124"/>
      <c r="G54" s="124"/>
      <c r="H54" s="124"/>
      <c r="I54" s="124"/>
      <c r="J54" s="124"/>
      <c r="K54" s="124"/>
    </row>
    <row r="55" spans="1:11" x14ac:dyDescent="0.2">
      <c r="A55" s="124"/>
      <c r="F55" s="424"/>
    </row>
    <row r="56" spans="1:11" x14ac:dyDescent="0.2">
      <c r="A56" s="124"/>
      <c r="F56" s="424"/>
    </row>
    <row r="57" spans="1:11" x14ac:dyDescent="0.2">
      <c r="A57" s="124"/>
      <c r="F57" s="424"/>
    </row>
    <row r="58" spans="1:11" x14ac:dyDescent="0.2">
      <c r="F58" s="424"/>
    </row>
    <row r="60" spans="1:11" x14ac:dyDescent="0.2">
      <c r="C60" t="s">
        <v>130</v>
      </c>
    </row>
  </sheetData>
  <phoneticPr fontId="10" type="noConversion"/>
  <hyperlinks>
    <hyperlink ref="A1" location="Contents!A1" display="Return to index"/>
  </hyperlinks>
  <pageMargins left="0.74803149606299213" right="0.74803149606299213" top="0.98425196850393704" bottom="0.98425196850393704" header="0.51181102362204722" footer="0.51181102362204722"/>
  <pageSetup paperSize="9" scale="75"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tabColor rgb="FF92D050"/>
    <pageSetUpPr fitToPage="1"/>
  </sheetPr>
  <dimension ref="A1:M60"/>
  <sheetViews>
    <sheetView showGridLines="0" workbookViewId="0">
      <selection activeCell="B5" sqref="B5"/>
    </sheetView>
  </sheetViews>
  <sheetFormatPr defaultRowHeight="12.75" x14ac:dyDescent="0.2"/>
  <cols>
    <col min="1" max="1" customWidth="true" width="35.140625" collapsed="false"/>
    <col min="2" max="11" customWidth="true" width="8.140625" collapsed="false"/>
  </cols>
  <sheetData>
    <row r="1" spans="1:13" x14ac:dyDescent="0.2">
      <c r="A1" s="100" t="s">
        <v>89</v>
      </c>
    </row>
    <row r="2" spans="1:13" ht="15" x14ac:dyDescent="0.2">
      <c r="A2" s="33" t="s">
        <v>491</v>
      </c>
      <c r="B2" s="37"/>
      <c r="C2" s="37"/>
      <c r="D2" s="37"/>
      <c r="E2" s="37"/>
      <c r="F2" s="37"/>
      <c r="G2" s="37"/>
      <c r="H2" s="37"/>
      <c r="I2" s="37"/>
      <c r="J2" s="38"/>
      <c r="K2" s="38"/>
    </row>
    <row r="3" spans="1:13" x14ac:dyDescent="0.2">
      <c r="A3" s="160"/>
      <c r="B3" s="161"/>
      <c r="C3" s="162"/>
      <c r="D3" s="162"/>
      <c r="E3" s="161"/>
      <c r="F3" s="163" t="s">
        <v>23</v>
      </c>
      <c r="G3" s="161"/>
      <c r="H3" s="161"/>
      <c r="I3" s="162"/>
      <c r="J3" s="164"/>
      <c r="K3" s="163" t="s">
        <v>26</v>
      </c>
    </row>
    <row r="4" spans="1:13" ht="13.5" x14ac:dyDescent="0.2">
      <c r="A4" s="128" t="s">
        <v>30</v>
      </c>
      <c r="B4" s="39" t="s">
        <v>31</v>
      </c>
      <c r="C4" s="40" t="s">
        <v>32</v>
      </c>
      <c r="D4" s="40" t="s">
        <v>29</v>
      </c>
      <c r="E4" s="39" t="s">
        <v>285</v>
      </c>
      <c r="F4" s="39" t="s">
        <v>33</v>
      </c>
      <c r="G4" s="41" t="s">
        <v>31</v>
      </c>
      <c r="H4" s="433" t="s">
        <v>32</v>
      </c>
      <c r="I4" s="40" t="s">
        <v>29</v>
      </c>
      <c r="J4" s="39" t="s">
        <v>285</v>
      </c>
      <c r="K4" s="42" t="s">
        <v>9</v>
      </c>
    </row>
    <row r="5" spans="1:13" x14ac:dyDescent="0.2">
      <c r="A5" s="751" t="s">
        <v>139</v>
      </c>
      <c r="B5" s="670">
        <v>1234</v>
      </c>
      <c r="C5" s="670">
        <v>5345</v>
      </c>
      <c r="D5" s="670">
        <v>5388</v>
      </c>
      <c r="E5" s="670">
        <v>6473</v>
      </c>
      <c r="F5" s="762">
        <v>18440</v>
      </c>
      <c r="G5" s="774">
        <v>100</v>
      </c>
      <c r="H5" s="775">
        <v>100</v>
      </c>
      <c r="I5" s="775">
        <v>100</v>
      </c>
      <c r="J5" s="775">
        <v>100</v>
      </c>
      <c r="K5" s="776">
        <v>100</v>
      </c>
      <c r="L5" s="119"/>
      <c r="M5" s="119"/>
    </row>
    <row r="6" spans="1:13" ht="22.5" customHeight="1" x14ac:dyDescent="0.2">
      <c r="A6" s="43" t="s">
        <v>11</v>
      </c>
      <c r="B6" s="351">
        <v>744</v>
      </c>
      <c r="C6" s="351">
        <v>2151</v>
      </c>
      <c r="D6" s="351">
        <v>1882</v>
      </c>
      <c r="E6" s="351">
        <v>1590</v>
      </c>
      <c r="F6" s="352">
        <v>6367</v>
      </c>
      <c r="G6" s="914">
        <v>60.29173419773096</v>
      </c>
      <c r="H6" s="915">
        <v>40.24321796071095</v>
      </c>
      <c r="I6" s="915">
        <v>34.929472902746845</v>
      </c>
      <c r="J6" s="915">
        <v>24.56357175961687</v>
      </c>
      <c r="K6" s="916">
        <v>34.528199566160524</v>
      </c>
    </row>
    <row r="7" spans="1:13" x14ac:dyDescent="0.2">
      <c r="A7" s="652" t="s">
        <v>12</v>
      </c>
      <c r="B7" s="670">
        <v>0</v>
      </c>
      <c r="C7" s="670">
        <v>0</v>
      </c>
      <c r="D7" s="670">
        <v>0</v>
      </c>
      <c r="E7" s="670">
        <v>0</v>
      </c>
      <c r="F7" s="753">
        <v>0</v>
      </c>
      <c r="G7" s="771">
        <v>0</v>
      </c>
      <c r="H7" s="772">
        <v>0</v>
      </c>
      <c r="I7" s="772">
        <v>0</v>
      </c>
      <c r="J7" s="772">
        <v>0</v>
      </c>
      <c r="K7" s="773">
        <v>0</v>
      </c>
    </row>
    <row r="8" spans="1:13" x14ac:dyDescent="0.2">
      <c r="A8" s="44" t="s">
        <v>164</v>
      </c>
      <c r="B8" s="481">
        <v>0</v>
      </c>
      <c r="C8" s="481">
        <v>0</v>
      </c>
      <c r="D8" s="481">
        <v>0</v>
      </c>
      <c r="E8" s="481">
        <v>0</v>
      </c>
      <c r="F8" s="484">
        <v>0</v>
      </c>
      <c r="G8" s="562">
        <v>0</v>
      </c>
      <c r="H8" s="558">
        <v>0</v>
      </c>
      <c r="I8" s="558">
        <v>0</v>
      </c>
      <c r="J8" s="558">
        <v>0</v>
      </c>
      <c r="K8" s="559">
        <v>0</v>
      </c>
    </row>
    <row r="9" spans="1:13" x14ac:dyDescent="0.2">
      <c r="A9" s="44" t="s">
        <v>198</v>
      </c>
      <c r="B9" s="481">
        <v>0</v>
      </c>
      <c r="C9" s="481">
        <v>0</v>
      </c>
      <c r="D9" s="481">
        <v>0</v>
      </c>
      <c r="E9" s="481">
        <v>0</v>
      </c>
      <c r="F9" s="484">
        <v>0</v>
      </c>
      <c r="G9" s="562">
        <v>0</v>
      </c>
      <c r="H9" s="558">
        <v>0</v>
      </c>
      <c r="I9" s="558">
        <v>0</v>
      </c>
      <c r="J9" s="558">
        <v>0</v>
      </c>
      <c r="K9" s="559">
        <v>0</v>
      </c>
    </row>
    <row r="10" spans="1:13" x14ac:dyDescent="0.2">
      <c r="A10" s="44" t="s">
        <v>165</v>
      </c>
      <c r="B10" s="481">
        <v>0</v>
      </c>
      <c r="C10" s="481">
        <v>0</v>
      </c>
      <c r="D10" s="481">
        <v>0</v>
      </c>
      <c r="E10" s="481">
        <v>0</v>
      </c>
      <c r="F10" s="484">
        <v>0</v>
      </c>
      <c r="G10" s="562">
        <v>0</v>
      </c>
      <c r="H10" s="558">
        <v>0</v>
      </c>
      <c r="I10" s="558">
        <v>0</v>
      </c>
      <c r="J10" s="558">
        <v>0</v>
      </c>
      <c r="K10" s="559">
        <v>0</v>
      </c>
    </row>
    <row r="11" spans="1:13" x14ac:dyDescent="0.2">
      <c r="A11" s="44" t="s">
        <v>199</v>
      </c>
      <c r="B11" s="354">
        <v>0</v>
      </c>
      <c r="C11" s="354">
        <v>0</v>
      </c>
      <c r="D11" s="354">
        <v>0</v>
      </c>
      <c r="E11" s="354">
        <v>0</v>
      </c>
      <c r="F11" s="355">
        <v>0</v>
      </c>
      <c r="G11" s="562">
        <v>0</v>
      </c>
      <c r="H11" s="558">
        <v>0</v>
      </c>
      <c r="I11" s="558">
        <v>0</v>
      </c>
      <c r="J11" s="558">
        <v>0</v>
      </c>
      <c r="K11" s="559">
        <v>0</v>
      </c>
    </row>
    <row r="12" spans="1:13" x14ac:dyDescent="0.2">
      <c r="A12" s="652" t="s">
        <v>140</v>
      </c>
      <c r="B12" s="670">
        <v>0</v>
      </c>
      <c r="C12" s="670">
        <v>1</v>
      </c>
      <c r="D12" s="670">
        <v>2</v>
      </c>
      <c r="E12" s="670">
        <v>3</v>
      </c>
      <c r="F12" s="753">
        <v>6</v>
      </c>
      <c r="G12" s="771">
        <v>0</v>
      </c>
      <c r="H12" s="772">
        <v>1.8709073900841908E-2</v>
      </c>
      <c r="I12" s="772">
        <v>3.711952487008166E-2</v>
      </c>
      <c r="J12" s="772">
        <v>4.6346361810597869E-2</v>
      </c>
      <c r="K12" s="773">
        <v>3.2537960954446853E-2</v>
      </c>
    </row>
    <row r="13" spans="1:13" x14ac:dyDescent="0.2">
      <c r="A13" s="44" t="s">
        <v>166</v>
      </c>
      <c r="B13" s="481">
        <v>0</v>
      </c>
      <c r="C13" s="481">
        <v>0</v>
      </c>
      <c r="D13" s="481">
        <v>0</v>
      </c>
      <c r="E13" s="481">
        <v>0</v>
      </c>
      <c r="F13" s="484">
        <v>0</v>
      </c>
      <c r="G13" s="562">
        <v>0</v>
      </c>
      <c r="H13" s="558">
        <v>0</v>
      </c>
      <c r="I13" s="558">
        <v>0</v>
      </c>
      <c r="J13" s="558">
        <v>0</v>
      </c>
      <c r="K13" s="559">
        <v>0</v>
      </c>
    </row>
    <row r="14" spans="1:13" x14ac:dyDescent="0.2">
      <c r="A14" s="44" t="s">
        <v>167</v>
      </c>
      <c r="B14" s="481">
        <v>0</v>
      </c>
      <c r="C14" s="481">
        <v>0</v>
      </c>
      <c r="D14" s="481">
        <v>0</v>
      </c>
      <c r="E14" s="481">
        <v>0</v>
      </c>
      <c r="F14" s="484">
        <v>0</v>
      </c>
      <c r="G14" s="562">
        <v>0</v>
      </c>
      <c r="H14" s="558">
        <v>0</v>
      </c>
      <c r="I14" s="558">
        <v>0</v>
      </c>
      <c r="J14" s="558">
        <v>0</v>
      </c>
      <c r="K14" s="559">
        <v>0</v>
      </c>
    </row>
    <row r="15" spans="1:13" x14ac:dyDescent="0.2">
      <c r="A15" s="159" t="s">
        <v>190</v>
      </c>
      <c r="B15" s="481">
        <v>0</v>
      </c>
      <c r="C15" s="354">
        <v>1</v>
      </c>
      <c r="D15" s="354">
        <v>1</v>
      </c>
      <c r="E15" s="354">
        <v>1</v>
      </c>
      <c r="F15" s="355">
        <v>3</v>
      </c>
      <c r="G15" s="562">
        <v>0</v>
      </c>
      <c r="H15" s="558">
        <v>1.8709073900841908E-2</v>
      </c>
      <c r="I15" s="558">
        <v>1.855976243504083E-2</v>
      </c>
      <c r="J15" s="558">
        <v>1.5448787270199289E-2</v>
      </c>
      <c r="K15" s="559">
        <v>1.6268980477223426E-2</v>
      </c>
    </row>
    <row r="16" spans="1:13" x14ac:dyDescent="0.2">
      <c r="A16" s="44" t="s">
        <v>168</v>
      </c>
      <c r="B16" s="354">
        <v>0</v>
      </c>
      <c r="C16" s="354">
        <v>0</v>
      </c>
      <c r="D16" s="354">
        <v>1</v>
      </c>
      <c r="E16" s="354">
        <v>2</v>
      </c>
      <c r="F16" s="355">
        <v>3</v>
      </c>
      <c r="G16" s="562">
        <v>0</v>
      </c>
      <c r="H16" s="558">
        <v>0</v>
      </c>
      <c r="I16" s="558">
        <v>1.855976243504083E-2</v>
      </c>
      <c r="J16" s="558">
        <v>3.0897574540398577E-2</v>
      </c>
      <c r="K16" s="559">
        <v>1.6268980477223426E-2</v>
      </c>
    </row>
    <row r="17" spans="1:13" x14ac:dyDescent="0.2">
      <c r="A17" s="652" t="s">
        <v>13</v>
      </c>
      <c r="B17" s="670">
        <v>127</v>
      </c>
      <c r="C17" s="670">
        <v>518</v>
      </c>
      <c r="D17" s="670">
        <v>771</v>
      </c>
      <c r="E17" s="670">
        <v>722</v>
      </c>
      <c r="F17" s="753">
        <v>2138</v>
      </c>
      <c r="G17" s="768">
        <v>10.291734197730957</v>
      </c>
      <c r="H17" s="769">
        <v>9.6913002806361082</v>
      </c>
      <c r="I17" s="769">
        <v>14.309576837416483</v>
      </c>
      <c r="J17" s="769">
        <v>11.154024409083888</v>
      </c>
      <c r="K17" s="770">
        <v>11.594360086767896</v>
      </c>
    </row>
    <row r="18" spans="1:13" x14ac:dyDescent="0.2">
      <c r="A18" s="44" t="s">
        <v>169</v>
      </c>
      <c r="B18" s="481">
        <v>0</v>
      </c>
      <c r="C18" s="481">
        <v>0</v>
      </c>
      <c r="D18" s="481">
        <v>0</v>
      </c>
      <c r="E18" s="481">
        <v>0</v>
      </c>
      <c r="F18" s="355">
        <v>0</v>
      </c>
      <c r="G18" s="562">
        <v>0</v>
      </c>
      <c r="H18" s="558">
        <v>0</v>
      </c>
      <c r="I18" s="558">
        <v>0</v>
      </c>
      <c r="J18" s="558">
        <v>0</v>
      </c>
      <c r="K18" s="559">
        <v>0</v>
      </c>
    </row>
    <row r="19" spans="1:13" x14ac:dyDescent="0.2">
      <c r="A19" s="44" t="s">
        <v>196</v>
      </c>
      <c r="B19" s="354">
        <v>0</v>
      </c>
      <c r="C19" s="354">
        <v>3</v>
      </c>
      <c r="D19" s="354">
        <v>0</v>
      </c>
      <c r="E19" s="354">
        <v>1</v>
      </c>
      <c r="F19" s="355">
        <v>4</v>
      </c>
      <c r="G19" s="562">
        <v>0</v>
      </c>
      <c r="H19" s="558">
        <v>5.612722170252573E-2</v>
      </c>
      <c r="I19" s="558">
        <v>0</v>
      </c>
      <c r="J19" s="558">
        <v>1.5448787270199289E-2</v>
      </c>
      <c r="K19" s="559">
        <v>2.1691973969631236E-2</v>
      </c>
    </row>
    <row r="20" spans="1:13" x14ac:dyDescent="0.2">
      <c r="A20" s="36" t="s">
        <v>129</v>
      </c>
      <c r="B20" s="481">
        <v>0</v>
      </c>
      <c r="C20" s="481">
        <v>0</v>
      </c>
      <c r="D20" s="481">
        <v>0</v>
      </c>
      <c r="E20" s="481">
        <v>0</v>
      </c>
      <c r="F20" s="355">
        <v>0</v>
      </c>
      <c r="G20" s="562">
        <v>0</v>
      </c>
      <c r="H20" s="558">
        <v>0</v>
      </c>
      <c r="I20" s="558">
        <v>0</v>
      </c>
      <c r="J20" s="558">
        <v>0</v>
      </c>
      <c r="K20" s="559">
        <v>0</v>
      </c>
    </row>
    <row r="21" spans="1:13" x14ac:dyDescent="0.2">
      <c r="A21" s="36" t="s">
        <v>124</v>
      </c>
      <c r="B21" s="481">
        <v>0</v>
      </c>
      <c r="C21" s="481">
        <v>0</v>
      </c>
      <c r="D21" s="481">
        <v>0</v>
      </c>
      <c r="E21" s="481">
        <v>0</v>
      </c>
      <c r="F21" s="355">
        <v>0</v>
      </c>
      <c r="G21" s="562">
        <v>0</v>
      </c>
      <c r="H21" s="558">
        <v>0</v>
      </c>
      <c r="I21" s="558">
        <v>0</v>
      </c>
      <c r="J21" s="558">
        <v>0</v>
      </c>
      <c r="K21" s="559">
        <v>0</v>
      </c>
    </row>
    <row r="22" spans="1:13" x14ac:dyDescent="0.2">
      <c r="A22" s="44" t="s">
        <v>14</v>
      </c>
      <c r="B22" s="354">
        <v>103</v>
      </c>
      <c r="C22" s="354">
        <v>428</v>
      </c>
      <c r="D22" s="354">
        <v>670</v>
      </c>
      <c r="E22" s="354">
        <v>628</v>
      </c>
      <c r="F22" s="355">
        <v>1829</v>
      </c>
      <c r="G22" s="562">
        <v>8.3468395461912479</v>
      </c>
      <c r="H22" s="558">
        <v>8.0074836295603369</v>
      </c>
      <c r="I22" s="558">
        <v>12.435040831477357</v>
      </c>
      <c r="J22" s="558">
        <v>9.7018384056851534</v>
      </c>
      <c r="K22" s="559">
        <v>9.9186550976138843</v>
      </c>
    </row>
    <row r="23" spans="1:13" x14ac:dyDescent="0.2">
      <c r="A23" s="44" t="s">
        <v>15</v>
      </c>
      <c r="B23" s="354">
        <v>16</v>
      </c>
      <c r="C23" s="354">
        <v>54</v>
      </c>
      <c r="D23" s="354">
        <v>68</v>
      </c>
      <c r="E23" s="354">
        <v>72</v>
      </c>
      <c r="F23" s="355">
        <v>210</v>
      </c>
      <c r="G23" s="562">
        <v>1.2965964343598055</v>
      </c>
      <c r="H23" s="558">
        <v>1.010289990645463</v>
      </c>
      <c r="I23" s="558">
        <v>1.2620638455827766</v>
      </c>
      <c r="J23" s="558">
        <v>1.1123126834543489</v>
      </c>
      <c r="K23" s="559">
        <v>1.1388286334056399</v>
      </c>
    </row>
    <row r="24" spans="1:13" x14ac:dyDescent="0.2">
      <c r="A24" s="44" t="s">
        <v>16</v>
      </c>
      <c r="B24" s="354">
        <v>7</v>
      </c>
      <c r="C24" s="354">
        <v>24</v>
      </c>
      <c r="D24" s="354">
        <v>27</v>
      </c>
      <c r="E24" s="354">
        <v>11</v>
      </c>
      <c r="F24" s="355">
        <v>69</v>
      </c>
      <c r="G24" s="562">
        <v>0.5672609400324149</v>
      </c>
      <c r="H24" s="558">
        <v>0.44901777362020584</v>
      </c>
      <c r="I24" s="558">
        <v>0.50111358574610243</v>
      </c>
      <c r="J24" s="558">
        <v>0.16993665997219218</v>
      </c>
      <c r="K24" s="559">
        <v>0.37418655097613879</v>
      </c>
    </row>
    <row r="25" spans="1:13" x14ac:dyDescent="0.2">
      <c r="A25" s="44" t="s">
        <v>131</v>
      </c>
      <c r="B25" s="354">
        <v>1</v>
      </c>
      <c r="C25" s="354">
        <v>9</v>
      </c>
      <c r="D25" s="354">
        <v>6</v>
      </c>
      <c r="E25" s="354">
        <v>10</v>
      </c>
      <c r="F25" s="355">
        <v>26</v>
      </c>
      <c r="G25" s="562">
        <v>8.1037277147487846E-2</v>
      </c>
      <c r="H25" s="558">
        <v>0.16838166510757718</v>
      </c>
      <c r="I25" s="558">
        <v>0.11135857461024498</v>
      </c>
      <c r="J25" s="558">
        <v>0.15448787270199291</v>
      </c>
      <c r="K25" s="559">
        <v>0.14099783080260303</v>
      </c>
    </row>
    <row r="26" spans="1:13" x14ac:dyDescent="0.2">
      <c r="A26" s="652" t="s">
        <v>141</v>
      </c>
      <c r="B26" s="670">
        <v>30</v>
      </c>
      <c r="C26" s="670">
        <v>42</v>
      </c>
      <c r="D26" s="670">
        <v>31</v>
      </c>
      <c r="E26" s="670">
        <v>21</v>
      </c>
      <c r="F26" s="753">
        <v>124</v>
      </c>
      <c r="G26" s="768">
        <v>2.4311183144246353</v>
      </c>
      <c r="H26" s="769">
        <v>0.78578110383536004</v>
      </c>
      <c r="I26" s="769">
        <v>0.57535263548626581</v>
      </c>
      <c r="J26" s="769">
        <v>0.32442453267418508</v>
      </c>
      <c r="K26" s="770">
        <v>0.67245119305856826</v>
      </c>
    </row>
    <row r="27" spans="1:13" x14ac:dyDescent="0.2">
      <c r="A27" s="44" t="s">
        <v>170</v>
      </c>
      <c r="B27" s="354">
        <v>1</v>
      </c>
      <c r="C27" s="354">
        <v>0</v>
      </c>
      <c r="D27" s="354">
        <v>0</v>
      </c>
      <c r="E27" s="354">
        <v>0</v>
      </c>
      <c r="F27" s="355">
        <v>1</v>
      </c>
      <c r="G27" s="562">
        <v>8.1037277147487846E-2</v>
      </c>
      <c r="H27" s="558">
        <v>0</v>
      </c>
      <c r="I27" s="558">
        <v>0</v>
      </c>
      <c r="J27" s="558">
        <v>0</v>
      </c>
      <c r="K27" s="559">
        <v>5.4229934924078091E-3</v>
      </c>
    </row>
    <row r="28" spans="1:13" x14ac:dyDescent="0.2">
      <c r="A28" s="44" t="s">
        <v>171</v>
      </c>
      <c r="B28" s="354">
        <v>29</v>
      </c>
      <c r="C28" s="354">
        <v>42</v>
      </c>
      <c r="D28" s="354">
        <v>31</v>
      </c>
      <c r="E28" s="354">
        <v>21</v>
      </c>
      <c r="F28" s="355">
        <v>123</v>
      </c>
      <c r="G28" s="562">
        <v>2.3500810372771475</v>
      </c>
      <c r="H28" s="558">
        <v>0.78578110383536004</v>
      </c>
      <c r="I28" s="558">
        <v>0.57535263548626581</v>
      </c>
      <c r="J28" s="558">
        <v>0.32442453267418508</v>
      </c>
      <c r="K28" s="559">
        <v>0.66702819956616055</v>
      </c>
    </row>
    <row r="29" spans="1:13" x14ac:dyDescent="0.2">
      <c r="A29" s="652" t="s">
        <v>17</v>
      </c>
      <c r="B29" s="670">
        <v>587</v>
      </c>
      <c r="C29" s="670">
        <v>1590</v>
      </c>
      <c r="D29" s="670">
        <v>1078</v>
      </c>
      <c r="E29" s="670">
        <v>844</v>
      </c>
      <c r="F29" s="753">
        <v>4099</v>
      </c>
      <c r="G29" s="768">
        <v>47.568881685575363</v>
      </c>
      <c r="H29" s="769">
        <v>29.747427502338635</v>
      </c>
      <c r="I29" s="769">
        <v>20.007423904974019</v>
      </c>
      <c r="J29" s="769">
        <v>13.0387764560482</v>
      </c>
      <c r="K29" s="770">
        <v>22.228850325379611</v>
      </c>
    </row>
    <row r="30" spans="1:13" x14ac:dyDescent="0.2">
      <c r="A30" s="44" t="s">
        <v>172</v>
      </c>
      <c r="B30" s="354">
        <v>27</v>
      </c>
      <c r="C30" s="354">
        <v>52</v>
      </c>
      <c r="D30" s="354">
        <v>27</v>
      </c>
      <c r="E30" s="354">
        <v>36</v>
      </c>
      <c r="F30" s="355">
        <v>142</v>
      </c>
      <c r="G30" s="562">
        <v>2.1880064829821722</v>
      </c>
      <c r="H30" s="558">
        <v>0.97287184284377926</v>
      </c>
      <c r="I30" s="558">
        <v>0.50111358574610243</v>
      </c>
      <c r="J30" s="558">
        <v>0.55615634172717443</v>
      </c>
      <c r="K30" s="559">
        <v>0.77006507592190898</v>
      </c>
    </row>
    <row r="31" spans="1:13" x14ac:dyDescent="0.2">
      <c r="A31" s="44" t="s">
        <v>191</v>
      </c>
      <c r="B31" s="354">
        <v>0</v>
      </c>
      <c r="C31" s="354">
        <v>0</v>
      </c>
      <c r="D31" s="354">
        <v>0</v>
      </c>
      <c r="E31" s="354">
        <v>0</v>
      </c>
      <c r="F31" s="355">
        <v>0</v>
      </c>
      <c r="G31" s="562">
        <v>0</v>
      </c>
      <c r="H31" s="558">
        <v>0</v>
      </c>
      <c r="I31" s="558">
        <v>0</v>
      </c>
      <c r="J31" s="558">
        <v>0</v>
      </c>
      <c r="K31" s="559">
        <v>0</v>
      </c>
    </row>
    <row r="32" spans="1:13" x14ac:dyDescent="0.2">
      <c r="A32" s="44" t="s">
        <v>173</v>
      </c>
      <c r="B32" s="354">
        <v>560</v>
      </c>
      <c r="C32" s="354">
        <v>1538</v>
      </c>
      <c r="D32" s="354">
        <v>1051</v>
      </c>
      <c r="E32" s="354">
        <v>808</v>
      </c>
      <c r="F32" s="355">
        <v>3957</v>
      </c>
      <c r="G32" s="562">
        <v>45.380875202593188</v>
      </c>
      <c r="H32" s="558">
        <v>28.774555659494855</v>
      </c>
      <c r="I32" s="558">
        <v>19.506310319227914</v>
      </c>
      <c r="J32" s="558">
        <v>12.482620114321026</v>
      </c>
      <c r="K32" s="559">
        <v>21.458785249457701</v>
      </c>
      <c r="M32" s="813"/>
    </row>
    <row r="33" spans="1:13" x14ac:dyDescent="0.2">
      <c r="A33" s="44" t="s">
        <v>174</v>
      </c>
      <c r="B33" s="481">
        <v>0</v>
      </c>
      <c r="C33" s="481">
        <v>0</v>
      </c>
      <c r="D33" s="481">
        <v>0</v>
      </c>
      <c r="E33" s="481">
        <v>0</v>
      </c>
      <c r="F33" s="355">
        <v>0</v>
      </c>
      <c r="G33" s="562">
        <v>0</v>
      </c>
      <c r="H33" s="558">
        <v>0</v>
      </c>
      <c r="I33" s="558">
        <v>0</v>
      </c>
      <c r="J33" s="558">
        <v>0</v>
      </c>
      <c r="K33" s="559">
        <v>0</v>
      </c>
      <c r="M33" s="813"/>
    </row>
    <row r="34" spans="1:13" ht="22.5" customHeight="1" x14ac:dyDescent="0.2">
      <c r="A34" s="224" t="s">
        <v>18</v>
      </c>
      <c r="B34" s="351">
        <v>490</v>
      </c>
      <c r="C34" s="351">
        <v>3194</v>
      </c>
      <c r="D34" s="351">
        <v>3506</v>
      </c>
      <c r="E34" s="351">
        <v>4883</v>
      </c>
      <c r="F34" s="352">
        <v>12073</v>
      </c>
      <c r="G34" s="914">
        <v>39.708265802269047</v>
      </c>
      <c r="H34" s="915">
        <v>59.756782039289057</v>
      </c>
      <c r="I34" s="915">
        <v>65.070527097253148</v>
      </c>
      <c r="J34" s="915">
        <v>75.436428240383137</v>
      </c>
      <c r="K34" s="916">
        <v>65.471800433839476</v>
      </c>
    </row>
    <row r="35" spans="1:13" x14ac:dyDescent="0.2">
      <c r="A35" s="652" t="s">
        <v>19</v>
      </c>
      <c r="B35" s="670">
        <v>402</v>
      </c>
      <c r="C35" s="670">
        <v>2240</v>
      </c>
      <c r="D35" s="670">
        <v>2593</v>
      </c>
      <c r="E35" s="670">
        <v>3716</v>
      </c>
      <c r="F35" s="753">
        <v>8951</v>
      </c>
      <c r="G35" s="768">
        <v>32.576985413290117</v>
      </c>
      <c r="H35" s="769">
        <v>41.908325537885879</v>
      </c>
      <c r="I35" s="769">
        <v>48.125463994060873</v>
      </c>
      <c r="J35" s="769">
        <v>57.40769349606056</v>
      </c>
      <c r="K35" s="770">
        <v>48.541214750542302</v>
      </c>
    </row>
    <row r="36" spans="1:13" x14ac:dyDescent="0.2">
      <c r="A36" s="44" t="s">
        <v>175</v>
      </c>
      <c r="B36" s="354">
        <v>51</v>
      </c>
      <c r="C36" s="354">
        <v>178</v>
      </c>
      <c r="D36" s="354">
        <v>116</v>
      </c>
      <c r="E36" s="354">
        <v>152</v>
      </c>
      <c r="F36" s="355">
        <v>497</v>
      </c>
      <c r="G36" s="562">
        <v>4.1329011345218802</v>
      </c>
      <c r="H36" s="558">
        <v>3.3302151543498595</v>
      </c>
      <c r="I36" s="558">
        <v>2.1529324424647367</v>
      </c>
      <c r="J36" s="558">
        <v>2.3482156650702919</v>
      </c>
      <c r="K36" s="559">
        <v>2.6952277657266812</v>
      </c>
    </row>
    <row r="37" spans="1:13" x14ac:dyDescent="0.2">
      <c r="A37" s="44" t="s">
        <v>197</v>
      </c>
      <c r="B37" s="354">
        <v>218</v>
      </c>
      <c r="C37" s="354">
        <v>557</v>
      </c>
      <c r="D37" s="354">
        <v>463</v>
      </c>
      <c r="E37" s="354">
        <v>435</v>
      </c>
      <c r="F37" s="355">
        <v>1673</v>
      </c>
      <c r="G37" s="562">
        <v>17.666126418152352</v>
      </c>
      <c r="H37" s="558">
        <v>10.420954162768943</v>
      </c>
      <c r="I37" s="558">
        <v>8.5931700074239039</v>
      </c>
      <c r="J37" s="558">
        <v>6.7202224625366904</v>
      </c>
      <c r="K37" s="559">
        <v>9.0726681127982634</v>
      </c>
    </row>
    <row r="38" spans="1:13" x14ac:dyDescent="0.2">
      <c r="A38" s="44" t="s">
        <v>192</v>
      </c>
      <c r="B38" s="354">
        <v>32</v>
      </c>
      <c r="C38" s="354">
        <v>129</v>
      </c>
      <c r="D38" s="354">
        <v>176</v>
      </c>
      <c r="E38" s="354">
        <v>241</v>
      </c>
      <c r="F38" s="355">
        <v>578</v>
      </c>
      <c r="G38" s="562">
        <v>2.5931928687196111</v>
      </c>
      <c r="H38" s="558">
        <v>2.4134705332086064</v>
      </c>
      <c r="I38" s="558">
        <v>3.2665181885671863</v>
      </c>
      <c r="J38" s="558">
        <v>3.7231577321180285</v>
      </c>
      <c r="K38" s="559">
        <v>3.1344902386117139</v>
      </c>
    </row>
    <row r="39" spans="1:13" x14ac:dyDescent="0.2">
      <c r="A39" s="44" t="s">
        <v>193</v>
      </c>
      <c r="B39" s="354">
        <v>4</v>
      </c>
      <c r="C39" s="354">
        <v>22</v>
      </c>
      <c r="D39" s="354">
        <v>21</v>
      </c>
      <c r="E39" s="354">
        <v>30</v>
      </c>
      <c r="F39" s="355">
        <v>77</v>
      </c>
      <c r="G39" s="562">
        <v>0.32414910858995138</v>
      </c>
      <c r="H39" s="558">
        <v>0.411599625818522</v>
      </c>
      <c r="I39" s="558">
        <v>0.38975501113585748</v>
      </c>
      <c r="J39" s="558">
        <v>0.46346361810597869</v>
      </c>
      <c r="K39" s="559">
        <v>0.41757049891540127</v>
      </c>
    </row>
    <row r="40" spans="1:13" x14ac:dyDescent="0.2">
      <c r="A40" s="44" t="s">
        <v>176</v>
      </c>
      <c r="B40" s="354">
        <v>97</v>
      </c>
      <c r="C40" s="354">
        <v>1354</v>
      </c>
      <c r="D40" s="354">
        <v>1817</v>
      </c>
      <c r="E40" s="354">
        <v>2858</v>
      </c>
      <c r="F40" s="355">
        <v>6126</v>
      </c>
      <c r="G40" s="562">
        <v>7.8606158833063215</v>
      </c>
      <c r="H40" s="558">
        <v>25.332086061739943</v>
      </c>
      <c r="I40" s="558">
        <v>33.72308834446919</v>
      </c>
      <c r="J40" s="558">
        <v>44.15263401822957</v>
      </c>
      <c r="K40" s="559">
        <v>33.221258134490242</v>
      </c>
    </row>
    <row r="41" spans="1:13" x14ac:dyDescent="0.2">
      <c r="A41" s="44" t="s">
        <v>132</v>
      </c>
      <c r="B41" s="354">
        <v>0</v>
      </c>
      <c r="C41" s="354">
        <v>0</v>
      </c>
      <c r="D41" s="354">
        <v>0</v>
      </c>
      <c r="E41" s="354">
        <v>0</v>
      </c>
      <c r="F41" s="355">
        <v>0</v>
      </c>
      <c r="G41" s="562">
        <v>0</v>
      </c>
      <c r="H41" s="558">
        <v>0</v>
      </c>
      <c r="I41" s="558">
        <v>0</v>
      </c>
      <c r="J41" s="558">
        <v>0</v>
      </c>
      <c r="K41" s="559">
        <v>0</v>
      </c>
    </row>
    <row r="42" spans="1:13" x14ac:dyDescent="0.2">
      <c r="A42" s="44" t="s">
        <v>133</v>
      </c>
      <c r="B42" s="354">
        <v>0</v>
      </c>
      <c r="C42" s="354">
        <v>0</v>
      </c>
      <c r="D42" s="354">
        <v>0</v>
      </c>
      <c r="E42" s="354">
        <v>0</v>
      </c>
      <c r="F42" s="355">
        <v>0</v>
      </c>
      <c r="G42" s="562">
        <v>0</v>
      </c>
      <c r="H42" s="558">
        <v>0</v>
      </c>
      <c r="I42" s="558">
        <v>0</v>
      </c>
      <c r="J42" s="558">
        <v>0</v>
      </c>
      <c r="K42" s="559">
        <v>0</v>
      </c>
    </row>
    <row r="43" spans="1:13" x14ac:dyDescent="0.2">
      <c r="A43" s="44" t="s">
        <v>134</v>
      </c>
      <c r="B43" s="418">
        <v>0</v>
      </c>
      <c r="C43" s="354">
        <v>0</v>
      </c>
      <c r="D43" s="354">
        <v>0</v>
      </c>
      <c r="E43" s="354">
        <v>0</v>
      </c>
      <c r="F43" s="355">
        <v>0</v>
      </c>
      <c r="G43" s="562">
        <v>0</v>
      </c>
      <c r="H43" s="558">
        <v>0</v>
      </c>
      <c r="I43" s="558">
        <v>0</v>
      </c>
      <c r="J43" s="558">
        <v>0</v>
      </c>
      <c r="K43" s="559">
        <v>0</v>
      </c>
    </row>
    <row r="44" spans="1:13" x14ac:dyDescent="0.2">
      <c r="A44" s="652" t="s">
        <v>20</v>
      </c>
      <c r="B44" s="670">
        <v>88</v>
      </c>
      <c r="C44" s="670">
        <v>954</v>
      </c>
      <c r="D44" s="670">
        <v>913</v>
      </c>
      <c r="E44" s="670">
        <v>1167</v>
      </c>
      <c r="F44" s="753">
        <v>3122</v>
      </c>
      <c r="G44" s="768">
        <v>7.1312803889789302</v>
      </c>
      <c r="H44" s="769">
        <v>17.848456501403181</v>
      </c>
      <c r="I44" s="769">
        <v>16.945063103192279</v>
      </c>
      <c r="J44" s="769">
        <v>18.028734744322573</v>
      </c>
      <c r="K44" s="770">
        <v>16.930585683297181</v>
      </c>
    </row>
    <row r="45" spans="1:13" x14ac:dyDescent="0.2">
      <c r="A45" s="45" t="s">
        <v>177</v>
      </c>
      <c r="B45" s="481">
        <v>0</v>
      </c>
      <c r="C45" s="481">
        <v>0</v>
      </c>
      <c r="D45" s="481">
        <v>0</v>
      </c>
      <c r="E45" s="481">
        <v>0</v>
      </c>
      <c r="F45" s="484">
        <v>0</v>
      </c>
      <c r="G45" s="562">
        <v>0</v>
      </c>
      <c r="H45" s="558">
        <v>0</v>
      </c>
      <c r="I45" s="558">
        <v>0</v>
      </c>
      <c r="J45" s="558">
        <v>0</v>
      </c>
      <c r="K45" s="559">
        <v>0</v>
      </c>
    </row>
    <row r="46" spans="1:13" x14ac:dyDescent="0.2">
      <c r="A46" s="36" t="s">
        <v>178</v>
      </c>
      <c r="B46" s="481">
        <v>0</v>
      </c>
      <c r="C46" s="481">
        <v>0</v>
      </c>
      <c r="D46" s="481">
        <v>0</v>
      </c>
      <c r="E46" s="481">
        <v>0</v>
      </c>
      <c r="F46" s="484">
        <v>0</v>
      </c>
      <c r="G46" s="562">
        <v>0</v>
      </c>
      <c r="H46" s="558">
        <v>0</v>
      </c>
      <c r="I46" s="558">
        <v>0</v>
      </c>
      <c r="J46" s="558">
        <v>0</v>
      </c>
      <c r="K46" s="559">
        <v>0</v>
      </c>
    </row>
    <row r="47" spans="1:13" x14ac:dyDescent="0.2">
      <c r="A47" s="45" t="s">
        <v>179</v>
      </c>
      <c r="B47" s="356">
        <v>0</v>
      </c>
      <c r="C47" s="356">
        <v>0</v>
      </c>
      <c r="D47" s="356">
        <v>0</v>
      </c>
      <c r="E47" s="356">
        <v>0</v>
      </c>
      <c r="F47" s="357">
        <v>0</v>
      </c>
      <c r="G47" s="562">
        <v>0</v>
      </c>
      <c r="H47" s="558">
        <v>0</v>
      </c>
      <c r="I47" s="558">
        <v>0</v>
      </c>
      <c r="J47" s="558">
        <v>0</v>
      </c>
      <c r="K47" s="559">
        <v>0</v>
      </c>
    </row>
    <row r="48" spans="1:13" x14ac:dyDescent="0.2">
      <c r="A48" s="45" t="s">
        <v>194</v>
      </c>
      <c r="B48" s="356">
        <v>85</v>
      </c>
      <c r="C48" s="356">
        <v>941</v>
      </c>
      <c r="D48" s="356">
        <v>894</v>
      </c>
      <c r="E48" s="356">
        <v>1126</v>
      </c>
      <c r="F48" s="355">
        <v>3046</v>
      </c>
      <c r="G48" s="562">
        <v>6.8881685575364671</v>
      </c>
      <c r="H48" s="558">
        <v>17.605238540692238</v>
      </c>
      <c r="I48" s="558">
        <v>16.592427616926503</v>
      </c>
      <c r="J48" s="558">
        <v>17.3953344662444</v>
      </c>
      <c r="K48" s="559">
        <v>16.518438177874188</v>
      </c>
    </row>
    <row r="49" spans="1:11" x14ac:dyDescent="0.2">
      <c r="A49" s="45" t="s">
        <v>180</v>
      </c>
      <c r="B49" s="356">
        <v>0</v>
      </c>
      <c r="C49" s="356">
        <v>1</v>
      </c>
      <c r="D49" s="356">
        <v>0</v>
      </c>
      <c r="E49" s="356">
        <v>0</v>
      </c>
      <c r="F49" s="355">
        <v>1</v>
      </c>
      <c r="G49" s="562">
        <v>0</v>
      </c>
      <c r="H49" s="558">
        <v>1.8709073900841908E-2</v>
      </c>
      <c r="I49" s="558">
        <v>0</v>
      </c>
      <c r="J49" s="558">
        <v>0</v>
      </c>
      <c r="K49" s="559">
        <v>5.4229934924078091E-3</v>
      </c>
    </row>
    <row r="50" spans="1:11" x14ac:dyDescent="0.2">
      <c r="A50" s="45" t="s">
        <v>181</v>
      </c>
      <c r="B50" s="356">
        <v>0</v>
      </c>
      <c r="C50" s="356">
        <v>0</v>
      </c>
      <c r="D50" s="356">
        <v>0</v>
      </c>
      <c r="E50" s="356">
        <v>0</v>
      </c>
      <c r="F50" s="355">
        <v>0</v>
      </c>
      <c r="G50" s="562">
        <v>0</v>
      </c>
      <c r="H50" s="558">
        <v>0</v>
      </c>
      <c r="I50" s="558">
        <v>0</v>
      </c>
      <c r="J50" s="558">
        <v>0</v>
      </c>
      <c r="K50" s="559">
        <v>0</v>
      </c>
    </row>
    <row r="51" spans="1:11" x14ac:dyDescent="0.2">
      <c r="A51" s="45" t="s">
        <v>182</v>
      </c>
      <c r="B51" s="356">
        <v>0</v>
      </c>
      <c r="C51" s="356">
        <v>0</v>
      </c>
      <c r="D51" s="356">
        <v>0</v>
      </c>
      <c r="E51" s="356">
        <v>0</v>
      </c>
      <c r="F51" s="355">
        <v>0</v>
      </c>
      <c r="G51" s="562">
        <v>0</v>
      </c>
      <c r="H51" s="558">
        <v>0</v>
      </c>
      <c r="I51" s="558">
        <v>0</v>
      </c>
      <c r="J51" s="558">
        <v>0</v>
      </c>
      <c r="K51" s="559">
        <v>0</v>
      </c>
    </row>
    <row r="52" spans="1:11" x14ac:dyDescent="0.2">
      <c r="A52" s="46" t="s">
        <v>195</v>
      </c>
      <c r="B52" s="417">
        <v>3</v>
      </c>
      <c r="C52" s="358">
        <v>12</v>
      </c>
      <c r="D52" s="358">
        <v>19</v>
      </c>
      <c r="E52" s="358">
        <v>41</v>
      </c>
      <c r="F52" s="359">
        <v>75</v>
      </c>
      <c r="G52" s="563">
        <v>0.24311183144246357</v>
      </c>
      <c r="H52" s="560">
        <v>0.22450888681010292</v>
      </c>
      <c r="I52" s="560">
        <v>0.35263548626577579</v>
      </c>
      <c r="J52" s="560">
        <v>0.6334002780781709</v>
      </c>
      <c r="K52" s="561">
        <v>0.40672451193058567</v>
      </c>
    </row>
    <row r="53" spans="1:11" ht="11.25" customHeight="1" x14ac:dyDescent="0.2">
      <c r="A53" s="307" t="s">
        <v>362</v>
      </c>
      <c r="B53" s="99"/>
      <c r="C53" s="99"/>
      <c r="D53" s="99"/>
      <c r="E53" s="99"/>
      <c r="F53" s="99"/>
      <c r="G53" s="99"/>
      <c r="H53" s="99"/>
      <c r="I53" s="99"/>
      <c r="J53" s="99"/>
      <c r="K53" s="99"/>
    </row>
    <row r="54" spans="1:11" x14ac:dyDescent="0.2">
      <c r="A54" s="124"/>
      <c r="B54" s="124"/>
      <c r="C54" s="124"/>
      <c r="D54" s="124"/>
      <c r="E54" s="124"/>
      <c r="F54" s="124"/>
      <c r="G54" s="124"/>
      <c r="H54" s="124"/>
      <c r="I54" s="124"/>
      <c r="J54" s="124"/>
      <c r="K54" s="124"/>
    </row>
    <row r="55" spans="1:11" x14ac:dyDescent="0.2">
      <c r="A55" s="124"/>
      <c r="F55" s="424"/>
    </row>
    <row r="56" spans="1:11" x14ac:dyDescent="0.2">
      <c r="A56" s="124"/>
      <c r="F56" s="424"/>
    </row>
    <row r="57" spans="1:11" x14ac:dyDescent="0.2">
      <c r="A57" s="124"/>
      <c r="F57" s="424"/>
    </row>
    <row r="58" spans="1:11" x14ac:dyDescent="0.2">
      <c r="F58" s="424"/>
    </row>
    <row r="60" spans="1:11" x14ac:dyDescent="0.2">
      <c r="C60" t="s">
        <v>130</v>
      </c>
    </row>
  </sheetData>
  <hyperlinks>
    <hyperlink ref="A1" location="Contents!A1" display="Return to index"/>
  </hyperlinks>
  <pageMargins left="0.74803149606299213" right="0.74803149606299213" top="0.98425196850393704" bottom="0.98425196850393704" header="0.51181102362204722" footer="0.51181102362204722"/>
  <pageSetup paperSize="9" scale="75"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dimension ref="A1:L25"/>
  <sheetViews>
    <sheetView showGridLines="0" workbookViewId="0">
      <selection activeCell="A2" sqref="A2"/>
    </sheetView>
  </sheetViews>
  <sheetFormatPr defaultRowHeight="12.75" x14ac:dyDescent="0.2"/>
  <cols>
    <col min="1" max="1" customWidth="true" width="37.28515625" collapsed="false"/>
  </cols>
  <sheetData>
    <row r="1" spans="1:12" x14ac:dyDescent="0.2">
      <c r="A1" s="137" t="s">
        <v>89</v>
      </c>
    </row>
    <row r="2" spans="1:12" ht="17.25" x14ac:dyDescent="0.2">
      <c r="A2" s="33" t="s">
        <v>449</v>
      </c>
    </row>
    <row r="3" spans="1:12" x14ac:dyDescent="0.2">
      <c r="A3" s="127"/>
      <c r="B3" s="126"/>
      <c r="C3" s="125"/>
      <c r="D3" s="125"/>
      <c r="E3" s="126"/>
      <c r="F3" s="129"/>
      <c r="G3" s="126"/>
      <c r="H3" s="126"/>
      <c r="I3" s="125"/>
      <c r="J3" s="316"/>
      <c r="K3" s="129"/>
    </row>
    <row r="4" spans="1:12" x14ac:dyDescent="0.2">
      <c r="A4" s="998" t="s">
        <v>30</v>
      </c>
      <c r="B4" s="995" t="s">
        <v>273</v>
      </c>
      <c r="C4" s="996"/>
      <c r="D4" s="996"/>
      <c r="E4" s="996"/>
      <c r="F4" s="997"/>
      <c r="G4" s="995" t="s">
        <v>274</v>
      </c>
      <c r="H4" s="996"/>
      <c r="I4" s="996"/>
      <c r="J4" s="996"/>
      <c r="K4" s="997"/>
    </row>
    <row r="5" spans="1:12" ht="24" x14ac:dyDescent="0.2">
      <c r="A5" s="999"/>
      <c r="B5" s="438" t="s">
        <v>31</v>
      </c>
      <c r="C5" s="320" t="s">
        <v>32</v>
      </c>
      <c r="D5" s="320" t="s">
        <v>29</v>
      </c>
      <c r="E5" s="319" t="s">
        <v>285</v>
      </c>
      <c r="F5" s="435" t="s">
        <v>286</v>
      </c>
      <c r="G5" s="434" t="s">
        <v>31</v>
      </c>
      <c r="H5" s="434" t="s">
        <v>32</v>
      </c>
      <c r="I5" s="320" t="s">
        <v>29</v>
      </c>
      <c r="J5" s="319" t="s">
        <v>285</v>
      </c>
      <c r="K5" s="435" t="s">
        <v>287</v>
      </c>
    </row>
    <row r="6" spans="1:12" x14ac:dyDescent="0.2">
      <c r="A6" s="783" t="s">
        <v>289</v>
      </c>
      <c r="B6" s="784">
        <v>259</v>
      </c>
      <c r="C6" s="785">
        <v>1352</v>
      </c>
      <c r="D6" s="785">
        <v>1436</v>
      </c>
      <c r="E6" s="785">
        <v>2348</v>
      </c>
      <c r="F6" s="786">
        <v>5395</v>
      </c>
      <c r="G6" s="784">
        <v>54</v>
      </c>
      <c r="H6" s="785">
        <v>399</v>
      </c>
      <c r="I6" s="785">
        <v>428</v>
      </c>
      <c r="J6" s="785">
        <v>698</v>
      </c>
      <c r="K6" s="786">
        <v>1579</v>
      </c>
    </row>
    <row r="7" spans="1:12" ht="13.5" x14ac:dyDescent="0.2">
      <c r="A7" s="436" t="s">
        <v>290</v>
      </c>
      <c r="B7" s="439">
        <v>15</v>
      </c>
      <c r="C7" s="419">
        <v>25</v>
      </c>
      <c r="D7" s="419">
        <v>20</v>
      </c>
      <c r="E7" s="419">
        <v>37</v>
      </c>
      <c r="F7" s="420">
        <v>97</v>
      </c>
      <c r="G7" s="439">
        <v>2</v>
      </c>
      <c r="H7" s="419">
        <v>6</v>
      </c>
      <c r="I7" s="419">
        <v>11</v>
      </c>
      <c r="J7" s="419">
        <v>19</v>
      </c>
      <c r="K7" s="420">
        <v>38</v>
      </c>
    </row>
    <row r="8" spans="1:12" x14ac:dyDescent="0.2">
      <c r="A8" s="436" t="s">
        <v>226</v>
      </c>
      <c r="B8" s="439">
        <v>69</v>
      </c>
      <c r="C8" s="419">
        <v>523</v>
      </c>
      <c r="D8" s="419">
        <v>666</v>
      </c>
      <c r="E8" s="419">
        <v>1212</v>
      </c>
      <c r="F8" s="420">
        <v>2470</v>
      </c>
      <c r="G8" s="439">
        <v>24</v>
      </c>
      <c r="H8" s="419">
        <v>205</v>
      </c>
      <c r="I8" s="419">
        <v>250</v>
      </c>
      <c r="J8" s="419">
        <v>376</v>
      </c>
      <c r="K8" s="420">
        <v>855</v>
      </c>
    </row>
    <row r="9" spans="1:12" x14ac:dyDescent="0.2">
      <c r="A9" s="436" t="s">
        <v>227</v>
      </c>
      <c r="B9" s="440">
        <v>24</v>
      </c>
      <c r="C9" s="419">
        <v>115</v>
      </c>
      <c r="D9" s="419">
        <v>143</v>
      </c>
      <c r="E9" s="419">
        <v>257</v>
      </c>
      <c r="F9" s="420">
        <v>539</v>
      </c>
      <c r="G9" s="440">
        <v>5</v>
      </c>
      <c r="H9" s="419">
        <v>53</v>
      </c>
      <c r="I9" s="419">
        <v>45</v>
      </c>
      <c r="J9" s="419">
        <v>108</v>
      </c>
      <c r="K9" s="420">
        <v>211</v>
      </c>
    </row>
    <row r="10" spans="1:12" x14ac:dyDescent="0.2">
      <c r="A10" s="436" t="s">
        <v>228</v>
      </c>
      <c r="B10" s="440">
        <v>58</v>
      </c>
      <c r="C10" s="419">
        <v>146</v>
      </c>
      <c r="D10" s="419">
        <v>120</v>
      </c>
      <c r="E10" s="419">
        <v>212</v>
      </c>
      <c r="F10" s="420">
        <v>536</v>
      </c>
      <c r="G10" s="440">
        <v>6</v>
      </c>
      <c r="H10" s="419">
        <v>18</v>
      </c>
      <c r="I10" s="419">
        <v>11</v>
      </c>
      <c r="J10" s="419">
        <v>31</v>
      </c>
      <c r="K10" s="420">
        <v>66</v>
      </c>
    </row>
    <row r="11" spans="1:12" x14ac:dyDescent="0.2">
      <c r="A11" s="436" t="s">
        <v>229</v>
      </c>
      <c r="B11" s="440">
        <v>78</v>
      </c>
      <c r="C11" s="419">
        <v>380</v>
      </c>
      <c r="D11" s="419">
        <v>347</v>
      </c>
      <c r="E11" s="419">
        <v>451</v>
      </c>
      <c r="F11" s="420">
        <v>1256</v>
      </c>
      <c r="G11" s="440">
        <v>17</v>
      </c>
      <c r="H11" s="419">
        <v>96</v>
      </c>
      <c r="I11" s="419">
        <v>83</v>
      </c>
      <c r="J11" s="419">
        <v>140</v>
      </c>
      <c r="K11" s="420">
        <v>336</v>
      </c>
    </row>
    <row r="12" spans="1:12" ht="13.5" x14ac:dyDescent="0.2">
      <c r="A12" s="436" t="s">
        <v>235</v>
      </c>
      <c r="B12" s="439">
        <v>15</v>
      </c>
      <c r="C12" s="419">
        <v>163</v>
      </c>
      <c r="D12" s="419">
        <v>140</v>
      </c>
      <c r="E12" s="419">
        <v>179</v>
      </c>
      <c r="F12" s="420">
        <v>497</v>
      </c>
      <c r="G12" s="439">
        <v>0</v>
      </c>
      <c r="H12" s="419">
        <v>21</v>
      </c>
      <c r="I12" s="419">
        <v>28</v>
      </c>
      <c r="J12" s="419">
        <v>24</v>
      </c>
      <c r="K12" s="420">
        <v>73</v>
      </c>
      <c r="L12" s="110"/>
    </row>
    <row r="13" spans="1:12" ht="13.5" x14ac:dyDescent="0.2">
      <c r="A13" s="436" t="s">
        <v>236</v>
      </c>
      <c r="B13" s="439">
        <v>0</v>
      </c>
      <c r="C13" s="419">
        <v>0</v>
      </c>
      <c r="D13" s="419">
        <v>0</v>
      </c>
      <c r="E13" s="419">
        <v>0</v>
      </c>
      <c r="F13" s="420">
        <v>0</v>
      </c>
      <c r="G13" s="439">
        <v>0</v>
      </c>
      <c r="H13" s="419">
        <v>0</v>
      </c>
      <c r="I13" s="419">
        <v>0</v>
      </c>
      <c r="J13" s="419">
        <v>0</v>
      </c>
      <c r="K13" s="420">
        <v>0</v>
      </c>
      <c r="L13" s="110"/>
    </row>
    <row r="14" spans="1:12" x14ac:dyDescent="0.2">
      <c r="A14" s="777" t="s">
        <v>509</v>
      </c>
      <c r="B14" s="778">
        <v>100</v>
      </c>
      <c r="C14" s="779">
        <v>100</v>
      </c>
      <c r="D14" s="780">
        <v>100</v>
      </c>
      <c r="E14" s="781">
        <v>100</v>
      </c>
      <c r="F14" s="782">
        <v>100</v>
      </c>
      <c r="G14" s="779">
        <v>100</v>
      </c>
      <c r="H14" s="779">
        <v>100</v>
      </c>
      <c r="I14" s="780">
        <v>100</v>
      </c>
      <c r="J14" s="781">
        <v>100</v>
      </c>
      <c r="K14" s="782">
        <v>100</v>
      </c>
      <c r="L14" s="110"/>
    </row>
    <row r="15" spans="1:12" s="465" customFormat="1" ht="13.5" x14ac:dyDescent="0.2">
      <c r="A15" s="436" t="s">
        <v>308</v>
      </c>
      <c r="B15" s="321">
        <v>5.7915057915057915</v>
      </c>
      <c r="C15" s="172">
        <v>1.849112426035503</v>
      </c>
      <c r="D15" s="172">
        <v>1.392757660167131</v>
      </c>
      <c r="E15" s="172">
        <v>1.5758091993185688</v>
      </c>
      <c r="F15" s="179">
        <v>1.797961075069509</v>
      </c>
      <c r="G15" s="172">
        <v>3.7037037037037033</v>
      </c>
      <c r="H15" s="172">
        <v>1.5037593984962405</v>
      </c>
      <c r="I15" s="172">
        <v>2.570093457943925</v>
      </c>
      <c r="J15" s="172">
        <v>2.722063037249284</v>
      </c>
      <c r="K15" s="179">
        <v>2.4065864471184293</v>
      </c>
      <c r="L15" s="464"/>
    </row>
    <row r="16" spans="1:12" x14ac:dyDescent="0.2">
      <c r="A16" s="436" t="s">
        <v>226</v>
      </c>
      <c r="B16" s="321">
        <v>26.640926640926644</v>
      </c>
      <c r="C16" s="172">
        <v>38.683431952662723</v>
      </c>
      <c r="D16" s="172">
        <v>46.378830083565461</v>
      </c>
      <c r="E16" s="172">
        <v>51.618398637137986</v>
      </c>
      <c r="F16" s="179">
        <v>45.783132530120483</v>
      </c>
      <c r="G16" s="172">
        <v>44.444444444444443</v>
      </c>
      <c r="H16" s="172">
        <v>51.37844611528822</v>
      </c>
      <c r="I16" s="172">
        <v>58.411214953271028</v>
      </c>
      <c r="J16" s="172">
        <v>53.868194842406879</v>
      </c>
      <c r="K16" s="179">
        <v>54.14819506016466</v>
      </c>
      <c r="L16" s="110"/>
    </row>
    <row r="17" spans="1:12" x14ac:dyDescent="0.2">
      <c r="A17" s="436" t="s">
        <v>227</v>
      </c>
      <c r="B17" s="321">
        <v>9.2664092664092657</v>
      </c>
      <c r="C17" s="172">
        <v>8.5059171597633139</v>
      </c>
      <c r="D17" s="172">
        <v>9.9582172701949858</v>
      </c>
      <c r="E17" s="172">
        <v>10.945485519591141</v>
      </c>
      <c r="F17" s="179">
        <v>9.9907321594068588</v>
      </c>
      <c r="G17" s="172">
        <v>9.2592592592592595</v>
      </c>
      <c r="H17" s="172">
        <v>13.283208020050125</v>
      </c>
      <c r="I17" s="172">
        <v>10.514018691588785</v>
      </c>
      <c r="J17" s="172">
        <v>15.472779369627506</v>
      </c>
      <c r="K17" s="179">
        <v>13.362887903736542</v>
      </c>
      <c r="L17" s="110"/>
    </row>
    <row r="18" spans="1:12" x14ac:dyDescent="0.2">
      <c r="A18" s="436" t="s">
        <v>228</v>
      </c>
      <c r="B18" s="321">
        <v>22.393822393822393</v>
      </c>
      <c r="C18" s="172">
        <v>10.798816568047338</v>
      </c>
      <c r="D18" s="172">
        <v>8.3565459610027855</v>
      </c>
      <c r="E18" s="172">
        <v>9.0289608177172056</v>
      </c>
      <c r="F18" s="179">
        <v>9.9351251158480078</v>
      </c>
      <c r="G18" s="172">
        <v>11.111111111111111</v>
      </c>
      <c r="H18" s="172">
        <v>4.5112781954887211</v>
      </c>
      <c r="I18" s="172">
        <v>2.570093457943925</v>
      </c>
      <c r="J18" s="172">
        <v>4.4412607449856738</v>
      </c>
      <c r="K18" s="179">
        <v>4.1798606713109558</v>
      </c>
      <c r="L18" s="110"/>
    </row>
    <row r="19" spans="1:12" x14ac:dyDescent="0.2">
      <c r="A19" s="436" t="s">
        <v>229</v>
      </c>
      <c r="B19" s="321">
        <v>30.115830115830118</v>
      </c>
      <c r="C19" s="172">
        <v>28.106508875739642</v>
      </c>
      <c r="D19" s="172">
        <v>24.16434540389972</v>
      </c>
      <c r="E19" s="172">
        <v>19.207836456558773</v>
      </c>
      <c r="F19" s="179">
        <v>23.280815569972198</v>
      </c>
      <c r="G19" s="172">
        <v>31.481481481481481</v>
      </c>
      <c r="H19" s="172">
        <v>24.060150375939848</v>
      </c>
      <c r="I19" s="172">
        <v>19.392523364485982</v>
      </c>
      <c r="J19" s="172">
        <v>20.057306590257877</v>
      </c>
      <c r="K19" s="179">
        <v>21.279290690310322</v>
      </c>
      <c r="L19" s="110"/>
    </row>
    <row r="20" spans="1:12" ht="13.5" x14ac:dyDescent="0.2">
      <c r="A20" s="436" t="s">
        <v>235</v>
      </c>
      <c r="B20" s="321">
        <v>5.7915057915057915</v>
      </c>
      <c r="C20" s="172">
        <v>12.05621301775148</v>
      </c>
      <c r="D20" s="172">
        <v>9.7493036211699167</v>
      </c>
      <c r="E20" s="172">
        <v>7.623509369676321</v>
      </c>
      <c r="F20" s="179">
        <v>9.2122335495829475</v>
      </c>
      <c r="G20" s="172">
        <v>0</v>
      </c>
      <c r="H20" s="172">
        <v>5.2631578947368416</v>
      </c>
      <c r="I20" s="172">
        <v>6.5420560747663545</v>
      </c>
      <c r="J20" s="172">
        <v>3.4383954154727796</v>
      </c>
      <c r="K20" s="179">
        <v>4.6231792273590884</v>
      </c>
      <c r="L20" s="110"/>
    </row>
    <row r="21" spans="1:12" ht="13.5" x14ac:dyDescent="0.2">
      <c r="A21" s="437" t="s">
        <v>236</v>
      </c>
      <c r="B21" s="322">
        <v>0</v>
      </c>
      <c r="C21" s="212">
        <v>0</v>
      </c>
      <c r="D21" s="212">
        <v>0</v>
      </c>
      <c r="E21" s="212">
        <v>0</v>
      </c>
      <c r="F21" s="213">
        <v>0</v>
      </c>
      <c r="G21" s="212">
        <v>0</v>
      </c>
      <c r="H21" s="212">
        <v>0</v>
      </c>
      <c r="I21" s="212">
        <v>0</v>
      </c>
      <c r="J21" s="212">
        <v>0</v>
      </c>
      <c r="K21" s="213">
        <v>0</v>
      </c>
      <c r="L21" s="110"/>
    </row>
    <row r="22" spans="1:12" ht="11.25" customHeight="1" x14ac:dyDescent="0.2">
      <c r="A22" s="307" t="s">
        <v>230</v>
      </c>
    </row>
    <row r="23" spans="1:12" ht="11.25" customHeight="1" x14ac:dyDescent="0.2">
      <c r="A23" s="307" t="s">
        <v>231</v>
      </c>
    </row>
    <row r="24" spans="1:12" ht="11.25" customHeight="1" x14ac:dyDescent="0.2">
      <c r="A24" s="583" t="s">
        <v>232</v>
      </c>
      <c r="B24" s="154"/>
      <c r="C24" s="154"/>
      <c r="D24" s="154"/>
      <c r="E24" s="154"/>
      <c r="F24" s="154"/>
      <c r="G24" s="154"/>
      <c r="H24" s="154"/>
      <c r="I24" s="154"/>
      <c r="J24" s="154"/>
    </row>
    <row r="25" spans="1:12" ht="11.25" customHeight="1" x14ac:dyDescent="0.2">
      <c r="A25" s="583" t="s">
        <v>233</v>
      </c>
    </row>
  </sheetData>
  <mergeCells count="3">
    <mergeCell ref="A4:A5"/>
    <mergeCell ref="B4:F4"/>
    <mergeCell ref="G4:K4"/>
  </mergeCells>
  <hyperlinks>
    <hyperlink ref="A1" location="Contents!A1" display="Return to index"/>
  </hyperlink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92D050"/>
    <pageSetUpPr fitToPage="1"/>
  </sheetPr>
  <dimension ref="A1:G54"/>
  <sheetViews>
    <sheetView showGridLines="0" workbookViewId="0">
      <selection activeCell="A2" sqref="A2:G2"/>
    </sheetView>
  </sheetViews>
  <sheetFormatPr defaultRowHeight="12.75" x14ac:dyDescent="0.2"/>
  <cols>
    <col min="1" max="1" customWidth="true" width="31.28515625" collapsed="false"/>
    <col min="2" max="6" customWidth="true" width="10.42578125" collapsed="false"/>
    <col min="7" max="7" customWidth="true" hidden="true" width="9.140625" collapsed="false"/>
  </cols>
  <sheetData>
    <row r="1" spans="1:7" x14ac:dyDescent="0.2">
      <c r="A1" s="100" t="s">
        <v>89</v>
      </c>
    </row>
    <row r="2" spans="1:7" ht="30" customHeight="1" x14ac:dyDescent="0.25">
      <c r="A2" s="950" t="s">
        <v>386</v>
      </c>
      <c r="B2" s="950"/>
      <c r="C2" s="950"/>
      <c r="D2" s="950"/>
      <c r="E2" s="950"/>
      <c r="F2" s="950"/>
    </row>
    <row r="3" spans="1:7" x14ac:dyDescent="0.2">
      <c r="D3" s="6"/>
      <c r="E3" s="6"/>
      <c r="F3" s="6"/>
    </row>
    <row r="4" spans="1:7" ht="39.75" customHeight="1" x14ac:dyDescent="0.2">
      <c r="A4" s="133" t="s">
        <v>30</v>
      </c>
      <c r="B4" s="134" t="s">
        <v>138</v>
      </c>
      <c r="C4" s="135" t="s">
        <v>6</v>
      </c>
      <c r="D4" s="136" t="s">
        <v>7</v>
      </c>
      <c r="E4" s="136" t="s">
        <v>8</v>
      </c>
      <c r="F4" s="506" t="s">
        <v>9</v>
      </c>
    </row>
    <row r="5" spans="1:7" x14ac:dyDescent="0.2">
      <c r="A5" s="629" t="s">
        <v>139</v>
      </c>
      <c r="B5" s="630">
        <v>5645</v>
      </c>
      <c r="C5" s="631">
        <v>4545</v>
      </c>
      <c r="D5" s="631">
        <v>1040</v>
      </c>
      <c r="E5" s="631">
        <v>78503</v>
      </c>
      <c r="F5" s="632">
        <v>89733</v>
      </c>
      <c r="G5" s="465">
        <v>18.621307072515666</v>
      </c>
    </row>
    <row r="6" spans="1:7" s="99" customFormat="1" x14ac:dyDescent="0.2">
      <c r="A6" s="251" t="s">
        <v>11</v>
      </c>
      <c r="B6" s="256">
        <v>2856</v>
      </c>
      <c r="C6" s="231">
        <v>1552</v>
      </c>
      <c r="D6" s="231">
        <v>483</v>
      </c>
      <c r="E6" s="231">
        <v>28458</v>
      </c>
      <c r="F6" s="507">
        <v>33349</v>
      </c>
      <c r="G6" s="465">
        <v>23.734643734643733</v>
      </c>
    </row>
    <row r="7" spans="1:7" x14ac:dyDescent="0.2">
      <c r="A7" s="633" t="s">
        <v>12</v>
      </c>
      <c r="B7" s="630">
        <v>261</v>
      </c>
      <c r="C7" s="631">
        <v>452</v>
      </c>
      <c r="D7" s="631">
        <v>130</v>
      </c>
      <c r="E7" s="631">
        <v>1781</v>
      </c>
      <c r="F7" s="632">
        <v>2624</v>
      </c>
      <c r="G7" s="465">
        <v>22.336769759450174</v>
      </c>
    </row>
    <row r="8" spans="1:7" s="99" customFormat="1" x14ac:dyDescent="0.2">
      <c r="A8" s="252" t="s">
        <v>164</v>
      </c>
      <c r="B8" s="257">
        <v>1</v>
      </c>
      <c r="C8" s="235">
        <v>11</v>
      </c>
      <c r="D8" s="235">
        <v>7</v>
      </c>
      <c r="E8" s="235">
        <v>81</v>
      </c>
      <c r="F8" s="508">
        <v>100</v>
      </c>
      <c r="G8" s="465">
        <v>38.888888888888893</v>
      </c>
    </row>
    <row r="9" spans="1:7" s="99" customFormat="1" x14ac:dyDescent="0.2">
      <c r="A9" s="254" t="s">
        <v>198</v>
      </c>
      <c r="B9" s="257">
        <v>170</v>
      </c>
      <c r="C9" s="235">
        <v>340</v>
      </c>
      <c r="D9" s="235">
        <v>103</v>
      </c>
      <c r="E9" s="235">
        <v>1172</v>
      </c>
      <c r="F9" s="508">
        <v>1785</v>
      </c>
      <c r="G9" s="465">
        <v>23.25056433408578</v>
      </c>
    </row>
    <row r="10" spans="1:7" s="99" customFormat="1" x14ac:dyDescent="0.2">
      <c r="A10" s="252" t="s">
        <v>165</v>
      </c>
      <c r="B10" s="257">
        <v>66</v>
      </c>
      <c r="C10" s="235">
        <v>65</v>
      </c>
      <c r="D10" s="235">
        <v>14</v>
      </c>
      <c r="E10" s="235">
        <v>361</v>
      </c>
      <c r="F10" s="508">
        <v>506</v>
      </c>
      <c r="G10" s="465">
        <v>17.721518987341771</v>
      </c>
    </row>
    <row r="11" spans="1:7" s="99" customFormat="1" x14ac:dyDescent="0.2">
      <c r="A11" s="252" t="s">
        <v>199</v>
      </c>
      <c r="B11" s="257">
        <v>24</v>
      </c>
      <c r="C11" s="235">
        <v>36</v>
      </c>
      <c r="D11" s="235">
        <v>6</v>
      </c>
      <c r="E11" s="235">
        <v>167</v>
      </c>
      <c r="F11" s="508">
        <v>233</v>
      </c>
      <c r="G11" s="465">
        <v>14.285714285714285</v>
      </c>
    </row>
    <row r="12" spans="1:7" x14ac:dyDescent="0.2">
      <c r="A12" s="633" t="s">
        <v>140</v>
      </c>
      <c r="B12" s="630">
        <v>79</v>
      </c>
      <c r="C12" s="631">
        <v>316</v>
      </c>
      <c r="D12" s="631">
        <v>152</v>
      </c>
      <c r="E12" s="631">
        <v>1215</v>
      </c>
      <c r="F12" s="632">
        <v>1762</v>
      </c>
      <c r="G12" s="465">
        <v>32.478632478632477</v>
      </c>
    </row>
    <row r="13" spans="1:7" s="99" customFormat="1" x14ac:dyDescent="0.2">
      <c r="A13" s="252" t="s">
        <v>166</v>
      </c>
      <c r="B13" s="257">
        <v>4</v>
      </c>
      <c r="C13" s="235">
        <v>100</v>
      </c>
      <c r="D13" s="235">
        <v>68</v>
      </c>
      <c r="E13" s="235">
        <v>152</v>
      </c>
      <c r="F13" s="508">
        <v>324</v>
      </c>
      <c r="G13" s="465">
        <v>40.476190476190474</v>
      </c>
    </row>
    <row r="14" spans="1:7" s="99" customFormat="1" x14ac:dyDescent="0.2">
      <c r="A14" s="252" t="s">
        <v>167</v>
      </c>
      <c r="B14" s="257">
        <v>27</v>
      </c>
      <c r="C14" s="235">
        <v>148</v>
      </c>
      <c r="D14" s="235">
        <v>59</v>
      </c>
      <c r="E14" s="235">
        <v>292</v>
      </c>
      <c r="F14" s="508">
        <v>526</v>
      </c>
      <c r="G14" s="465">
        <v>28.502415458937197</v>
      </c>
    </row>
    <row r="15" spans="1:7" s="99" customFormat="1" x14ac:dyDescent="0.2">
      <c r="A15" s="254" t="s">
        <v>190</v>
      </c>
      <c r="B15" s="257">
        <v>2</v>
      </c>
      <c r="C15" s="235">
        <v>3</v>
      </c>
      <c r="D15" s="235">
        <v>1</v>
      </c>
      <c r="E15" s="235">
        <v>37</v>
      </c>
      <c r="F15" s="508">
        <v>43</v>
      </c>
      <c r="G15" s="465">
        <v>25</v>
      </c>
    </row>
    <row r="16" spans="1:7" s="99" customFormat="1" x14ac:dyDescent="0.2">
      <c r="A16" s="252" t="s">
        <v>168</v>
      </c>
      <c r="B16" s="257">
        <v>46</v>
      </c>
      <c r="C16" s="235">
        <v>65</v>
      </c>
      <c r="D16" s="235">
        <v>24</v>
      </c>
      <c r="E16" s="235">
        <v>734</v>
      </c>
      <c r="F16" s="508">
        <v>869</v>
      </c>
      <c r="G16" s="465">
        <v>26.966292134831459</v>
      </c>
    </row>
    <row r="17" spans="1:7" x14ac:dyDescent="0.2">
      <c r="A17" s="633" t="s">
        <v>13</v>
      </c>
      <c r="B17" s="630">
        <v>920</v>
      </c>
      <c r="C17" s="631">
        <v>189</v>
      </c>
      <c r="D17" s="631">
        <v>51</v>
      </c>
      <c r="E17" s="631">
        <v>9771</v>
      </c>
      <c r="F17" s="632">
        <v>10931</v>
      </c>
      <c r="G17" s="465">
        <v>21.25</v>
      </c>
    </row>
    <row r="18" spans="1:7" s="99" customFormat="1" x14ac:dyDescent="0.2">
      <c r="A18" s="252" t="s">
        <v>169</v>
      </c>
      <c r="B18" s="257">
        <v>86</v>
      </c>
      <c r="C18" s="235">
        <v>29</v>
      </c>
      <c r="D18" s="235">
        <v>12</v>
      </c>
      <c r="E18" s="235">
        <v>766</v>
      </c>
      <c r="F18" s="508">
        <v>893</v>
      </c>
      <c r="G18" s="465">
        <v>29.268292682926827</v>
      </c>
    </row>
    <row r="19" spans="1:7" s="99" customFormat="1" x14ac:dyDescent="0.2">
      <c r="A19" s="254" t="s">
        <v>196</v>
      </c>
      <c r="B19" s="257">
        <v>20</v>
      </c>
      <c r="C19" s="235">
        <v>2</v>
      </c>
      <c r="D19" s="235">
        <v>3</v>
      </c>
      <c r="E19" s="235">
        <v>161</v>
      </c>
      <c r="F19" s="508">
        <v>186</v>
      </c>
      <c r="G19" s="465">
        <v>60</v>
      </c>
    </row>
    <row r="20" spans="1:7" s="99" customFormat="1" x14ac:dyDescent="0.2">
      <c r="A20" s="252" t="s">
        <v>129</v>
      </c>
      <c r="B20" s="257">
        <v>11</v>
      </c>
      <c r="C20" s="235">
        <v>0</v>
      </c>
      <c r="D20" s="235">
        <v>0</v>
      </c>
      <c r="E20" s="235">
        <v>111</v>
      </c>
      <c r="F20" s="508">
        <v>122</v>
      </c>
      <c r="G20" s="465">
        <v>0</v>
      </c>
    </row>
    <row r="21" spans="1:7" s="99" customFormat="1" x14ac:dyDescent="0.2">
      <c r="A21" s="252" t="s">
        <v>124</v>
      </c>
      <c r="B21" s="257">
        <v>61</v>
      </c>
      <c r="C21" s="235">
        <v>12</v>
      </c>
      <c r="D21" s="235">
        <v>5</v>
      </c>
      <c r="E21" s="235">
        <v>221</v>
      </c>
      <c r="F21" s="508">
        <v>299</v>
      </c>
      <c r="G21" s="465">
        <v>29.411764705882355</v>
      </c>
    </row>
    <row r="22" spans="1:7" s="99" customFormat="1" x14ac:dyDescent="0.2">
      <c r="A22" s="252" t="s">
        <v>14</v>
      </c>
      <c r="B22" s="257">
        <v>425</v>
      </c>
      <c r="C22" s="235">
        <v>15</v>
      </c>
      <c r="D22" s="235">
        <v>2</v>
      </c>
      <c r="E22" s="235">
        <v>5923</v>
      </c>
      <c r="F22" s="508">
        <v>6365</v>
      </c>
      <c r="G22" s="465">
        <v>11.76470588235294</v>
      </c>
    </row>
    <row r="23" spans="1:7" s="99" customFormat="1" x14ac:dyDescent="0.2">
      <c r="A23" s="252" t="s">
        <v>15</v>
      </c>
      <c r="B23" s="257">
        <v>172</v>
      </c>
      <c r="C23" s="235">
        <v>78</v>
      </c>
      <c r="D23" s="235">
        <v>12</v>
      </c>
      <c r="E23" s="235">
        <v>1491</v>
      </c>
      <c r="F23" s="508">
        <v>1753</v>
      </c>
      <c r="G23" s="465">
        <v>13.333333333333334</v>
      </c>
    </row>
    <row r="24" spans="1:7" s="99" customFormat="1" x14ac:dyDescent="0.2">
      <c r="A24" s="252" t="s">
        <v>16</v>
      </c>
      <c r="B24" s="257">
        <v>53</v>
      </c>
      <c r="C24" s="235">
        <v>24</v>
      </c>
      <c r="D24" s="235">
        <v>7</v>
      </c>
      <c r="E24" s="235">
        <v>408</v>
      </c>
      <c r="F24" s="508">
        <v>492</v>
      </c>
      <c r="G24" s="465">
        <v>22.58064516129032</v>
      </c>
    </row>
    <row r="25" spans="1:7" s="99" customFormat="1" x14ac:dyDescent="0.2">
      <c r="A25" s="252" t="s">
        <v>131</v>
      </c>
      <c r="B25" s="257">
        <v>92</v>
      </c>
      <c r="C25" s="235">
        <v>29</v>
      </c>
      <c r="D25" s="235">
        <v>10</v>
      </c>
      <c r="E25" s="235">
        <v>690</v>
      </c>
      <c r="F25" s="508">
        <v>821</v>
      </c>
      <c r="G25" s="465">
        <v>25.641025641025639</v>
      </c>
    </row>
    <row r="26" spans="1:7" x14ac:dyDescent="0.2">
      <c r="A26" s="633" t="s">
        <v>141</v>
      </c>
      <c r="B26" s="630">
        <v>195</v>
      </c>
      <c r="C26" s="631">
        <v>131</v>
      </c>
      <c r="D26" s="631">
        <v>25</v>
      </c>
      <c r="E26" s="631">
        <v>1773</v>
      </c>
      <c r="F26" s="632">
        <v>2124</v>
      </c>
      <c r="G26" s="465">
        <v>16.025641025641026</v>
      </c>
    </row>
    <row r="27" spans="1:7" s="99" customFormat="1" x14ac:dyDescent="0.2">
      <c r="A27" s="252" t="s">
        <v>170</v>
      </c>
      <c r="B27" s="257">
        <v>11</v>
      </c>
      <c r="C27" s="235">
        <v>6</v>
      </c>
      <c r="D27" s="235">
        <v>5</v>
      </c>
      <c r="E27" s="235">
        <v>120</v>
      </c>
      <c r="F27" s="508">
        <v>142</v>
      </c>
      <c r="G27" s="465">
        <v>45.454545454545453</v>
      </c>
    </row>
    <row r="28" spans="1:7" s="99" customFormat="1" x14ac:dyDescent="0.2">
      <c r="A28" s="252" t="s">
        <v>171</v>
      </c>
      <c r="B28" s="257">
        <v>184</v>
      </c>
      <c r="C28" s="235">
        <v>125</v>
      </c>
      <c r="D28" s="235">
        <v>20</v>
      </c>
      <c r="E28" s="235">
        <v>1653</v>
      </c>
      <c r="F28" s="508">
        <v>1982</v>
      </c>
      <c r="G28" s="465">
        <v>13.793103448275861</v>
      </c>
    </row>
    <row r="29" spans="1:7" x14ac:dyDescent="0.2">
      <c r="A29" s="633" t="s">
        <v>17</v>
      </c>
      <c r="B29" s="630">
        <v>1401</v>
      </c>
      <c r="C29" s="631">
        <v>464</v>
      </c>
      <c r="D29" s="631">
        <v>125</v>
      </c>
      <c r="E29" s="631">
        <v>13918</v>
      </c>
      <c r="F29" s="632">
        <v>15908</v>
      </c>
      <c r="G29" s="465">
        <v>21.222410865874362</v>
      </c>
    </row>
    <row r="30" spans="1:7" s="99" customFormat="1" x14ac:dyDescent="0.2">
      <c r="A30" s="252" t="s">
        <v>172</v>
      </c>
      <c r="B30" s="257">
        <v>717</v>
      </c>
      <c r="C30" s="235">
        <v>217</v>
      </c>
      <c r="D30" s="235">
        <v>46</v>
      </c>
      <c r="E30" s="235">
        <v>7243</v>
      </c>
      <c r="F30" s="508">
        <v>8223</v>
      </c>
      <c r="G30" s="465">
        <v>17.490494296577946</v>
      </c>
    </row>
    <row r="31" spans="1:7" s="99" customFormat="1" x14ac:dyDescent="0.2">
      <c r="A31" s="254" t="s">
        <v>191</v>
      </c>
      <c r="B31" s="257">
        <v>152</v>
      </c>
      <c r="C31" s="235">
        <v>141</v>
      </c>
      <c r="D31" s="235">
        <v>49</v>
      </c>
      <c r="E31" s="235">
        <v>1576</v>
      </c>
      <c r="F31" s="508">
        <v>1918</v>
      </c>
      <c r="G31" s="465">
        <v>25.789473684210527</v>
      </c>
    </row>
    <row r="32" spans="1:7" s="99" customFormat="1" x14ac:dyDescent="0.2">
      <c r="A32" s="252" t="s">
        <v>173</v>
      </c>
      <c r="B32" s="257">
        <v>527</v>
      </c>
      <c r="C32" s="235">
        <v>102</v>
      </c>
      <c r="D32" s="235">
        <v>29</v>
      </c>
      <c r="E32" s="235">
        <v>4997</v>
      </c>
      <c r="F32" s="508">
        <v>5655</v>
      </c>
      <c r="G32" s="465">
        <v>22.137404580152673</v>
      </c>
    </row>
    <row r="33" spans="1:7" s="99" customFormat="1" x14ac:dyDescent="0.2">
      <c r="A33" s="252" t="s">
        <v>174</v>
      </c>
      <c r="B33" s="257">
        <v>5</v>
      </c>
      <c r="C33" s="235">
        <v>4</v>
      </c>
      <c r="D33" s="235">
        <v>1</v>
      </c>
      <c r="E33" s="235">
        <v>102</v>
      </c>
      <c r="F33" s="508">
        <v>112</v>
      </c>
      <c r="G33" s="465">
        <v>20</v>
      </c>
    </row>
    <row r="34" spans="1:7" s="99" customFormat="1" x14ac:dyDescent="0.2">
      <c r="A34" s="253" t="s">
        <v>18</v>
      </c>
      <c r="B34" s="258">
        <v>2789</v>
      </c>
      <c r="C34" s="237">
        <v>2993</v>
      </c>
      <c r="D34" s="237">
        <v>557</v>
      </c>
      <c r="E34" s="237">
        <v>50045</v>
      </c>
      <c r="F34" s="509">
        <v>56384</v>
      </c>
      <c r="G34" s="465">
        <v>15.690140845070422</v>
      </c>
    </row>
    <row r="35" spans="1:7" x14ac:dyDescent="0.2">
      <c r="A35" s="633" t="s">
        <v>19</v>
      </c>
      <c r="B35" s="630">
        <v>1833</v>
      </c>
      <c r="C35" s="631">
        <v>2376</v>
      </c>
      <c r="D35" s="631">
        <v>485</v>
      </c>
      <c r="E35" s="631">
        <v>22541</v>
      </c>
      <c r="F35" s="632">
        <v>27235</v>
      </c>
      <c r="G35" s="465">
        <v>16.952114645228942</v>
      </c>
    </row>
    <row r="36" spans="1:7" s="99" customFormat="1" x14ac:dyDescent="0.2">
      <c r="A36" s="252" t="s">
        <v>175</v>
      </c>
      <c r="B36" s="257">
        <v>938</v>
      </c>
      <c r="C36" s="235">
        <v>1391</v>
      </c>
      <c r="D36" s="235">
        <v>276</v>
      </c>
      <c r="E36" s="235">
        <v>8726</v>
      </c>
      <c r="F36" s="508">
        <v>11331</v>
      </c>
      <c r="G36" s="465">
        <v>16.556688662267547</v>
      </c>
    </row>
    <row r="37" spans="1:7" s="99" customFormat="1" x14ac:dyDescent="0.2">
      <c r="A37" s="254" t="s">
        <v>197</v>
      </c>
      <c r="B37" s="257">
        <v>764</v>
      </c>
      <c r="C37" s="235">
        <v>844</v>
      </c>
      <c r="D37" s="235">
        <v>167</v>
      </c>
      <c r="E37" s="235">
        <v>11904</v>
      </c>
      <c r="F37" s="508">
        <v>13679</v>
      </c>
      <c r="G37" s="465">
        <v>16.518298714144411</v>
      </c>
    </row>
    <row r="38" spans="1:7" s="99" customFormat="1" x14ac:dyDescent="0.2">
      <c r="A38" s="254" t="s">
        <v>192</v>
      </c>
      <c r="B38" s="257">
        <v>3</v>
      </c>
      <c r="C38" s="235">
        <v>1</v>
      </c>
      <c r="D38" s="235">
        <v>0</v>
      </c>
      <c r="E38" s="235">
        <v>31</v>
      </c>
      <c r="F38" s="508">
        <v>35</v>
      </c>
      <c r="G38" s="465">
        <v>0</v>
      </c>
    </row>
    <row r="39" spans="1:7" s="99" customFormat="1" x14ac:dyDescent="0.2">
      <c r="A39" s="254" t="s">
        <v>193</v>
      </c>
      <c r="B39" s="257">
        <v>2</v>
      </c>
      <c r="C39" s="235">
        <v>0</v>
      </c>
      <c r="D39" s="235">
        <v>1</v>
      </c>
      <c r="E39" s="235">
        <v>9</v>
      </c>
      <c r="F39" s="508">
        <v>12</v>
      </c>
      <c r="G39" s="465">
        <v>100</v>
      </c>
    </row>
    <row r="40" spans="1:7" s="156" customFormat="1" x14ac:dyDescent="0.2">
      <c r="A40" s="254" t="s">
        <v>176</v>
      </c>
      <c r="B40" s="261">
        <v>126</v>
      </c>
      <c r="C40" s="262">
        <v>140</v>
      </c>
      <c r="D40" s="262">
        <v>41</v>
      </c>
      <c r="E40" s="262">
        <v>1871</v>
      </c>
      <c r="F40" s="510">
        <v>2178</v>
      </c>
      <c r="G40" s="465">
        <v>22.651933701657459</v>
      </c>
    </row>
    <row r="41" spans="1:7" s="99" customFormat="1" x14ac:dyDescent="0.2">
      <c r="A41" s="633" t="s">
        <v>20</v>
      </c>
      <c r="B41" s="630">
        <v>956</v>
      </c>
      <c r="C41" s="631">
        <v>617</v>
      </c>
      <c r="D41" s="631">
        <v>72</v>
      </c>
      <c r="E41" s="631">
        <v>27504</v>
      </c>
      <c r="F41" s="632">
        <v>29149</v>
      </c>
      <c r="G41" s="465">
        <v>10.449927431059507</v>
      </c>
    </row>
    <row r="42" spans="1:7" s="99" customFormat="1" x14ac:dyDescent="0.2">
      <c r="A42" s="255" t="s">
        <v>177</v>
      </c>
      <c r="B42" s="259">
        <v>78</v>
      </c>
      <c r="C42" s="196">
        <v>165</v>
      </c>
      <c r="D42" s="196">
        <v>29</v>
      </c>
      <c r="E42" s="196">
        <v>3117</v>
      </c>
      <c r="F42" s="341">
        <v>3389</v>
      </c>
      <c r="G42" s="465">
        <v>14.948453608247423</v>
      </c>
    </row>
    <row r="43" spans="1:7" s="99" customFormat="1" x14ac:dyDescent="0.2">
      <c r="A43" s="255" t="s">
        <v>178</v>
      </c>
      <c r="B43" s="259">
        <v>41</v>
      </c>
      <c r="C43" s="196">
        <v>109</v>
      </c>
      <c r="D43" s="196">
        <v>24</v>
      </c>
      <c r="E43" s="196">
        <v>3558</v>
      </c>
      <c r="F43" s="341">
        <v>3732</v>
      </c>
      <c r="G43" s="465">
        <v>18.045112781954884</v>
      </c>
    </row>
    <row r="44" spans="1:7" s="99" customFormat="1" x14ac:dyDescent="0.2">
      <c r="A44" s="255" t="s">
        <v>179</v>
      </c>
      <c r="B44" s="259">
        <v>69</v>
      </c>
      <c r="C44" s="196">
        <v>34</v>
      </c>
      <c r="D44" s="196">
        <v>0</v>
      </c>
      <c r="E44" s="196">
        <v>9067</v>
      </c>
      <c r="F44" s="341">
        <v>9170</v>
      </c>
      <c r="G44" s="465">
        <v>0</v>
      </c>
    </row>
    <row r="45" spans="1:7" s="99" customFormat="1" x14ac:dyDescent="0.2">
      <c r="A45" s="255" t="s">
        <v>194</v>
      </c>
      <c r="B45" s="259">
        <v>549</v>
      </c>
      <c r="C45" s="196">
        <v>59</v>
      </c>
      <c r="D45" s="196">
        <v>4</v>
      </c>
      <c r="E45" s="196">
        <v>7648</v>
      </c>
      <c r="F45" s="341">
        <v>8260</v>
      </c>
      <c r="G45" s="465">
        <v>6.3492063492063489</v>
      </c>
    </row>
    <row r="46" spans="1:7" s="99" customFormat="1" x14ac:dyDescent="0.2">
      <c r="A46" s="249" t="s">
        <v>180</v>
      </c>
      <c r="B46" s="259">
        <v>58</v>
      </c>
      <c r="C46" s="196">
        <v>9</v>
      </c>
      <c r="D46" s="196">
        <v>0</v>
      </c>
      <c r="E46" s="196">
        <v>1128</v>
      </c>
      <c r="F46" s="341">
        <v>1195</v>
      </c>
      <c r="G46" s="465">
        <v>0</v>
      </c>
    </row>
    <row r="47" spans="1:7" s="99" customFormat="1" x14ac:dyDescent="0.2">
      <c r="A47" s="249" t="s">
        <v>181</v>
      </c>
      <c r="B47" s="259">
        <v>3</v>
      </c>
      <c r="C47" s="196">
        <v>5</v>
      </c>
      <c r="D47" s="196">
        <v>0</v>
      </c>
      <c r="E47" s="196">
        <v>209</v>
      </c>
      <c r="F47" s="341">
        <v>217</v>
      </c>
      <c r="G47" s="465">
        <v>0</v>
      </c>
    </row>
    <row r="48" spans="1:7" s="99" customFormat="1" x14ac:dyDescent="0.2">
      <c r="A48" s="249" t="s">
        <v>182</v>
      </c>
      <c r="B48" s="259">
        <v>16</v>
      </c>
      <c r="C48" s="196">
        <v>100</v>
      </c>
      <c r="D48" s="196">
        <v>10</v>
      </c>
      <c r="E48" s="196">
        <v>692</v>
      </c>
      <c r="F48" s="341">
        <v>818</v>
      </c>
      <c r="G48" s="465">
        <v>9.0909090909090917</v>
      </c>
    </row>
    <row r="49" spans="1:7" s="99" customFormat="1" x14ac:dyDescent="0.2">
      <c r="A49" s="250" t="s">
        <v>195</v>
      </c>
      <c r="B49" s="260">
        <v>142</v>
      </c>
      <c r="C49" s="198">
        <v>136</v>
      </c>
      <c r="D49" s="198">
        <v>5</v>
      </c>
      <c r="E49" s="198">
        <v>2085</v>
      </c>
      <c r="F49" s="342">
        <v>2368</v>
      </c>
      <c r="G49" s="465">
        <v>3.5460992907801421</v>
      </c>
    </row>
    <row r="50" spans="1:7" ht="11.25" customHeight="1" x14ac:dyDescent="0.2">
      <c r="A50" s="582" t="s">
        <v>126</v>
      </c>
      <c r="B50" s="289"/>
      <c r="C50" s="6"/>
      <c r="D50" s="6"/>
      <c r="E50" s="6"/>
      <c r="F50" s="6"/>
    </row>
    <row r="51" spans="1:7" ht="11.25" customHeight="1" x14ac:dyDescent="0.2">
      <c r="A51" s="582" t="s">
        <v>110</v>
      </c>
      <c r="B51" s="154"/>
      <c r="D51" s="6"/>
      <c r="E51" s="6"/>
      <c r="F51" s="6"/>
    </row>
    <row r="52" spans="1:7" ht="11.25" customHeight="1" x14ac:dyDescent="0.2">
      <c r="A52" s="582" t="s">
        <v>363</v>
      </c>
      <c r="B52" s="154"/>
      <c r="D52" s="6"/>
      <c r="E52" s="6"/>
      <c r="F52" s="6"/>
    </row>
    <row r="53" spans="1:7" ht="12" customHeight="1" x14ac:dyDescent="0.2">
      <c r="A53" s="582" t="s">
        <v>207</v>
      </c>
      <c r="B53" s="154"/>
      <c r="D53" s="6"/>
      <c r="E53" s="6"/>
      <c r="F53" s="6"/>
    </row>
    <row r="54" spans="1:7" x14ac:dyDescent="0.2">
      <c r="A54" s="154"/>
      <c r="B54" s="154"/>
    </row>
  </sheetData>
  <mergeCells count="1">
    <mergeCell ref="A2:F2"/>
  </mergeCells>
  <phoneticPr fontId="10" type="noConversion"/>
  <hyperlinks>
    <hyperlink ref="A1" location="Contents!A1" display="Return to index"/>
  </hyperlinks>
  <pageMargins left="0.74803149606299213" right="0.74803149606299213"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92D050"/>
    <pageSetUpPr fitToPage="1"/>
  </sheetPr>
  <dimension ref="A1:H53"/>
  <sheetViews>
    <sheetView showGridLines="0" workbookViewId="0">
      <selection activeCell="A2" sqref="A2:G2"/>
    </sheetView>
  </sheetViews>
  <sheetFormatPr defaultRowHeight="12.75" x14ac:dyDescent="0.2"/>
  <cols>
    <col min="1" max="1" customWidth="true" width="31.28515625" collapsed="false"/>
    <col min="2" max="2" bestFit="true" customWidth="true" width="9.140625" collapsed="false"/>
    <col min="3" max="3" bestFit="true" customWidth="true" width="8.5703125" collapsed="false"/>
    <col min="4" max="4" bestFit="true" customWidth="true" width="9.5703125" collapsed="false"/>
    <col min="5" max="5" bestFit="true" customWidth="true" width="6.7109375" collapsed="false"/>
    <col min="6" max="6" bestFit="true" customWidth="true" width="5.28515625" collapsed="false"/>
    <col min="7" max="7" customWidth="true" width="10.42578125" collapsed="false"/>
  </cols>
  <sheetData>
    <row r="1" spans="1:7" x14ac:dyDescent="0.2">
      <c r="A1" s="100" t="s">
        <v>89</v>
      </c>
    </row>
    <row r="2" spans="1:7" ht="15" x14ac:dyDescent="0.25">
      <c r="A2" s="950" t="s">
        <v>387</v>
      </c>
      <c r="B2" s="950"/>
      <c r="C2" s="950"/>
      <c r="D2" s="950"/>
      <c r="E2" s="950"/>
      <c r="F2" s="950"/>
      <c r="G2" s="950"/>
    </row>
    <row r="3" spans="1:7" x14ac:dyDescent="0.2">
      <c r="D3" s="6"/>
      <c r="E3" s="6"/>
      <c r="F3" s="6"/>
      <c r="G3" s="13" t="s">
        <v>60</v>
      </c>
    </row>
    <row r="4" spans="1:7" ht="39.75" customHeight="1" x14ac:dyDescent="0.2">
      <c r="A4" s="133" t="s">
        <v>30</v>
      </c>
      <c r="B4" s="134" t="s">
        <v>21</v>
      </c>
      <c r="C4" s="135" t="s">
        <v>6</v>
      </c>
      <c r="D4" s="136" t="s">
        <v>7</v>
      </c>
      <c r="E4" s="136" t="s">
        <v>8</v>
      </c>
      <c r="F4" s="136" t="s">
        <v>9</v>
      </c>
      <c r="G4" s="505" t="s">
        <v>10</v>
      </c>
    </row>
    <row r="5" spans="1:7" x14ac:dyDescent="0.2">
      <c r="A5" s="636" t="s">
        <v>139</v>
      </c>
      <c r="B5" s="631">
        <v>6</v>
      </c>
      <c r="C5" s="631">
        <v>5</v>
      </c>
      <c r="D5" s="631">
        <v>1</v>
      </c>
      <c r="E5" s="631">
        <v>87</v>
      </c>
      <c r="F5" s="635">
        <v>100</v>
      </c>
      <c r="G5" s="635">
        <v>18.621307072515666</v>
      </c>
    </row>
    <row r="6" spans="1:7" s="99" customFormat="1" x14ac:dyDescent="0.2">
      <c r="A6" s="206" t="s">
        <v>11</v>
      </c>
      <c r="B6" s="231">
        <v>9</v>
      </c>
      <c r="C6" s="231">
        <v>5</v>
      </c>
      <c r="D6" s="231">
        <v>1</v>
      </c>
      <c r="E6" s="231">
        <v>85</v>
      </c>
      <c r="F6" s="232">
        <v>100</v>
      </c>
      <c r="G6" s="232">
        <v>23.734643734643733</v>
      </c>
    </row>
    <row r="7" spans="1:7" x14ac:dyDescent="0.2">
      <c r="A7" s="634" t="s">
        <v>12</v>
      </c>
      <c r="B7" s="631">
        <v>10</v>
      </c>
      <c r="C7" s="631">
        <v>17</v>
      </c>
      <c r="D7" s="631">
        <v>5</v>
      </c>
      <c r="E7" s="631">
        <v>68</v>
      </c>
      <c r="F7" s="635">
        <v>100</v>
      </c>
      <c r="G7" s="635">
        <v>22.336769759450174</v>
      </c>
    </row>
    <row r="8" spans="1:7" s="99" customFormat="1" x14ac:dyDescent="0.2">
      <c r="A8" s="155" t="s">
        <v>164</v>
      </c>
      <c r="B8" s="235">
        <v>1</v>
      </c>
      <c r="C8" s="235">
        <v>11</v>
      </c>
      <c r="D8" s="235">
        <v>7</v>
      </c>
      <c r="E8" s="235">
        <v>81</v>
      </c>
      <c r="F8" s="236">
        <v>100</v>
      </c>
      <c r="G8" s="236">
        <v>38.888888888888893</v>
      </c>
    </row>
    <row r="9" spans="1:7" s="99" customFormat="1" x14ac:dyDescent="0.2">
      <c r="A9" s="155" t="s">
        <v>198</v>
      </c>
      <c r="B9" s="235">
        <v>10</v>
      </c>
      <c r="C9" s="235">
        <v>19</v>
      </c>
      <c r="D9" s="235">
        <v>6</v>
      </c>
      <c r="E9" s="235">
        <v>66</v>
      </c>
      <c r="F9" s="236">
        <v>100</v>
      </c>
      <c r="G9" s="236">
        <v>23.25056433408578</v>
      </c>
    </row>
    <row r="10" spans="1:7" s="99" customFormat="1" x14ac:dyDescent="0.2">
      <c r="A10" s="155" t="s">
        <v>165</v>
      </c>
      <c r="B10" s="235">
        <v>13</v>
      </c>
      <c r="C10" s="235">
        <v>13</v>
      </c>
      <c r="D10" s="235">
        <v>3</v>
      </c>
      <c r="E10" s="235">
        <v>71</v>
      </c>
      <c r="F10" s="236">
        <v>100</v>
      </c>
      <c r="G10" s="236">
        <v>17.721518987341771</v>
      </c>
    </row>
    <row r="11" spans="1:7" s="99" customFormat="1" x14ac:dyDescent="0.2">
      <c r="A11" s="240" t="s">
        <v>199</v>
      </c>
      <c r="B11" s="235">
        <v>10</v>
      </c>
      <c r="C11" s="235">
        <v>15</v>
      </c>
      <c r="D11" s="235">
        <v>3</v>
      </c>
      <c r="E11" s="235">
        <v>72</v>
      </c>
      <c r="F11" s="236">
        <v>100</v>
      </c>
      <c r="G11" s="236">
        <v>14.285714285714285</v>
      </c>
    </row>
    <row r="12" spans="1:7" x14ac:dyDescent="0.2">
      <c r="A12" s="634" t="s">
        <v>140</v>
      </c>
      <c r="B12" s="631">
        <v>4</v>
      </c>
      <c r="C12" s="631">
        <v>18</v>
      </c>
      <c r="D12" s="631">
        <v>9</v>
      </c>
      <c r="E12" s="631">
        <v>69</v>
      </c>
      <c r="F12" s="635">
        <v>100</v>
      </c>
      <c r="G12" s="635">
        <v>32.478632478632477</v>
      </c>
    </row>
    <row r="13" spans="1:7" s="99" customFormat="1" x14ac:dyDescent="0.2">
      <c r="A13" s="155" t="s">
        <v>166</v>
      </c>
      <c r="B13" s="235">
        <v>1</v>
      </c>
      <c r="C13" s="235">
        <v>31</v>
      </c>
      <c r="D13" s="235">
        <v>21</v>
      </c>
      <c r="E13" s="235">
        <v>47</v>
      </c>
      <c r="F13" s="236">
        <v>100</v>
      </c>
      <c r="G13" s="236">
        <v>40.476190476190474</v>
      </c>
    </row>
    <row r="14" spans="1:7" s="99" customFormat="1" x14ac:dyDescent="0.2">
      <c r="A14" s="155" t="s">
        <v>167</v>
      </c>
      <c r="B14" s="235">
        <v>5</v>
      </c>
      <c r="C14" s="235">
        <v>28</v>
      </c>
      <c r="D14" s="235">
        <v>11</v>
      </c>
      <c r="E14" s="235">
        <v>56</v>
      </c>
      <c r="F14" s="236">
        <v>100</v>
      </c>
      <c r="G14" s="236">
        <v>28.502415458937197</v>
      </c>
    </row>
    <row r="15" spans="1:7" s="99" customFormat="1" x14ac:dyDescent="0.2">
      <c r="A15" s="155" t="s">
        <v>190</v>
      </c>
      <c r="B15" s="235">
        <v>5</v>
      </c>
      <c r="C15" s="235">
        <v>7</v>
      </c>
      <c r="D15" s="235">
        <v>2</v>
      </c>
      <c r="E15" s="235">
        <v>86</v>
      </c>
      <c r="F15" s="236">
        <v>100</v>
      </c>
      <c r="G15" s="236">
        <v>25</v>
      </c>
    </row>
    <row r="16" spans="1:7" s="99" customFormat="1" x14ac:dyDescent="0.2">
      <c r="A16" s="155" t="s">
        <v>168</v>
      </c>
      <c r="B16" s="235">
        <v>5</v>
      </c>
      <c r="C16" s="235">
        <v>7</v>
      </c>
      <c r="D16" s="235">
        <v>3</v>
      </c>
      <c r="E16" s="235">
        <v>84</v>
      </c>
      <c r="F16" s="236">
        <v>100</v>
      </c>
      <c r="G16" s="236">
        <v>26.966292134831459</v>
      </c>
    </row>
    <row r="17" spans="1:8" x14ac:dyDescent="0.2">
      <c r="A17" s="634" t="s">
        <v>13</v>
      </c>
      <c r="B17" s="631">
        <v>8</v>
      </c>
      <c r="C17" s="631">
        <v>2</v>
      </c>
      <c r="D17" s="631">
        <v>0</v>
      </c>
      <c r="E17" s="631">
        <v>89</v>
      </c>
      <c r="F17" s="635">
        <v>100</v>
      </c>
      <c r="G17" s="635">
        <v>21.25</v>
      </c>
    </row>
    <row r="18" spans="1:8" s="99" customFormat="1" x14ac:dyDescent="0.2">
      <c r="A18" s="155" t="s">
        <v>169</v>
      </c>
      <c r="B18" s="235">
        <v>10</v>
      </c>
      <c r="C18" s="235">
        <v>3</v>
      </c>
      <c r="D18" s="235">
        <v>1</v>
      </c>
      <c r="E18" s="235">
        <v>86</v>
      </c>
      <c r="F18" s="236">
        <v>100</v>
      </c>
      <c r="G18" s="236">
        <v>29.268292682926827</v>
      </c>
    </row>
    <row r="19" spans="1:8" s="99" customFormat="1" x14ac:dyDescent="0.2">
      <c r="A19" s="240" t="s">
        <v>196</v>
      </c>
      <c r="B19" s="235">
        <v>11</v>
      </c>
      <c r="C19" s="235">
        <v>1</v>
      </c>
      <c r="D19" s="235">
        <v>2</v>
      </c>
      <c r="E19" s="235">
        <v>87</v>
      </c>
      <c r="F19" s="236">
        <v>100</v>
      </c>
      <c r="G19" s="236">
        <v>60</v>
      </c>
    </row>
    <row r="20" spans="1:8" s="99" customFormat="1" x14ac:dyDescent="0.2">
      <c r="A20" s="155" t="s">
        <v>129</v>
      </c>
      <c r="B20" s="235">
        <v>9</v>
      </c>
      <c r="C20" s="235">
        <v>0</v>
      </c>
      <c r="D20" s="235">
        <v>0</v>
      </c>
      <c r="E20" s="235">
        <v>91</v>
      </c>
      <c r="F20" s="236">
        <v>100</v>
      </c>
      <c r="G20" s="236">
        <v>0</v>
      </c>
    </row>
    <row r="21" spans="1:8" s="99" customFormat="1" x14ac:dyDescent="0.2">
      <c r="A21" s="155" t="s">
        <v>124</v>
      </c>
      <c r="B21" s="235">
        <v>20</v>
      </c>
      <c r="C21" s="235">
        <v>4</v>
      </c>
      <c r="D21" s="235">
        <v>2</v>
      </c>
      <c r="E21" s="235">
        <v>74</v>
      </c>
      <c r="F21" s="236">
        <v>100</v>
      </c>
      <c r="G21" s="236">
        <v>29.411764705882355</v>
      </c>
      <c r="H21" s="156"/>
    </row>
    <row r="22" spans="1:8" s="99" customFormat="1" x14ac:dyDescent="0.2">
      <c r="A22" s="155" t="s">
        <v>14</v>
      </c>
      <c r="B22" s="235">
        <v>7</v>
      </c>
      <c r="C22" s="235">
        <v>0</v>
      </c>
      <c r="D22" s="235">
        <v>0</v>
      </c>
      <c r="E22" s="235">
        <v>93</v>
      </c>
      <c r="F22" s="236">
        <v>100</v>
      </c>
      <c r="G22" s="236">
        <v>11.76470588235294</v>
      </c>
    </row>
    <row r="23" spans="1:8" s="99" customFormat="1" x14ac:dyDescent="0.2">
      <c r="A23" s="155" t="s">
        <v>15</v>
      </c>
      <c r="B23" s="235">
        <v>10</v>
      </c>
      <c r="C23" s="235">
        <v>4</v>
      </c>
      <c r="D23" s="235">
        <v>1</v>
      </c>
      <c r="E23" s="235">
        <v>85</v>
      </c>
      <c r="F23" s="236">
        <v>100</v>
      </c>
      <c r="G23" s="236">
        <v>13.333333333333334</v>
      </c>
    </row>
    <row r="24" spans="1:8" s="99" customFormat="1" x14ac:dyDescent="0.2">
      <c r="A24" s="155" t="s">
        <v>16</v>
      </c>
      <c r="B24" s="235">
        <v>11</v>
      </c>
      <c r="C24" s="235">
        <v>5</v>
      </c>
      <c r="D24" s="235">
        <v>1</v>
      </c>
      <c r="E24" s="235">
        <v>83</v>
      </c>
      <c r="F24" s="236">
        <v>100</v>
      </c>
      <c r="G24" s="236">
        <v>22.58064516129032</v>
      </c>
    </row>
    <row r="25" spans="1:8" s="99" customFormat="1" x14ac:dyDescent="0.2">
      <c r="A25" s="155" t="s">
        <v>131</v>
      </c>
      <c r="B25" s="235">
        <v>11</v>
      </c>
      <c r="C25" s="235">
        <v>4</v>
      </c>
      <c r="D25" s="235">
        <v>1</v>
      </c>
      <c r="E25" s="235">
        <v>84</v>
      </c>
      <c r="F25" s="236">
        <v>100</v>
      </c>
      <c r="G25" s="236">
        <v>25.641025641025639</v>
      </c>
    </row>
    <row r="26" spans="1:8" x14ac:dyDescent="0.2">
      <c r="A26" s="634" t="s">
        <v>141</v>
      </c>
      <c r="B26" s="631">
        <v>9</v>
      </c>
      <c r="C26" s="631">
        <v>6</v>
      </c>
      <c r="D26" s="631">
        <v>1</v>
      </c>
      <c r="E26" s="631">
        <v>83</v>
      </c>
      <c r="F26" s="635">
        <v>100</v>
      </c>
      <c r="G26" s="635">
        <v>16.025641025641026</v>
      </c>
    </row>
    <row r="27" spans="1:8" s="99" customFormat="1" x14ac:dyDescent="0.2">
      <c r="A27" s="155" t="s">
        <v>170</v>
      </c>
      <c r="B27" s="235">
        <v>8</v>
      </c>
      <c r="C27" s="235">
        <v>4</v>
      </c>
      <c r="D27" s="235">
        <v>4</v>
      </c>
      <c r="E27" s="235">
        <v>85</v>
      </c>
      <c r="F27" s="236">
        <v>100</v>
      </c>
      <c r="G27" s="236">
        <v>45.454545454545453</v>
      </c>
    </row>
    <row r="28" spans="1:8" s="99" customFormat="1" x14ac:dyDescent="0.2">
      <c r="A28" s="155" t="s">
        <v>171</v>
      </c>
      <c r="B28" s="235">
        <v>9</v>
      </c>
      <c r="C28" s="235">
        <v>6</v>
      </c>
      <c r="D28" s="235">
        <v>1</v>
      </c>
      <c r="E28" s="235">
        <v>83</v>
      </c>
      <c r="F28" s="236">
        <v>100</v>
      </c>
      <c r="G28" s="236">
        <v>13.793103448275861</v>
      </c>
    </row>
    <row r="29" spans="1:8" x14ac:dyDescent="0.2">
      <c r="A29" s="634" t="s">
        <v>17</v>
      </c>
      <c r="B29" s="631">
        <v>9</v>
      </c>
      <c r="C29" s="631">
        <v>3</v>
      </c>
      <c r="D29" s="631">
        <v>1</v>
      </c>
      <c r="E29" s="631">
        <v>87</v>
      </c>
      <c r="F29" s="635">
        <v>100</v>
      </c>
      <c r="G29" s="635">
        <v>21.222410865874362</v>
      </c>
    </row>
    <row r="30" spans="1:8" s="99" customFormat="1" x14ac:dyDescent="0.2">
      <c r="A30" s="155" t="s">
        <v>172</v>
      </c>
      <c r="B30" s="235">
        <v>9</v>
      </c>
      <c r="C30" s="235">
        <v>3</v>
      </c>
      <c r="D30" s="235">
        <v>1</v>
      </c>
      <c r="E30" s="235">
        <v>88</v>
      </c>
      <c r="F30" s="236">
        <v>100</v>
      </c>
      <c r="G30" s="236">
        <v>17.490494296577946</v>
      </c>
    </row>
    <row r="31" spans="1:8" s="99" customFormat="1" x14ac:dyDescent="0.2">
      <c r="A31" s="155" t="s">
        <v>191</v>
      </c>
      <c r="B31" s="235">
        <v>8</v>
      </c>
      <c r="C31" s="235">
        <v>7</v>
      </c>
      <c r="D31" s="235">
        <v>3</v>
      </c>
      <c r="E31" s="235">
        <v>82</v>
      </c>
      <c r="F31" s="236">
        <v>100</v>
      </c>
      <c r="G31" s="236">
        <v>25.789473684210527</v>
      </c>
    </row>
    <row r="32" spans="1:8" s="99" customFormat="1" x14ac:dyDescent="0.2">
      <c r="A32" s="155" t="s">
        <v>173</v>
      </c>
      <c r="B32" s="235">
        <v>9</v>
      </c>
      <c r="C32" s="235">
        <v>2</v>
      </c>
      <c r="D32" s="235">
        <v>1</v>
      </c>
      <c r="E32" s="235">
        <v>88</v>
      </c>
      <c r="F32" s="236">
        <v>100</v>
      </c>
      <c r="G32" s="236">
        <v>22.137404580152673</v>
      </c>
    </row>
    <row r="33" spans="1:7" s="99" customFormat="1" x14ac:dyDescent="0.2">
      <c r="A33" s="155" t="s">
        <v>174</v>
      </c>
      <c r="B33" s="235">
        <v>4</v>
      </c>
      <c r="C33" s="235">
        <v>4</v>
      </c>
      <c r="D33" s="235">
        <v>1</v>
      </c>
      <c r="E33" s="235">
        <v>91</v>
      </c>
      <c r="F33" s="236">
        <v>100</v>
      </c>
      <c r="G33" s="236">
        <v>20</v>
      </c>
    </row>
    <row r="34" spans="1:7" s="99" customFormat="1" x14ac:dyDescent="0.2">
      <c r="A34" s="207" t="s">
        <v>18</v>
      </c>
      <c r="B34" s="237">
        <v>5</v>
      </c>
      <c r="C34" s="237">
        <v>5</v>
      </c>
      <c r="D34" s="237">
        <v>1</v>
      </c>
      <c r="E34" s="237">
        <v>89</v>
      </c>
      <c r="F34" s="238">
        <v>100</v>
      </c>
      <c r="G34" s="238">
        <v>15.690140845070422</v>
      </c>
    </row>
    <row r="35" spans="1:7" x14ac:dyDescent="0.2">
      <c r="A35" s="634" t="s">
        <v>19</v>
      </c>
      <c r="B35" s="631">
        <v>7</v>
      </c>
      <c r="C35" s="631">
        <v>9</v>
      </c>
      <c r="D35" s="631">
        <v>2</v>
      </c>
      <c r="E35" s="631">
        <v>83</v>
      </c>
      <c r="F35" s="635">
        <v>100</v>
      </c>
      <c r="G35" s="635">
        <v>16.952114645228942</v>
      </c>
    </row>
    <row r="36" spans="1:7" s="99" customFormat="1" x14ac:dyDescent="0.2">
      <c r="A36" s="155" t="s">
        <v>175</v>
      </c>
      <c r="B36" s="235">
        <v>8</v>
      </c>
      <c r="C36" s="235">
        <v>12</v>
      </c>
      <c r="D36" s="235">
        <v>2</v>
      </c>
      <c r="E36" s="235">
        <v>77</v>
      </c>
      <c r="F36" s="236">
        <v>100</v>
      </c>
      <c r="G36" s="236">
        <v>16.556688662267547</v>
      </c>
    </row>
    <row r="37" spans="1:7" s="99" customFormat="1" x14ac:dyDescent="0.2">
      <c r="A37" s="240" t="s">
        <v>197</v>
      </c>
      <c r="B37" s="235">
        <v>6</v>
      </c>
      <c r="C37" s="235">
        <v>6</v>
      </c>
      <c r="D37" s="235">
        <v>1</v>
      </c>
      <c r="E37" s="235">
        <v>87</v>
      </c>
      <c r="F37" s="236">
        <v>100</v>
      </c>
      <c r="G37" s="236">
        <v>16.518298714144411</v>
      </c>
    </row>
    <row r="38" spans="1:7" s="99" customFormat="1" x14ac:dyDescent="0.2">
      <c r="A38" s="155" t="s">
        <v>192</v>
      </c>
      <c r="B38" s="235">
        <v>9</v>
      </c>
      <c r="C38" s="235">
        <v>3</v>
      </c>
      <c r="D38" s="235">
        <v>0</v>
      </c>
      <c r="E38" s="235">
        <v>89</v>
      </c>
      <c r="F38" s="236">
        <v>100</v>
      </c>
      <c r="G38" s="236">
        <v>0</v>
      </c>
    </row>
    <row r="39" spans="1:7" s="99" customFormat="1" x14ac:dyDescent="0.2">
      <c r="A39" s="155" t="s">
        <v>193</v>
      </c>
      <c r="B39" s="235">
        <v>17</v>
      </c>
      <c r="C39" s="235">
        <v>0</v>
      </c>
      <c r="D39" s="235">
        <v>8</v>
      </c>
      <c r="E39" s="235">
        <v>75</v>
      </c>
      <c r="F39" s="236">
        <v>100</v>
      </c>
      <c r="G39" s="236">
        <v>100</v>
      </c>
    </row>
    <row r="40" spans="1:7" s="99" customFormat="1" x14ac:dyDescent="0.2">
      <c r="A40" s="240" t="s">
        <v>176</v>
      </c>
      <c r="B40" s="262">
        <v>6</v>
      </c>
      <c r="C40" s="262">
        <v>6</v>
      </c>
      <c r="D40" s="262">
        <v>2</v>
      </c>
      <c r="E40" s="262">
        <v>86</v>
      </c>
      <c r="F40" s="263">
        <v>100</v>
      </c>
      <c r="G40" s="263">
        <v>22.651933701657459</v>
      </c>
    </row>
    <row r="41" spans="1:7" s="94" customFormat="1" x14ac:dyDescent="0.2">
      <c r="A41" s="634" t="s">
        <v>20</v>
      </c>
      <c r="B41" s="631">
        <v>3</v>
      </c>
      <c r="C41" s="631">
        <v>2</v>
      </c>
      <c r="D41" s="631">
        <v>0</v>
      </c>
      <c r="E41" s="631">
        <v>94</v>
      </c>
      <c r="F41" s="635">
        <v>100</v>
      </c>
      <c r="G41" s="635">
        <v>10.449927431059507</v>
      </c>
    </row>
    <row r="42" spans="1:7" s="99" customFormat="1" x14ac:dyDescent="0.2">
      <c r="A42" s="16" t="s">
        <v>177</v>
      </c>
      <c r="B42" s="196">
        <v>2</v>
      </c>
      <c r="C42" s="196">
        <v>5</v>
      </c>
      <c r="D42" s="196">
        <v>1</v>
      </c>
      <c r="E42" s="196">
        <v>92</v>
      </c>
      <c r="F42" s="197">
        <v>100</v>
      </c>
      <c r="G42" s="197">
        <v>14.948453608247423</v>
      </c>
    </row>
    <row r="43" spans="1:7" s="99" customFormat="1" x14ac:dyDescent="0.2">
      <c r="A43" s="16" t="s">
        <v>178</v>
      </c>
      <c r="B43" s="196">
        <v>1</v>
      </c>
      <c r="C43" s="196">
        <v>3</v>
      </c>
      <c r="D43" s="196">
        <v>1</v>
      </c>
      <c r="E43" s="196">
        <v>95</v>
      </c>
      <c r="F43" s="197">
        <v>100</v>
      </c>
      <c r="G43" s="197">
        <v>18.045112781954884</v>
      </c>
    </row>
    <row r="44" spans="1:7" s="99" customFormat="1" x14ac:dyDescent="0.2">
      <c r="A44" s="16" t="s">
        <v>179</v>
      </c>
      <c r="B44" s="196">
        <v>1</v>
      </c>
      <c r="C44" s="196">
        <v>0</v>
      </c>
      <c r="D44" s="196">
        <v>0</v>
      </c>
      <c r="E44" s="196">
        <v>99</v>
      </c>
      <c r="F44" s="197">
        <v>100</v>
      </c>
      <c r="G44" s="197">
        <v>0</v>
      </c>
    </row>
    <row r="45" spans="1:7" s="99" customFormat="1" x14ac:dyDescent="0.2">
      <c r="A45" s="241" t="s">
        <v>194</v>
      </c>
      <c r="B45" s="196">
        <v>7</v>
      </c>
      <c r="C45" s="196">
        <v>1</v>
      </c>
      <c r="D45" s="196">
        <v>0</v>
      </c>
      <c r="E45" s="196">
        <v>93</v>
      </c>
      <c r="F45" s="197">
        <v>100</v>
      </c>
      <c r="G45" s="197">
        <v>6.3492063492063489</v>
      </c>
    </row>
    <row r="46" spans="1:7" s="99" customFormat="1" x14ac:dyDescent="0.2">
      <c r="A46" s="255" t="s">
        <v>180</v>
      </c>
      <c r="B46" s="259">
        <v>5</v>
      </c>
      <c r="C46" s="196">
        <v>1</v>
      </c>
      <c r="D46" s="196">
        <v>0</v>
      </c>
      <c r="E46" s="196">
        <v>94</v>
      </c>
      <c r="F46" s="197">
        <v>100</v>
      </c>
      <c r="G46" s="197">
        <v>0</v>
      </c>
    </row>
    <row r="47" spans="1:7" s="99" customFormat="1" x14ac:dyDescent="0.2">
      <c r="A47" s="255" t="s">
        <v>181</v>
      </c>
      <c r="B47" s="259">
        <v>1</v>
      </c>
      <c r="C47" s="196">
        <v>2</v>
      </c>
      <c r="D47" s="196">
        <v>0</v>
      </c>
      <c r="E47" s="196">
        <v>96</v>
      </c>
      <c r="F47" s="196">
        <v>100</v>
      </c>
      <c r="G47" s="341">
        <v>0</v>
      </c>
    </row>
    <row r="48" spans="1:7" s="99" customFormat="1" x14ac:dyDescent="0.2">
      <c r="A48" s="255" t="s">
        <v>182</v>
      </c>
      <c r="B48" s="259">
        <v>2</v>
      </c>
      <c r="C48" s="196">
        <v>12</v>
      </c>
      <c r="D48" s="196">
        <v>1</v>
      </c>
      <c r="E48" s="196">
        <v>85</v>
      </c>
      <c r="F48" s="196">
        <v>100</v>
      </c>
      <c r="G48" s="341">
        <v>9.0909090909090917</v>
      </c>
    </row>
    <row r="49" spans="1:7" s="99" customFormat="1" x14ac:dyDescent="0.2">
      <c r="A49" s="264" t="s">
        <v>195</v>
      </c>
      <c r="B49" s="260">
        <v>6</v>
      </c>
      <c r="C49" s="198">
        <v>6</v>
      </c>
      <c r="D49" s="198">
        <v>0</v>
      </c>
      <c r="E49" s="198">
        <v>88</v>
      </c>
      <c r="F49" s="198">
        <v>100</v>
      </c>
      <c r="G49" s="342">
        <v>3.5460992907801421</v>
      </c>
    </row>
    <row r="50" spans="1:7" ht="11.25" customHeight="1" x14ac:dyDescent="0.2">
      <c r="A50" s="582" t="s">
        <v>126</v>
      </c>
      <c r="B50" s="6"/>
      <c r="C50" s="6"/>
      <c r="D50" s="6"/>
      <c r="E50" s="6"/>
      <c r="F50" s="6"/>
      <c r="G50" s="9"/>
    </row>
    <row r="51" spans="1:7" ht="11.25" customHeight="1" x14ac:dyDescent="0.2">
      <c r="A51" s="582" t="s">
        <v>110</v>
      </c>
      <c r="D51" s="6"/>
      <c r="E51" s="6"/>
      <c r="F51" s="6"/>
    </row>
    <row r="52" spans="1:7" ht="11.25" customHeight="1" x14ac:dyDescent="0.2">
      <c r="A52" s="582" t="s">
        <v>363</v>
      </c>
      <c r="D52" s="6"/>
      <c r="E52" s="6"/>
      <c r="F52" s="6"/>
    </row>
    <row r="53" spans="1:7" ht="11.25" customHeight="1" x14ac:dyDescent="0.2">
      <c r="A53" s="582" t="s">
        <v>207</v>
      </c>
      <c r="D53" s="6"/>
      <c r="E53" s="6"/>
      <c r="F53" s="6"/>
    </row>
  </sheetData>
  <mergeCells count="1">
    <mergeCell ref="A2:G2"/>
  </mergeCells>
  <phoneticPr fontId="10" type="noConversion"/>
  <hyperlinks>
    <hyperlink ref="A1" location="Contents!A1" display="Return to index"/>
  </hyperlinks>
  <pageMargins left="0.75" right="0.75" top="1" bottom="1" header="0.5" footer="0.5"/>
  <pageSetup paperSize="9" scale="93"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X27"/>
  <sheetViews>
    <sheetView showGridLines="0" workbookViewId="0">
      <selection activeCell="A3" sqref="A3:L23"/>
    </sheetView>
  </sheetViews>
  <sheetFormatPr defaultRowHeight="12.75" x14ac:dyDescent="0.2"/>
  <cols>
    <col min="1" max="1" customWidth="true" width="31.28515625" collapsed="false"/>
    <col min="2" max="9" bestFit="true" customWidth="true" width="9.140625" collapsed="false"/>
    <col min="10" max="11" customWidth="true" width="9.140625" collapsed="false"/>
  </cols>
  <sheetData>
    <row r="1" spans="1:12" x14ac:dyDescent="0.2">
      <c r="A1" s="100" t="s">
        <v>89</v>
      </c>
    </row>
    <row r="2" spans="1:12" ht="15" x14ac:dyDescent="0.25">
      <c r="A2" s="7" t="s">
        <v>388</v>
      </c>
      <c r="K2" s="12"/>
    </row>
    <row r="3" spans="1:12" x14ac:dyDescent="0.2">
      <c r="I3" s="11"/>
      <c r="J3" s="11"/>
      <c r="K3" s="13" t="s">
        <v>23</v>
      </c>
    </row>
    <row r="4" spans="1:12" ht="33.75" x14ac:dyDescent="0.2">
      <c r="A4" s="14" t="s">
        <v>24</v>
      </c>
      <c r="B4" s="448" t="s">
        <v>111</v>
      </c>
      <c r="C4" s="449" t="s">
        <v>118</v>
      </c>
      <c r="D4" s="449" t="s">
        <v>128</v>
      </c>
      <c r="E4" s="449" t="s">
        <v>137</v>
      </c>
      <c r="F4" s="449" t="s">
        <v>163</v>
      </c>
      <c r="G4" s="449" t="s">
        <v>208</v>
      </c>
      <c r="H4" s="449" t="s">
        <v>269</v>
      </c>
      <c r="I4" s="449" t="s">
        <v>342</v>
      </c>
      <c r="J4" s="449" t="s">
        <v>349</v>
      </c>
      <c r="K4" s="450" t="s">
        <v>371</v>
      </c>
      <c r="L4" s="295" t="s">
        <v>374</v>
      </c>
    </row>
    <row r="5" spans="1:12" ht="19.5" customHeight="1" x14ac:dyDescent="0.2">
      <c r="A5" s="640" t="s">
        <v>238</v>
      </c>
      <c r="B5" s="638">
        <v>121041</v>
      </c>
      <c r="C5" s="638">
        <v>115581</v>
      </c>
      <c r="D5" s="638">
        <v>108424</v>
      </c>
      <c r="E5" s="638">
        <v>101019</v>
      </c>
      <c r="F5" s="638">
        <v>105664</v>
      </c>
      <c r="G5" s="638">
        <v>106584</v>
      </c>
      <c r="H5" s="638">
        <v>99962</v>
      </c>
      <c r="I5" s="638">
        <v>92347</v>
      </c>
      <c r="J5" s="638">
        <v>83179</v>
      </c>
      <c r="K5" s="639">
        <v>78503</v>
      </c>
      <c r="L5" s="928">
        <v>-5.6216112239868217</v>
      </c>
    </row>
    <row r="6" spans="1:12" ht="19.5" customHeight="1" x14ac:dyDescent="0.2">
      <c r="A6" s="327" t="s">
        <v>239</v>
      </c>
      <c r="B6" s="343">
        <v>769</v>
      </c>
      <c r="C6" s="343">
        <v>706</v>
      </c>
      <c r="D6" s="343">
        <v>765</v>
      </c>
      <c r="E6" s="343">
        <v>708</v>
      </c>
      <c r="F6" s="343">
        <v>704</v>
      </c>
      <c r="G6" s="343">
        <v>594</v>
      </c>
      <c r="H6" s="343">
        <v>603</v>
      </c>
      <c r="I6" s="343">
        <v>649</v>
      </c>
      <c r="J6" s="343">
        <v>598</v>
      </c>
      <c r="K6" s="344">
        <v>585</v>
      </c>
      <c r="L6" s="929">
        <v>-2.1739130434782594</v>
      </c>
    </row>
    <row r="7" spans="1:12" x14ac:dyDescent="0.2">
      <c r="A7" s="327" t="s">
        <v>25</v>
      </c>
      <c r="B7" s="343">
        <v>4223</v>
      </c>
      <c r="C7" s="343">
        <v>4022</v>
      </c>
      <c r="D7" s="343">
        <v>4141</v>
      </c>
      <c r="E7" s="343">
        <v>4293</v>
      </c>
      <c r="F7" s="343">
        <v>4181</v>
      </c>
      <c r="G7" s="343">
        <v>4748</v>
      </c>
      <c r="H7" s="343">
        <v>4986</v>
      </c>
      <c r="I7" s="343">
        <v>4661</v>
      </c>
      <c r="J7" s="343">
        <v>3908</v>
      </c>
      <c r="K7" s="344">
        <v>4215</v>
      </c>
      <c r="L7" s="929">
        <v>7.8556806550665215</v>
      </c>
    </row>
    <row r="8" spans="1:12" ht="13.5" x14ac:dyDescent="0.2">
      <c r="A8" s="327" t="s">
        <v>245</v>
      </c>
      <c r="B8" s="343">
        <v>69773</v>
      </c>
      <c r="C8" s="343">
        <v>65360</v>
      </c>
      <c r="D8" s="343">
        <v>64264</v>
      </c>
      <c r="E8" s="343">
        <v>60055</v>
      </c>
      <c r="F8" s="343">
        <v>59205</v>
      </c>
      <c r="G8" s="343">
        <v>59918</v>
      </c>
      <c r="H8" s="343">
        <v>59224</v>
      </c>
      <c r="I8" s="343">
        <v>55548</v>
      </c>
      <c r="J8" s="343">
        <v>51229</v>
      </c>
      <c r="K8" s="344">
        <v>46559</v>
      </c>
      <c r="L8" s="929">
        <v>-9.1159304300298611</v>
      </c>
    </row>
    <row r="9" spans="1:12" ht="13.5" x14ac:dyDescent="0.2">
      <c r="A9" s="328" t="s">
        <v>246</v>
      </c>
      <c r="B9" s="345">
        <v>46276</v>
      </c>
      <c r="C9" s="345">
        <v>45493</v>
      </c>
      <c r="D9" s="345">
        <v>39254</v>
      </c>
      <c r="E9" s="345">
        <v>35963</v>
      </c>
      <c r="F9" s="345">
        <v>41574</v>
      </c>
      <c r="G9" s="345">
        <v>41324</v>
      </c>
      <c r="H9" s="345">
        <v>35149</v>
      </c>
      <c r="I9" s="345">
        <v>31489</v>
      </c>
      <c r="J9" s="345">
        <v>27444</v>
      </c>
      <c r="K9" s="346">
        <v>27144</v>
      </c>
      <c r="L9" s="930">
        <v>-1.0931351114997767</v>
      </c>
    </row>
    <row r="10" spans="1:12" ht="19.5" customHeight="1" x14ac:dyDescent="0.2">
      <c r="K10" s="13" t="s">
        <v>506</v>
      </c>
    </row>
    <row r="11" spans="1:12" x14ac:dyDescent="0.2">
      <c r="A11" s="14" t="s">
        <v>24</v>
      </c>
      <c r="B11" s="448" t="s">
        <v>111</v>
      </c>
      <c r="C11" s="449" t="s">
        <v>118</v>
      </c>
      <c r="D11" s="449" t="s">
        <v>128</v>
      </c>
      <c r="E11" s="449" t="s">
        <v>137</v>
      </c>
      <c r="F11" s="449" t="s">
        <v>163</v>
      </c>
      <c r="G11" s="449" t="s">
        <v>208</v>
      </c>
      <c r="H11" s="449" t="s">
        <v>269</v>
      </c>
      <c r="I11" s="449" t="s">
        <v>342</v>
      </c>
      <c r="J11" s="449" t="s">
        <v>349</v>
      </c>
      <c r="K11" s="450" t="s">
        <v>371</v>
      </c>
    </row>
    <row r="12" spans="1:12" ht="19.5" customHeight="1" x14ac:dyDescent="0.2">
      <c r="A12" s="637" t="s">
        <v>238</v>
      </c>
      <c r="B12" s="638">
        <v>100</v>
      </c>
      <c r="C12" s="638">
        <v>100</v>
      </c>
      <c r="D12" s="638">
        <v>100</v>
      </c>
      <c r="E12" s="638">
        <v>100</v>
      </c>
      <c r="F12" s="638">
        <v>100</v>
      </c>
      <c r="G12" s="638">
        <v>100</v>
      </c>
      <c r="H12" s="638">
        <v>100</v>
      </c>
      <c r="I12" s="638">
        <v>100</v>
      </c>
      <c r="J12" s="638">
        <v>99.999999999999986</v>
      </c>
      <c r="K12" s="639">
        <v>100</v>
      </c>
    </row>
    <row r="13" spans="1:12" ht="19.5" customHeight="1" x14ac:dyDescent="0.2">
      <c r="A13" s="327" t="s">
        <v>239</v>
      </c>
      <c r="B13" s="343">
        <v>0.63532191571450991</v>
      </c>
      <c r="C13" s="343">
        <v>0.61082703904621005</v>
      </c>
      <c r="D13" s="343">
        <v>0.70556334390909758</v>
      </c>
      <c r="E13" s="343">
        <v>0.70085825438778848</v>
      </c>
      <c r="F13" s="343">
        <v>0.66626287098728043</v>
      </c>
      <c r="G13" s="343">
        <v>0.55730691285746459</v>
      </c>
      <c r="H13" s="343">
        <v>0.60322922710630045</v>
      </c>
      <c r="I13" s="343">
        <v>0.70278406445255392</v>
      </c>
      <c r="J13" s="343">
        <v>0.71893146106589401</v>
      </c>
      <c r="K13" s="344">
        <v>0.74519445116747129</v>
      </c>
    </row>
    <row r="14" spans="1:12" x14ac:dyDescent="0.2">
      <c r="A14" s="327" t="s">
        <v>25</v>
      </c>
      <c r="B14" s="343">
        <v>3.4889004552176535</v>
      </c>
      <c r="C14" s="343">
        <v>3.479810695529542</v>
      </c>
      <c r="D14" s="343">
        <v>3.8192651073563044</v>
      </c>
      <c r="E14" s="343">
        <v>4.2496956018174794</v>
      </c>
      <c r="F14" s="343">
        <v>3.9568821926105393</v>
      </c>
      <c r="G14" s="343">
        <v>4.4547023943556256</v>
      </c>
      <c r="H14" s="343">
        <v>4.9878954002520963</v>
      </c>
      <c r="I14" s="343">
        <v>5.0472673719774326</v>
      </c>
      <c r="J14" s="343">
        <v>4.6983012539222644</v>
      </c>
      <c r="K14" s="344">
        <v>5.3692215584117804</v>
      </c>
    </row>
    <row r="15" spans="1:12" ht="13.5" x14ac:dyDescent="0.2">
      <c r="A15" s="327" t="s">
        <v>245</v>
      </c>
      <c r="B15" s="343">
        <v>57.644104063912224</v>
      </c>
      <c r="C15" s="343">
        <v>56.549086787620809</v>
      </c>
      <c r="D15" s="343">
        <v>59.271010108463074</v>
      </c>
      <c r="E15" s="343">
        <v>59.449212524376605</v>
      </c>
      <c r="F15" s="343">
        <v>56.031382495457294</v>
      </c>
      <c r="G15" s="343">
        <v>56.216692937026188</v>
      </c>
      <c r="H15" s="343">
        <v>59.246513675196574</v>
      </c>
      <c r="I15" s="343">
        <v>60.151385534993018</v>
      </c>
      <c r="J15" s="343">
        <v>61.58886257348609</v>
      </c>
      <c r="K15" s="344">
        <v>59.308561456250075</v>
      </c>
    </row>
    <row r="16" spans="1:12" ht="13.5" x14ac:dyDescent="0.2">
      <c r="A16" s="328" t="s">
        <v>246</v>
      </c>
      <c r="B16" s="345">
        <v>38.23167356515561</v>
      </c>
      <c r="C16" s="345">
        <v>39.360275477803448</v>
      </c>
      <c r="D16" s="345">
        <v>36.204161440271527</v>
      </c>
      <c r="E16" s="345">
        <v>35.600233619418134</v>
      </c>
      <c r="F16" s="345">
        <v>39.345472440944881</v>
      </c>
      <c r="G16" s="345">
        <v>38.771297755760713</v>
      </c>
      <c r="H16" s="345">
        <v>35.162361697445029</v>
      </c>
      <c r="I16" s="345">
        <v>34.098563028576997</v>
      </c>
      <c r="J16" s="345">
        <v>32.993904711525744</v>
      </c>
      <c r="K16" s="346">
        <v>34.577022534170673</v>
      </c>
    </row>
    <row r="17" spans="1:24" ht="19.5" customHeight="1" x14ac:dyDescent="0.2">
      <c r="C17" s="11"/>
      <c r="I17" s="951" t="s">
        <v>389</v>
      </c>
      <c r="J17" s="951"/>
      <c r="K17" s="951" t="s">
        <v>142</v>
      </c>
    </row>
    <row r="18" spans="1:24" x14ac:dyDescent="0.2">
      <c r="A18" s="14" t="s">
        <v>24</v>
      </c>
      <c r="B18" s="448" t="s">
        <v>111</v>
      </c>
      <c r="C18" s="449" t="s">
        <v>118</v>
      </c>
      <c r="D18" s="449" t="s">
        <v>128</v>
      </c>
      <c r="E18" s="449" t="s">
        <v>137</v>
      </c>
      <c r="F18" s="449" t="s">
        <v>163</v>
      </c>
      <c r="G18" s="449" t="s">
        <v>208</v>
      </c>
      <c r="H18" s="449" t="s">
        <v>269</v>
      </c>
      <c r="I18" s="449" t="s">
        <v>342</v>
      </c>
      <c r="J18" s="449" t="s">
        <v>349</v>
      </c>
      <c r="K18" s="450" t="s">
        <v>371</v>
      </c>
      <c r="M18" s="110"/>
      <c r="N18" s="451"/>
      <c r="O18" s="452"/>
      <c r="P18" s="452"/>
      <c r="Q18" s="453"/>
      <c r="R18" s="453"/>
      <c r="S18" s="453"/>
      <c r="T18" s="453"/>
      <c r="U18" s="453"/>
      <c r="V18" s="453"/>
      <c r="W18" s="453"/>
      <c r="X18" s="453"/>
    </row>
    <row r="19" spans="1:24" ht="19.5" customHeight="1" x14ac:dyDescent="0.2">
      <c r="A19" s="637" t="s">
        <v>238</v>
      </c>
      <c r="B19" s="638">
        <v>100</v>
      </c>
      <c r="C19" s="638">
        <v>95.489131781792949</v>
      </c>
      <c r="D19" s="638">
        <v>89.576259284044255</v>
      </c>
      <c r="E19" s="638">
        <v>83.458497533893478</v>
      </c>
      <c r="F19" s="638">
        <v>87.296040184730799</v>
      </c>
      <c r="G19" s="638">
        <v>88.056113217835275</v>
      </c>
      <c r="H19" s="638">
        <v>82.585239712163641</v>
      </c>
      <c r="I19" s="638">
        <v>76.293983030543373</v>
      </c>
      <c r="J19" s="638">
        <v>68.719690022389102</v>
      </c>
      <c r="K19" s="639">
        <v>64.856536215001526</v>
      </c>
    </row>
    <row r="20" spans="1:24" ht="19.5" customHeight="1" x14ac:dyDescent="0.2">
      <c r="A20" s="327" t="s">
        <v>239</v>
      </c>
      <c r="B20" s="347">
        <v>100</v>
      </c>
      <c r="C20" s="347">
        <v>91.807542262678808</v>
      </c>
      <c r="D20" s="347">
        <v>99.479843953185963</v>
      </c>
      <c r="E20" s="347">
        <v>92.067620286085827</v>
      </c>
      <c r="F20" s="347">
        <v>91.547464239271775</v>
      </c>
      <c r="G20" s="347">
        <v>77.243172951885569</v>
      </c>
      <c r="H20" s="347">
        <v>78.41352405721716</v>
      </c>
      <c r="I20" s="347">
        <v>84.395318595578672</v>
      </c>
      <c r="J20" s="347">
        <v>77.763328998699606</v>
      </c>
      <c r="K20" s="348">
        <v>76.072821846553964</v>
      </c>
    </row>
    <row r="21" spans="1:24" x14ac:dyDescent="0.2">
      <c r="A21" s="327" t="s">
        <v>25</v>
      </c>
      <c r="B21" s="347">
        <v>100</v>
      </c>
      <c r="C21" s="347">
        <v>95.240350461757046</v>
      </c>
      <c r="D21" s="347">
        <v>98.05825242718447</v>
      </c>
      <c r="E21" s="347">
        <v>101.65758939142789</v>
      </c>
      <c r="F21" s="347">
        <v>99.005446365143257</v>
      </c>
      <c r="G21" s="347">
        <v>112.43192043570922</v>
      </c>
      <c r="H21" s="347">
        <v>118.06772436656405</v>
      </c>
      <c r="I21" s="347">
        <v>110.37177362064882</v>
      </c>
      <c r="J21" s="347">
        <v>92.54084773857447</v>
      </c>
      <c r="K21" s="348">
        <v>99.810561212408246</v>
      </c>
    </row>
    <row r="22" spans="1:24" ht="13.5" x14ac:dyDescent="0.2">
      <c r="A22" s="327" t="s">
        <v>245</v>
      </c>
      <c r="B22" s="347">
        <v>100</v>
      </c>
      <c r="C22" s="347">
        <v>93.675203875424586</v>
      </c>
      <c r="D22" s="347">
        <v>92.104395683143906</v>
      </c>
      <c r="E22" s="347">
        <v>86.071976265890811</v>
      </c>
      <c r="F22" s="347">
        <v>84.853739985381168</v>
      </c>
      <c r="G22" s="347">
        <v>85.87562524185573</v>
      </c>
      <c r="H22" s="347">
        <v>84.880971149298446</v>
      </c>
      <c r="I22" s="347">
        <v>79.612457540882573</v>
      </c>
      <c r="J22" s="347">
        <v>73.422384016739997</v>
      </c>
      <c r="K22" s="348">
        <v>66.729250569704618</v>
      </c>
    </row>
    <row r="23" spans="1:24" ht="13.5" x14ac:dyDescent="0.2">
      <c r="A23" s="328" t="s">
        <v>246</v>
      </c>
      <c r="B23" s="349">
        <v>100</v>
      </c>
      <c r="C23" s="349">
        <v>98.307978217650614</v>
      </c>
      <c r="D23" s="349">
        <v>84.825827642838618</v>
      </c>
      <c r="E23" s="349">
        <v>77.714149883308849</v>
      </c>
      <c r="F23" s="349">
        <v>89.839225516466414</v>
      </c>
      <c r="G23" s="349">
        <v>89.298988676635844</v>
      </c>
      <c r="H23" s="349">
        <v>75.955138732820473</v>
      </c>
      <c r="I23" s="349">
        <v>68.046071397700757</v>
      </c>
      <c r="J23" s="349">
        <v>59.305039329241943</v>
      </c>
      <c r="K23" s="350">
        <v>58.656755121445244</v>
      </c>
    </row>
    <row r="24" spans="1:24" ht="11.25" customHeight="1" x14ac:dyDescent="0.2">
      <c r="A24" s="583" t="s">
        <v>240</v>
      </c>
      <c r="B24" s="584"/>
      <c r="C24" s="584"/>
      <c r="D24" s="584"/>
      <c r="E24" s="584"/>
      <c r="F24" s="584"/>
      <c r="G24" s="584"/>
      <c r="H24" s="584"/>
      <c r="I24" s="584"/>
      <c r="J24" s="584"/>
      <c r="K24" s="584"/>
    </row>
    <row r="25" spans="1:24" ht="11.25" customHeight="1" x14ac:dyDescent="0.2">
      <c r="A25" s="583" t="s">
        <v>347</v>
      </c>
      <c r="B25" s="584"/>
      <c r="C25" s="584"/>
      <c r="D25" s="584"/>
      <c r="E25" s="584"/>
      <c r="F25" s="584"/>
      <c r="G25" s="584"/>
      <c r="H25" s="584"/>
      <c r="I25" s="584"/>
      <c r="J25" s="584"/>
      <c r="K25" s="584"/>
    </row>
    <row r="26" spans="1:24" ht="11.25" customHeight="1" x14ac:dyDescent="0.2">
      <c r="A26" s="952" t="s">
        <v>346</v>
      </c>
      <c r="B26" s="952"/>
      <c r="C26" s="952"/>
      <c r="D26" s="952"/>
      <c r="E26" s="952"/>
      <c r="F26" s="952"/>
      <c r="G26" s="952"/>
      <c r="H26" s="952"/>
      <c r="I26" s="952"/>
      <c r="J26" s="952"/>
      <c r="K26" s="952"/>
    </row>
    <row r="27" spans="1:24" ht="11.25" customHeight="1" x14ac:dyDescent="0.2">
      <c r="A27" s="583" t="s">
        <v>249</v>
      </c>
      <c r="B27" s="584"/>
      <c r="C27" s="584"/>
      <c r="D27" s="584"/>
      <c r="E27" s="584"/>
      <c r="F27" s="584"/>
      <c r="G27" s="584"/>
      <c r="H27" s="584"/>
      <c r="I27" s="584"/>
      <c r="J27" s="584"/>
      <c r="K27" s="584"/>
    </row>
  </sheetData>
  <mergeCells count="2">
    <mergeCell ref="I17:K17"/>
    <mergeCell ref="A26:K26"/>
  </mergeCells>
  <phoneticPr fontId="10" type="noConversion"/>
  <hyperlinks>
    <hyperlink ref="A1" location="Contents!A1" display="Return to index"/>
  </hyperlinks>
  <pageMargins left="0.75" right="0.75" top="1" bottom="1" header="0.5" footer="0.5"/>
  <pageSetup paperSize="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N52"/>
  <sheetViews>
    <sheetView showGridLines="0" zoomScaleNormal="100" workbookViewId="0">
      <selection activeCell="A4" sqref="A4:M49"/>
    </sheetView>
  </sheetViews>
  <sheetFormatPr defaultRowHeight="12.75" x14ac:dyDescent="0.2"/>
  <cols>
    <col min="1" max="1" customWidth="true" width="31.28515625" collapsed="false"/>
    <col min="11" max="11" customWidth="true" width="9.140625" collapsed="false"/>
    <col min="13" max="13" customWidth="true" width="10.42578125" collapsed="false"/>
  </cols>
  <sheetData>
    <row r="1" spans="1:14" x14ac:dyDescent="0.2">
      <c r="A1" s="100" t="s">
        <v>89</v>
      </c>
    </row>
    <row r="2" spans="1:14" ht="15" x14ac:dyDescent="0.2">
      <c r="A2" s="428" t="s">
        <v>390</v>
      </c>
    </row>
    <row r="4" spans="1:14" ht="33.75" x14ac:dyDescent="0.2">
      <c r="A4" s="490" t="s">
        <v>30</v>
      </c>
      <c r="B4" s="499" t="s">
        <v>111</v>
      </c>
      <c r="C4" s="499" t="s">
        <v>118</v>
      </c>
      <c r="D4" s="499" t="s">
        <v>128</v>
      </c>
      <c r="E4" s="499" t="s">
        <v>137</v>
      </c>
      <c r="F4" s="499" t="s">
        <v>163</v>
      </c>
      <c r="G4" s="499" t="s">
        <v>208</v>
      </c>
      <c r="H4" s="499" t="s">
        <v>269</v>
      </c>
      <c r="I4" s="499" t="s">
        <v>342</v>
      </c>
      <c r="J4" s="499" t="s">
        <v>349</v>
      </c>
      <c r="K4" s="500" t="s">
        <v>373</v>
      </c>
      <c r="L4" s="295" t="s">
        <v>374</v>
      </c>
      <c r="M4" s="290" t="s">
        <v>375</v>
      </c>
    </row>
    <row r="5" spans="1:14" x14ac:dyDescent="0.2">
      <c r="A5" s="634" t="s">
        <v>139</v>
      </c>
      <c r="B5" s="641">
        <v>136303</v>
      </c>
      <c r="C5" s="641">
        <v>131142</v>
      </c>
      <c r="D5" s="641">
        <v>124842</v>
      </c>
      <c r="E5" s="641">
        <v>116685</v>
      </c>
      <c r="F5" s="641">
        <v>121793</v>
      </c>
      <c r="G5" s="641">
        <v>123333</v>
      </c>
      <c r="H5" s="641">
        <v>116833</v>
      </c>
      <c r="I5" s="641">
        <v>107362</v>
      </c>
      <c r="J5" s="641">
        <v>95557</v>
      </c>
      <c r="K5" s="641">
        <v>89733</v>
      </c>
      <c r="L5" s="642">
        <v>-6.0947915903596828</v>
      </c>
      <c r="M5" s="644">
        <v>169179</v>
      </c>
      <c r="N5" s="946"/>
    </row>
    <row r="6" spans="1:14" x14ac:dyDescent="0.2">
      <c r="A6" s="206" t="s">
        <v>11</v>
      </c>
      <c r="B6" s="501">
        <v>50351</v>
      </c>
      <c r="C6" s="501">
        <v>49105</v>
      </c>
      <c r="D6" s="501">
        <v>48066</v>
      </c>
      <c r="E6" s="501">
        <v>44093</v>
      </c>
      <c r="F6" s="501">
        <v>42982</v>
      </c>
      <c r="G6" s="501">
        <v>42794</v>
      </c>
      <c r="H6" s="501">
        <v>42027</v>
      </c>
      <c r="I6" s="501">
        <v>38503</v>
      </c>
      <c r="J6" s="501">
        <v>34765</v>
      </c>
      <c r="K6" s="501">
        <v>33349</v>
      </c>
      <c r="L6" s="296">
        <v>-4.0730619876312435</v>
      </c>
      <c r="M6" s="291">
        <v>69048</v>
      </c>
    </row>
    <row r="7" spans="1:14" x14ac:dyDescent="0.2">
      <c r="A7" s="634" t="s">
        <v>12</v>
      </c>
      <c r="B7" s="641">
        <v>3430</v>
      </c>
      <c r="C7" s="641">
        <v>3557</v>
      </c>
      <c r="D7" s="641">
        <v>3434</v>
      </c>
      <c r="E7" s="641">
        <v>3175</v>
      </c>
      <c r="F7" s="641">
        <v>2655</v>
      </c>
      <c r="G7" s="641">
        <v>2586</v>
      </c>
      <c r="H7" s="641">
        <v>2641</v>
      </c>
      <c r="I7" s="641">
        <v>2568</v>
      </c>
      <c r="J7" s="641">
        <v>2600</v>
      </c>
      <c r="K7" s="641">
        <v>2624</v>
      </c>
      <c r="L7" s="642">
        <v>0.92307692307691536</v>
      </c>
      <c r="M7" s="643">
        <v>3438</v>
      </c>
    </row>
    <row r="8" spans="1:14" x14ac:dyDescent="0.2">
      <c r="A8" s="241" t="s">
        <v>460</v>
      </c>
      <c r="B8" s="502">
        <v>144</v>
      </c>
      <c r="C8" s="502">
        <v>139</v>
      </c>
      <c r="D8" s="502">
        <v>134</v>
      </c>
      <c r="E8" s="502">
        <v>148</v>
      </c>
      <c r="F8" s="502">
        <v>113</v>
      </c>
      <c r="G8" s="502">
        <v>111</v>
      </c>
      <c r="H8" s="502">
        <v>111</v>
      </c>
      <c r="I8" s="502">
        <v>94</v>
      </c>
      <c r="J8" s="502">
        <v>113</v>
      </c>
      <c r="K8" s="502">
        <v>100</v>
      </c>
      <c r="L8" s="297">
        <v>-11.504424778761058</v>
      </c>
      <c r="M8" s="292">
        <v>104</v>
      </c>
    </row>
    <row r="9" spans="1:14" x14ac:dyDescent="0.2">
      <c r="A9" s="241" t="s">
        <v>461</v>
      </c>
      <c r="B9" s="502">
        <v>2210</v>
      </c>
      <c r="C9" s="502">
        <v>2098</v>
      </c>
      <c r="D9" s="502">
        <v>2047</v>
      </c>
      <c r="E9" s="502">
        <v>2033</v>
      </c>
      <c r="F9" s="502">
        <v>1633</v>
      </c>
      <c r="G9" s="502">
        <v>1641</v>
      </c>
      <c r="H9" s="502">
        <v>1740</v>
      </c>
      <c r="I9" s="502">
        <v>1700</v>
      </c>
      <c r="J9" s="502">
        <v>1732</v>
      </c>
      <c r="K9" s="502">
        <v>1785</v>
      </c>
      <c r="L9" s="297">
        <v>3.060046189376453</v>
      </c>
      <c r="M9" s="292">
        <v>2172</v>
      </c>
    </row>
    <row r="10" spans="1:14" x14ac:dyDescent="0.2">
      <c r="A10" s="241" t="s">
        <v>462</v>
      </c>
      <c r="B10" s="502">
        <v>677</v>
      </c>
      <c r="C10" s="502">
        <v>687</v>
      </c>
      <c r="D10" s="502">
        <v>771</v>
      </c>
      <c r="E10" s="502">
        <v>668</v>
      </c>
      <c r="F10" s="502">
        <v>585</v>
      </c>
      <c r="G10" s="502">
        <v>505</v>
      </c>
      <c r="H10" s="502">
        <v>522</v>
      </c>
      <c r="I10" s="502">
        <v>525</v>
      </c>
      <c r="J10" s="502">
        <v>544</v>
      </c>
      <c r="K10" s="502">
        <v>506</v>
      </c>
      <c r="L10" s="297">
        <v>-6.9852941176470562</v>
      </c>
      <c r="M10" s="292">
        <v>735</v>
      </c>
    </row>
    <row r="11" spans="1:14" x14ac:dyDescent="0.2">
      <c r="A11" s="241" t="s">
        <v>199</v>
      </c>
      <c r="B11" s="502">
        <v>399</v>
      </c>
      <c r="C11" s="502">
        <v>633</v>
      </c>
      <c r="D11" s="502">
        <v>482</v>
      </c>
      <c r="E11" s="502">
        <v>326</v>
      </c>
      <c r="F11" s="502">
        <v>324</v>
      </c>
      <c r="G11" s="502">
        <v>329</v>
      </c>
      <c r="H11" s="502">
        <v>268</v>
      </c>
      <c r="I11" s="502">
        <v>249</v>
      </c>
      <c r="J11" s="502">
        <v>211</v>
      </c>
      <c r="K11" s="502">
        <v>233</v>
      </c>
      <c r="L11" s="297">
        <v>10.426540284360186</v>
      </c>
      <c r="M11" s="292">
        <v>427</v>
      </c>
    </row>
    <row r="12" spans="1:14" x14ac:dyDescent="0.2">
      <c r="A12" s="634" t="s">
        <v>140</v>
      </c>
      <c r="B12" s="641">
        <v>1016</v>
      </c>
      <c r="C12" s="641">
        <v>933</v>
      </c>
      <c r="D12" s="641">
        <v>972</v>
      </c>
      <c r="E12" s="641">
        <v>1179</v>
      </c>
      <c r="F12" s="641">
        <v>1455</v>
      </c>
      <c r="G12" s="641">
        <v>1644</v>
      </c>
      <c r="H12" s="641">
        <v>1615</v>
      </c>
      <c r="I12" s="641">
        <v>1523</v>
      </c>
      <c r="J12" s="641">
        <v>1573</v>
      </c>
      <c r="K12" s="641">
        <v>1762</v>
      </c>
      <c r="L12" s="642">
        <v>12.01525746980292</v>
      </c>
      <c r="M12" s="643">
        <v>4287</v>
      </c>
    </row>
    <row r="13" spans="1:14" x14ac:dyDescent="0.2">
      <c r="A13" s="241" t="s">
        <v>463</v>
      </c>
      <c r="B13" s="502">
        <v>117</v>
      </c>
      <c r="C13" s="502">
        <v>80</v>
      </c>
      <c r="D13" s="502">
        <v>93</v>
      </c>
      <c r="E13" s="502">
        <v>138</v>
      </c>
      <c r="F13" s="502">
        <v>219</v>
      </c>
      <c r="G13" s="502">
        <v>271</v>
      </c>
      <c r="H13" s="502">
        <v>216</v>
      </c>
      <c r="I13" s="502">
        <v>251</v>
      </c>
      <c r="J13" s="502">
        <v>246</v>
      </c>
      <c r="K13" s="502">
        <v>324</v>
      </c>
      <c r="L13" s="297">
        <v>31.707317073170739</v>
      </c>
      <c r="M13" s="292">
        <v>645</v>
      </c>
    </row>
    <row r="14" spans="1:14" x14ac:dyDescent="0.2">
      <c r="A14" s="241" t="s">
        <v>464</v>
      </c>
      <c r="B14" s="502">
        <v>218</v>
      </c>
      <c r="C14" s="502">
        <v>216</v>
      </c>
      <c r="D14" s="502">
        <v>218</v>
      </c>
      <c r="E14" s="502">
        <v>314</v>
      </c>
      <c r="F14" s="502">
        <v>373</v>
      </c>
      <c r="G14" s="502">
        <v>453</v>
      </c>
      <c r="H14" s="502">
        <v>447</v>
      </c>
      <c r="I14" s="502">
        <v>443</v>
      </c>
      <c r="J14" s="502">
        <v>482</v>
      </c>
      <c r="K14" s="502">
        <v>526</v>
      </c>
      <c r="L14" s="297">
        <v>9.1286307053941798</v>
      </c>
      <c r="M14" s="292">
        <v>1442</v>
      </c>
    </row>
    <row r="15" spans="1:14" x14ac:dyDescent="0.2">
      <c r="A15" s="241" t="s">
        <v>465</v>
      </c>
      <c r="B15" s="502">
        <v>264</v>
      </c>
      <c r="C15" s="502">
        <v>270</v>
      </c>
      <c r="D15" s="502">
        <v>217</v>
      </c>
      <c r="E15" s="502">
        <v>167</v>
      </c>
      <c r="F15" s="502">
        <v>185</v>
      </c>
      <c r="G15" s="502">
        <v>176</v>
      </c>
      <c r="H15" s="502">
        <v>117</v>
      </c>
      <c r="I15" s="502">
        <v>98</v>
      </c>
      <c r="J15" s="502">
        <v>53</v>
      </c>
      <c r="K15" s="502">
        <v>43</v>
      </c>
      <c r="L15" s="297">
        <v>-18.867924528301884</v>
      </c>
      <c r="M15" s="292">
        <v>51</v>
      </c>
    </row>
    <row r="16" spans="1:14" x14ac:dyDescent="0.2">
      <c r="A16" s="241" t="s">
        <v>459</v>
      </c>
      <c r="B16" s="502">
        <v>417</v>
      </c>
      <c r="C16" s="502">
        <v>367</v>
      </c>
      <c r="D16" s="502">
        <v>444</v>
      </c>
      <c r="E16" s="502">
        <v>560</v>
      </c>
      <c r="F16" s="502">
        <v>678</v>
      </c>
      <c r="G16" s="502">
        <v>744</v>
      </c>
      <c r="H16" s="502">
        <v>835</v>
      </c>
      <c r="I16" s="502">
        <v>731</v>
      </c>
      <c r="J16" s="502">
        <v>792</v>
      </c>
      <c r="K16" s="502">
        <v>869</v>
      </c>
      <c r="L16" s="297">
        <v>9.7222222222222321</v>
      </c>
      <c r="M16" s="292">
        <v>2149</v>
      </c>
    </row>
    <row r="17" spans="1:13" x14ac:dyDescent="0.2">
      <c r="A17" s="634" t="s">
        <v>13</v>
      </c>
      <c r="B17" s="641">
        <v>17902</v>
      </c>
      <c r="C17" s="641">
        <v>17630</v>
      </c>
      <c r="D17" s="641">
        <v>17040</v>
      </c>
      <c r="E17" s="641">
        <v>15366</v>
      </c>
      <c r="F17" s="641">
        <v>14654</v>
      </c>
      <c r="G17" s="641">
        <v>14249</v>
      </c>
      <c r="H17" s="641">
        <v>13236</v>
      </c>
      <c r="I17" s="641">
        <v>12311</v>
      </c>
      <c r="J17" s="641">
        <v>11116</v>
      </c>
      <c r="K17" s="641">
        <v>10931</v>
      </c>
      <c r="L17" s="642">
        <v>-1.6642677222022284</v>
      </c>
      <c r="M17" s="643">
        <v>22955</v>
      </c>
    </row>
    <row r="18" spans="1:13" x14ac:dyDescent="0.2">
      <c r="A18" s="241" t="s">
        <v>466</v>
      </c>
      <c r="B18" s="502">
        <v>1886</v>
      </c>
      <c r="C18" s="502">
        <v>1813</v>
      </c>
      <c r="D18" s="502">
        <v>1880</v>
      </c>
      <c r="E18" s="502">
        <v>1706</v>
      </c>
      <c r="F18" s="502">
        <v>1276</v>
      </c>
      <c r="G18" s="502">
        <v>1168</v>
      </c>
      <c r="H18" s="502">
        <v>1017</v>
      </c>
      <c r="I18" s="502">
        <v>1022</v>
      </c>
      <c r="J18" s="502">
        <v>946</v>
      </c>
      <c r="K18" s="502">
        <v>893</v>
      </c>
      <c r="L18" s="297">
        <v>-5.6025369978858315</v>
      </c>
      <c r="M18" s="292">
        <v>1513</v>
      </c>
    </row>
    <row r="19" spans="1:13" x14ac:dyDescent="0.2">
      <c r="A19" s="241" t="s">
        <v>467</v>
      </c>
      <c r="B19" s="502">
        <v>367</v>
      </c>
      <c r="C19" s="502">
        <v>338</v>
      </c>
      <c r="D19" s="502">
        <v>337</v>
      </c>
      <c r="E19" s="502">
        <v>312</v>
      </c>
      <c r="F19" s="502">
        <v>284</v>
      </c>
      <c r="G19" s="502">
        <v>254</v>
      </c>
      <c r="H19" s="502">
        <v>234</v>
      </c>
      <c r="I19" s="502">
        <v>217</v>
      </c>
      <c r="J19" s="502">
        <v>167</v>
      </c>
      <c r="K19" s="502">
        <v>186</v>
      </c>
      <c r="L19" s="297">
        <v>11.377245508982025</v>
      </c>
      <c r="M19" s="292">
        <v>437</v>
      </c>
    </row>
    <row r="20" spans="1:13" x14ac:dyDescent="0.2">
      <c r="A20" s="241" t="s">
        <v>129</v>
      </c>
      <c r="B20" s="502">
        <v>340</v>
      </c>
      <c r="C20" s="502">
        <v>318</v>
      </c>
      <c r="D20" s="502">
        <v>295</v>
      </c>
      <c r="E20" s="502">
        <v>238</v>
      </c>
      <c r="F20" s="502">
        <v>167</v>
      </c>
      <c r="G20" s="502">
        <v>131</v>
      </c>
      <c r="H20" s="502">
        <v>120</v>
      </c>
      <c r="I20" s="502">
        <v>105</v>
      </c>
      <c r="J20" s="502">
        <v>93</v>
      </c>
      <c r="K20" s="502">
        <v>122</v>
      </c>
      <c r="L20" s="297">
        <v>31.182795698924725</v>
      </c>
      <c r="M20" s="292">
        <v>310</v>
      </c>
    </row>
    <row r="21" spans="1:13" x14ac:dyDescent="0.2">
      <c r="A21" s="241" t="s">
        <v>124</v>
      </c>
      <c r="B21" s="502">
        <v>772</v>
      </c>
      <c r="C21" s="502">
        <v>647</v>
      </c>
      <c r="D21" s="502">
        <v>669</v>
      </c>
      <c r="E21" s="502">
        <v>553</v>
      </c>
      <c r="F21" s="502">
        <v>442</v>
      </c>
      <c r="G21" s="502">
        <v>446</v>
      </c>
      <c r="H21" s="502">
        <v>417</v>
      </c>
      <c r="I21" s="502">
        <v>380</v>
      </c>
      <c r="J21" s="502">
        <v>331</v>
      </c>
      <c r="K21" s="502">
        <v>299</v>
      </c>
      <c r="L21" s="297">
        <v>-9.6676737160120823</v>
      </c>
      <c r="M21" s="292">
        <v>1352</v>
      </c>
    </row>
    <row r="22" spans="1:13" x14ac:dyDescent="0.2">
      <c r="A22" s="241" t="s">
        <v>14</v>
      </c>
      <c r="B22" s="502">
        <v>8617</v>
      </c>
      <c r="C22" s="502">
        <v>8369</v>
      </c>
      <c r="D22" s="502">
        <v>7817</v>
      </c>
      <c r="E22" s="502">
        <v>6986</v>
      </c>
      <c r="F22" s="502">
        <v>7070</v>
      </c>
      <c r="G22" s="502">
        <v>7426</v>
      </c>
      <c r="H22" s="502">
        <v>7092</v>
      </c>
      <c r="I22" s="502">
        <v>6725</v>
      </c>
      <c r="J22" s="502">
        <v>6067</v>
      </c>
      <c r="K22" s="502">
        <v>6365</v>
      </c>
      <c r="L22" s="297">
        <v>4.9118180319762672</v>
      </c>
      <c r="M22" s="292">
        <v>12280</v>
      </c>
    </row>
    <row r="23" spans="1:13" x14ac:dyDescent="0.2">
      <c r="A23" s="241" t="s">
        <v>15</v>
      </c>
      <c r="B23" s="502">
        <v>3213</v>
      </c>
      <c r="C23" s="502">
        <v>3391</v>
      </c>
      <c r="D23" s="502">
        <v>3571</v>
      </c>
      <c r="E23" s="502">
        <v>3308</v>
      </c>
      <c r="F23" s="502">
        <v>3155</v>
      </c>
      <c r="G23" s="502">
        <v>2865</v>
      </c>
      <c r="H23" s="502">
        <v>2552</v>
      </c>
      <c r="I23" s="502">
        <v>2208</v>
      </c>
      <c r="J23" s="502">
        <v>1955</v>
      </c>
      <c r="K23" s="502">
        <v>1753</v>
      </c>
      <c r="L23" s="297">
        <v>-10.332480818414325</v>
      </c>
      <c r="M23" s="292">
        <v>3780</v>
      </c>
    </row>
    <row r="24" spans="1:13" x14ac:dyDescent="0.2">
      <c r="A24" s="241" t="s">
        <v>16</v>
      </c>
      <c r="B24" s="502">
        <v>1292</v>
      </c>
      <c r="C24" s="502">
        <v>1228</v>
      </c>
      <c r="D24" s="502">
        <v>925</v>
      </c>
      <c r="E24" s="502">
        <v>761</v>
      </c>
      <c r="F24" s="502">
        <v>825</v>
      </c>
      <c r="G24" s="502">
        <v>693</v>
      </c>
      <c r="H24" s="502">
        <v>679</v>
      </c>
      <c r="I24" s="502">
        <v>654</v>
      </c>
      <c r="J24" s="502">
        <v>568</v>
      </c>
      <c r="K24" s="502">
        <v>492</v>
      </c>
      <c r="L24" s="297">
        <v>-13.380281690140849</v>
      </c>
      <c r="M24" s="292">
        <v>1524</v>
      </c>
    </row>
    <row r="25" spans="1:13" x14ac:dyDescent="0.2">
      <c r="A25" s="241" t="s">
        <v>131</v>
      </c>
      <c r="B25" s="502">
        <v>1415</v>
      </c>
      <c r="C25" s="502">
        <v>1526</v>
      </c>
      <c r="D25" s="502">
        <v>1546</v>
      </c>
      <c r="E25" s="502">
        <v>1502</v>
      </c>
      <c r="F25" s="502">
        <v>1435</v>
      </c>
      <c r="G25" s="502">
        <v>1266</v>
      </c>
      <c r="H25" s="502">
        <v>1125</v>
      </c>
      <c r="I25" s="502">
        <v>1000</v>
      </c>
      <c r="J25" s="502">
        <v>989</v>
      </c>
      <c r="K25" s="502">
        <v>821</v>
      </c>
      <c r="L25" s="297">
        <v>-16.986855409504553</v>
      </c>
      <c r="M25" s="292">
        <v>1759</v>
      </c>
    </row>
    <row r="26" spans="1:13" x14ac:dyDescent="0.2">
      <c r="A26" s="634" t="s">
        <v>141</v>
      </c>
      <c r="B26" s="641">
        <v>4452</v>
      </c>
      <c r="C26" s="641">
        <v>3991</v>
      </c>
      <c r="D26" s="641">
        <v>3623</v>
      </c>
      <c r="E26" s="641">
        <v>3174</v>
      </c>
      <c r="F26" s="641">
        <v>3024</v>
      </c>
      <c r="G26" s="641">
        <v>2944</v>
      </c>
      <c r="H26" s="641">
        <v>2712</v>
      </c>
      <c r="I26" s="641">
        <v>2395</v>
      </c>
      <c r="J26" s="641">
        <v>2191</v>
      </c>
      <c r="K26" s="641">
        <v>2124</v>
      </c>
      <c r="L26" s="642">
        <v>-3.0579643998174366</v>
      </c>
      <c r="M26" s="643">
        <v>4214</v>
      </c>
    </row>
    <row r="27" spans="1:13" x14ac:dyDescent="0.2">
      <c r="A27" s="241" t="s">
        <v>468</v>
      </c>
      <c r="B27" s="502">
        <v>223</v>
      </c>
      <c r="C27" s="502">
        <v>194</v>
      </c>
      <c r="D27" s="502">
        <v>176</v>
      </c>
      <c r="E27" s="502">
        <v>170</v>
      </c>
      <c r="F27" s="502">
        <v>161</v>
      </c>
      <c r="G27" s="502">
        <v>159</v>
      </c>
      <c r="H27" s="502">
        <v>143</v>
      </c>
      <c r="I27" s="502">
        <v>140</v>
      </c>
      <c r="J27" s="502">
        <v>152</v>
      </c>
      <c r="K27" s="502">
        <v>142</v>
      </c>
      <c r="L27" s="297">
        <v>-6.5789473684210513</v>
      </c>
      <c r="M27" s="292">
        <v>220</v>
      </c>
    </row>
    <row r="28" spans="1:13" x14ac:dyDescent="0.2">
      <c r="A28" s="241" t="s">
        <v>469</v>
      </c>
      <c r="B28" s="502">
        <v>4229</v>
      </c>
      <c r="C28" s="502">
        <v>3797</v>
      </c>
      <c r="D28" s="502">
        <v>3447</v>
      </c>
      <c r="E28" s="502">
        <v>3004</v>
      </c>
      <c r="F28" s="502">
        <v>2863</v>
      </c>
      <c r="G28" s="502">
        <v>2785</v>
      </c>
      <c r="H28" s="502">
        <v>2569</v>
      </c>
      <c r="I28" s="502">
        <v>2255</v>
      </c>
      <c r="J28" s="502">
        <v>2039</v>
      </c>
      <c r="K28" s="502">
        <v>1982</v>
      </c>
      <c r="L28" s="297">
        <v>-2.7954879843060332</v>
      </c>
      <c r="M28" s="292">
        <v>3994</v>
      </c>
    </row>
    <row r="29" spans="1:13" x14ac:dyDescent="0.2">
      <c r="A29" s="634" t="s">
        <v>17</v>
      </c>
      <c r="B29" s="641">
        <v>23551</v>
      </c>
      <c r="C29" s="641">
        <v>22994</v>
      </c>
      <c r="D29" s="641">
        <v>22997</v>
      </c>
      <c r="E29" s="641">
        <v>21199</v>
      </c>
      <c r="F29" s="641">
        <v>21194</v>
      </c>
      <c r="G29" s="641">
        <v>21371</v>
      </c>
      <c r="H29" s="641">
        <v>21823</v>
      </c>
      <c r="I29" s="641">
        <v>19706</v>
      </c>
      <c r="J29" s="641">
        <v>17285</v>
      </c>
      <c r="K29" s="641">
        <v>15908</v>
      </c>
      <c r="L29" s="642">
        <v>-7.9664448944171244</v>
      </c>
      <c r="M29" s="643">
        <v>34154</v>
      </c>
    </row>
    <row r="30" spans="1:13" x14ac:dyDescent="0.2">
      <c r="A30" s="241" t="s">
        <v>470</v>
      </c>
      <c r="B30" s="502">
        <v>11200</v>
      </c>
      <c r="C30" s="502">
        <v>11244</v>
      </c>
      <c r="D30" s="502">
        <v>11806</v>
      </c>
      <c r="E30" s="502">
        <v>11249</v>
      </c>
      <c r="F30" s="502">
        <v>11111</v>
      </c>
      <c r="G30" s="502">
        <v>11430</v>
      </c>
      <c r="H30" s="502">
        <v>11589</v>
      </c>
      <c r="I30" s="502">
        <v>10304</v>
      </c>
      <c r="J30" s="502">
        <v>9159</v>
      </c>
      <c r="K30" s="502">
        <v>8223</v>
      </c>
      <c r="L30" s="297">
        <v>-10.219456272518833</v>
      </c>
      <c r="M30" s="292">
        <v>18330</v>
      </c>
    </row>
    <row r="31" spans="1:13" x14ac:dyDescent="0.2">
      <c r="A31" s="241" t="s">
        <v>471</v>
      </c>
      <c r="B31" s="502">
        <v>3457</v>
      </c>
      <c r="C31" s="502">
        <v>2953</v>
      </c>
      <c r="D31" s="502">
        <v>2838</v>
      </c>
      <c r="E31" s="502">
        <v>2226</v>
      </c>
      <c r="F31" s="502">
        <v>2104</v>
      </c>
      <c r="G31" s="502">
        <v>1989</v>
      </c>
      <c r="H31" s="502">
        <v>1883</v>
      </c>
      <c r="I31" s="502">
        <v>1790</v>
      </c>
      <c r="J31" s="502">
        <v>1772</v>
      </c>
      <c r="K31" s="502">
        <v>1918</v>
      </c>
      <c r="L31" s="297">
        <v>8.2392776523702018</v>
      </c>
      <c r="M31" s="292">
        <v>3818</v>
      </c>
    </row>
    <row r="32" spans="1:13" x14ac:dyDescent="0.2">
      <c r="A32" s="241" t="s">
        <v>472</v>
      </c>
      <c r="B32" s="502">
        <v>8694</v>
      </c>
      <c r="C32" s="502">
        <v>8553</v>
      </c>
      <c r="D32" s="502">
        <v>8125</v>
      </c>
      <c r="E32" s="502">
        <v>7492</v>
      </c>
      <c r="F32" s="502">
        <v>7782</v>
      </c>
      <c r="G32" s="502">
        <v>7766</v>
      </c>
      <c r="H32" s="502">
        <v>8181</v>
      </c>
      <c r="I32" s="502">
        <v>7412</v>
      </c>
      <c r="J32" s="502">
        <v>6238</v>
      </c>
      <c r="K32" s="502">
        <v>5655</v>
      </c>
      <c r="L32" s="297">
        <v>-9.345944212888746</v>
      </c>
      <c r="M32" s="292">
        <v>11786</v>
      </c>
    </row>
    <row r="33" spans="1:13" x14ac:dyDescent="0.2">
      <c r="A33" s="241" t="s">
        <v>473</v>
      </c>
      <c r="B33" s="502">
        <v>200</v>
      </c>
      <c r="C33" s="502">
        <v>244</v>
      </c>
      <c r="D33" s="502">
        <v>228</v>
      </c>
      <c r="E33" s="502">
        <v>232</v>
      </c>
      <c r="F33" s="502">
        <v>197</v>
      </c>
      <c r="G33" s="502">
        <v>186</v>
      </c>
      <c r="H33" s="502">
        <v>170</v>
      </c>
      <c r="I33" s="502">
        <v>200</v>
      </c>
      <c r="J33" s="502">
        <v>116</v>
      </c>
      <c r="K33" s="502">
        <v>112</v>
      </c>
      <c r="L33" s="297">
        <v>-3.4482758620689613</v>
      </c>
      <c r="M33" s="292">
        <v>220</v>
      </c>
    </row>
    <row r="34" spans="1:13" x14ac:dyDescent="0.2">
      <c r="A34" s="206" t="s">
        <v>18</v>
      </c>
      <c r="B34" s="501">
        <v>85952</v>
      </c>
      <c r="C34" s="501">
        <v>82037</v>
      </c>
      <c r="D34" s="501">
        <v>76776</v>
      </c>
      <c r="E34" s="501">
        <v>72592</v>
      </c>
      <c r="F34" s="501">
        <v>78811</v>
      </c>
      <c r="G34" s="501">
        <v>80539</v>
      </c>
      <c r="H34" s="501">
        <v>74806</v>
      </c>
      <c r="I34" s="501">
        <v>68859</v>
      </c>
      <c r="J34" s="501">
        <v>60792</v>
      </c>
      <c r="K34" s="501">
        <v>56384</v>
      </c>
      <c r="L34" s="296">
        <v>-7.2509540729043254</v>
      </c>
      <c r="M34" s="291">
        <v>100131</v>
      </c>
    </row>
    <row r="35" spans="1:13" x14ac:dyDescent="0.2">
      <c r="A35" s="634" t="s">
        <v>19</v>
      </c>
      <c r="B35" s="641">
        <v>37411</v>
      </c>
      <c r="C35" s="641">
        <v>34976</v>
      </c>
      <c r="D35" s="641">
        <v>35853</v>
      </c>
      <c r="E35" s="641">
        <v>34746</v>
      </c>
      <c r="F35" s="641">
        <v>35939</v>
      </c>
      <c r="G35" s="641">
        <v>38789</v>
      </c>
      <c r="H35" s="641">
        <v>39688</v>
      </c>
      <c r="I35" s="641">
        <v>36050</v>
      </c>
      <c r="J35" s="641">
        <v>31220</v>
      </c>
      <c r="K35" s="641">
        <v>27235</v>
      </c>
      <c r="L35" s="642">
        <v>-12.764253683536197</v>
      </c>
      <c r="M35" s="643">
        <v>53928</v>
      </c>
    </row>
    <row r="36" spans="1:13" x14ac:dyDescent="0.2">
      <c r="A36" s="241" t="s">
        <v>474</v>
      </c>
      <c r="B36" s="502">
        <v>16079</v>
      </c>
      <c r="C36" s="502">
        <v>15812</v>
      </c>
      <c r="D36" s="502">
        <v>16341</v>
      </c>
      <c r="E36" s="502">
        <v>15017</v>
      </c>
      <c r="F36" s="502">
        <v>14744</v>
      </c>
      <c r="G36" s="502">
        <v>15766</v>
      </c>
      <c r="H36" s="502">
        <v>16374</v>
      </c>
      <c r="I36" s="502">
        <v>14867</v>
      </c>
      <c r="J36" s="502">
        <v>12891</v>
      </c>
      <c r="K36" s="502">
        <v>11331</v>
      </c>
      <c r="L36" s="297">
        <v>-12.101466139166861</v>
      </c>
      <c r="M36" s="292">
        <v>22454</v>
      </c>
    </row>
    <row r="37" spans="1:13" x14ac:dyDescent="0.2">
      <c r="A37" s="241" t="s">
        <v>475</v>
      </c>
      <c r="B37" s="502">
        <v>16168</v>
      </c>
      <c r="C37" s="502">
        <v>13958</v>
      </c>
      <c r="D37" s="502">
        <v>14608</v>
      </c>
      <c r="E37" s="502">
        <v>15069</v>
      </c>
      <c r="F37" s="502">
        <v>16262</v>
      </c>
      <c r="G37" s="502">
        <v>18522</v>
      </c>
      <c r="H37" s="502">
        <v>19418</v>
      </c>
      <c r="I37" s="502">
        <v>18025</v>
      </c>
      <c r="J37" s="502">
        <v>15795</v>
      </c>
      <c r="K37" s="502">
        <v>13679</v>
      </c>
      <c r="L37" s="297">
        <v>-13.396644507755617</v>
      </c>
      <c r="M37" s="292">
        <v>27002</v>
      </c>
    </row>
    <row r="38" spans="1:13" x14ac:dyDescent="0.2">
      <c r="A38" s="241" t="s">
        <v>192</v>
      </c>
      <c r="B38" s="502">
        <v>768</v>
      </c>
      <c r="C38" s="502">
        <v>670</v>
      </c>
      <c r="D38" s="502">
        <v>352</v>
      </c>
      <c r="E38" s="502">
        <v>257</v>
      </c>
      <c r="F38" s="502">
        <v>358</v>
      </c>
      <c r="G38" s="502">
        <v>283</v>
      </c>
      <c r="H38" s="502">
        <v>165</v>
      </c>
      <c r="I38" s="502">
        <v>80</v>
      </c>
      <c r="J38" s="502">
        <v>49</v>
      </c>
      <c r="K38" s="502">
        <v>35</v>
      </c>
      <c r="L38" s="297">
        <v>-28.571428571428569</v>
      </c>
      <c r="M38" s="292">
        <v>318</v>
      </c>
    </row>
    <row r="39" spans="1:13" x14ac:dyDescent="0.2">
      <c r="A39" s="241" t="s">
        <v>482</v>
      </c>
      <c r="B39" s="502">
        <v>54</v>
      </c>
      <c r="C39" s="502">
        <v>55</v>
      </c>
      <c r="D39" s="502">
        <v>28</v>
      </c>
      <c r="E39" s="502">
        <v>44</v>
      </c>
      <c r="F39" s="502">
        <v>47</v>
      </c>
      <c r="G39" s="502">
        <v>47</v>
      </c>
      <c r="H39" s="502">
        <v>31</v>
      </c>
      <c r="I39" s="502">
        <v>17</v>
      </c>
      <c r="J39" s="502">
        <v>16</v>
      </c>
      <c r="K39" s="502">
        <v>12</v>
      </c>
      <c r="L39" s="297">
        <v>-25</v>
      </c>
      <c r="M39" s="292">
        <v>88</v>
      </c>
    </row>
    <row r="40" spans="1:13" x14ac:dyDescent="0.2">
      <c r="A40" s="240" t="s">
        <v>268</v>
      </c>
      <c r="B40" s="503">
        <v>4342</v>
      </c>
      <c r="C40" s="503">
        <v>4481</v>
      </c>
      <c r="D40" s="503">
        <v>4524</v>
      </c>
      <c r="E40" s="503">
        <v>4359</v>
      </c>
      <c r="F40" s="503">
        <v>4528</v>
      </c>
      <c r="G40" s="503">
        <v>4171</v>
      </c>
      <c r="H40" s="503">
        <v>3700</v>
      </c>
      <c r="I40" s="503">
        <v>3061</v>
      </c>
      <c r="J40" s="503">
        <v>2469</v>
      </c>
      <c r="K40" s="503">
        <v>2178</v>
      </c>
      <c r="L40" s="298">
        <v>-11.786148238153093</v>
      </c>
      <c r="M40" s="293">
        <v>4066</v>
      </c>
    </row>
    <row r="41" spans="1:13" x14ac:dyDescent="0.2">
      <c r="A41" s="634" t="s">
        <v>20</v>
      </c>
      <c r="B41" s="641">
        <v>48541</v>
      </c>
      <c r="C41" s="641">
        <v>47061</v>
      </c>
      <c r="D41" s="641">
        <v>40923</v>
      </c>
      <c r="E41" s="641">
        <v>37846</v>
      </c>
      <c r="F41" s="641">
        <v>42872</v>
      </c>
      <c r="G41" s="641">
        <v>41750</v>
      </c>
      <c r="H41" s="641">
        <v>35118</v>
      </c>
      <c r="I41" s="641">
        <v>32809</v>
      </c>
      <c r="J41" s="641">
        <v>29572</v>
      </c>
      <c r="K41" s="641">
        <v>29149</v>
      </c>
      <c r="L41" s="642">
        <v>-1.430407141890977</v>
      </c>
      <c r="M41" s="643">
        <v>46203</v>
      </c>
    </row>
    <row r="42" spans="1:13" x14ac:dyDescent="0.2">
      <c r="A42" s="241" t="s">
        <v>476</v>
      </c>
      <c r="B42" s="502">
        <v>3713</v>
      </c>
      <c r="C42" s="502">
        <v>3495</v>
      </c>
      <c r="D42" s="502">
        <v>3198</v>
      </c>
      <c r="E42" s="502">
        <v>3095</v>
      </c>
      <c r="F42" s="502">
        <v>3899</v>
      </c>
      <c r="G42" s="502">
        <v>3778</v>
      </c>
      <c r="H42" s="502">
        <v>3989</v>
      </c>
      <c r="I42" s="502">
        <v>4168</v>
      </c>
      <c r="J42" s="502">
        <v>4199</v>
      </c>
      <c r="K42" s="502">
        <v>3389</v>
      </c>
      <c r="L42" s="297">
        <v>-19.290307216003811</v>
      </c>
      <c r="M42" s="292">
        <v>4591</v>
      </c>
    </row>
    <row r="43" spans="1:13" x14ac:dyDescent="0.2">
      <c r="A43" s="241" t="s">
        <v>477</v>
      </c>
      <c r="B43" s="502">
        <v>6529</v>
      </c>
      <c r="C43" s="502">
        <v>5648</v>
      </c>
      <c r="D43" s="502">
        <v>5562</v>
      </c>
      <c r="E43" s="502">
        <v>5009</v>
      </c>
      <c r="F43" s="502">
        <v>4318</v>
      </c>
      <c r="G43" s="502">
        <v>3845</v>
      </c>
      <c r="H43" s="502">
        <v>3730</v>
      </c>
      <c r="I43" s="502">
        <v>3824</v>
      </c>
      <c r="J43" s="502">
        <v>3845</v>
      </c>
      <c r="K43" s="502">
        <v>3732</v>
      </c>
      <c r="L43" s="297">
        <v>-2.9388816644993487</v>
      </c>
      <c r="M43" s="292">
        <v>5112</v>
      </c>
    </row>
    <row r="44" spans="1:13" x14ac:dyDescent="0.2">
      <c r="A44" s="241" t="s">
        <v>478</v>
      </c>
      <c r="B44" s="502">
        <v>14490</v>
      </c>
      <c r="C44" s="502">
        <v>13172</v>
      </c>
      <c r="D44" s="502">
        <v>12602</v>
      </c>
      <c r="E44" s="502">
        <v>12195</v>
      </c>
      <c r="F44" s="502">
        <v>14281</v>
      </c>
      <c r="G44" s="502">
        <v>14251</v>
      </c>
      <c r="H44" s="502">
        <v>12630</v>
      </c>
      <c r="I44" s="502">
        <v>10874</v>
      </c>
      <c r="J44" s="502">
        <v>9566</v>
      </c>
      <c r="K44" s="502">
        <v>9170</v>
      </c>
      <c r="L44" s="297">
        <v>-4.139661300439057</v>
      </c>
      <c r="M44" s="292">
        <v>9655</v>
      </c>
    </row>
    <row r="45" spans="1:13" x14ac:dyDescent="0.2">
      <c r="A45" s="241" t="s">
        <v>479</v>
      </c>
      <c r="B45" s="502">
        <v>13271</v>
      </c>
      <c r="C45" s="502">
        <v>12137</v>
      </c>
      <c r="D45" s="502">
        <v>9899</v>
      </c>
      <c r="E45" s="502">
        <v>8671</v>
      </c>
      <c r="F45" s="502">
        <v>9474</v>
      </c>
      <c r="G45" s="502">
        <v>9242</v>
      </c>
      <c r="H45" s="502">
        <v>7076</v>
      </c>
      <c r="I45" s="502">
        <v>7921</v>
      </c>
      <c r="J45" s="502">
        <v>7584</v>
      </c>
      <c r="K45" s="502">
        <v>8260</v>
      </c>
      <c r="L45" s="297">
        <v>8.9135021097046518</v>
      </c>
      <c r="M45" s="292">
        <v>17030</v>
      </c>
    </row>
    <row r="46" spans="1:13" x14ac:dyDescent="0.2">
      <c r="A46" s="241" t="s">
        <v>480</v>
      </c>
      <c r="B46" s="502">
        <v>1792</v>
      </c>
      <c r="C46" s="502">
        <v>1902</v>
      </c>
      <c r="D46" s="502">
        <v>1623</v>
      </c>
      <c r="E46" s="502">
        <v>1374</v>
      </c>
      <c r="F46" s="502">
        <v>1740</v>
      </c>
      <c r="G46" s="502">
        <v>1724</v>
      </c>
      <c r="H46" s="502">
        <v>1661</v>
      </c>
      <c r="I46" s="502">
        <v>1429</v>
      </c>
      <c r="J46" s="502">
        <v>1058</v>
      </c>
      <c r="K46" s="502">
        <v>1195</v>
      </c>
      <c r="L46" s="297">
        <v>12.948960302457468</v>
      </c>
      <c r="M46" s="292">
        <v>2645</v>
      </c>
    </row>
    <row r="47" spans="1:13" x14ac:dyDescent="0.2">
      <c r="A47" s="241" t="s">
        <v>181</v>
      </c>
      <c r="B47" s="502">
        <v>2267</v>
      </c>
      <c r="C47" s="502">
        <v>2743</v>
      </c>
      <c r="D47" s="502">
        <v>2047</v>
      </c>
      <c r="E47" s="502">
        <v>2132</v>
      </c>
      <c r="F47" s="502">
        <v>2604</v>
      </c>
      <c r="G47" s="502">
        <v>2293</v>
      </c>
      <c r="H47" s="502">
        <v>527</v>
      </c>
      <c r="I47" s="502">
        <v>326</v>
      </c>
      <c r="J47" s="502">
        <v>97</v>
      </c>
      <c r="K47" s="502">
        <v>217</v>
      </c>
      <c r="L47" s="297">
        <v>123.71134020618557</v>
      </c>
      <c r="M47" s="292">
        <v>372</v>
      </c>
    </row>
    <row r="48" spans="1:13" x14ac:dyDescent="0.2">
      <c r="A48" s="241" t="s">
        <v>182</v>
      </c>
      <c r="B48" s="502">
        <v>3018</v>
      </c>
      <c r="C48" s="502">
        <v>3916</v>
      </c>
      <c r="D48" s="502">
        <v>2896</v>
      </c>
      <c r="E48" s="502">
        <v>2937</v>
      </c>
      <c r="F48" s="502">
        <v>3415</v>
      </c>
      <c r="G48" s="502">
        <v>3606</v>
      </c>
      <c r="H48" s="502">
        <v>2645</v>
      </c>
      <c r="I48" s="502">
        <v>1710</v>
      </c>
      <c r="J48" s="502">
        <v>997</v>
      </c>
      <c r="K48" s="502">
        <v>818</v>
      </c>
      <c r="L48" s="297">
        <v>-17.953861584754261</v>
      </c>
      <c r="M48" s="292">
        <v>910</v>
      </c>
    </row>
    <row r="49" spans="1:13" x14ac:dyDescent="0.2">
      <c r="A49" s="917" t="s">
        <v>481</v>
      </c>
      <c r="B49" s="504">
        <v>3461</v>
      </c>
      <c r="C49" s="504">
        <v>4048</v>
      </c>
      <c r="D49" s="504">
        <v>3096</v>
      </c>
      <c r="E49" s="504">
        <v>2433</v>
      </c>
      <c r="F49" s="504">
        <v>3141</v>
      </c>
      <c r="G49" s="504">
        <v>3011</v>
      </c>
      <c r="H49" s="504">
        <v>2860</v>
      </c>
      <c r="I49" s="504">
        <v>2557</v>
      </c>
      <c r="J49" s="504">
        <v>2226</v>
      </c>
      <c r="K49" s="504">
        <v>2368</v>
      </c>
      <c r="L49" s="299">
        <v>6.3791554357591984</v>
      </c>
      <c r="M49" s="294">
        <v>5888</v>
      </c>
    </row>
    <row r="50" spans="1:13" ht="11.25" customHeight="1" x14ac:dyDescent="0.2">
      <c r="A50" s="953" t="s">
        <v>372</v>
      </c>
      <c r="B50" s="953"/>
      <c r="C50" s="953"/>
      <c r="D50" s="953"/>
      <c r="E50" s="953"/>
      <c r="F50" s="953"/>
      <c r="G50" s="953"/>
      <c r="H50" s="953"/>
      <c r="I50" s="953"/>
      <c r="J50" s="953"/>
      <c r="K50" s="953"/>
      <c r="L50" s="953"/>
      <c r="M50" s="953"/>
    </row>
    <row r="51" spans="1:13" ht="11.25" customHeight="1" x14ac:dyDescent="0.2">
      <c r="A51" s="953" t="s">
        <v>319</v>
      </c>
      <c r="B51" s="953"/>
      <c r="C51" s="953"/>
      <c r="D51" s="953"/>
      <c r="E51" s="953"/>
      <c r="F51" s="953"/>
      <c r="G51" s="953"/>
      <c r="H51" s="953"/>
      <c r="I51" s="953"/>
      <c r="J51" s="953"/>
      <c r="K51" s="953"/>
      <c r="L51" s="953"/>
      <c r="M51" s="953"/>
    </row>
    <row r="52" spans="1:13" ht="11.25" customHeight="1" x14ac:dyDescent="0.2">
      <c r="A52" s="953" t="s">
        <v>483</v>
      </c>
      <c r="B52" s="953"/>
      <c r="C52" s="953"/>
      <c r="D52" s="953"/>
      <c r="E52" s="953"/>
      <c r="F52" s="953"/>
      <c r="G52" s="953"/>
      <c r="H52" s="953"/>
      <c r="I52" s="953"/>
      <c r="J52" s="953"/>
      <c r="K52" s="953"/>
      <c r="L52" s="953"/>
      <c r="M52" s="953"/>
    </row>
  </sheetData>
  <mergeCells count="3">
    <mergeCell ref="A50:M50"/>
    <mergeCell ref="A51:M51"/>
    <mergeCell ref="A52:M52"/>
  </mergeCells>
  <hyperlinks>
    <hyperlink ref="A1" location="Contents!A1" display="Return to index"/>
  </hyperlinks>
  <pageMargins left="0.70866141732283472" right="0.70866141732283472" top="0.74803149606299213" bottom="0.74803149606299213" header="0.31496062992125984" footer="0.31496062992125984"/>
  <pageSetup paperSize="9" scale="78"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N52"/>
  <sheetViews>
    <sheetView showGridLines="0" topLeftCell="A34" workbookViewId="0">
      <selection activeCell="M49" sqref="A4:M49"/>
    </sheetView>
  </sheetViews>
  <sheetFormatPr defaultRowHeight="12.75" x14ac:dyDescent="0.2"/>
  <cols>
    <col min="1" max="1" customWidth="true" width="31.28515625" collapsed="false"/>
    <col min="2" max="12" customWidth="true" width="9.140625" collapsed="false"/>
    <col min="13" max="13" customWidth="true" width="10.42578125" collapsed="false"/>
  </cols>
  <sheetData>
    <row r="1" spans="1:14" x14ac:dyDescent="0.2">
      <c r="A1" s="100" t="s">
        <v>89</v>
      </c>
    </row>
    <row r="2" spans="1:14" ht="15" x14ac:dyDescent="0.25">
      <c r="A2" s="7" t="s">
        <v>391</v>
      </c>
      <c r="B2" s="8"/>
      <c r="C2" s="8"/>
      <c r="D2" s="8"/>
      <c r="E2" s="8"/>
      <c r="F2" s="8"/>
      <c r="G2" s="8"/>
      <c r="H2" s="8"/>
      <c r="I2" s="8"/>
      <c r="J2" s="8"/>
      <c r="K2" s="8"/>
      <c r="L2" s="8"/>
      <c r="M2" s="15"/>
    </row>
    <row r="3" spans="1:14" ht="12.75" customHeight="1" x14ac:dyDescent="0.25">
      <c r="A3" s="7"/>
      <c r="B3" s="8"/>
      <c r="C3" s="8"/>
      <c r="D3" s="8"/>
      <c r="E3" s="8"/>
      <c r="F3" s="8"/>
      <c r="G3" s="8"/>
      <c r="H3" s="8"/>
      <c r="I3" s="8"/>
      <c r="J3" s="8"/>
      <c r="K3" s="8"/>
      <c r="L3" s="8"/>
      <c r="M3" s="15"/>
    </row>
    <row r="4" spans="1:14" ht="33.75" x14ac:dyDescent="0.2">
      <c r="A4" s="511" t="s">
        <v>30</v>
      </c>
      <c r="B4" s="499" t="s">
        <v>111</v>
      </c>
      <c r="C4" s="499" t="s">
        <v>118</v>
      </c>
      <c r="D4" s="499" t="s">
        <v>128</v>
      </c>
      <c r="E4" s="499" t="s">
        <v>137</v>
      </c>
      <c r="F4" s="499" t="s">
        <v>163</v>
      </c>
      <c r="G4" s="499" t="s">
        <v>208</v>
      </c>
      <c r="H4" s="499" t="s">
        <v>269</v>
      </c>
      <c r="I4" s="499" t="s">
        <v>342</v>
      </c>
      <c r="J4" s="499" t="s">
        <v>349</v>
      </c>
      <c r="K4" s="500" t="s">
        <v>373</v>
      </c>
      <c r="L4" s="295" t="s">
        <v>374</v>
      </c>
      <c r="M4" s="290" t="s">
        <v>375</v>
      </c>
    </row>
    <row r="5" spans="1:14" s="99" customFormat="1" x14ac:dyDescent="0.2">
      <c r="A5" s="634" t="s">
        <v>139</v>
      </c>
      <c r="B5" s="641">
        <v>121041</v>
      </c>
      <c r="C5" s="641">
        <v>115581</v>
      </c>
      <c r="D5" s="641">
        <v>108424</v>
      </c>
      <c r="E5" s="641">
        <v>101019</v>
      </c>
      <c r="F5" s="641">
        <v>105664</v>
      </c>
      <c r="G5" s="641">
        <v>106584</v>
      </c>
      <c r="H5" s="641">
        <v>99962</v>
      </c>
      <c r="I5" s="641">
        <v>92347</v>
      </c>
      <c r="J5" s="641">
        <v>83179</v>
      </c>
      <c r="K5" s="641">
        <v>78503</v>
      </c>
      <c r="L5" s="642">
        <v>-5.6216112239868217</v>
      </c>
      <c r="M5" s="644">
        <v>110262</v>
      </c>
      <c r="N5" s="941"/>
    </row>
    <row r="6" spans="1:14" s="99" customFormat="1" x14ac:dyDescent="0.2">
      <c r="A6" s="206" t="s">
        <v>11</v>
      </c>
      <c r="B6" s="501">
        <v>43552</v>
      </c>
      <c r="C6" s="501">
        <v>42288</v>
      </c>
      <c r="D6" s="501">
        <v>40671</v>
      </c>
      <c r="E6" s="501">
        <v>36979</v>
      </c>
      <c r="F6" s="501">
        <v>36210</v>
      </c>
      <c r="G6" s="501">
        <v>36505</v>
      </c>
      <c r="H6" s="501">
        <v>35738</v>
      </c>
      <c r="I6" s="501">
        <v>32580</v>
      </c>
      <c r="J6" s="501">
        <v>29744</v>
      </c>
      <c r="K6" s="501">
        <v>28458</v>
      </c>
      <c r="L6" s="296">
        <v>-4.3235610543302823</v>
      </c>
      <c r="M6" s="291">
        <v>40543</v>
      </c>
      <c r="N6" s="941"/>
    </row>
    <row r="7" spans="1:14" x14ac:dyDescent="0.2">
      <c r="A7" s="634" t="s">
        <v>12</v>
      </c>
      <c r="B7" s="641">
        <v>2463</v>
      </c>
      <c r="C7" s="641">
        <v>2540</v>
      </c>
      <c r="D7" s="641">
        <v>2461</v>
      </c>
      <c r="E7" s="641">
        <v>2143</v>
      </c>
      <c r="F7" s="641">
        <v>1803</v>
      </c>
      <c r="G7" s="641">
        <v>1745</v>
      </c>
      <c r="H7" s="641">
        <v>1776</v>
      </c>
      <c r="I7" s="641">
        <v>1725</v>
      </c>
      <c r="J7" s="641">
        <v>1829</v>
      </c>
      <c r="K7" s="641">
        <v>1781</v>
      </c>
      <c r="L7" s="642">
        <v>-2.62438490978677</v>
      </c>
      <c r="M7" s="643">
        <v>1993</v>
      </c>
      <c r="N7" s="941"/>
    </row>
    <row r="8" spans="1:14" x14ac:dyDescent="0.2">
      <c r="A8" s="241" t="s">
        <v>460</v>
      </c>
      <c r="B8" s="502">
        <v>118</v>
      </c>
      <c r="C8" s="502">
        <v>117</v>
      </c>
      <c r="D8" s="502">
        <v>111</v>
      </c>
      <c r="E8" s="502">
        <v>115</v>
      </c>
      <c r="F8" s="502">
        <v>93</v>
      </c>
      <c r="G8" s="502">
        <v>81</v>
      </c>
      <c r="H8" s="502">
        <v>84</v>
      </c>
      <c r="I8" s="502">
        <v>78</v>
      </c>
      <c r="J8" s="502">
        <v>89</v>
      </c>
      <c r="K8" s="502">
        <v>81</v>
      </c>
      <c r="L8" s="297">
        <v>-8.9887640449438209</v>
      </c>
      <c r="M8" s="292">
        <v>84</v>
      </c>
      <c r="N8" s="941"/>
    </row>
    <row r="9" spans="1:14" x14ac:dyDescent="0.2">
      <c r="A9" s="241" t="s">
        <v>461</v>
      </c>
      <c r="B9" s="502">
        <v>1511</v>
      </c>
      <c r="C9" s="502">
        <v>1419</v>
      </c>
      <c r="D9" s="502">
        <v>1365</v>
      </c>
      <c r="E9" s="502">
        <v>1285</v>
      </c>
      <c r="F9" s="502">
        <v>1043</v>
      </c>
      <c r="G9" s="502">
        <v>1053</v>
      </c>
      <c r="H9" s="502">
        <v>1118</v>
      </c>
      <c r="I9" s="502">
        <v>1115</v>
      </c>
      <c r="J9" s="502">
        <v>1176</v>
      </c>
      <c r="K9" s="502">
        <v>1172</v>
      </c>
      <c r="L9" s="926" t="s">
        <v>495</v>
      </c>
      <c r="M9" s="292">
        <v>1255</v>
      </c>
      <c r="N9" s="941"/>
    </row>
    <row r="10" spans="1:14" x14ac:dyDescent="0.2">
      <c r="A10" s="241" t="s">
        <v>462</v>
      </c>
      <c r="B10" s="502">
        <v>533</v>
      </c>
      <c r="C10" s="502">
        <v>526</v>
      </c>
      <c r="D10" s="502">
        <v>606</v>
      </c>
      <c r="E10" s="502">
        <v>520</v>
      </c>
      <c r="F10" s="502">
        <v>448</v>
      </c>
      <c r="G10" s="502">
        <v>386</v>
      </c>
      <c r="H10" s="502">
        <v>384</v>
      </c>
      <c r="I10" s="502">
        <v>370</v>
      </c>
      <c r="J10" s="502">
        <v>410</v>
      </c>
      <c r="K10" s="502">
        <v>361</v>
      </c>
      <c r="L10" s="297">
        <v>-11.951219512195122</v>
      </c>
      <c r="M10" s="292">
        <v>431</v>
      </c>
      <c r="N10" s="941"/>
    </row>
    <row r="11" spans="1:14" x14ac:dyDescent="0.2">
      <c r="A11" s="241" t="s">
        <v>199</v>
      </c>
      <c r="B11" s="502">
        <v>301</v>
      </c>
      <c r="C11" s="502">
        <v>478</v>
      </c>
      <c r="D11" s="502">
        <v>379</v>
      </c>
      <c r="E11" s="502">
        <v>223</v>
      </c>
      <c r="F11" s="502">
        <v>219</v>
      </c>
      <c r="G11" s="502">
        <v>225</v>
      </c>
      <c r="H11" s="502">
        <v>190</v>
      </c>
      <c r="I11" s="502">
        <v>162</v>
      </c>
      <c r="J11" s="502">
        <v>154</v>
      </c>
      <c r="K11" s="502">
        <v>167</v>
      </c>
      <c r="L11" s="297">
        <v>8.441558441558449</v>
      </c>
      <c r="M11" s="292">
        <v>223</v>
      </c>
      <c r="N11" s="941"/>
    </row>
    <row r="12" spans="1:14" x14ac:dyDescent="0.2">
      <c r="A12" s="634" t="s">
        <v>140</v>
      </c>
      <c r="B12" s="641">
        <v>832</v>
      </c>
      <c r="C12" s="641">
        <v>756</v>
      </c>
      <c r="D12" s="641">
        <v>784</v>
      </c>
      <c r="E12" s="641">
        <v>866</v>
      </c>
      <c r="F12" s="641">
        <v>1066</v>
      </c>
      <c r="G12" s="641">
        <v>1153</v>
      </c>
      <c r="H12" s="641">
        <v>1163</v>
      </c>
      <c r="I12" s="641">
        <v>1049</v>
      </c>
      <c r="J12" s="641">
        <v>1112</v>
      </c>
      <c r="K12" s="641">
        <v>1215</v>
      </c>
      <c r="L12" s="642">
        <v>9.262589928057551</v>
      </c>
      <c r="M12" s="643">
        <v>2386</v>
      </c>
      <c r="N12" s="945"/>
    </row>
    <row r="13" spans="1:14" x14ac:dyDescent="0.2">
      <c r="A13" s="241" t="s">
        <v>463</v>
      </c>
      <c r="B13" s="502">
        <v>57</v>
      </c>
      <c r="C13" s="502">
        <v>36</v>
      </c>
      <c r="D13" s="502">
        <v>49</v>
      </c>
      <c r="E13" s="502">
        <v>77</v>
      </c>
      <c r="F13" s="502">
        <v>91</v>
      </c>
      <c r="G13" s="502">
        <v>125</v>
      </c>
      <c r="H13" s="502">
        <v>105</v>
      </c>
      <c r="I13" s="502">
        <v>99</v>
      </c>
      <c r="J13" s="502">
        <v>106</v>
      </c>
      <c r="K13" s="502">
        <v>152</v>
      </c>
      <c r="L13" s="297">
        <v>43.396226415094333</v>
      </c>
      <c r="M13" s="292">
        <v>294</v>
      </c>
      <c r="N13" s="941"/>
    </row>
    <row r="14" spans="1:14" x14ac:dyDescent="0.2">
      <c r="A14" s="241" t="s">
        <v>464</v>
      </c>
      <c r="B14" s="502">
        <v>159</v>
      </c>
      <c r="C14" s="502">
        <v>160</v>
      </c>
      <c r="D14" s="502">
        <v>151</v>
      </c>
      <c r="E14" s="502">
        <v>204</v>
      </c>
      <c r="F14" s="502">
        <v>236</v>
      </c>
      <c r="G14" s="502">
        <v>276</v>
      </c>
      <c r="H14" s="502">
        <v>278</v>
      </c>
      <c r="I14" s="502">
        <v>266</v>
      </c>
      <c r="J14" s="502">
        <v>300</v>
      </c>
      <c r="K14" s="502">
        <v>292</v>
      </c>
      <c r="L14" s="297">
        <v>-2.6666666666666616</v>
      </c>
      <c r="M14" s="292">
        <v>748</v>
      </c>
      <c r="N14" s="941"/>
    </row>
    <row r="15" spans="1:14" x14ac:dyDescent="0.2">
      <c r="A15" s="241" t="s">
        <v>465</v>
      </c>
      <c r="B15" s="502">
        <v>250</v>
      </c>
      <c r="C15" s="502">
        <v>245</v>
      </c>
      <c r="D15" s="502">
        <v>200</v>
      </c>
      <c r="E15" s="502">
        <v>142</v>
      </c>
      <c r="F15" s="502">
        <v>169</v>
      </c>
      <c r="G15" s="502">
        <v>145</v>
      </c>
      <c r="H15" s="502">
        <v>86</v>
      </c>
      <c r="I15" s="502">
        <v>84</v>
      </c>
      <c r="J15" s="502">
        <v>47</v>
      </c>
      <c r="K15" s="502">
        <v>37</v>
      </c>
      <c r="L15" s="297">
        <v>-21.276595744680847</v>
      </c>
      <c r="M15" s="292">
        <v>39</v>
      </c>
      <c r="N15" s="941"/>
    </row>
    <row r="16" spans="1:14" x14ac:dyDescent="0.2">
      <c r="A16" s="241" t="s">
        <v>459</v>
      </c>
      <c r="B16" s="502">
        <v>366</v>
      </c>
      <c r="C16" s="502">
        <v>315</v>
      </c>
      <c r="D16" s="502">
        <v>384</v>
      </c>
      <c r="E16" s="502">
        <v>443</v>
      </c>
      <c r="F16" s="502">
        <v>570</v>
      </c>
      <c r="G16" s="502">
        <v>607</v>
      </c>
      <c r="H16" s="502">
        <v>694</v>
      </c>
      <c r="I16" s="502">
        <v>600</v>
      </c>
      <c r="J16" s="502">
        <v>659</v>
      </c>
      <c r="K16" s="502">
        <v>734</v>
      </c>
      <c r="L16" s="297">
        <v>11.380880121396064</v>
      </c>
      <c r="M16" s="292">
        <v>1305</v>
      </c>
      <c r="N16" s="941"/>
    </row>
    <row r="17" spans="1:14" x14ac:dyDescent="0.2">
      <c r="A17" s="634" t="s">
        <v>13</v>
      </c>
      <c r="B17" s="641">
        <v>15951</v>
      </c>
      <c r="C17" s="641">
        <v>15613</v>
      </c>
      <c r="D17" s="641">
        <v>14772</v>
      </c>
      <c r="E17" s="641">
        <v>13250</v>
      </c>
      <c r="F17" s="641">
        <v>12579</v>
      </c>
      <c r="G17" s="641">
        <v>12526</v>
      </c>
      <c r="H17" s="641">
        <v>11605</v>
      </c>
      <c r="I17" s="641">
        <v>10809</v>
      </c>
      <c r="J17" s="641">
        <v>9862</v>
      </c>
      <c r="K17" s="641">
        <v>9771</v>
      </c>
      <c r="L17" s="642">
        <v>-0.92273372541066268</v>
      </c>
      <c r="M17" s="643">
        <v>14269</v>
      </c>
      <c r="N17" s="941"/>
    </row>
    <row r="18" spans="1:14" x14ac:dyDescent="0.2">
      <c r="A18" s="241" t="s">
        <v>466</v>
      </c>
      <c r="B18" s="502">
        <v>1604</v>
      </c>
      <c r="C18" s="502">
        <v>1540</v>
      </c>
      <c r="D18" s="502">
        <v>1498</v>
      </c>
      <c r="E18" s="502">
        <v>1365</v>
      </c>
      <c r="F18" s="502">
        <v>1037</v>
      </c>
      <c r="G18" s="502">
        <v>979</v>
      </c>
      <c r="H18" s="502">
        <v>858</v>
      </c>
      <c r="I18" s="502">
        <v>873</v>
      </c>
      <c r="J18" s="502">
        <v>812</v>
      </c>
      <c r="K18" s="502">
        <v>766</v>
      </c>
      <c r="L18" s="297">
        <v>-5.6650246305418701</v>
      </c>
      <c r="M18" s="292">
        <v>967</v>
      </c>
      <c r="N18" s="941"/>
    </row>
    <row r="19" spans="1:14" x14ac:dyDescent="0.2">
      <c r="A19" s="241" t="s">
        <v>467</v>
      </c>
      <c r="B19" s="502">
        <v>312</v>
      </c>
      <c r="C19" s="502">
        <v>284</v>
      </c>
      <c r="D19" s="502">
        <v>291</v>
      </c>
      <c r="E19" s="502">
        <v>247</v>
      </c>
      <c r="F19" s="502">
        <v>218</v>
      </c>
      <c r="G19" s="502">
        <v>212</v>
      </c>
      <c r="H19" s="502">
        <v>196</v>
      </c>
      <c r="I19" s="502">
        <v>184</v>
      </c>
      <c r="J19" s="502">
        <v>147</v>
      </c>
      <c r="K19" s="502">
        <v>161</v>
      </c>
      <c r="L19" s="297">
        <v>9.5238095238095344</v>
      </c>
      <c r="M19" s="292">
        <v>243</v>
      </c>
      <c r="N19" s="941"/>
    </row>
    <row r="20" spans="1:14" x14ac:dyDescent="0.2">
      <c r="A20" s="241" t="s">
        <v>129</v>
      </c>
      <c r="B20" s="502">
        <v>297</v>
      </c>
      <c r="C20" s="502">
        <v>270</v>
      </c>
      <c r="D20" s="502">
        <v>250</v>
      </c>
      <c r="E20" s="502">
        <v>200</v>
      </c>
      <c r="F20" s="502">
        <v>143</v>
      </c>
      <c r="G20" s="502">
        <v>112</v>
      </c>
      <c r="H20" s="502">
        <v>101</v>
      </c>
      <c r="I20" s="502">
        <v>94</v>
      </c>
      <c r="J20" s="502">
        <v>84</v>
      </c>
      <c r="K20" s="502">
        <v>111</v>
      </c>
      <c r="L20" s="297">
        <v>32.142857142857139</v>
      </c>
      <c r="M20" s="292">
        <v>190</v>
      </c>
      <c r="N20" s="941"/>
    </row>
    <row r="21" spans="1:14" x14ac:dyDescent="0.2">
      <c r="A21" s="241" t="s">
        <v>124</v>
      </c>
      <c r="B21" s="502">
        <v>572</v>
      </c>
      <c r="C21" s="502">
        <v>483</v>
      </c>
      <c r="D21" s="502">
        <v>450</v>
      </c>
      <c r="E21" s="502">
        <v>373</v>
      </c>
      <c r="F21" s="502">
        <v>272</v>
      </c>
      <c r="G21" s="502">
        <v>318</v>
      </c>
      <c r="H21" s="502">
        <v>302</v>
      </c>
      <c r="I21" s="502">
        <v>270</v>
      </c>
      <c r="J21" s="502">
        <v>249</v>
      </c>
      <c r="K21" s="502">
        <v>221</v>
      </c>
      <c r="L21" s="297">
        <v>-11.244979919678711</v>
      </c>
      <c r="M21" s="292">
        <v>512</v>
      </c>
      <c r="N21" s="941"/>
    </row>
    <row r="22" spans="1:14" x14ac:dyDescent="0.2">
      <c r="A22" s="241" t="s">
        <v>14</v>
      </c>
      <c r="B22" s="502">
        <v>8098</v>
      </c>
      <c r="C22" s="502">
        <v>7853</v>
      </c>
      <c r="D22" s="502">
        <v>7267</v>
      </c>
      <c r="E22" s="502">
        <v>6500</v>
      </c>
      <c r="F22" s="502">
        <v>6532</v>
      </c>
      <c r="G22" s="502">
        <v>6942</v>
      </c>
      <c r="H22" s="502">
        <v>6596</v>
      </c>
      <c r="I22" s="502">
        <v>6248</v>
      </c>
      <c r="J22" s="502">
        <v>5661</v>
      </c>
      <c r="K22" s="502">
        <v>5923</v>
      </c>
      <c r="L22" s="297">
        <v>4.6281575693340349</v>
      </c>
      <c r="M22" s="292">
        <v>8403</v>
      </c>
      <c r="N22" s="941"/>
    </row>
    <row r="23" spans="1:14" x14ac:dyDescent="0.2">
      <c r="A23" s="241" t="s">
        <v>15</v>
      </c>
      <c r="B23" s="502">
        <v>2768</v>
      </c>
      <c r="C23" s="502">
        <v>2871</v>
      </c>
      <c r="D23" s="502">
        <v>2961</v>
      </c>
      <c r="E23" s="502">
        <v>2720</v>
      </c>
      <c r="F23" s="502">
        <v>2577</v>
      </c>
      <c r="G23" s="502">
        <v>2341</v>
      </c>
      <c r="H23" s="502">
        <v>2093</v>
      </c>
      <c r="I23" s="502">
        <v>1796</v>
      </c>
      <c r="J23" s="502">
        <v>1634</v>
      </c>
      <c r="K23" s="502">
        <v>1491</v>
      </c>
      <c r="L23" s="297">
        <v>-8.7515299877600974</v>
      </c>
      <c r="M23" s="292">
        <v>2132</v>
      </c>
      <c r="N23" s="941"/>
    </row>
    <row r="24" spans="1:14" x14ac:dyDescent="0.2">
      <c r="A24" s="241" t="s">
        <v>16</v>
      </c>
      <c r="B24" s="502">
        <v>1142</v>
      </c>
      <c r="C24" s="502">
        <v>1067</v>
      </c>
      <c r="D24" s="502">
        <v>811</v>
      </c>
      <c r="E24" s="502">
        <v>624</v>
      </c>
      <c r="F24" s="502">
        <v>681</v>
      </c>
      <c r="G24" s="502">
        <v>602</v>
      </c>
      <c r="H24" s="502">
        <v>545</v>
      </c>
      <c r="I24" s="502">
        <v>545</v>
      </c>
      <c r="J24" s="502">
        <v>471</v>
      </c>
      <c r="K24" s="502">
        <v>408</v>
      </c>
      <c r="L24" s="297">
        <v>-13.375796178343947</v>
      </c>
      <c r="M24" s="292">
        <v>864</v>
      </c>
      <c r="N24" s="941"/>
    </row>
    <row r="25" spans="1:14" x14ac:dyDescent="0.2">
      <c r="A25" s="241" t="s">
        <v>131</v>
      </c>
      <c r="B25" s="502">
        <v>1158</v>
      </c>
      <c r="C25" s="502">
        <v>1245</v>
      </c>
      <c r="D25" s="502">
        <v>1244</v>
      </c>
      <c r="E25" s="502">
        <v>1221</v>
      </c>
      <c r="F25" s="502">
        <v>1119</v>
      </c>
      <c r="G25" s="502">
        <v>1020</v>
      </c>
      <c r="H25" s="502">
        <v>914</v>
      </c>
      <c r="I25" s="502">
        <v>799</v>
      </c>
      <c r="J25" s="502">
        <v>804</v>
      </c>
      <c r="K25" s="502">
        <v>690</v>
      </c>
      <c r="L25" s="297">
        <v>-14.179104477611936</v>
      </c>
      <c r="M25" s="292">
        <v>958</v>
      </c>
      <c r="N25" s="941"/>
    </row>
    <row r="26" spans="1:14" x14ac:dyDescent="0.2">
      <c r="A26" s="634" t="s">
        <v>141</v>
      </c>
      <c r="B26" s="641">
        <v>3836</v>
      </c>
      <c r="C26" s="641">
        <v>3362</v>
      </c>
      <c r="D26" s="641">
        <v>3016</v>
      </c>
      <c r="E26" s="641">
        <v>2583</v>
      </c>
      <c r="F26" s="641">
        <v>2504</v>
      </c>
      <c r="G26" s="641">
        <v>2442</v>
      </c>
      <c r="H26" s="641">
        <v>2233</v>
      </c>
      <c r="I26" s="641">
        <v>1972</v>
      </c>
      <c r="J26" s="641">
        <v>1827</v>
      </c>
      <c r="K26" s="641">
        <v>1773</v>
      </c>
      <c r="L26" s="642">
        <v>-2.9556650246305383</v>
      </c>
      <c r="M26" s="643">
        <v>2302</v>
      </c>
      <c r="N26" s="941"/>
    </row>
    <row r="27" spans="1:14" x14ac:dyDescent="0.2">
      <c r="A27" s="241" t="s">
        <v>468</v>
      </c>
      <c r="B27" s="502">
        <v>190</v>
      </c>
      <c r="C27" s="502">
        <v>159</v>
      </c>
      <c r="D27" s="502">
        <v>146</v>
      </c>
      <c r="E27" s="502">
        <v>133</v>
      </c>
      <c r="F27" s="502">
        <v>130</v>
      </c>
      <c r="G27" s="502">
        <v>133</v>
      </c>
      <c r="H27" s="502">
        <v>116</v>
      </c>
      <c r="I27" s="502">
        <v>114</v>
      </c>
      <c r="J27" s="502">
        <v>124</v>
      </c>
      <c r="K27" s="502">
        <v>120</v>
      </c>
      <c r="L27" s="297">
        <v>-3.2258064516129004</v>
      </c>
      <c r="M27" s="292">
        <v>145</v>
      </c>
      <c r="N27" s="941"/>
    </row>
    <row r="28" spans="1:14" x14ac:dyDescent="0.2">
      <c r="A28" s="241" t="s">
        <v>469</v>
      </c>
      <c r="B28" s="502">
        <v>3646</v>
      </c>
      <c r="C28" s="502">
        <v>3203</v>
      </c>
      <c r="D28" s="502">
        <v>2870</v>
      </c>
      <c r="E28" s="502">
        <v>2450</v>
      </c>
      <c r="F28" s="502">
        <v>2374</v>
      </c>
      <c r="G28" s="502">
        <v>2309</v>
      </c>
      <c r="H28" s="502">
        <v>2117</v>
      </c>
      <c r="I28" s="502">
        <v>1858</v>
      </c>
      <c r="J28" s="502">
        <v>1703</v>
      </c>
      <c r="K28" s="502">
        <v>1653</v>
      </c>
      <c r="L28" s="297">
        <v>-2.9359953024075125</v>
      </c>
      <c r="M28" s="292">
        <v>2157</v>
      </c>
      <c r="N28" s="941"/>
    </row>
    <row r="29" spans="1:14" x14ac:dyDescent="0.2">
      <c r="A29" s="634" t="s">
        <v>17</v>
      </c>
      <c r="B29" s="641">
        <v>20470</v>
      </c>
      <c r="C29" s="641">
        <v>20017</v>
      </c>
      <c r="D29" s="641">
        <v>19638</v>
      </c>
      <c r="E29" s="641">
        <v>18137</v>
      </c>
      <c r="F29" s="641">
        <v>18258</v>
      </c>
      <c r="G29" s="641">
        <v>18639</v>
      </c>
      <c r="H29" s="641">
        <v>18961</v>
      </c>
      <c r="I29" s="641">
        <v>17025</v>
      </c>
      <c r="J29" s="641">
        <v>15114</v>
      </c>
      <c r="K29" s="641">
        <v>13918</v>
      </c>
      <c r="L29" s="642">
        <v>-7.9131930660314982</v>
      </c>
      <c r="M29" s="643">
        <v>19593</v>
      </c>
      <c r="N29" s="941"/>
    </row>
    <row r="30" spans="1:14" x14ac:dyDescent="0.2">
      <c r="A30" s="241" t="s">
        <v>470</v>
      </c>
      <c r="B30" s="502">
        <v>9744</v>
      </c>
      <c r="C30" s="502">
        <v>9822</v>
      </c>
      <c r="D30" s="502">
        <v>10170</v>
      </c>
      <c r="E30" s="502">
        <v>9767</v>
      </c>
      <c r="F30" s="502">
        <v>9672</v>
      </c>
      <c r="G30" s="502">
        <v>10013</v>
      </c>
      <c r="H30" s="502">
        <v>10177</v>
      </c>
      <c r="I30" s="502">
        <v>9033</v>
      </c>
      <c r="J30" s="502">
        <v>8108</v>
      </c>
      <c r="K30" s="502">
        <v>7243</v>
      </c>
      <c r="L30" s="297">
        <v>-10.668475579674396</v>
      </c>
      <c r="M30" s="292">
        <v>10609</v>
      </c>
      <c r="N30" s="941"/>
    </row>
    <row r="31" spans="1:14" x14ac:dyDescent="0.2">
      <c r="A31" s="241" t="s">
        <v>471</v>
      </c>
      <c r="B31" s="502">
        <v>2838</v>
      </c>
      <c r="C31" s="502">
        <v>2445</v>
      </c>
      <c r="D31" s="502">
        <v>2265</v>
      </c>
      <c r="E31" s="502">
        <v>1709</v>
      </c>
      <c r="F31" s="502">
        <v>1684</v>
      </c>
      <c r="G31" s="502">
        <v>1586</v>
      </c>
      <c r="H31" s="502">
        <v>1489</v>
      </c>
      <c r="I31" s="502">
        <v>1436</v>
      </c>
      <c r="J31" s="502">
        <v>1476</v>
      </c>
      <c r="K31" s="502">
        <v>1576</v>
      </c>
      <c r="L31" s="297">
        <v>6.7750677506775103</v>
      </c>
      <c r="M31" s="292">
        <v>2026</v>
      </c>
      <c r="N31" s="941"/>
    </row>
    <row r="32" spans="1:14" x14ac:dyDescent="0.2">
      <c r="A32" s="241" t="s">
        <v>472</v>
      </c>
      <c r="B32" s="502">
        <v>7699</v>
      </c>
      <c r="C32" s="502">
        <v>7531</v>
      </c>
      <c r="D32" s="502">
        <v>6990</v>
      </c>
      <c r="E32" s="502">
        <v>6449</v>
      </c>
      <c r="F32" s="502">
        <v>6720</v>
      </c>
      <c r="G32" s="502">
        <v>6868</v>
      </c>
      <c r="H32" s="502">
        <v>7144</v>
      </c>
      <c r="I32" s="502">
        <v>6371</v>
      </c>
      <c r="J32" s="502">
        <v>5417</v>
      </c>
      <c r="K32" s="502">
        <v>4997</v>
      </c>
      <c r="L32" s="297">
        <v>-7.7533690234447121</v>
      </c>
      <c r="M32" s="292">
        <v>6810</v>
      </c>
      <c r="N32" s="941"/>
    </row>
    <row r="33" spans="1:14" x14ac:dyDescent="0.2">
      <c r="A33" s="241" t="s">
        <v>473</v>
      </c>
      <c r="B33" s="502">
        <v>189</v>
      </c>
      <c r="C33" s="502">
        <v>219</v>
      </c>
      <c r="D33" s="502">
        <v>213</v>
      </c>
      <c r="E33" s="502">
        <v>212</v>
      </c>
      <c r="F33" s="502">
        <v>182</v>
      </c>
      <c r="G33" s="502">
        <v>172</v>
      </c>
      <c r="H33" s="502">
        <v>151</v>
      </c>
      <c r="I33" s="502">
        <v>185</v>
      </c>
      <c r="J33" s="502">
        <v>113</v>
      </c>
      <c r="K33" s="502">
        <v>102</v>
      </c>
      <c r="L33" s="297">
        <v>-9.7345132743362868</v>
      </c>
      <c r="M33" s="292">
        <v>148</v>
      </c>
      <c r="N33" s="941"/>
    </row>
    <row r="34" spans="1:14" s="99" customFormat="1" x14ac:dyDescent="0.2">
      <c r="A34" s="206" t="s">
        <v>18</v>
      </c>
      <c r="B34" s="501">
        <v>77489</v>
      </c>
      <c r="C34" s="501">
        <v>73293</v>
      </c>
      <c r="D34" s="501">
        <v>67753</v>
      </c>
      <c r="E34" s="501">
        <v>64040</v>
      </c>
      <c r="F34" s="501">
        <v>69454</v>
      </c>
      <c r="G34" s="501">
        <v>70079</v>
      </c>
      <c r="H34" s="501">
        <v>64224</v>
      </c>
      <c r="I34" s="501">
        <v>59767</v>
      </c>
      <c r="J34" s="501">
        <v>53435</v>
      </c>
      <c r="K34" s="501">
        <v>50045</v>
      </c>
      <c r="L34" s="296">
        <v>-6.3441564517638271</v>
      </c>
      <c r="M34" s="291">
        <v>69719</v>
      </c>
      <c r="N34" s="941"/>
    </row>
    <row r="35" spans="1:14" x14ac:dyDescent="0.2">
      <c r="A35" s="634" t="s">
        <v>19</v>
      </c>
      <c r="B35" s="641">
        <v>31508</v>
      </c>
      <c r="C35" s="641">
        <v>29187</v>
      </c>
      <c r="D35" s="641">
        <v>29470</v>
      </c>
      <c r="E35" s="641">
        <v>28587</v>
      </c>
      <c r="F35" s="641">
        <v>29169</v>
      </c>
      <c r="G35" s="641">
        <v>31120</v>
      </c>
      <c r="H35" s="641">
        <v>31659</v>
      </c>
      <c r="I35" s="641">
        <v>29188</v>
      </c>
      <c r="J35" s="641">
        <v>25766</v>
      </c>
      <c r="K35" s="641">
        <v>22541</v>
      </c>
      <c r="L35" s="642">
        <v>-12.516494605293794</v>
      </c>
      <c r="M35" s="643">
        <v>33400</v>
      </c>
      <c r="N35" s="941"/>
    </row>
    <row r="36" spans="1:14" x14ac:dyDescent="0.2">
      <c r="A36" s="241" t="s">
        <v>474</v>
      </c>
      <c r="B36" s="502">
        <v>12966</v>
      </c>
      <c r="C36" s="502">
        <v>12600</v>
      </c>
      <c r="D36" s="502">
        <v>12762</v>
      </c>
      <c r="E36" s="502">
        <v>11648</v>
      </c>
      <c r="F36" s="502">
        <v>11213</v>
      </c>
      <c r="G36" s="502">
        <v>11762</v>
      </c>
      <c r="H36" s="502">
        <v>12080</v>
      </c>
      <c r="I36" s="502">
        <v>11240</v>
      </c>
      <c r="J36" s="502">
        <v>9901</v>
      </c>
      <c r="K36" s="502">
        <v>8726</v>
      </c>
      <c r="L36" s="297">
        <v>-11.867488132511872</v>
      </c>
      <c r="M36" s="292">
        <v>12687</v>
      </c>
      <c r="N36" s="941"/>
    </row>
    <row r="37" spans="1:14" x14ac:dyDescent="0.2">
      <c r="A37" s="241" t="s">
        <v>475</v>
      </c>
      <c r="B37" s="502">
        <v>14077</v>
      </c>
      <c r="C37" s="502">
        <v>12114</v>
      </c>
      <c r="D37" s="502">
        <v>12544</v>
      </c>
      <c r="E37" s="502">
        <v>12961</v>
      </c>
      <c r="F37" s="502">
        <v>13731</v>
      </c>
      <c r="G37" s="502">
        <v>15585</v>
      </c>
      <c r="H37" s="502">
        <v>16298</v>
      </c>
      <c r="I37" s="502">
        <v>15303</v>
      </c>
      <c r="J37" s="502">
        <v>13674</v>
      </c>
      <c r="K37" s="502">
        <v>11904</v>
      </c>
      <c r="L37" s="297">
        <v>-12.944273804300133</v>
      </c>
      <c r="M37" s="292">
        <v>17964</v>
      </c>
      <c r="N37" s="941"/>
    </row>
    <row r="38" spans="1:14" x14ac:dyDescent="0.2">
      <c r="A38" s="241" t="s">
        <v>192</v>
      </c>
      <c r="B38" s="502">
        <v>705</v>
      </c>
      <c r="C38" s="502">
        <v>624</v>
      </c>
      <c r="D38" s="502">
        <v>309</v>
      </c>
      <c r="E38" s="502">
        <v>220</v>
      </c>
      <c r="F38" s="502">
        <v>306</v>
      </c>
      <c r="G38" s="502">
        <v>250</v>
      </c>
      <c r="H38" s="502">
        <v>148</v>
      </c>
      <c r="I38" s="502">
        <v>69</v>
      </c>
      <c r="J38" s="502">
        <v>42</v>
      </c>
      <c r="K38" s="502">
        <v>31</v>
      </c>
      <c r="L38" s="297">
        <v>-26.190476190476186</v>
      </c>
      <c r="M38" s="292">
        <v>87</v>
      </c>
      <c r="N38" s="941"/>
    </row>
    <row r="39" spans="1:14" x14ac:dyDescent="0.2">
      <c r="A39" s="241" t="s">
        <v>482</v>
      </c>
      <c r="B39" s="502">
        <v>47</v>
      </c>
      <c r="C39" s="502">
        <v>43</v>
      </c>
      <c r="D39" s="502">
        <v>20</v>
      </c>
      <c r="E39" s="502">
        <v>32</v>
      </c>
      <c r="F39" s="502">
        <v>41</v>
      </c>
      <c r="G39" s="502">
        <v>43</v>
      </c>
      <c r="H39" s="502">
        <v>29</v>
      </c>
      <c r="I39" s="502">
        <v>13</v>
      </c>
      <c r="J39" s="502">
        <v>14</v>
      </c>
      <c r="K39" s="502">
        <v>9</v>
      </c>
      <c r="L39" s="297">
        <v>-35.714285714285708</v>
      </c>
      <c r="M39" s="292">
        <v>16</v>
      </c>
      <c r="N39" s="941"/>
    </row>
    <row r="40" spans="1:14" x14ac:dyDescent="0.2">
      <c r="A40" s="240" t="s">
        <v>268</v>
      </c>
      <c r="B40" s="503">
        <v>3713</v>
      </c>
      <c r="C40" s="503">
        <v>3806</v>
      </c>
      <c r="D40" s="503">
        <v>3835</v>
      </c>
      <c r="E40" s="503">
        <v>3726</v>
      </c>
      <c r="F40" s="503">
        <v>3878</v>
      </c>
      <c r="G40" s="503">
        <v>3480</v>
      </c>
      <c r="H40" s="503">
        <v>3104</v>
      </c>
      <c r="I40" s="503">
        <v>2563</v>
      </c>
      <c r="J40" s="503">
        <v>2135</v>
      </c>
      <c r="K40" s="503">
        <v>1871</v>
      </c>
      <c r="L40" s="298">
        <v>-12.365339578454337</v>
      </c>
      <c r="M40" s="293">
        <v>2646</v>
      </c>
      <c r="N40" s="941"/>
    </row>
    <row r="41" spans="1:14" x14ac:dyDescent="0.2">
      <c r="A41" s="634" t="s">
        <v>20</v>
      </c>
      <c r="B41" s="641">
        <v>45981</v>
      </c>
      <c r="C41" s="641">
        <v>44106</v>
      </c>
      <c r="D41" s="641">
        <v>38283</v>
      </c>
      <c r="E41" s="641">
        <v>35453</v>
      </c>
      <c r="F41" s="641">
        <v>40285</v>
      </c>
      <c r="G41" s="641">
        <v>38959</v>
      </c>
      <c r="H41" s="641">
        <v>32565</v>
      </c>
      <c r="I41" s="641">
        <v>30579</v>
      </c>
      <c r="J41" s="641">
        <v>27669</v>
      </c>
      <c r="K41" s="641">
        <v>27504</v>
      </c>
      <c r="L41" s="642">
        <v>-0.59633524883443423</v>
      </c>
      <c r="M41" s="643">
        <v>36319</v>
      </c>
      <c r="N41" s="941"/>
    </row>
    <row r="42" spans="1:14" x14ac:dyDescent="0.2">
      <c r="A42" s="241" t="s">
        <v>476</v>
      </c>
      <c r="B42" s="502">
        <v>3405</v>
      </c>
      <c r="C42" s="502">
        <v>3167</v>
      </c>
      <c r="D42" s="502">
        <v>2858</v>
      </c>
      <c r="E42" s="502">
        <v>2811</v>
      </c>
      <c r="F42" s="502">
        <v>3574</v>
      </c>
      <c r="G42" s="502">
        <v>3411</v>
      </c>
      <c r="H42" s="502">
        <v>3569</v>
      </c>
      <c r="I42" s="502">
        <v>3759</v>
      </c>
      <c r="J42" s="502">
        <v>3813</v>
      </c>
      <c r="K42" s="502">
        <v>3117</v>
      </c>
      <c r="L42" s="297">
        <v>-18.253343823760815</v>
      </c>
      <c r="M42" s="292">
        <v>3682</v>
      </c>
      <c r="N42" s="941"/>
    </row>
    <row r="43" spans="1:14" x14ac:dyDescent="0.2">
      <c r="A43" s="241" t="s">
        <v>477</v>
      </c>
      <c r="B43" s="502">
        <v>6232</v>
      </c>
      <c r="C43" s="502">
        <v>5351</v>
      </c>
      <c r="D43" s="502">
        <v>5287</v>
      </c>
      <c r="E43" s="502">
        <v>4735</v>
      </c>
      <c r="F43" s="502">
        <v>4091</v>
      </c>
      <c r="G43" s="502">
        <v>3681</v>
      </c>
      <c r="H43" s="502">
        <v>3537</v>
      </c>
      <c r="I43" s="502">
        <v>3634</v>
      </c>
      <c r="J43" s="502">
        <v>3660</v>
      </c>
      <c r="K43" s="502">
        <v>3558</v>
      </c>
      <c r="L43" s="297">
        <v>-2.786885245901638</v>
      </c>
      <c r="M43" s="292">
        <v>4192</v>
      </c>
      <c r="N43" s="941"/>
    </row>
    <row r="44" spans="1:14" x14ac:dyDescent="0.2">
      <c r="A44" s="241" t="s">
        <v>478</v>
      </c>
      <c r="B44" s="502">
        <v>14357</v>
      </c>
      <c r="C44" s="502">
        <v>12955</v>
      </c>
      <c r="D44" s="502">
        <v>12381</v>
      </c>
      <c r="E44" s="502">
        <v>12034</v>
      </c>
      <c r="F44" s="502">
        <v>14125</v>
      </c>
      <c r="G44" s="502">
        <v>14007</v>
      </c>
      <c r="H44" s="502">
        <v>12370</v>
      </c>
      <c r="I44" s="502">
        <v>10686</v>
      </c>
      <c r="J44" s="502">
        <v>9410</v>
      </c>
      <c r="K44" s="502">
        <v>9067</v>
      </c>
      <c r="L44" s="297">
        <v>-3.645058448459082</v>
      </c>
      <c r="M44" s="292">
        <v>9349</v>
      </c>
      <c r="N44" s="941"/>
    </row>
    <row r="45" spans="1:14" x14ac:dyDescent="0.2">
      <c r="A45" s="241" t="s">
        <v>479</v>
      </c>
      <c r="B45" s="502">
        <v>12175</v>
      </c>
      <c r="C45" s="502">
        <v>11052</v>
      </c>
      <c r="D45" s="502">
        <v>9001</v>
      </c>
      <c r="E45" s="502">
        <v>7855</v>
      </c>
      <c r="F45" s="502">
        <v>8515</v>
      </c>
      <c r="G45" s="502">
        <v>8303</v>
      </c>
      <c r="H45" s="502">
        <v>6324</v>
      </c>
      <c r="I45" s="502">
        <v>7164</v>
      </c>
      <c r="J45" s="502">
        <v>6923</v>
      </c>
      <c r="K45" s="502">
        <v>7648</v>
      </c>
      <c r="L45" s="297">
        <v>10.472338581539798</v>
      </c>
      <c r="M45" s="292">
        <v>12922</v>
      </c>
      <c r="N45" s="941"/>
    </row>
    <row r="46" spans="1:14" x14ac:dyDescent="0.2">
      <c r="A46" s="241" t="s">
        <v>480</v>
      </c>
      <c r="B46" s="502">
        <v>1662</v>
      </c>
      <c r="C46" s="502">
        <v>1723</v>
      </c>
      <c r="D46" s="502">
        <v>1504</v>
      </c>
      <c r="E46" s="502">
        <v>1243</v>
      </c>
      <c r="F46" s="502">
        <v>1611</v>
      </c>
      <c r="G46" s="502">
        <v>1580</v>
      </c>
      <c r="H46" s="502">
        <v>1537</v>
      </c>
      <c r="I46" s="502">
        <v>1335</v>
      </c>
      <c r="J46" s="502">
        <v>981</v>
      </c>
      <c r="K46" s="502">
        <v>1128</v>
      </c>
      <c r="L46" s="297">
        <v>14.984709480122316</v>
      </c>
      <c r="M46" s="292">
        <v>1891</v>
      </c>
      <c r="N46" s="941"/>
    </row>
    <row r="47" spans="1:14" x14ac:dyDescent="0.2">
      <c r="A47" s="241" t="s">
        <v>181</v>
      </c>
      <c r="B47" s="502">
        <v>2199</v>
      </c>
      <c r="C47" s="502">
        <v>2673</v>
      </c>
      <c r="D47" s="502">
        <v>1982</v>
      </c>
      <c r="E47" s="502">
        <v>2052</v>
      </c>
      <c r="F47" s="502">
        <v>2539</v>
      </c>
      <c r="G47" s="502">
        <v>2172</v>
      </c>
      <c r="H47" s="502">
        <v>481</v>
      </c>
      <c r="I47" s="502">
        <v>312</v>
      </c>
      <c r="J47" s="502">
        <v>86</v>
      </c>
      <c r="K47" s="502">
        <v>209</v>
      </c>
      <c r="L47" s="297">
        <v>143.02325581395348</v>
      </c>
      <c r="M47" s="292">
        <v>275</v>
      </c>
      <c r="N47" s="941"/>
    </row>
    <row r="48" spans="1:14" x14ac:dyDescent="0.2">
      <c r="A48" s="241" t="s">
        <v>182</v>
      </c>
      <c r="B48" s="502">
        <v>2856</v>
      </c>
      <c r="C48" s="502">
        <v>3603</v>
      </c>
      <c r="D48" s="502">
        <v>2641</v>
      </c>
      <c r="E48" s="502">
        <v>2663</v>
      </c>
      <c r="F48" s="502">
        <v>3096</v>
      </c>
      <c r="G48" s="502">
        <v>3162</v>
      </c>
      <c r="H48" s="502">
        <v>2281</v>
      </c>
      <c r="I48" s="502">
        <v>1477</v>
      </c>
      <c r="J48" s="502">
        <v>864</v>
      </c>
      <c r="K48" s="502">
        <v>692</v>
      </c>
      <c r="L48" s="297">
        <v>-19.907407407407408</v>
      </c>
      <c r="M48" s="292">
        <v>721</v>
      </c>
      <c r="N48" s="941"/>
    </row>
    <row r="49" spans="1:14" x14ac:dyDescent="0.2">
      <c r="A49" s="917" t="s">
        <v>481</v>
      </c>
      <c r="B49" s="504">
        <v>3095</v>
      </c>
      <c r="C49" s="504">
        <v>3582</v>
      </c>
      <c r="D49" s="504">
        <v>2629</v>
      </c>
      <c r="E49" s="504">
        <v>2060</v>
      </c>
      <c r="F49" s="504">
        <v>2734</v>
      </c>
      <c r="G49" s="504">
        <v>2643</v>
      </c>
      <c r="H49" s="504">
        <v>2466</v>
      </c>
      <c r="I49" s="504">
        <v>2212</v>
      </c>
      <c r="J49" s="504">
        <v>1932</v>
      </c>
      <c r="K49" s="504">
        <v>2085</v>
      </c>
      <c r="L49" s="299">
        <v>7.9192546583850998</v>
      </c>
      <c r="M49" s="294">
        <v>3287</v>
      </c>
      <c r="N49" s="941"/>
    </row>
    <row r="50" spans="1:14" ht="11.25" customHeight="1" x14ac:dyDescent="0.2">
      <c r="A50" s="953" t="s">
        <v>334</v>
      </c>
      <c r="B50" s="953"/>
      <c r="C50" s="953"/>
      <c r="D50" s="953"/>
      <c r="E50" s="953"/>
      <c r="F50" s="953"/>
      <c r="G50" s="953"/>
      <c r="H50" s="953"/>
      <c r="I50" s="953"/>
      <c r="J50" s="953"/>
      <c r="K50" s="953"/>
      <c r="L50" s="953"/>
      <c r="M50" s="953"/>
      <c r="N50" s="941"/>
    </row>
    <row r="51" spans="1:14" ht="11.25" customHeight="1" x14ac:dyDescent="0.2">
      <c r="A51" s="953" t="s">
        <v>241</v>
      </c>
      <c r="B51" s="953"/>
      <c r="C51" s="953"/>
      <c r="D51" s="953"/>
      <c r="E51" s="953"/>
      <c r="F51" s="953"/>
      <c r="G51" s="953"/>
      <c r="H51" s="953"/>
      <c r="I51" s="953"/>
      <c r="J51" s="953"/>
      <c r="K51" s="953"/>
      <c r="L51" s="953"/>
      <c r="M51" s="953"/>
      <c r="N51" s="941"/>
    </row>
    <row r="52" spans="1:14" ht="11.25" customHeight="1" x14ac:dyDescent="0.2">
      <c r="A52" s="953" t="s">
        <v>483</v>
      </c>
      <c r="B52" s="953"/>
      <c r="C52" s="953"/>
      <c r="D52" s="953"/>
      <c r="E52" s="953"/>
      <c r="F52" s="953"/>
      <c r="G52" s="953"/>
      <c r="H52" s="953"/>
      <c r="I52" s="953"/>
      <c r="J52" s="953"/>
      <c r="K52" s="953"/>
      <c r="L52" s="953"/>
      <c r="M52" s="953"/>
      <c r="N52" s="941"/>
    </row>
  </sheetData>
  <mergeCells count="3">
    <mergeCell ref="A50:M50"/>
    <mergeCell ref="A51:M51"/>
    <mergeCell ref="A52:M52"/>
  </mergeCells>
  <phoneticPr fontId="10" type="noConversion"/>
  <hyperlinks>
    <hyperlink ref="A1" location="Contents!A1" display="Return to index"/>
  </hyperlinks>
  <pageMargins left="0.75" right="0.75" top="1" bottom="1" header="0.5" footer="0.5"/>
  <pageSetup paperSize="9" scale="72" orientation="landscape" r:id="rId1"/>
  <headerFooter alignWithMargins="0"/>
</worksheet>
</file>

<file path=customXml/_rels/item1.xml.rels><?xml version="1.0" encoding="UTF-8" standalone="yes"?><Relationships xmlns="http://schemas.openxmlformats.org/package/2006/relationships"><Relationship Id="rId1" Target="itemProps1.xml" Type="http://schemas.openxmlformats.org/officeDocument/2006/relationships/customXmlProps"/></Relationships>
</file>

<file path=customXml/item1.xml><?xml version="1.0" encoding="utf-8"?>
<metadata xmlns="http://www.objective.com/ecm/document/metadata/53D26341A57B383EE0540010E0463CCA" version="1.0.0">
  <systemFields>
    <field name="Objective-Id">
      <value order="0">A22840332</value>
    </field>
    <field name="Objective-Title">
      <value order="0">Criminal Proceedings in Scotland 2017-18 - Web Tables - Final Main Bulletin tables</value>
    </field>
    <field name="Objective-Description">
      <value order="0"/>
    </field>
    <field name="Objective-CreationStamp">
      <value order="0">2018-11-29T16:08:29Z</value>
    </field>
    <field name="Objective-IsApproved">
      <value order="0">false</value>
    </field>
    <field name="Objective-IsPublished">
      <value order="0">true</value>
    </field>
    <field name="Objective-DatePublished">
      <value order="0">2019-01-23T14:39:24Z</value>
    </field>
    <field name="Objective-ModificationStamp">
      <value order="0">2019-01-23T14:39:24Z</value>
    </field>
    <field name="Objective-Owner">
      <value order="0">Martin, Liz L (U414660)</value>
    </field>
    <field name="Objective-Path">
      <value order="0">Objective Global Folder:SG File Plan:Crime, law, justice and rights:Justice system:Courts of law:Research and analysis: Courts of law:Statistics: Criminal proceedings in Scottish courts: Restricted working papers: Research and analysis: Courts of law file part 3: 2013-2018</value>
    </field>
    <field name="Objective-Parent">
      <value order="0">Statistics: Criminal proceedings in Scottish courts: Restricted working papers: Research and analysis: Courts of law file part 3: 2013-2018</value>
    </field>
    <field name="Objective-State">
      <value order="0">Published</value>
    </field>
    <field name="Objective-VersionId">
      <value order="0">vA33080245</value>
    </field>
    <field name="Objective-Version">
      <value order="0">4.0</value>
    </field>
    <field name="Objective-VersionNumber">
      <value order="0">22</value>
    </field>
    <field name="Objective-VersionComment">
      <value order="0"/>
    </field>
    <field name="Objective-FileNumber">
      <value order="0">PUBRES/3018</value>
    </field>
    <field name="Objective-Classification">
      <value order="0">Restricted</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49</vt:i4>
      </vt:variant>
      <vt:variant>
        <vt:lpstr>Named Ranges</vt:lpstr>
      </vt:variant>
      <vt:variant>
        <vt:i4>35</vt:i4>
      </vt:variant>
    </vt:vector>
  </HeadingPairs>
  <TitlesOfParts>
    <vt:vector size="84" baseType="lpstr">
      <vt:lpstr>Introduction</vt:lpstr>
      <vt:lpstr>Contents</vt:lpstr>
      <vt:lpstr>Table 1</vt:lpstr>
      <vt:lpstr>Table 2</vt:lpstr>
      <vt:lpstr>Table 2a</vt:lpstr>
      <vt:lpstr>Table 2b</vt:lpstr>
      <vt:lpstr>Table 3</vt:lpstr>
      <vt:lpstr>Table 4a</vt:lpstr>
      <vt:lpstr>Table 4b</vt:lpstr>
      <vt:lpstr>Table 4c</vt:lpstr>
      <vt:lpstr>Table 5</vt:lpstr>
      <vt:lpstr>Table 5a</vt:lpstr>
      <vt:lpstr>Table 5b</vt:lpstr>
      <vt:lpstr>Table 5c</vt:lpstr>
      <vt:lpstr>Table 6</vt:lpstr>
      <vt:lpstr>Table 6a</vt:lpstr>
      <vt:lpstr>Table 6b</vt:lpstr>
      <vt:lpstr>Table 6c</vt:lpstr>
      <vt:lpstr>Table 7</vt:lpstr>
      <vt:lpstr>Table 7a</vt:lpstr>
      <vt:lpstr>Table 7b</vt:lpstr>
      <vt:lpstr>Table 8a</vt:lpstr>
      <vt:lpstr>Table 8b</vt:lpstr>
      <vt:lpstr>Table 8c</vt:lpstr>
      <vt:lpstr>Table 9</vt:lpstr>
      <vt:lpstr>Table 9a</vt:lpstr>
      <vt:lpstr>Table 9b</vt:lpstr>
      <vt:lpstr>Table 10a</vt:lpstr>
      <vt:lpstr>Table 10b</vt:lpstr>
      <vt:lpstr>Table 10c</vt:lpstr>
      <vt:lpstr>Table 10d</vt:lpstr>
      <vt:lpstr>Table 11</vt:lpstr>
      <vt:lpstr>Table 12</vt:lpstr>
      <vt:lpstr>Table 13</vt:lpstr>
      <vt:lpstr>Table 14</vt:lpstr>
      <vt:lpstr>Table 15</vt:lpstr>
      <vt:lpstr>Table 16</vt:lpstr>
      <vt:lpstr>Table 17</vt:lpstr>
      <vt:lpstr>Table 18</vt:lpstr>
      <vt:lpstr>Table 18a</vt:lpstr>
      <vt:lpstr>Table 18b</vt:lpstr>
      <vt:lpstr>Table 18c</vt:lpstr>
      <vt:lpstr>Table 19</vt:lpstr>
      <vt:lpstr>Table 20</vt:lpstr>
      <vt:lpstr>Table 21</vt:lpstr>
      <vt:lpstr>Table 21a</vt:lpstr>
      <vt:lpstr>Table 21b</vt:lpstr>
      <vt:lpstr>Table 21c</vt:lpstr>
      <vt:lpstr>Table 22</vt:lpstr>
      <vt:lpstr>'Table 1'!Print_Area</vt:lpstr>
      <vt:lpstr>'Table 10a'!Print_Area</vt:lpstr>
      <vt:lpstr>'Table 10b'!Print_Area</vt:lpstr>
      <vt:lpstr>'Table 10c'!Print_Area</vt:lpstr>
      <vt:lpstr>'Table 10d'!Print_Area</vt:lpstr>
      <vt:lpstr>'Table 11'!Print_Area</vt:lpstr>
      <vt:lpstr>'Table 12'!Print_Area</vt:lpstr>
      <vt:lpstr>'Table 13'!Print_Area</vt:lpstr>
      <vt:lpstr>'Table 14'!Print_Area</vt:lpstr>
      <vt:lpstr>'Table 15'!Print_Area</vt:lpstr>
      <vt:lpstr>'Table 16'!Print_Area</vt:lpstr>
      <vt:lpstr>'Table 17'!Print_Area</vt:lpstr>
      <vt:lpstr>'Table 18'!Print_Area</vt:lpstr>
      <vt:lpstr>'Table 18a'!Print_Area</vt:lpstr>
      <vt:lpstr>'Table 18b'!Print_Area</vt:lpstr>
      <vt:lpstr>'Table 18c'!Print_Area</vt:lpstr>
      <vt:lpstr>'Table 19'!Print_Area</vt:lpstr>
      <vt:lpstr>'Table 2'!Print_Area</vt:lpstr>
      <vt:lpstr>'Table 20'!Print_Area</vt:lpstr>
      <vt:lpstr>'Table 21'!Print_Area</vt:lpstr>
      <vt:lpstr>'Table 21a'!Print_Area</vt:lpstr>
      <vt:lpstr>'Table 21b'!Print_Area</vt:lpstr>
      <vt:lpstr>'Table 21c'!Print_Area</vt:lpstr>
      <vt:lpstr>'Table 22'!Print_Area</vt:lpstr>
      <vt:lpstr>'Table 3'!Print_Area</vt:lpstr>
      <vt:lpstr>'Table 4a'!Print_Area</vt:lpstr>
      <vt:lpstr>'Table 4b'!Print_Area</vt:lpstr>
      <vt:lpstr>'Table 4c'!Print_Area</vt:lpstr>
      <vt:lpstr>'Table 5'!Print_Area</vt:lpstr>
      <vt:lpstr>'Table 6'!Print_Area</vt:lpstr>
      <vt:lpstr>'Table 7'!Print_Area</vt:lpstr>
      <vt:lpstr>'Table 8a'!Print_Area</vt:lpstr>
      <vt:lpstr>'Table 8b'!Print_Area</vt:lpstr>
      <vt:lpstr>'Table 8c'!Print_Area</vt:lpstr>
      <vt:lpstr>'Table 9'!Print_Area</vt:lpstr>
    </vt:vector>
  </TitlesOfParts>
  <Company>Scottish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2010-01-08T10:22:55Z</dcterms:created>
  <cp:lastPrinted>2019-01-14T14:57:49Z</cp:lastPrinted>
  <dcterms:modified xsi:type="dcterms:W3CDTF">2020-03-20T18:26:31Z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bjective-Id">
    <vt:lpwstr>A22840332</vt:lpwstr>
  </property>
  <property fmtid="{D5CDD505-2E9C-101B-9397-08002B2CF9AE}" pid="3" name="Objective-Comment">
    <vt:lpwstr/>
  </property>
  <property fmtid="{D5CDD505-2E9C-101B-9397-08002B2CF9AE}" pid="4" name="Objective-CreationStamp">
    <vt:filetime>2018-11-29T16:09:18Z</vt:filetime>
  </property>
  <property fmtid="{D5CDD505-2E9C-101B-9397-08002B2CF9AE}" pid="5" name="Objective-IsApproved">
    <vt:bool>false</vt:bool>
  </property>
  <property fmtid="{D5CDD505-2E9C-101B-9397-08002B2CF9AE}" pid="6" name="Objective-IsPublished">
    <vt:bool>true</vt:bool>
  </property>
  <property fmtid="{D5CDD505-2E9C-101B-9397-08002B2CF9AE}" pid="7" name="Objective-DatePublished">
    <vt:filetime>2019-01-23T14:39:24Z</vt:filetime>
  </property>
  <property fmtid="{D5CDD505-2E9C-101B-9397-08002B2CF9AE}" pid="8" name="Objective-ModificationStamp">
    <vt:filetime>2019-01-23T14:39:24Z</vt:filetime>
  </property>
  <property fmtid="{D5CDD505-2E9C-101B-9397-08002B2CF9AE}" pid="9" name="Objective-Owner">
    <vt:lpwstr>Martin, Liz L (U414660)</vt:lpwstr>
  </property>
  <property fmtid="{D5CDD505-2E9C-101B-9397-08002B2CF9AE}" pid="10" name="Objective-Path">
    <vt:lpwstr>Objective Global Folder:SG File Plan:Crime, law, justice and rights:Justice system:Courts of law:Research and analysis: Courts of law:Statistics: Criminal proceedings in Scottish courts: Restricted working papers: Research and analysis: Courts of law file</vt:lpwstr>
  </property>
  <property fmtid="{D5CDD505-2E9C-101B-9397-08002B2CF9AE}" pid="11" name="Objective-Parent">
    <vt:lpwstr>Statistics: Criminal proceedings in Scottish courts: Restricted working papers: Research and analysis: Courts of law file part 3: 2013-2018</vt:lpwstr>
  </property>
  <property fmtid="{D5CDD505-2E9C-101B-9397-08002B2CF9AE}" pid="12" name="Objective-State">
    <vt:lpwstr>Published</vt:lpwstr>
  </property>
  <property fmtid="{D5CDD505-2E9C-101B-9397-08002B2CF9AE}" pid="13" name="Objective-Title">
    <vt:lpwstr>Criminal Proceedings in Scotland 2017-18 - Web Tables - Final Main Bulletin tables</vt:lpwstr>
  </property>
  <property fmtid="{D5CDD505-2E9C-101B-9397-08002B2CF9AE}" pid="14" name="Objective-Version">
    <vt:lpwstr>4.0</vt:lpwstr>
  </property>
  <property fmtid="{D5CDD505-2E9C-101B-9397-08002B2CF9AE}" pid="15" name="Objective-VersionComment">
    <vt:lpwstr/>
  </property>
  <property fmtid="{D5CDD505-2E9C-101B-9397-08002B2CF9AE}" pid="16" name="Objective-VersionNumber">
    <vt:r8>22</vt:r8>
  </property>
  <property fmtid="{D5CDD505-2E9C-101B-9397-08002B2CF9AE}" pid="17" name="Objective-FileNumber">
    <vt:lpwstr>PUBRES/3018</vt:lpwstr>
  </property>
  <property fmtid="{D5CDD505-2E9C-101B-9397-08002B2CF9AE}" pid="18" name="Objective-Classification">
    <vt:lpwstr>[Inherited - Restricted]</vt:lpwstr>
  </property>
  <property fmtid="{D5CDD505-2E9C-101B-9397-08002B2CF9AE}" pid="19" name="Objective-Caveats">
    <vt:lpwstr/>
  </property>
  <property fmtid="{D5CDD505-2E9C-101B-9397-08002B2CF9AE}" pid="20" name="Objective-Date of Original [system]">
    <vt:lpwstr/>
  </property>
  <property fmtid="{D5CDD505-2E9C-101B-9397-08002B2CF9AE}" pid="21" name="Objective-Date Received [system]">
    <vt:lpwstr/>
  </property>
  <property fmtid="{D5CDD505-2E9C-101B-9397-08002B2CF9AE}" pid="22" name="Objective-SG Web Publication - Category [system]">
    <vt:lpwstr/>
  </property>
  <property fmtid="{D5CDD505-2E9C-101B-9397-08002B2CF9AE}" pid="23" name="Objective-SG Web Publication - Category 2 Classification [system]">
    <vt:lpwstr/>
  </property>
  <property fmtid="{D5CDD505-2E9C-101B-9397-08002B2CF9AE}" pid="24" name="Objective-Description">
    <vt:lpwstr/>
  </property>
  <property fmtid="{D5CDD505-2E9C-101B-9397-08002B2CF9AE}" pid="25" name="Objective-VersionId">
    <vt:lpwstr>vA33080245</vt:lpwstr>
  </property>
  <property fmtid="{D5CDD505-2E9C-101B-9397-08002B2CF9AE}" pid="26" name="Objective-Connect Creator">
    <vt:lpwstr/>
  </property>
  <property fmtid="{D5CDD505-2E9C-101B-9397-08002B2CF9AE}" pid="27" name="Objective-Date Received">
    <vt:lpwstr/>
  </property>
  <property fmtid="{D5CDD505-2E9C-101B-9397-08002B2CF9AE}" pid="28" name="Objective-Date of Original">
    <vt:lpwstr/>
  </property>
  <property fmtid="{D5CDD505-2E9C-101B-9397-08002B2CF9AE}" pid="29" name="Objective-SG Web Publication - Category">
    <vt:lpwstr/>
  </property>
  <property fmtid="{D5CDD505-2E9C-101B-9397-08002B2CF9AE}" pid="30" name="Objective-SG Web Publication - Category 2 Classification">
    <vt:lpwstr/>
  </property>
  <property fmtid="{D5CDD505-2E9C-101B-9397-08002B2CF9AE}" pid="31" name="Objective-Connect Creator [system]">
    <vt:lpwstr/>
  </property>
</Properties>
</file>