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FCSD\Linked Spreadsheets\ASD Statistics\LFRs 2018-19\LFR 2018-19 Return Workbooks\Publish Standard Files\"/>
    </mc:Choice>
  </mc:AlternateContent>
  <bookViews>
    <workbookView xWindow="-15" yWindow="285" windowWidth="14400" windowHeight="6135" tabRatio="936"/>
  </bookViews>
  <sheets>
    <sheet name="Notes" sheetId="116" r:id="rId1"/>
    <sheet name="Scotland" sheetId="114" r:id="rId2"/>
    <sheet name="Aberdeen City" sheetId="10" r:id="rId3"/>
    <sheet name="Aberdeenshire" sheetId="83" r:id="rId4"/>
    <sheet name="Angus" sheetId="84" r:id="rId5"/>
    <sheet name="Argyll &amp; Bute" sheetId="85" r:id="rId6"/>
    <sheet name="City of Edinburgh" sheetId="93" r:id="rId7"/>
    <sheet name="Clackmannanshire" sheetId="86" r:id="rId8"/>
    <sheet name="Dumfries &amp; Galloway" sheetId="87" r:id="rId9"/>
    <sheet name="Dundee City" sheetId="88" r:id="rId10"/>
    <sheet name="East Ayrshire" sheetId="89" r:id="rId11"/>
    <sheet name="East Dunbartonshire" sheetId="90" r:id="rId12"/>
    <sheet name="East Lothian" sheetId="91" r:id="rId13"/>
    <sheet name="East Renfrewshire" sheetId="92" r:id="rId14"/>
    <sheet name="Falkirk" sheetId="95" r:id="rId15"/>
    <sheet name="Fife" sheetId="96" r:id="rId16"/>
    <sheet name="Glasgow City" sheetId="97" r:id="rId17"/>
    <sheet name="Highland" sheetId="98" r:id="rId18"/>
    <sheet name="Inverclyde" sheetId="99" r:id="rId19"/>
    <sheet name="Midlothian" sheetId="100" r:id="rId20"/>
    <sheet name="Moray" sheetId="101" r:id="rId21"/>
    <sheet name="Na h-Eileanan Siar" sheetId="94" r:id="rId22"/>
    <sheet name="North Ayrshire" sheetId="102" r:id="rId23"/>
    <sheet name="North Lanarkshire" sheetId="103" r:id="rId24"/>
    <sheet name="Orkney Islands" sheetId="104" r:id="rId25"/>
    <sheet name="Perth &amp; Kinross" sheetId="105" r:id="rId26"/>
    <sheet name="Renfrewshire" sheetId="106" r:id="rId27"/>
    <sheet name="Scottish Borders" sheetId="107" r:id="rId28"/>
    <sheet name="Shetland Islands" sheetId="108" r:id="rId29"/>
    <sheet name="South Ayrshire" sheetId="109" r:id="rId30"/>
    <sheet name="South Lanarkshire" sheetId="110" r:id="rId31"/>
    <sheet name="Stirling" sheetId="111" r:id="rId32"/>
    <sheet name="West Dunbartonshire" sheetId="112" r:id="rId33"/>
    <sheet name="West Lothian" sheetId="113" r:id="rId34"/>
  </sheets>
  <externalReferences>
    <externalReference r:id="rId35"/>
  </externalReferences>
  <definedNames>
    <definedName name="Year">[1]Guidance!$B$4</definedName>
  </definedNames>
  <calcPr calcId="162913"/>
</workbook>
</file>

<file path=xl/calcChain.xml><?xml version="1.0" encoding="utf-8"?>
<calcChain xmlns="http://schemas.openxmlformats.org/spreadsheetml/2006/main">
  <c r="L133" i="113" l="1"/>
  <c r="L132" i="113"/>
  <c r="L124" i="113"/>
  <c r="L123" i="113"/>
  <c r="L107" i="113"/>
  <c r="L106" i="113"/>
  <c r="J99" i="113"/>
  <c r="L96" i="113"/>
  <c r="L95" i="113"/>
  <c r="N90" i="113"/>
  <c r="N89" i="113" s="1"/>
  <c r="L81" i="113"/>
  <c r="L73" i="113"/>
  <c r="L72" i="113"/>
  <c r="N65" i="113"/>
  <c r="G65" i="113"/>
  <c r="L62" i="113"/>
  <c r="L61" i="113"/>
  <c r="N56" i="113"/>
  <c r="N55" i="113" s="1"/>
  <c r="I56" i="113"/>
  <c r="I55" i="113" s="1"/>
  <c r="G15" i="113"/>
  <c r="J51" i="113"/>
  <c r="I51" i="113"/>
  <c r="H51" i="113"/>
  <c r="G51" i="113"/>
  <c r="F51" i="113"/>
  <c r="L133" i="112"/>
  <c r="L132" i="112"/>
  <c r="L124" i="112"/>
  <c r="L123" i="112"/>
  <c r="L107" i="112"/>
  <c r="L106" i="112"/>
  <c r="H99" i="112"/>
  <c r="L95" i="112"/>
  <c r="N90" i="112"/>
  <c r="N89" i="112" s="1"/>
  <c r="L81" i="112"/>
  <c r="L73" i="112"/>
  <c r="L72" i="112"/>
  <c r="L62" i="112"/>
  <c r="N56" i="112"/>
  <c r="N55" i="112" s="1"/>
  <c r="J51" i="112"/>
  <c r="H51" i="112"/>
  <c r="G51" i="112"/>
  <c r="F51" i="112"/>
  <c r="L96" i="112"/>
  <c r="L133" i="111"/>
  <c r="L132" i="111"/>
  <c r="L124" i="111"/>
  <c r="L123" i="111"/>
  <c r="L107" i="111"/>
  <c r="L106" i="111"/>
  <c r="L96" i="111"/>
  <c r="L95" i="111"/>
  <c r="N90" i="111"/>
  <c r="N89" i="111" s="1"/>
  <c r="L81" i="111"/>
  <c r="L73" i="111"/>
  <c r="L72" i="111"/>
  <c r="L62" i="111"/>
  <c r="L61" i="111"/>
  <c r="N56" i="111"/>
  <c r="N55" i="111" s="1"/>
  <c r="H51" i="111"/>
  <c r="F51" i="111"/>
  <c r="L133" i="110"/>
  <c r="L132" i="110"/>
  <c r="L124" i="110"/>
  <c r="L123" i="110"/>
  <c r="L107" i="110"/>
  <c r="L106" i="110"/>
  <c r="L96" i="110"/>
  <c r="L95" i="110"/>
  <c r="N90" i="110"/>
  <c r="N89" i="110" s="1"/>
  <c r="L81" i="110"/>
  <c r="L73" i="110"/>
  <c r="L72" i="110"/>
  <c r="L62" i="110"/>
  <c r="L61" i="110"/>
  <c r="N56" i="110"/>
  <c r="N55" i="110" s="1"/>
  <c r="J51" i="110"/>
  <c r="I51" i="110"/>
  <c r="H51" i="110"/>
  <c r="G51" i="110"/>
  <c r="F51" i="110"/>
  <c r="E51" i="110"/>
  <c r="L133" i="109"/>
  <c r="L132" i="109"/>
  <c r="L123" i="109"/>
  <c r="H121" i="109"/>
  <c r="L107" i="109"/>
  <c r="L106" i="109"/>
  <c r="L96" i="109"/>
  <c r="L95" i="109"/>
  <c r="N90" i="109"/>
  <c r="N89" i="109" s="1"/>
  <c r="L81" i="109"/>
  <c r="L73" i="109"/>
  <c r="L72" i="109"/>
  <c r="L62" i="109"/>
  <c r="N56" i="109"/>
  <c r="N55" i="109" s="1"/>
  <c r="F56" i="109"/>
  <c r="F55" i="109" s="1"/>
  <c r="D23" i="109"/>
  <c r="J51" i="109"/>
  <c r="L124" i="109"/>
  <c r="L133" i="108"/>
  <c r="L132" i="108"/>
  <c r="L123" i="108"/>
  <c r="L107" i="108"/>
  <c r="L106" i="108"/>
  <c r="I99" i="108"/>
  <c r="G99" i="108"/>
  <c r="L96" i="108"/>
  <c r="L95" i="108"/>
  <c r="N90" i="108"/>
  <c r="N89" i="108" s="1"/>
  <c r="L81" i="108"/>
  <c r="L72" i="108"/>
  <c r="J65" i="108"/>
  <c r="F65" i="108"/>
  <c r="L62" i="108"/>
  <c r="N56" i="108"/>
  <c r="N55" i="108" s="1"/>
  <c r="J51" i="108"/>
  <c r="G51" i="108"/>
  <c r="F51" i="108"/>
  <c r="L124" i="108"/>
  <c r="E90" i="108"/>
  <c r="L73" i="108"/>
  <c r="L133" i="107"/>
  <c r="L132" i="107"/>
  <c r="L107" i="107"/>
  <c r="L106" i="107"/>
  <c r="L96" i="107"/>
  <c r="L95" i="107"/>
  <c r="N90" i="107"/>
  <c r="N89" i="107" s="1"/>
  <c r="L81" i="107"/>
  <c r="L73" i="107"/>
  <c r="L72" i="107"/>
  <c r="L62" i="107"/>
  <c r="L61" i="107"/>
  <c r="N56" i="107"/>
  <c r="N55" i="107" s="1"/>
  <c r="K15" i="107"/>
  <c r="I51" i="107"/>
  <c r="H51" i="107"/>
  <c r="L124" i="107"/>
  <c r="L123" i="107"/>
  <c r="L133" i="106"/>
  <c r="L132" i="106"/>
  <c r="L124" i="106"/>
  <c r="L123" i="106"/>
  <c r="L107" i="106"/>
  <c r="L106" i="106"/>
  <c r="L96" i="106"/>
  <c r="L95" i="106"/>
  <c r="N90" i="106"/>
  <c r="N89" i="106" s="1"/>
  <c r="L81" i="106"/>
  <c r="L73" i="106"/>
  <c r="L72" i="106"/>
  <c r="L62" i="106"/>
  <c r="L61" i="106"/>
  <c r="N56" i="106"/>
  <c r="N55" i="106" s="1"/>
  <c r="J51" i="106"/>
  <c r="F51" i="106"/>
  <c r="L133" i="105"/>
  <c r="L123" i="105"/>
  <c r="L106" i="105"/>
  <c r="L96" i="105"/>
  <c r="L95" i="105"/>
  <c r="L81" i="105"/>
  <c r="L73" i="105"/>
  <c r="L72" i="105"/>
  <c r="L62" i="105"/>
  <c r="N56" i="105"/>
  <c r="N55" i="105" s="1"/>
  <c r="J51" i="105"/>
  <c r="H51" i="105"/>
  <c r="F51" i="105"/>
  <c r="L124" i="105"/>
  <c r="L107" i="105"/>
  <c r="N90" i="105"/>
  <c r="N89" i="105" s="1"/>
  <c r="L133" i="104"/>
  <c r="L132" i="104"/>
  <c r="L124" i="104"/>
  <c r="L123" i="104"/>
  <c r="L107" i="104"/>
  <c r="L106" i="104"/>
  <c r="L96" i="104"/>
  <c r="N90" i="104"/>
  <c r="N89" i="104" s="1"/>
  <c r="L81" i="104"/>
  <c r="L73" i="104"/>
  <c r="L72" i="104"/>
  <c r="L62" i="104"/>
  <c r="L61" i="104"/>
  <c r="N56" i="104"/>
  <c r="N55" i="104" s="1"/>
  <c r="J51" i="104"/>
  <c r="I51" i="104"/>
  <c r="H51" i="104"/>
  <c r="G51" i="104"/>
  <c r="F51" i="104"/>
  <c r="E51" i="104"/>
  <c r="L133" i="103"/>
  <c r="L132" i="103"/>
  <c r="L123" i="103"/>
  <c r="L107" i="103"/>
  <c r="L106" i="103"/>
  <c r="L96" i="103"/>
  <c r="L95" i="103"/>
  <c r="N90" i="103"/>
  <c r="N89" i="103" s="1"/>
  <c r="L81" i="103"/>
  <c r="L73" i="103"/>
  <c r="L72" i="103"/>
  <c r="L62" i="103"/>
  <c r="L61" i="103"/>
  <c r="N56" i="103"/>
  <c r="N55" i="103" s="1"/>
  <c r="J51" i="103"/>
  <c r="G51" i="103"/>
  <c r="L124" i="103"/>
  <c r="L133" i="102"/>
  <c r="L132" i="102"/>
  <c r="L124" i="102"/>
  <c r="L123" i="102"/>
  <c r="L107" i="102"/>
  <c r="L106" i="102"/>
  <c r="L96" i="102"/>
  <c r="L95" i="102"/>
  <c r="N90" i="102"/>
  <c r="N89" i="102" s="1"/>
  <c r="L81" i="102"/>
  <c r="L73" i="102"/>
  <c r="L72" i="102"/>
  <c r="L62" i="102"/>
  <c r="L61" i="102"/>
  <c r="N56" i="102"/>
  <c r="N55" i="102" s="1"/>
  <c r="J51" i="102"/>
  <c r="H51" i="102"/>
  <c r="F51" i="102"/>
  <c r="L133" i="101"/>
  <c r="L132" i="101"/>
  <c r="L123" i="101"/>
  <c r="L107" i="101"/>
  <c r="L106" i="101"/>
  <c r="L96" i="101"/>
  <c r="L95" i="101"/>
  <c r="N90" i="101"/>
  <c r="N89" i="101" s="1"/>
  <c r="L81" i="101"/>
  <c r="L73" i="101"/>
  <c r="L72" i="101"/>
  <c r="L62" i="101"/>
  <c r="N56" i="101"/>
  <c r="N55" i="101" s="1"/>
  <c r="H51" i="101"/>
  <c r="F51" i="101"/>
  <c r="L124" i="101"/>
  <c r="L133" i="100"/>
  <c r="L124" i="100"/>
  <c r="L123" i="100"/>
  <c r="L107" i="100"/>
  <c r="L106" i="100"/>
  <c r="L96" i="100"/>
  <c r="L95" i="100"/>
  <c r="N90" i="100"/>
  <c r="N89" i="100" s="1"/>
  <c r="L73" i="100"/>
  <c r="L72" i="100"/>
  <c r="L62" i="100"/>
  <c r="N56" i="100"/>
  <c r="N55" i="100" s="1"/>
  <c r="L81" i="100"/>
  <c r="L133" i="99"/>
  <c r="L132" i="99"/>
  <c r="L123" i="99"/>
  <c r="L107" i="99"/>
  <c r="L106" i="99"/>
  <c r="L96" i="99"/>
  <c r="L95" i="99"/>
  <c r="N90" i="99"/>
  <c r="N89" i="99" s="1"/>
  <c r="L81" i="99"/>
  <c r="L73" i="99"/>
  <c r="L72" i="99"/>
  <c r="L62" i="99"/>
  <c r="L61" i="99"/>
  <c r="N56" i="99"/>
  <c r="N55" i="99" s="1"/>
  <c r="J51" i="99"/>
  <c r="I51" i="99"/>
  <c r="H51" i="99"/>
  <c r="G51" i="99"/>
  <c r="F51" i="99"/>
  <c r="E51" i="99"/>
  <c r="L124" i="99"/>
  <c r="L133" i="98"/>
  <c r="L132" i="98"/>
  <c r="L124" i="98"/>
  <c r="L123" i="98"/>
  <c r="L107" i="98"/>
  <c r="L106" i="98"/>
  <c r="L96" i="98"/>
  <c r="L95" i="98"/>
  <c r="N90" i="98"/>
  <c r="N89" i="98" s="1"/>
  <c r="L81" i="98"/>
  <c r="L73" i="98"/>
  <c r="L72" i="98"/>
  <c r="L62" i="98"/>
  <c r="N56" i="98"/>
  <c r="N55" i="98" s="1"/>
  <c r="J51" i="98"/>
  <c r="F51" i="98"/>
  <c r="L133" i="97"/>
  <c r="L132" i="97"/>
  <c r="L124" i="97"/>
  <c r="L123" i="97"/>
  <c r="L107" i="97"/>
  <c r="L106" i="97"/>
  <c r="L96" i="97"/>
  <c r="L95" i="97"/>
  <c r="N90" i="97"/>
  <c r="N89" i="97" s="1"/>
  <c r="L81" i="97"/>
  <c r="L73" i="97"/>
  <c r="L72" i="97"/>
  <c r="L62" i="97"/>
  <c r="L61" i="97"/>
  <c r="N56" i="97"/>
  <c r="N55" i="97" s="1"/>
  <c r="J51" i="97"/>
  <c r="I51" i="97"/>
  <c r="G51" i="97"/>
  <c r="F51" i="97"/>
  <c r="E51" i="97"/>
  <c r="L133" i="96"/>
  <c r="L132" i="96"/>
  <c r="L124" i="96"/>
  <c r="L123" i="96"/>
  <c r="L107" i="96"/>
  <c r="L106" i="96"/>
  <c r="L96" i="96"/>
  <c r="L95" i="96"/>
  <c r="N90" i="96"/>
  <c r="N89" i="96" s="1"/>
  <c r="L81" i="96"/>
  <c r="L73" i="96"/>
  <c r="L72" i="96"/>
  <c r="L62" i="96"/>
  <c r="L61" i="96"/>
  <c r="N56" i="96"/>
  <c r="N55" i="96" s="1"/>
  <c r="J51" i="96"/>
  <c r="H51" i="96"/>
  <c r="G51" i="96"/>
  <c r="L132" i="95"/>
  <c r="L124" i="95"/>
  <c r="L123" i="95"/>
  <c r="L107" i="95"/>
  <c r="L106" i="95"/>
  <c r="L96" i="95"/>
  <c r="L95" i="95"/>
  <c r="N90" i="95"/>
  <c r="N89" i="95" s="1"/>
  <c r="L81" i="95"/>
  <c r="L72" i="95"/>
  <c r="L62" i="95"/>
  <c r="L61" i="95"/>
  <c r="N56" i="95"/>
  <c r="N55" i="95" s="1"/>
  <c r="J51" i="95"/>
  <c r="H51" i="95"/>
  <c r="G51" i="95"/>
  <c r="F51" i="95"/>
  <c r="L73" i="95"/>
  <c r="L133" i="94"/>
  <c r="L132" i="94"/>
  <c r="L124" i="94"/>
  <c r="L123" i="94"/>
  <c r="L107" i="94"/>
  <c r="L106" i="94"/>
  <c r="L96" i="94"/>
  <c r="N90" i="94"/>
  <c r="N89" i="94" s="1"/>
  <c r="L81" i="94"/>
  <c r="L73" i="94"/>
  <c r="L72" i="94"/>
  <c r="L62" i="94"/>
  <c r="L61" i="94"/>
  <c r="N56" i="94"/>
  <c r="N55" i="94" s="1"/>
  <c r="J51" i="94"/>
  <c r="I51" i="94"/>
  <c r="H51" i="94"/>
  <c r="F51" i="94"/>
  <c r="E51" i="94"/>
  <c r="L133" i="93"/>
  <c r="L132" i="93"/>
  <c r="L124" i="93"/>
  <c r="L123" i="93"/>
  <c r="L107" i="93"/>
  <c r="L106" i="93"/>
  <c r="L96" i="93"/>
  <c r="L95" i="93"/>
  <c r="N90" i="93"/>
  <c r="N89" i="93" s="1"/>
  <c r="L81" i="93"/>
  <c r="L73" i="93"/>
  <c r="L72" i="93"/>
  <c r="L62" i="93"/>
  <c r="L61" i="93"/>
  <c r="N56" i="93"/>
  <c r="N55" i="93" s="1"/>
  <c r="J51" i="93"/>
  <c r="H51" i="93"/>
  <c r="G51" i="93"/>
  <c r="F51" i="93"/>
  <c r="L133" i="92"/>
  <c r="L132" i="92"/>
  <c r="L123" i="92"/>
  <c r="L107" i="92"/>
  <c r="L106" i="92"/>
  <c r="L96" i="92"/>
  <c r="L95" i="92"/>
  <c r="N90" i="92"/>
  <c r="N89" i="92" s="1"/>
  <c r="L81" i="92"/>
  <c r="L73" i="92"/>
  <c r="L72" i="92"/>
  <c r="L62" i="92"/>
  <c r="N56" i="92"/>
  <c r="N55" i="92" s="1"/>
  <c r="H51" i="92"/>
  <c r="G51" i="92"/>
  <c r="L124" i="92"/>
  <c r="L133" i="91"/>
  <c r="L132" i="91"/>
  <c r="L124" i="91"/>
  <c r="L123" i="91"/>
  <c r="L107" i="91"/>
  <c r="L106" i="91"/>
  <c r="L96" i="91"/>
  <c r="N90" i="91"/>
  <c r="N89" i="91" s="1"/>
  <c r="L73" i="91"/>
  <c r="L72" i="91"/>
  <c r="L62" i="91"/>
  <c r="L61" i="91"/>
  <c r="N56" i="91"/>
  <c r="N55" i="91" s="1"/>
  <c r="J51" i="91"/>
  <c r="I51" i="91"/>
  <c r="H51" i="91"/>
  <c r="G51" i="91"/>
  <c r="F51" i="91"/>
  <c r="E51" i="91"/>
  <c r="L81" i="91"/>
  <c r="L133" i="90"/>
  <c r="L132" i="90"/>
  <c r="L123" i="90"/>
  <c r="L107" i="90"/>
  <c r="L106" i="90"/>
  <c r="L96" i="90"/>
  <c r="L95" i="90"/>
  <c r="N90" i="90"/>
  <c r="N89" i="90" s="1"/>
  <c r="L81" i="90"/>
  <c r="L73" i="90"/>
  <c r="L72" i="90"/>
  <c r="L62" i="90"/>
  <c r="L61" i="90"/>
  <c r="N56" i="90"/>
  <c r="N55" i="90" s="1"/>
  <c r="J51" i="90"/>
  <c r="H51" i="90"/>
  <c r="G51" i="90"/>
  <c r="F51" i="90"/>
  <c r="L124" i="90"/>
  <c r="L133" i="89"/>
  <c r="L132" i="89"/>
  <c r="L123" i="89"/>
  <c r="L107" i="89"/>
  <c r="L106" i="89"/>
  <c r="L96" i="89"/>
  <c r="L95" i="89"/>
  <c r="N90" i="89"/>
  <c r="N89" i="89" s="1"/>
  <c r="L81" i="89"/>
  <c r="L73" i="89"/>
  <c r="L72" i="89"/>
  <c r="L62" i="89"/>
  <c r="N56" i="89"/>
  <c r="N55" i="89" s="1"/>
  <c r="J51" i="89"/>
  <c r="H51" i="89"/>
  <c r="G51" i="89"/>
  <c r="F51" i="89"/>
  <c r="L124" i="89"/>
  <c r="L124" i="88"/>
  <c r="L123" i="88"/>
  <c r="L107" i="88"/>
  <c r="L106" i="88"/>
  <c r="L96" i="88"/>
  <c r="L95" i="88"/>
  <c r="N90" i="88"/>
  <c r="N89" i="88" s="1"/>
  <c r="L81" i="88"/>
  <c r="L73" i="88"/>
  <c r="L72" i="88"/>
  <c r="L61" i="88"/>
  <c r="N56" i="88"/>
  <c r="N55" i="88" s="1"/>
  <c r="J51" i="88"/>
  <c r="I51" i="88"/>
  <c r="H51" i="88"/>
  <c r="G51" i="88"/>
  <c r="E51" i="88"/>
  <c r="L132" i="88"/>
  <c r="L133" i="87"/>
  <c r="L132" i="87"/>
  <c r="L124" i="87"/>
  <c r="L123" i="87"/>
  <c r="L107" i="87"/>
  <c r="L106" i="87"/>
  <c r="L96" i="87"/>
  <c r="N90" i="87"/>
  <c r="N89" i="87" s="1"/>
  <c r="L81" i="87"/>
  <c r="L73" i="87"/>
  <c r="L72" i="87"/>
  <c r="L62" i="87"/>
  <c r="L61" i="87"/>
  <c r="N56" i="87"/>
  <c r="N55" i="87" s="1"/>
  <c r="J51" i="87"/>
  <c r="I51" i="87"/>
  <c r="F51" i="87"/>
  <c r="L133" i="86"/>
  <c r="L132" i="86"/>
  <c r="L124" i="86"/>
  <c r="L123" i="86"/>
  <c r="L107" i="86"/>
  <c r="L106" i="86"/>
  <c r="L96" i="86"/>
  <c r="L95" i="86"/>
  <c r="N90" i="86"/>
  <c r="N89" i="86" s="1"/>
  <c r="L81" i="86"/>
  <c r="L73" i="86"/>
  <c r="L72" i="86"/>
  <c r="L62" i="86"/>
  <c r="N56" i="86"/>
  <c r="N55" i="86" s="1"/>
  <c r="J51" i="86"/>
  <c r="H51" i="86"/>
  <c r="F51" i="86"/>
  <c r="L133" i="85"/>
  <c r="L132" i="85"/>
  <c r="L124" i="85"/>
  <c r="L123" i="85"/>
  <c r="L107" i="85"/>
  <c r="L106" i="85"/>
  <c r="L96" i="85"/>
  <c r="L95" i="85"/>
  <c r="N90" i="85"/>
  <c r="N89" i="85" s="1"/>
  <c r="L73" i="85"/>
  <c r="L72" i="85"/>
  <c r="L62" i="85"/>
  <c r="L61" i="85"/>
  <c r="N56" i="85"/>
  <c r="N55" i="85" s="1"/>
  <c r="J51" i="85"/>
  <c r="H51" i="85"/>
  <c r="G51" i="85"/>
  <c r="F51" i="85"/>
  <c r="L81" i="85"/>
  <c r="L133" i="84"/>
  <c r="L132" i="84"/>
  <c r="L124" i="84"/>
  <c r="L123" i="84"/>
  <c r="L107" i="84"/>
  <c r="L106" i="84"/>
  <c r="E99" i="84"/>
  <c r="E98" i="84" s="1"/>
  <c r="L96" i="84"/>
  <c r="L95" i="84"/>
  <c r="N90" i="84"/>
  <c r="N89" i="84" s="1"/>
  <c r="L81" i="84"/>
  <c r="L73" i="84"/>
  <c r="L72" i="84"/>
  <c r="L62" i="84"/>
  <c r="N56" i="84"/>
  <c r="N55" i="84" s="1"/>
  <c r="C15" i="84"/>
  <c r="J51" i="84"/>
  <c r="F51" i="84"/>
  <c r="L133" i="83"/>
  <c r="L132" i="83"/>
  <c r="L124" i="83"/>
  <c r="L123" i="83"/>
  <c r="L107" i="83"/>
  <c r="L106" i="83"/>
  <c r="J99" i="83"/>
  <c r="L96" i="83"/>
  <c r="N90" i="83"/>
  <c r="N89" i="83" s="1"/>
  <c r="L81" i="83"/>
  <c r="L72" i="83"/>
  <c r="L62" i="83"/>
  <c r="L61" i="83"/>
  <c r="N56" i="83"/>
  <c r="N55" i="83" s="1"/>
  <c r="F25" i="83"/>
  <c r="D13" i="83"/>
  <c r="J51" i="83"/>
  <c r="I51" i="83"/>
  <c r="H51" i="83"/>
  <c r="F51" i="83"/>
  <c r="E51" i="83"/>
  <c r="L73" i="83"/>
  <c r="H99" i="83" l="1"/>
  <c r="K13" i="105"/>
  <c r="J23" i="105"/>
  <c r="H56" i="105"/>
  <c r="H55" i="105" s="1"/>
  <c r="F121" i="105"/>
  <c r="J121" i="105"/>
  <c r="J56" i="87"/>
  <c r="J55" i="87" s="1"/>
  <c r="L91" i="87"/>
  <c r="F25" i="105"/>
  <c r="J15" i="105"/>
  <c r="I99" i="86"/>
  <c r="I98" i="86" s="1"/>
  <c r="C13" i="108"/>
  <c r="K13" i="108"/>
  <c r="F23" i="108"/>
  <c r="D23" i="108"/>
  <c r="H23" i="108"/>
  <c r="H56" i="108"/>
  <c r="H55" i="108" s="1"/>
  <c r="J56" i="108"/>
  <c r="J55" i="108" s="1"/>
  <c r="F56" i="108"/>
  <c r="F55" i="108" s="1"/>
  <c r="G90" i="108"/>
  <c r="G89" i="108" s="1"/>
  <c r="I90" i="108"/>
  <c r="I89" i="108" s="1"/>
  <c r="F121" i="108"/>
  <c r="J121" i="108"/>
  <c r="G90" i="109"/>
  <c r="G89" i="109" s="1"/>
  <c r="D23" i="84"/>
  <c r="H23" i="84"/>
  <c r="F25" i="84"/>
  <c r="F26" i="84" s="1"/>
  <c r="J15" i="84"/>
  <c r="J16" i="84" s="1"/>
  <c r="L46" i="84"/>
  <c r="F56" i="84"/>
  <c r="F55" i="84" s="1"/>
  <c r="J56" i="84"/>
  <c r="J55" i="84" s="1"/>
  <c r="J65" i="84"/>
  <c r="J64" i="84" s="1"/>
  <c r="E90" i="84"/>
  <c r="I90" i="84"/>
  <c r="I89" i="84" s="1"/>
  <c r="H121" i="84"/>
  <c r="F65" i="86"/>
  <c r="F64" i="86" s="1"/>
  <c r="E99" i="86"/>
  <c r="D15" i="87"/>
  <c r="H126" i="87"/>
  <c r="H121" i="96"/>
  <c r="G121" i="97"/>
  <c r="D15" i="106"/>
  <c r="H25" i="106"/>
  <c r="H26" i="106" s="1"/>
  <c r="H65" i="106"/>
  <c r="H64" i="106" s="1"/>
  <c r="G99" i="106"/>
  <c r="H65" i="107"/>
  <c r="H64" i="107" s="1"/>
  <c r="J56" i="109"/>
  <c r="J55" i="109" s="1"/>
  <c r="G90" i="112"/>
  <c r="G89" i="112" s="1"/>
  <c r="I25" i="83"/>
  <c r="I26" i="83" s="1"/>
  <c r="I15" i="87"/>
  <c r="I56" i="87"/>
  <c r="I55" i="87" s="1"/>
  <c r="F90" i="87"/>
  <c r="F89" i="87" s="1"/>
  <c r="J99" i="88"/>
  <c r="H65" i="92"/>
  <c r="N99" i="92"/>
  <c r="G121" i="103"/>
  <c r="L92" i="84"/>
  <c r="L97" i="84"/>
  <c r="L104" i="84"/>
  <c r="L128" i="84"/>
  <c r="N65" i="97"/>
  <c r="N99" i="97"/>
  <c r="H65" i="98"/>
  <c r="H64" i="98" s="1"/>
  <c r="G25" i="107"/>
  <c r="G26" i="107" s="1"/>
  <c r="E90" i="90"/>
  <c r="H121" i="90"/>
  <c r="J25" i="96"/>
  <c r="J26" i="96" s="1"/>
  <c r="I99" i="101"/>
  <c r="I98" i="101" s="1"/>
  <c r="G90" i="107"/>
  <c r="G89" i="107" s="1"/>
  <c r="J23" i="109"/>
  <c r="H23" i="109"/>
  <c r="H56" i="109"/>
  <c r="H55" i="109" s="1"/>
  <c r="G23" i="111"/>
  <c r="E13" i="90"/>
  <c r="D23" i="90"/>
  <c r="J56" i="90"/>
  <c r="J55" i="90" s="1"/>
  <c r="I90" i="90"/>
  <c r="I89" i="90" s="1"/>
  <c r="I23" i="83"/>
  <c r="G56" i="83"/>
  <c r="G55" i="83" s="1"/>
  <c r="I56" i="83"/>
  <c r="I55" i="83" s="1"/>
  <c r="F90" i="83"/>
  <c r="F89" i="83" s="1"/>
  <c r="H65" i="87"/>
  <c r="G99" i="87"/>
  <c r="G98" i="87" s="1"/>
  <c r="N99" i="87"/>
  <c r="F15" i="97"/>
  <c r="J15" i="97"/>
  <c r="H23" i="98"/>
  <c r="E90" i="98"/>
  <c r="E89" i="98" s="1"/>
  <c r="G65" i="105"/>
  <c r="H15" i="106"/>
  <c r="K23" i="106"/>
  <c r="N99" i="106"/>
  <c r="G126" i="106"/>
  <c r="F15" i="109"/>
  <c r="I25" i="109"/>
  <c r="I26" i="109" s="1"/>
  <c r="I99" i="109"/>
  <c r="I98" i="109" s="1"/>
  <c r="I126" i="109"/>
  <c r="C15" i="111"/>
  <c r="L63" i="83"/>
  <c r="I99" i="89"/>
  <c r="H15" i="90"/>
  <c r="G99" i="90"/>
  <c r="G98" i="90" s="1"/>
  <c r="P10" i="114"/>
  <c r="P19" i="114"/>
  <c r="G13" i="83"/>
  <c r="E25" i="83"/>
  <c r="E26" i="83" s="1"/>
  <c r="I15" i="83"/>
  <c r="I16" i="83" s="1"/>
  <c r="J40" i="83"/>
  <c r="L113" i="83"/>
  <c r="G65" i="85"/>
  <c r="G64" i="85" s="1"/>
  <c r="N65" i="85"/>
  <c r="F99" i="85"/>
  <c r="F98" i="85" s="1"/>
  <c r="J99" i="85"/>
  <c r="J98" i="85" s="1"/>
  <c r="D25" i="87"/>
  <c r="K15" i="89"/>
  <c r="K16" i="89" s="1"/>
  <c r="K75" i="89" s="1"/>
  <c r="H23" i="96"/>
  <c r="E90" i="96"/>
  <c r="I90" i="96"/>
  <c r="P28" i="114"/>
  <c r="E56" i="83"/>
  <c r="E55" i="83" s="1"/>
  <c r="I126" i="83"/>
  <c r="D13" i="87"/>
  <c r="E23" i="87"/>
  <c r="L41" i="87"/>
  <c r="N64" i="87"/>
  <c r="N54" i="87" s="1"/>
  <c r="N75" i="87" s="1"/>
  <c r="H90" i="87"/>
  <c r="H89" i="87" s="1"/>
  <c r="J90" i="87"/>
  <c r="J89" i="87" s="1"/>
  <c r="G121" i="87"/>
  <c r="I121" i="87"/>
  <c r="F90" i="88"/>
  <c r="F89" i="88" s="1"/>
  <c r="F126" i="88"/>
  <c r="F65" i="97"/>
  <c r="J65" i="97"/>
  <c r="J64" i="97" s="1"/>
  <c r="J99" i="97"/>
  <c r="H65" i="100"/>
  <c r="H64" i="100" s="1"/>
  <c r="N99" i="100"/>
  <c r="F56" i="101"/>
  <c r="G99" i="109"/>
  <c r="G98" i="109" s="1"/>
  <c r="N99" i="109"/>
  <c r="F25" i="112"/>
  <c r="J15" i="95"/>
  <c r="J16" i="95" s="1"/>
  <c r="F15" i="101"/>
  <c r="J15" i="101"/>
  <c r="J16" i="101" s="1"/>
  <c r="F65" i="101"/>
  <c r="F64" i="101" s="1"/>
  <c r="J65" i="101"/>
  <c r="E99" i="101"/>
  <c r="E98" i="101" s="1"/>
  <c r="K25" i="110"/>
  <c r="K26" i="110" s="1"/>
  <c r="D13" i="84"/>
  <c r="E23" i="84"/>
  <c r="L21" i="84"/>
  <c r="Q21" i="84" s="1"/>
  <c r="G23" i="84"/>
  <c r="K23" i="84"/>
  <c r="L41" i="84"/>
  <c r="E40" i="84"/>
  <c r="I40" i="84"/>
  <c r="L52" i="84"/>
  <c r="L57" i="84"/>
  <c r="I56" i="84"/>
  <c r="I55" i="84" s="1"/>
  <c r="L60" i="84"/>
  <c r="H65" i="84"/>
  <c r="H64" i="84" s="1"/>
  <c r="L67" i="84"/>
  <c r="N64" i="84"/>
  <c r="N54" i="84" s="1"/>
  <c r="N75" i="84" s="1"/>
  <c r="L68" i="84"/>
  <c r="L91" i="84"/>
  <c r="H90" i="84"/>
  <c r="H89" i="84" s="1"/>
  <c r="G99" i="84"/>
  <c r="G98" i="84" s="1"/>
  <c r="N99" i="84"/>
  <c r="F99" i="84"/>
  <c r="F98" i="84" s="1"/>
  <c r="J99" i="84"/>
  <c r="J98" i="84" s="1"/>
  <c r="L102" i="84"/>
  <c r="L105" i="84"/>
  <c r="L108" i="84"/>
  <c r="L113" i="84"/>
  <c r="L118" i="84"/>
  <c r="G121" i="84"/>
  <c r="G126" i="84"/>
  <c r="L129" i="84"/>
  <c r="H126" i="84"/>
  <c r="H65" i="86"/>
  <c r="H64" i="86" s="1"/>
  <c r="C25" i="87"/>
  <c r="G25" i="87"/>
  <c r="G26" i="87" s="1"/>
  <c r="H23" i="87"/>
  <c r="D26" i="87"/>
  <c r="E40" i="87"/>
  <c r="L44" i="87"/>
  <c r="F56" i="87"/>
  <c r="F55" i="87" s="1"/>
  <c r="L60" i="87"/>
  <c r="G65" i="87"/>
  <c r="N65" i="87"/>
  <c r="L68" i="87"/>
  <c r="L71" i="87"/>
  <c r="E90" i="87"/>
  <c r="E89" i="87" s="1"/>
  <c r="I90" i="87"/>
  <c r="I89" i="87" s="1"/>
  <c r="F99" i="87"/>
  <c r="J99" i="87"/>
  <c r="J98" i="87" s="1"/>
  <c r="L104" i="87"/>
  <c r="L118" i="87"/>
  <c r="H121" i="87"/>
  <c r="L129" i="87"/>
  <c r="G126" i="87"/>
  <c r="I90" i="94"/>
  <c r="I89" i="94" s="1"/>
  <c r="J90" i="97"/>
  <c r="J89" i="97" s="1"/>
  <c r="I99" i="97"/>
  <c r="I98" i="97" s="1"/>
  <c r="K13" i="103"/>
  <c r="N99" i="103"/>
  <c r="E99" i="106"/>
  <c r="E98" i="106" s="1"/>
  <c r="J15" i="107"/>
  <c r="J16" i="107" s="1"/>
  <c r="F65" i="107"/>
  <c r="F64" i="107" s="1"/>
  <c r="J65" i="107"/>
  <c r="P11" i="114"/>
  <c r="F15" i="88"/>
  <c r="F16" i="88" s="1"/>
  <c r="J15" i="88"/>
  <c r="F65" i="88"/>
  <c r="F64" i="88" s="1"/>
  <c r="F25" i="90"/>
  <c r="F26" i="90" s="1"/>
  <c r="J25" i="90"/>
  <c r="J26" i="90" s="1"/>
  <c r="F65" i="90"/>
  <c r="F64" i="90" s="1"/>
  <c r="J65" i="90"/>
  <c r="I99" i="90"/>
  <c r="I98" i="90" s="1"/>
  <c r="P39" i="114"/>
  <c r="G51" i="83"/>
  <c r="L51" i="83" s="1"/>
  <c r="L8" i="83"/>
  <c r="Q8" i="83" s="1"/>
  <c r="K13" i="83"/>
  <c r="L12" i="83"/>
  <c r="Q12" i="83" s="1"/>
  <c r="D23" i="83"/>
  <c r="D28" i="83" s="1"/>
  <c r="D109" i="83" s="1"/>
  <c r="F15" i="83"/>
  <c r="F16" i="83" s="1"/>
  <c r="J25" i="83"/>
  <c r="J26" i="83" s="1"/>
  <c r="F40" i="83"/>
  <c r="E40" i="83"/>
  <c r="K40" i="83"/>
  <c r="L46" i="83"/>
  <c r="L48" i="83"/>
  <c r="Q48" i="83" s="1"/>
  <c r="L52" i="83"/>
  <c r="L53" i="83"/>
  <c r="L57" i="83"/>
  <c r="J56" i="83"/>
  <c r="J55" i="83" s="1"/>
  <c r="G65" i="83"/>
  <c r="G64" i="83" s="1"/>
  <c r="F65" i="83"/>
  <c r="F64" i="83" s="1"/>
  <c r="J65" i="83"/>
  <c r="J64" i="83" s="1"/>
  <c r="L69" i="83"/>
  <c r="L79" i="83"/>
  <c r="L82" i="83"/>
  <c r="E90" i="83"/>
  <c r="E89" i="83" s="1"/>
  <c r="L93" i="83"/>
  <c r="E99" i="83"/>
  <c r="E98" i="83" s="1"/>
  <c r="I99" i="83"/>
  <c r="N98" i="83"/>
  <c r="N88" i="83" s="1"/>
  <c r="N109" i="83" s="1"/>
  <c r="L12" i="97"/>
  <c r="Q12" i="97" s="1"/>
  <c r="G15" i="98"/>
  <c r="G16" i="98" s="1"/>
  <c r="G65" i="98"/>
  <c r="N65" i="98"/>
  <c r="F99" i="98"/>
  <c r="F98" i="98" s="1"/>
  <c r="J99" i="98"/>
  <c r="D16" i="87"/>
  <c r="D75" i="87" s="1"/>
  <c r="J98" i="83"/>
  <c r="D15" i="83"/>
  <c r="D16" i="83" s="1"/>
  <c r="D75" i="83" s="1"/>
  <c r="H15" i="83"/>
  <c r="H16" i="83" s="1"/>
  <c r="H65" i="83"/>
  <c r="H64" i="83" s="1"/>
  <c r="N64" i="83"/>
  <c r="N54" i="83" s="1"/>
  <c r="N75" i="83" s="1"/>
  <c r="N99" i="83"/>
  <c r="L11" i="84"/>
  <c r="Q11" i="84" s="1"/>
  <c r="I23" i="91"/>
  <c r="G56" i="91"/>
  <c r="G55" i="91" s="1"/>
  <c r="N65" i="91"/>
  <c r="H90" i="91"/>
  <c r="H89" i="91" s="1"/>
  <c r="G23" i="102"/>
  <c r="J25" i="93"/>
  <c r="J26" i="93" s="1"/>
  <c r="G65" i="93"/>
  <c r="G64" i="93" s="1"/>
  <c r="N65" i="93"/>
  <c r="F99" i="93"/>
  <c r="J99" i="93"/>
  <c r="J98" i="93" s="1"/>
  <c r="F126" i="93"/>
  <c r="J126" i="93"/>
  <c r="F56" i="94"/>
  <c r="F55" i="94" s="1"/>
  <c r="F15" i="96"/>
  <c r="F16" i="96" s="1"/>
  <c r="H40" i="96"/>
  <c r="I99" i="96"/>
  <c r="I98" i="96" s="1"/>
  <c r="I126" i="96"/>
  <c r="K13" i="97"/>
  <c r="I15" i="97"/>
  <c r="I16" i="97" s="1"/>
  <c r="F23" i="97"/>
  <c r="H23" i="97"/>
  <c r="H56" i="97"/>
  <c r="H55" i="97" s="1"/>
  <c r="J56" i="97"/>
  <c r="J55" i="97" s="1"/>
  <c r="I65" i="97"/>
  <c r="L92" i="97"/>
  <c r="H99" i="97"/>
  <c r="N98" i="97"/>
  <c r="N88" i="97" s="1"/>
  <c r="J121" i="97"/>
  <c r="H121" i="97"/>
  <c r="K15" i="99"/>
  <c r="K16" i="99" s="1"/>
  <c r="K75" i="99" s="1"/>
  <c r="N65" i="99"/>
  <c r="E90" i="99"/>
  <c r="J99" i="99"/>
  <c r="K15" i="100"/>
  <c r="G65" i="100"/>
  <c r="G64" i="100" s="1"/>
  <c r="F99" i="100"/>
  <c r="F98" i="100" s="1"/>
  <c r="E15" i="102"/>
  <c r="E16" i="102" s="1"/>
  <c r="I15" i="102"/>
  <c r="I16" i="102" s="1"/>
  <c r="D23" i="105"/>
  <c r="J56" i="105"/>
  <c r="F56" i="105"/>
  <c r="F55" i="105" s="1"/>
  <c r="D13" i="106"/>
  <c r="F25" i="106"/>
  <c r="F26" i="106" s="1"/>
  <c r="G23" i="106"/>
  <c r="E23" i="106"/>
  <c r="I23" i="106"/>
  <c r="I40" i="106"/>
  <c r="D40" i="106"/>
  <c r="L44" i="106"/>
  <c r="Q44" i="106" s="1"/>
  <c r="E56" i="106"/>
  <c r="I56" i="106"/>
  <c r="I55" i="106" s="1"/>
  <c r="G56" i="106"/>
  <c r="G55" i="106" s="1"/>
  <c r="L69" i="106"/>
  <c r="N64" i="106"/>
  <c r="L82" i="106"/>
  <c r="L86" i="106"/>
  <c r="H90" i="106"/>
  <c r="H89" i="106" s="1"/>
  <c r="F90" i="106"/>
  <c r="F89" i="106" s="1"/>
  <c r="L119" i="106"/>
  <c r="G121" i="106"/>
  <c r="I121" i="106"/>
  <c r="L130" i="106"/>
  <c r="H126" i="106"/>
  <c r="D13" i="107"/>
  <c r="L10" i="107"/>
  <c r="Q10" i="107" s="1"/>
  <c r="L12" i="107"/>
  <c r="Q12" i="107" s="1"/>
  <c r="I23" i="107"/>
  <c r="L30" i="107"/>
  <c r="E40" i="107"/>
  <c r="I40" i="107"/>
  <c r="E56" i="107"/>
  <c r="E55" i="107" s="1"/>
  <c r="I56" i="107"/>
  <c r="I55" i="107" s="1"/>
  <c r="J90" i="107"/>
  <c r="J89" i="107" s="1"/>
  <c r="G65" i="106"/>
  <c r="G64" i="106" s="1"/>
  <c r="N65" i="106"/>
  <c r="F99" i="106"/>
  <c r="F98" i="106" s="1"/>
  <c r="J99" i="106"/>
  <c r="D13" i="109"/>
  <c r="D28" i="109" s="1"/>
  <c r="D109" i="109" s="1"/>
  <c r="G25" i="109"/>
  <c r="G26" i="109" s="1"/>
  <c r="K15" i="109"/>
  <c r="C40" i="109"/>
  <c r="G40" i="109"/>
  <c r="L43" i="109"/>
  <c r="L48" i="109"/>
  <c r="Q48" i="109" s="1"/>
  <c r="L53" i="109"/>
  <c r="L58" i="109"/>
  <c r="L67" i="109"/>
  <c r="N65" i="109"/>
  <c r="F90" i="109"/>
  <c r="F89" i="109" s="1"/>
  <c r="L93" i="109"/>
  <c r="F99" i="109"/>
  <c r="F98" i="109" s="1"/>
  <c r="J99" i="109"/>
  <c r="J98" i="109" s="1"/>
  <c r="L104" i="109"/>
  <c r="L117" i="109"/>
  <c r="L118" i="109"/>
  <c r="F56" i="111"/>
  <c r="J56" i="111"/>
  <c r="J55" i="111" s="1"/>
  <c r="E90" i="111"/>
  <c r="E89" i="111" s="1"/>
  <c r="L122" i="111"/>
  <c r="J121" i="111"/>
  <c r="G126" i="111"/>
  <c r="I90" i="109"/>
  <c r="I89" i="109" s="1"/>
  <c r="F121" i="109"/>
  <c r="J121" i="109"/>
  <c r="F56" i="83"/>
  <c r="F55" i="83" s="1"/>
  <c r="G15" i="84"/>
  <c r="G16" i="84" s="1"/>
  <c r="K25" i="84"/>
  <c r="K26" i="84" s="1"/>
  <c r="E13" i="87"/>
  <c r="E51" i="87"/>
  <c r="K25" i="87"/>
  <c r="K26" i="87" s="1"/>
  <c r="K15" i="87"/>
  <c r="F23" i="87"/>
  <c r="F25" i="87"/>
  <c r="F26" i="87" s="1"/>
  <c r="C15" i="87"/>
  <c r="C16" i="87" s="1"/>
  <c r="L21" i="83"/>
  <c r="Q21" i="83" s="1"/>
  <c r="H98" i="83"/>
  <c r="G15" i="83"/>
  <c r="G16" i="83" s="1"/>
  <c r="K15" i="83"/>
  <c r="K16" i="83" s="1"/>
  <c r="K75" i="83" s="1"/>
  <c r="L30" i="83"/>
  <c r="L41" i="83"/>
  <c r="G40" i="83"/>
  <c r="L43" i="83"/>
  <c r="I40" i="83"/>
  <c r="L44" i="83"/>
  <c r="L58" i="83"/>
  <c r="L59" i="83"/>
  <c r="L60" i="83"/>
  <c r="L67" i="83"/>
  <c r="L68" i="83"/>
  <c r="L74" i="83"/>
  <c r="L86" i="83"/>
  <c r="L87" i="83"/>
  <c r="L91" i="83"/>
  <c r="J90" i="83"/>
  <c r="J89" i="83" s="1"/>
  <c r="L92" i="83"/>
  <c r="H90" i="83"/>
  <c r="H89" i="83" s="1"/>
  <c r="L102" i="83"/>
  <c r="L104" i="83"/>
  <c r="L105" i="83"/>
  <c r="L108" i="83"/>
  <c r="L117" i="83"/>
  <c r="L118" i="83"/>
  <c r="L119" i="83"/>
  <c r="I121" i="83"/>
  <c r="I120" i="83" s="1"/>
  <c r="I135" i="83" s="1"/>
  <c r="G121" i="83"/>
  <c r="L127" i="83"/>
  <c r="L128" i="83"/>
  <c r="L129" i="83"/>
  <c r="L130" i="83"/>
  <c r="L131" i="83"/>
  <c r="L134" i="83"/>
  <c r="J126" i="83"/>
  <c r="K15" i="84"/>
  <c r="K16" i="84" s="1"/>
  <c r="K75" i="84" s="1"/>
  <c r="G25" i="84"/>
  <c r="G26" i="84" s="1"/>
  <c r="L101" i="84"/>
  <c r="M80" i="114"/>
  <c r="F23" i="83"/>
  <c r="J23" i="83"/>
  <c r="H56" i="83"/>
  <c r="H55" i="83" s="1"/>
  <c r="I65" i="83"/>
  <c r="I64" i="83" s="1"/>
  <c r="G90" i="83"/>
  <c r="G89" i="83" s="1"/>
  <c r="I90" i="83"/>
  <c r="I89" i="83" s="1"/>
  <c r="F121" i="83"/>
  <c r="J121" i="83"/>
  <c r="J120" i="83" s="1"/>
  <c r="J135" i="83" s="1"/>
  <c r="H121" i="83"/>
  <c r="C40" i="84"/>
  <c r="D23" i="87"/>
  <c r="F15" i="84"/>
  <c r="F16" i="84" s="1"/>
  <c r="C23" i="84"/>
  <c r="I23" i="84"/>
  <c r="L22" i="84"/>
  <c r="Q22" i="84" s="1"/>
  <c r="L30" i="84"/>
  <c r="L39" i="84"/>
  <c r="Q39" i="84" s="1"/>
  <c r="L43" i="84"/>
  <c r="G40" i="84"/>
  <c r="K40" i="84"/>
  <c r="J40" i="84"/>
  <c r="L48" i="84"/>
  <c r="Q48" i="84" s="1"/>
  <c r="L53" i="84"/>
  <c r="E56" i="84"/>
  <c r="E55" i="84" s="1"/>
  <c r="L58" i="84"/>
  <c r="L59" i="84"/>
  <c r="L63" i="84"/>
  <c r="F65" i="84"/>
  <c r="F64" i="84" s="1"/>
  <c r="L69" i="84"/>
  <c r="L74" i="84"/>
  <c r="L79" i="84"/>
  <c r="J90" i="84"/>
  <c r="J89" i="84" s="1"/>
  <c r="F90" i="84"/>
  <c r="F89" i="84" s="1"/>
  <c r="L100" i="84"/>
  <c r="I99" i="84"/>
  <c r="I98" i="84" s="1"/>
  <c r="I88" i="84" s="1"/>
  <c r="I109" i="84" s="1"/>
  <c r="L117" i="84"/>
  <c r="L119" i="84"/>
  <c r="L122" i="84"/>
  <c r="L125" i="84"/>
  <c r="I121" i="84"/>
  <c r="L127" i="84"/>
  <c r="I126" i="84"/>
  <c r="L130" i="84"/>
  <c r="L131" i="84"/>
  <c r="I23" i="85"/>
  <c r="G15" i="85"/>
  <c r="G16" i="85" s="1"/>
  <c r="J90" i="85"/>
  <c r="J89" i="85" s="1"/>
  <c r="G126" i="85"/>
  <c r="I65" i="86"/>
  <c r="H99" i="86"/>
  <c r="H98" i="86" s="1"/>
  <c r="H64" i="87"/>
  <c r="F15" i="89"/>
  <c r="F16" i="89" s="1"/>
  <c r="J15" i="89"/>
  <c r="J16" i="89" s="1"/>
  <c r="F65" i="89"/>
  <c r="F64" i="89" s="1"/>
  <c r="J65" i="89"/>
  <c r="J64" i="89" s="1"/>
  <c r="E99" i="89"/>
  <c r="E98" i="89" s="1"/>
  <c r="J56" i="92"/>
  <c r="J55" i="92" s="1"/>
  <c r="F56" i="92"/>
  <c r="F55" i="92" s="1"/>
  <c r="I90" i="92"/>
  <c r="I89" i="92" s="1"/>
  <c r="J90" i="95"/>
  <c r="J89" i="95" s="1"/>
  <c r="K25" i="109"/>
  <c r="K26" i="109" s="1"/>
  <c r="G65" i="109"/>
  <c r="G64" i="109" s="1"/>
  <c r="L101" i="109"/>
  <c r="G65" i="84"/>
  <c r="N65" i="84"/>
  <c r="H99" i="85"/>
  <c r="H98" i="85" s="1"/>
  <c r="L100" i="87"/>
  <c r="F15" i="87"/>
  <c r="F16" i="87" s="1"/>
  <c r="L12" i="87"/>
  <c r="Q12" i="87" s="1"/>
  <c r="C26" i="87"/>
  <c r="L30" i="87"/>
  <c r="L39" i="87"/>
  <c r="Q39" i="87" s="1"/>
  <c r="I40" i="87"/>
  <c r="G40" i="87"/>
  <c r="K40" i="87"/>
  <c r="F40" i="87"/>
  <c r="L45" i="87"/>
  <c r="Q45" i="87" s="1"/>
  <c r="L48" i="87"/>
  <c r="L52" i="87"/>
  <c r="L53" i="87"/>
  <c r="L58" i="87"/>
  <c r="L63" i="87"/>
  <c r="F65" i="87"/>
  <c r="F64" i="87" s="1"/>
  <c r="J65" i="87"/>
  <c r="J64" i="87" s="1"/>
  <c r="L67" i="87"/>
  <c r="L69" i="87"/>
  <c r="L74" i="87"/>
  <c r="L79" i="87"/>
  <c r="L82" i="87"/>
  <c r="L92" i="87"/>
  <c r="E99" i="87"/>
  <c r="E98" i="87" s="1"/>
  <c r="I99" i="87"/>
  <c r="I98" i="87" s="1"/>
  <c r="L102" i="87"/>
  <c r="L103" i="87"/>
  <c r="L105" i="87"/>
  <c r="L113" i="87"/>
  <c r="L119" i="87"/>
  <c r="L125" i="87"/>
  <c r="L127" i="87"/>
  <c r="I126" i="87"/>
  <c r="L128" i="87"/>
  <c r="L130" i="87"/>
  <c r="L131" i="87"/>
  <c r="L48" i="88"/>
  <c r="Q48" i="88" s="1"/>
  <c r="L79" i="88"/>
  <c r="L113" i="88"/>
  <c r="F15" i="92"/>
  <c r="J15" i="92"/>
  <c r="F65" i="92"/>
  <c r="F64" i="92" s="1"/>
  <c r="J65" i="92"/>
  <c r="J64" i="92" s="1"/>
  <c r="E99" i="92"/>
  <c r="E98" i="92" s="1"/>
  <c r="I99" i="92"/>
  <c r="I98" i="92" s="1"/>
  <c r="N99" i="94"/>
  <c r="F56" i="95"/>
  <c r="F55" i="95" s="1"/>
  <c r="E65" i="95"/>
  <c r="E64" i="95" s="1"/>
  <c r="H121" i="95"/>
  <c r="N64" i="96"/>
  <c r="N54" i="96" s="1"/>
  <c r="N75" i="96" s="1"/>
  <c r="G25" i="97"/>
  <c r="G26" i="97" s="1"/>
  <c r="K25" i="97"/>
  <c r="K26" i="97" s="1"/>
  <c r="G65" i="97"/>
  <c r="G64" i="97" s="1"/>
  <c r="F99" i="97"/>
  <c r="F98" i="97" s="1"/>
  <c r="F15" i="99"/>
  <c r="J15" i="99"/>
  <c r="J16" i="99" s="1"/>
  <c r="F65" i="99"/>
  <c r="F64" i="99" s="1"/>
  <c r="J65" i="99"/>
  <c r="J64" i="99" s="1"/>
  <c r="E99" i="99"/>
  <c r="E98" i="99" s="1"/>
  <c r="I99" i="99"/>
  <c r="I98" i="99" s="1"/>
  <c r="G23" i="109"/>
  <c r="L12" i="109"/>
  <c r="Q12" i="109" s="1"/>
  <c r="H51" i="106"/>
  <c r="H13" i="106"/>
  <c r="D16" i="106"/>
  <c r="D75" i="106" s="1"/>
  <c r="L93" i="106"/>
  <c r="J90" i="106"/>
  <c r="J89" i="106" s="1"/>
  <c r="L8" i="109"/>
  <c r="F51" i="109"/>
  <c r="L59" i="85"/>
  <c r="F126" i="85"/>
  <c r="L128" i="85"/>
  <c r="H13" i="86"/>
  <c r="I23" i="86"/>
  <c r="I56" i="86"/>
  <c r="I55" i="86" s="1"/>
  <c r="F90" i="86"/>
  <c r="F89" i="86" s="1"/>
  <c r="J90" i="86"/>
  <c r="J89" i="86" s="1"/>
  <c r="I23" i="87"/>
  <c r="J99" i="92"/>
  <c r="G121" i="93"/>
  <c r="J25" i="95"/>
  <c r="J26" i="95" s="1"/>
  <c r="K25" i="100"/>
  <c r="K26" i="100" s="1"/>
  <c r="G99" i="100"/>
  <c r="G98" i="100" s="1"/>
  <c r="G15" i="109"/>
  <c r="G16" i="109" s="1"/>
  <c r="C23" i="103"/>
  <c r="D13" i="104"/>
  <c r="F13" i="104"/>
  <c r="E23" i="104"/>
  <c r="I23" i="104"/>
  <c r="E56" i="104"/>
  <c r="E55" i="104" s="1"/>
  <c r="I56" i="104"/>
  <c r="I55" i="104" s="1"/>
  <c r="G56" i="104"/>
  <c r="G55" i="104" s="1"/>
  <c r="H90" i="104"/>
  <c r="H89" i="104" s="1"/>
  <c r="J90" i="104"/>
  <c r="J89" i="104" s="1"/>
  <c r="F90" i="104"/>
  <c r="F89" i="104" s="1"/>
  <c r="G121" i="104"/>
  <c r="I121" i="104"/>
  <c r="E13" i="106"/>
  <c r="I13" i="106"/>
  <c r="L10" i="106"/>
  <c r="Q10" i="106" s="1"/>
  <c r="L12" i="106"/>
  <c r="Q12" i="106" s="1"/>
  <c r="F15" i="106"/>
  <c r="F16" i="106" s="1"/>
  <c r="L30" i="106"/>
  <c r="J40" i="106"/>
  <c r="E40" i="106"/>
  <c r="L43" i="106"/>
  <c r="H40" i="106"/>
  <c r="L46" i="106"/>
  <c r="L48" i="106"/>
  <c r="Q48" i="106" s="1"/>
  <c r="L53" i="106"/>
  <c r="J56" i="106"/>
  <c r="J55" i="106" s="1"/>
  <c r="L58" i="106"/>
  <c r="L60" i="106"/>
  <c r="L67" i="106"/>
  <c r="J65" i="106"/>
  <c r="J64" i="106" s="1"/>
  <c r="L68" i="106"/>
  <c r="L71" i="106"/>
  <c r="L74" i="106"/>
  <c r="L79" i="106"/>
  <c r="L87" i="106"/>
  <c r="I90" i="106"/>
  <c r="I89" i="106" s="1"/>
  <c r="L92" i="106"/>
  <c r="L97" i="106"/>
  <c r="J98" i="106"/>
  <c r="L101" i="106"/>
  <c r="I99" i="106"/>
  <c r="I98" i="106" s="1"/>
  <c r="L102" i="106"/>
  <c r="L104" i="106"/>
  <c r="L105" i="106"/>
  <c r="L108" i="106"/>
  <c r="L113" i="106"/>
  <c r="L118" i="106"/>
  <c r="F126" i="106"/>
  <c r="J126" i="106"/>
  <c r="L128" i="106"/>
  <c r="L129" i="106"/>
  <c r="L134" i="106"/>
  <c r="I126" i="106"/>
  <c r="D25" i="109"/>
  <c r="D26" i="109" s="1"/>
  <c r="H25" i="109"/>
  <c r="H26" i="109" s="1"/>
  <c r="L63" i="109"/>
  <c r="H65" i="109"/>
  <c r="H64" i="109" s="1"/>
  <c r="H54" i="109" s="1"/>
  <c r="N64" i="109"/>
  <c r="E99" i="110"/>
  <c r="E98" i="110" s="1"/>
  <c r="I99" i="110"/>
  <c r="I98" i="110" s="1"/>
  <c r="H65" i="111"/>
  <c r="H64" i="111" s="1"/>
  <c r="N99" i="111"/>
  <c r="H99" i="113"/>
  <c r="H98" i="113" s="1"/>
  <c r="C15" i="105"/>
  <c r="F25" i="109"/>
  <c r="F26" i="109" s="1"/>
  <c r="L19" i="109"/>
  <c r="Q19" i="109" s="1"/>
  <c r="I23" i="109"/>
  <c r="L30" i="109"/>
  <c r="I40" i="109"/>
  <c r="L52" i="109"/>
  <c r="I56" i="109"/>
  <c r="I55" i="109" s="1"/>
  <c r="F65" i="109"/>
  <c r="F64" i="109" s="1"/>
  <c r="F54" i="109" s="1"/>
  <c r="J65" i="109"/>
  <c r="J64" i="109" s="1"/>
  <c r="L68" i="109"/>
  <c r="L74" i="109"/>
  <c r="L79" i="109"/>
  <c r="H90" i="109"/>
  <c r="H89" i="109" s="1"/>
  <c r="J90" i="109"/>
  <c r="J89" i="109" s="1"/>
  <c r="L105" i="109"/>
  <c r="L108" i="109"/>
  <c r="L113" i="109"/>
  <c r="G121" i="109"/>
  <c r="L125" i="109"/>
  <c r="I121" i="109"/>
  <c r="I120" i="109" s="1"/>
  <c r="I135" i="109" s="1"/>
  <c r="L128" i="109"/>
  <c r="L129" i="109"/>
  <c r="L130" i="109"/>
  <c r="J126" i="109"/>
  <c r="I121" i="112"/>
  <c r="D23" i="113"/>
  <c r="H23" i="113"/>
  <c r="J56" i="113"/>
  <c r="J55" i="113" s="1"/>
  <c r="I90" i="113"/>
  <c r="H121" i="113"/>
  <c r="E25" i="106"/>
  <c r="E26" i="106" s="1"/>
  <c r="I25" i="106"/>
  <c r="I26" i="106" s="1"/>
  <c r="I65" i="106"/>
  <c r="I64" i="106" s="1"/>
  <c r="H99" i="106"/>
  <c r="G98" i="108"/>
  <c r="H121" i="108"/>
  <c r="H65" i="113"/>
  <c r="H64" i="113" s="1"/>
  <c r="G99" i="113"/>
  <c r="G98" i="113" s="1"/>
  <c r="N99" i="113"/>
  <c r="P21" i="114"/>
  <c r="M81" i="114"/>
  <c r="L100" i="83"/>
  <c r="G99" i="83"/>
  <c r="G98" i="83" s="1"/>
  <c r="L101" i="83"/>
  <c r="F99" i="83"/>
  <c r="F98" i="83" s="1"/>
  <c r="F88" i="83" s="1"/>
  <c r="F109" i="83" s="1"/>
  <c r="L11" i="88"/>
  <c r="Q11" i="88" s="1"/>
  <c r="P22" i="114"/>
  <c r="M113" i="114"/>
  <c r="L11" i="83"/>
  <c r="Q11" i="83" s="1"/>
  <c r="D25" i="83"/>
  <c r="D26" i="83" s="1"/>
  <c r="L39" i="83"/>
  <c r="Q39" i="83" s="1"/>
  <c r="L42" i="83"/>
  <c r="L66" i="83"/>
  <c r="L71" i="83"/>
  <c r="L94" i="83"/>
  <c r="H126" i="83"/>
  <c r="H51" i="84"/>
  <c r="H13" i="84"/>
  <c r="H51" i="87"/>
  <c r="H13" i="87"/>
  <c r="J15" i="87"/>
  <c r="J16" i="87" s="1"/>
  <c r="J25" i="87"/>
  <c r="J26" i="87" s="1"/>
  <c r="L43" i="87"/>
  <c r="C40" i="87"/>
  <c r="L57" i="87"/>
  <c r="E56" i="87"/>
  <c r="G56" i="87"/>
  <c r="G55" i="87" s="1"/>
  <c r="L59" i="87"/>
  <c r="L117" i="87"/>
  <c r="P12" i="114"/>
  <c r="P40" i="114"/>
  <c r="L10" i="83"/>
  <c r="Q10" i="83" s="1"/>
  <c r="E23" i="83"/>
  <c r="N65" i="83"/>
  <c r="F126" i="83"/>
  <c r="H25" i="83"/>
  <c r="H26" i="83" s="1"/>
  <c r="F26" i="83"/>
  <c r="D40" i="83"/>
  <c r="H40" i="83"/>
  <c r="L45" i="83"/>
  <c r="Q45" i="83" s="1"/>
  <c r="L70" i="83"/>
  <c r="L97" i="83"/>
  <c r="L103" i="83"/>
  <c r="P8" i="114"/>
  <c r="P13" i="114"/>
  <c r="P23" i="114"/>
  <c r="M79" i="114"/>
  <c r="M114" i="114"/>
  <c r="H13" i="83"/>
  <c r="E15" i="83"/>
  <c r="E16" i="83" s="1"/>
  <c r="F13" i="83"/>
  <c r="H23" i="83"/>
  <c r="C40" i="83"/>
  <c r="L125" i="83"/>
  <c r="G126" i="83"/>
  <c r="L19" i="84"/>
  <c r="Q19" i="84" s="1"/>
  <c r="G56" i="84"/>
  <c r="G55" i="84" s="1"/>
  <c r="C25" i="84"/>
  <c r="C26" i="84" s="1"/>
  <c r="L10" i="84"/>
  <c r="Q10" i="84" s="1"/>
  <c r="L12" i="84"/>
  <c r="Q12" i="84" s="1"/>
  <c r="J25" i="84"/>
  <c r="J26" i="84" s="1"/>
  <c r="F40" i="84"/>
  <c r="L44" i="84"/>
  <c r="Q44" i="84" s="1"/>
  <c r="G64" i="84"/>
  <c r="L82" i="84"/>
  <c r="L86" i="84"/>
  <c r="L87" i="84"/>
  <c r="L93" i="84"/>
  <c r="F126" i="84"/>
  <c r="J126" i="84"/>
  <c r="L134" i="84"/>
  <c r="G25" i="85"/>
  <c r="K15" i="85"/>
  <c r="K16" i="85" s="1"/>
  <c r="K75" i="85" s="1"/>
  <c r="I25" i="87"/>
  <c r="I26" i="87" s="1"/>
  <c r="I16" i="87"/>
  <c r="J40" i="87"/>
  <c r="L46" i="87"/>
  <c r="G64" i="87"/>
  <c r="L86" i="87"/>
  <c r="L87" i="87"/>
  <c r="L93" i="87"/>
  <c r="F98" i="87"/>
  <c r="L101" i="87"/>
  <c r="L108" i="87"/>
  <c r="F126" i="87"/>
  <c r="J126" i="87"/>
  <c r="L134" i="87"/>
  <c r="C25" i="86"/>
  <c r="C26" i="86" s="1"/>
  <c r="G15" i="86"/>
  <c r="G16" i="86" s="1"/>
  <c r="K25" i="86"/>
  <c r="K26" i="86" s="1"/>
  <c r="K40" i="86"/>
  <c r="L48" i="86"/>
  <c r="L105" i="86"/>
  <c r="L108" i="86"/>
  <c r="D15" i="88"/>
  <c r="D16" i="88" s="1"/>
  <c r="D75" i="88" s="1"/>
  <c r="I65" i="90"/>
  <c r="I64" i="90" s="1"/>
  <c r="L69" i="90"/>
  <c r="I126" i="90"/>
  <c r="N99" i="95"/>
  <c r="L118" i="95"/>
  <c r="L127" i="95"/>
  <c r="F25" i="96"/>
  <c r="F26" i="96" s="1"/>
  <c r="J15" i="96"/>
  <c r="J16" i="96" s="1"/>
  <c r="L43" i="96"/>
  <c r="L52" i="96"/>
  <c r="F65" i="96"/>
  <c r="F64" i="96" s="1"/>
  <c r="J65" i="96"/>
  <c r="J64" i="96" s="1"/>
  <c r="E99" i="96"/>
  <c r="N98" i="96"/>
  <c r="N88" i="96" s="1"/>
  <c r="N109" i="96" s="1"/>
  <c r="L125" i="96"/>
  <c r="L127" i="96"/>
  <c r="L131" i="96"/>
  <c r="L134" i="96"/>
  <c r="K40" i="85"/>
  <c r="L46" i="85"/>
  <c r="H65" i="85"/>
  <c r="H64" i="85" s="1"/>
  <c r="N64" i="85"/>
  <c r="N54" i="85" s="1"/>
  <c r="N75" i="85" s="1"/>
  <c r="L74" i="85"/>
  <c r="N99" i="85"/>
  <c r="L119" i="85"/>
  <c r="J121" i="85"/>
  <c r="L125" i="85"/>
  <c r="I13" i="87"/>
  <c r="G15" i="87"/>
  <c r="G16" i="87" s="1"/>
  <c r="D13" i="88"/>
  <c r="K23" i="88"/>
  <c r="L43" i="88"/>
  <c r="E56" i="88"/>
  <c r="I56" i="88"/>
  <c r="I55" i="88" s="1"/>
  <c r="L59" i="88"/>
  <c r="J90" i="88"/>
  <c r="J89" i="88" s="1"/>
  <c r="G121" i="88"/>
  <c r="L125" i="88"/>
  <c r="I121" i="88"/>
  <c r="I126" i="88"/>
  <c r="L128" i="88"/>
  <c r="J126" i="88"/>
  <c r="G23" i="89"/>
  <c r="L21" i="89"/>
  <c r="Q21" i="89" s="1"/>
  <c r="E40" i="89"/>
  <c r="L52" i="89"/>
  <c r="E56" i="89"/>
  <c r="E55" i="89" s="1"/>
  <c r="H65" i="93"/>
  <c r="H64" i="93" s="1"/>
  <c r="G99" i="93"/>
  <c r="G98" i="93" s="1"/>
  <c r="I25" i="94"/>
  <c r="I26" i="94" s="1"/>
  <c r="H13" i="96"/>
  <c r="E23" i="96"/>
  <c r="I23" i="96"/>
  <c r="G23" i="96"/>
  <c r="G56" i="96"/>
  <c r="G55" i="96" s="1"/>
  <c r="I56" i="96"/>
  <c r="I55" i="96" s="1"/>
  <c r="E56" i="96"/>
  <c r="E55" i="96" s="1"/>
  <c r="F90" i="96"/>
  <c r="F89" i="96" s="1"/>
  <c r="J90" i="96"/>
  <c r="J89" i="96" s="1"/>
  <c r="H90" i="96"/>
  <c r="H89" i="96" s="1"/>
  <c r="G99" i="96"/>
  <c r="N99" i="96"/>
  <c r="G15" i="106"/>
  <c r="G16" i="106" s="1"/>
  <c r="G25" i="106"/>
  <c r="G26" i="106" s="1"/>
  <c r="K25" i="106"/>
  <c r="K26" i="106" s="1"/>
  <c r="K15" i="106"/>
  <c r="K16" i="106" s="1"/>
  <c r="K75" i="106" s="1"/>
  <c r="D23" i="106"/>
  <c r="L19" i="106"/>
  <c r="Q19" i="106" s="1"/>
  <c r="H16" i="106"/>
  <c r="H23" i="106"/>
  <c r="J25" i="106"/>
  <c r="J26" i="106" s="1"/>
  <c r="J15" i="106"/>
  <c r="J16" i="106" s="1"/>
  <c r="L22" i="106"/>
  <c r="Q22" i="106" s="1"/>
  <c r="L41" i="106"/>
  <c r="F40" i="106"/>
  <c r="L57" i="106"/>
  <c r="F56" i="106"/>
  <c r="L91" i="106"/>
  <c r="E90" i="106"/>
  <c r="E89" i="106" s="1"/>
  <c r="H121" i="106"/>
  <c r="L122" i="106"/>
  <c r="C16" i="84"/>
  <c r="C75" i="84" s="1"/>
  <c r="E25" i="84"/>
  <c r="E26" i="84" s="1"/>
  <c r="I25" i="84"/>
  <c r="I26" i="84" s="1"/>
  <c r="J23" i="84"/>
  <c r="D25" i="84"/>
  <c r="D26" i="84" s="1"/>
  <c r="H25" i="84"/>
  <c r="H26" i="84" s="1"/>
  <c r="D40" i="84"/>
  <c r="H40" i="84"/>
  <c r="L42" i="84"/>
  <c r="L45" i="84"/>
  <c r="Q45" i="84" s="1"/>
  <c r="H56" i="84"/>
  <c r="H55" i="84" s="1"/>
  <c r="L66" i="84"/>
  <c r="I65" i="84"/>
  <c r="I64" i="84" s="1"/>
  <c r="I54" i="84" s="1"/>
  <c r="L70" i="84"/>
  <c r="L71" i="84"/>
  <c r="G90" i="84"/>
  <c r="G89" i="84" s="1"/>
  <c r="L94" i="84"/>
  <c r="H99" i="84"/>
  <c r="H98" i="84" s="1"/>
  <c r="N98" i="84"/>
  <c r="N88" i="84" s="1"/>
  <c r="N109" i="84" s="1"/>
  <c r="L103" i="84"/>
  <c r="F121" i="84"/>
  <c r="J121" i="84"/>
  <c r="D13" i="85"/>
  <c r="J15" i="85"/>
  <c r="G23" i="85"/>
  <c r="K23" i="85"/>
  <c r="I56" i="85"/>
  <c r="I55" i="85" s="1"/>
  <c r="G56" i="85"/>
  <c r="G55" i="85" s="1"/>
  <c r="F65" i="85"/>
  <c r="F64" i="85" s="1"/>
  <c r="J65" i="85"/>
  <c r="J64" i="85" s="1"/>
  <c r="H90" i="85"/>
  <c r="H89" i="85" s="1"/>
  <c r="E99" i="85"/>
  <c r="E98" i="85" s="1"/>
  <c r="I99" i="85"/>
  <c r="I98" i="85" s="1"/>
  <c r="I121" i="85"/>
  <c r="L8" i="87"/>
  <c r="K16" i="87"/>
  <c r="K75" i="87" s="1"/>
  <c r="E25" i="87"/>
  <c r="E26" i="87" s="1"/>
  <c r="L11" i="87"/>
  <c r="Q11" i="87" s="1"/>
  <c r="J23" i="87"/>
  <c r="H25" i="87"/>
  <c r="H26" i="87" s="1"/>
  <c r="D40" i="87"/>
  <c r="H40" i="87"/>
  <c r="L42" i="87"/>
  <c r="H56" i="87"/>
  <c r="H55" i="87" s="1"/>
  <c r="H54" i="87" s="1"/>
  <c r="L66" i="87"/>
  <c r="I65" i="87"/>
  <c r="I64" i="87" s="1"/>
  <c r="I54" i="87" s="1"/>
  <c r="I75" i="87" s="1"/>
  <c r="L70" i="87"/>
  <c r="G90" i="87"/>
  <c r="G89" i="87" s="1"/>
  <c r="L94" i="87"/>
  <c r="L97" i="87"/>
  <c r="H99" i="87"/>
  <c r="H98" i="87" s="1"/>
  <c r="N98" i="87"/>
  <c r="N88" i="87" s="1"/>
  <c r="N109" i="87" s="1"/>
  <c r="F121" i="87"/>
  <c r="J121" i="87"/>
  <c r="G15" i="88"/>
  <c r="K15" i="88"/>
  <c r="K16" i="88" s="1"/>
  <c r="K75" i="88" s="1"/>
  <c r="D23" i="88"/>
  <c r="J25" i="88"/>
  <c r="J26" i="88" s="1"/>
  <c r="F40" i="88"/>
  <c r="G65" i="88"/>
  <c r="G64" i="88" s="1"/>
  <c r="N65" i="88"/>
  <c r="L86" i="88"/>
  <c r="D15" i="90"/>
  <c r="D16" i="90" s="1"/>
  <c r="D75" i="90" s="1"/>
  <c r="H25" i="90"/>
  <c r="H26" i="90" s="1"/>
  <c r="K25" i="90"/>
  <c r="K26" i="90" s="1"/>
  <c r="H65" i="90"/>
  <c r="H64" i="90" s="1"/>
  <c r="N99" i="90"/>
  <c r="F99" i="91"/>
  <c r="F98" i="91" s="1"/>
  <c r="K13" i="96"/>
  <c r="E15" i="96"/>
  <c r="E16" i="96" s="1"/>
  <c r="I15" i="96"/>
  <c r="C40" i="96"/>
  <c r="I65" i="96"/>
  <c r="I64" i="96" s="1"/>
  <c r="L68" i="96"/>
  <c r="G15" i="99"/>
  <c r="G16" i="99" s="1"/>
  <c r="K25" i="99"/>
  <c r="K26" i="99" s="1"/>
  <c r="L43" i="99"/>
  <c r="L60" i="99"/>
  <c r="G65" i="99"/>
  <c r="G64" i="99" s="1"/>
  <c r="L131" i="99"/>
  <c r="N65" i="101"/>
  <c r="I90" i="101"/>
  <c r="I89" i="101" s="1"/>
  <c r="H15" i="103"/>
  <c r="H16" i="103" s="1"/>
  <c r="E23" i="103"/>
  <c r="I23" i="103"/>
  <c r="C40" i="103"/>
  <c r="K40" i="103"/>
  <c r="F40" i="103"/>
  <c r="L43" i="103"/>
  <c r="E56" i="103"/>
  <c r="L63" i="103"/>
  <c r="H65" i="103"/>
  <c r="H64" i="103" s="1"/>
  <c r="N65" i="103"/>
  <c r="L69" i="103"/>
  <c r="L70" i="103"/>
  <c r="L87" i="103"/>
  <c r="L92" i="103"/>
  <c r="H90" i="103"/>
  <c r="H89" i="103" s="1"/>
  <c r="L101" i="103"/>
  <c r="L108" i="103"/>
  <c r="L127" i="103"/>
  <c r="L130" i="103"/>
  <c r="G13" i="106"/>
  <c r="L11" i="106"/>
  <c r="Q11" i="106" s="1"/>
  <c r="D25" i="106"/>
  <c r="D26" i="106" s="1"/>
  <c r="L21" i="106"/>
  <c r="Q21" i="106" s="1"/>
  <c r="L39" i="106"/>
  <c r="Q39" i="106" s="1"/>
  <c r="L42" i="106"/>
  <c r="C40" i="106"/>
  <c r="G40" i="106"/>
  <c r="K40" i="106"/>
  <c r="L45" i="106"/>
  <c r="Q45" i="106" s="1"/>
  <c r="H56" i="106"/>
  <c r="H55" i="106" s="1"/>
  <c r="L63" i="106"/>
  <c r="L66" i="106"/>
  <c r="L70" i="106"/>
  <c r="G90" i="106"/>
  <c r="G89" i="106" s="1"/>
  <c r="L94" i="106"/>
  <c r="G98" i="106"/>
  <c r="N98" i="106"/>
  <c r="N88" i="106" s="1"/>
  <c r="N109" i="106" s="1"/>
  <c r="L103" i="106"/>
  <c r="L117" i="106"/>
  <c r="F121" i="106"/>
  <c r="F120" i="106" s="1"/>
  <c r="F135" i="106" s="1"/>
  <c r="J121" i="106"/>
  <c r="D13" i="98"/>
  <c r="E23" i="98"/>
  <c r="L30" i="98"/>
  <c r="E40" i="98"/>
  <c r="I40" i="98"/>
  <c r="L43" i="98"/>
  <c r="G40" i="98"/>
  <c r="K40" i="98"/>
  <c r="F40" i="98"/>
  <c r="L46" i="98"/>
  <c r="L48" i="98"/>
  <c r="Q48" i="98" s="1"/>
  <c r="L52" i="98"/>
  <c r="L53" i="98"/>
  <c r="I56" i="98"/>
  <c r="I55" i="98" s="1"/>
  <c r="L58" i="98"/>
  <c r="L60" i="98"/>
  <c r="F65" i="98"/>
  <c r="F64" i="98" s="1"/>
  <c r="J65" i="98"/>
  <c r="J64" i="98" s="1"/>
  <c r="L67" i="98"/>
  <c r="L68" i="98"/>
  <c r="L71" i="98"/>
  <c r="L74" i="98"/>
  <c r="L79" i="98"/>
  <c r="L87" i="98"/>
  <c r="H90" i="98"/>
  <c r="H89" i="98" s="1"/>
  <c r="F90" i="98"/>
  <c r="F89" i="98" s="1"/>
  <c r="I99" i="98"/>
  <c r="I98" i="98" s="1"/>
  <c r="L102" i="98"/>
  <c r="L104" i="98"/>
  <c r="L105" i="98"/>
  <c r="L118" i="98"/>
  <c r="L125" i="98"/>
  <c r="I121" i="98"/>
  <c r="L127" i="98"/>
  <c r="I126" i="98"/>
  <c r="L128" i="98"/>
  <c r="L129" i="98"/>
  <c r="L130" i="98"/>
  <c r="J126" i="98"/>
  <c r="K13" i="99"/>
  <c r="H23" i="99"/>
  <c r="H56" i="99"/>
  <c r="H55" i="99" s="1"/>
  <c r="J56" i="99"/>
  <c r="J55" i="99" s="1"/>
  <c r="F56" i="99"/>
  <c r="F55" i="99" s="1"/>
  <c r="G90" i="99"/>
  <c r="G89" i="99" s="1"/>
  <c r="I90" i="99"/>
  <c r="I89" i="99" s="1"/>
  <c r="F121" i="99"/>
  <c r="J121" i="99"/>
  <c r="H121" i="99"/>
  <c r="D13" i="100"/>
  <c r="F15" i="100"/>
  <c r="F16" i="100" s="1"/>
  <c r="G23" i="100"/>
  <c r="K23" i="100"/>
  <c r="E23" i="100"/>
  <c r="I23" i="100"/>
  <c r="L30" i="100"/>
  <c r="L41" i="100"/>
  <c r="L48" i="100"/>
  <c r="Q48" i="100" s="1"/>
  <c r="I56" i="100"/>
  <c r="I55" i="100" s="1"/>
  <c r="G56" i="100"/>
  <c r="G55" i="100" s="1"/>
  <c r="F65" i="100"/>
  <c r="F64" i="100" s="1"/>
  <c r="J65" i="100"/>
  <c r="J64" i="100" s="1"/>
  <c r="L74" i="100"/>
  <c r="H90" i="100"/>
  <c r="H89" i="100" s="1"/>
  <c r="J90" i="100"/>
  <c r="J89" i="100" s="1"/>
  <c r="F90" i="100"/>
  <c r="F89" i="100" s="1"/>
  <c r="E99" i="100"/>
  <c r="E98" i="100" s="1"/>
  <c r="I99" i="100"/>
  <c r="I98" i="100" s="1"/>
  <c r="L104" i="100"/>
  <c r="I121" i="100"/>
  <c r="E25" i="103"/>
  <c r="E26" i="103" s="1"/>
  <c r="I25" i="103"/>
  <c r="I26" i="103" s="1"/>
  <c r="F99" i="105"/>
  <c r="F98" i="105" s="1"/>
  <c r="J99" i="105"/>
  <c r="J98" i="105" s="1"/>
  <c r="L52" i="106"/>
  <c r="L59" i="106"/>
  <c r="N54" i="106"/>
  <c r="N75" i="106" s="1"/>
  <c r="F65" i="106"/>
  <c r="F64" i="106" s="1"/>
  <c r="L100" i="106"/>
  <c r="L125" i="106"/>
  <c r="L127" i="106"/>
  <c r="L131" i="106"/>
  <c r="D40" i="107"/>
  <c r="H40" i="107"/>
  <c r="L43" i="107"/>
  <c r="G40" i="107"/>
  <c r="K40" i="107"/>
  <c r="J40" i="107"/>
  <c r="L48" i="107"/>
  <c r="Q48" i="107" s="1"/>
  <c r="L52" i="107"/>
  <c r="L53" i="107"/>
  <c r="L58" i="107"/>
  <c r="L59" i="107"/>
  <c r="L63" i="107"/>
  <c r="J64" i="107"/>
  <c r="L67" i="107"/>
  <c r="I65" i="107"/>
  <c r="I64" i="107" s="1"/>
  <c r="I54" i="107" s="1"/>
  <c r="I75" i="107" s="1"/>
  <c r="N64" i="107"/>
  <c r="N54" i="107" s="1"/>
  <c r="N75" i="107" s="1"/>
  <c r="L70" i="107"/>
  <c r="L74" i="107"/>
  <c r="L79" i="107"/>
  <c r="L82" i="107"/>
  <c r="L86" i="107"/>
  <c r="H13" i="109"/>
  <c r="H51" i="109"/>
  <c r="J25" i="109"/>
  <c r="J26" i="109" s="1"/>
  <c r="J15" i="109"/>
  <c r="K16" i="109"/>
  <c r="K75" i="109" s="1"/>
  <c r="K23" i="109"/>
  <c r="E25" i="109"/>
  <c r="E26" i="109" s="1"/>
  <c r="E23" i="109"/>
  <c r="L21" i="109"/>
  <c r="Q21" i="109" s="1"/>
  <c r="L22" i="109"/>
  <c r="Q22" i="109" s="1"/>
  <c r="E40" i="109"/>
  <c r="L41" i="109"/>
  <c r="L57" i="109"/>
  <c r="E56" i="109"/>
  <c r="E55" i="109" s="1"/>
  <c r="G56" i="109"/>
  <c r="G55" i="109" s="1"/>
  <c r="L59" i="109"/>
  <c r="N54" i="109"/>
  <c r="N75" i="109" s="1"/>
  <c r="E99" i="109"/>
  <c r="L100" i="109"/>
  <c r="E126" i="109"/>
  <c r="L127" i="109"/>
  <c r="L131" i="109"/>
  <c r="F126" i="109"/>
  <c r="F120" i="109" s="1"/>
  <c r="F135" i="109" s="1"/>
  <c r="F65" i="105"/>
  <c r="F64" i="105" s="1"/>
  <c r="F54" i="105" s="1"/>
  <c r="F75" i="105" s="1"/>
  <c r="G15" i="107"/>
  <c r="G16" i="107" s="1"/>
  <c r="G65" i="107"/>
  <c r="G64" i="107" s="1"/>
  <c r="N65" i="107"/>
  <c r="F99" i="107"/>
  <c r="J99" i="107"/>
  <c r="L122" i="109"/>
  <c r="I40" i="111"/>
  <c r="L42" i="111"/>
  <c r="C40" i="111"/>
  <c r="L48" i="111"/>
  <c r="L53" i="111"/>
  <c r="L59" i="111"/>
  <c r="F65" i="111"/>
  <c r="F64" i="111" s="1"/>
  <c r="J65" i="111"/>
  <c r="J64" i="111" s="1"/>
  <c r="L69" i="111"/>
  <c r="L86" i="111"/>
  <c r="E99" i="111"/>
  <c r="E98" i="111" s="1"/>
  <c r="I99" i="111"/>
  <c r="I98" i="111" s="1"/>
  <c r="L102" i="111"/>
  <c r="L108" i="111"/>
  <c r="L119" i="111"/>
  <c r="L125" i="111"/>
  <c r="I126" i="111"/>
  <c r="L130" i="111"/>
  <c r="L131" i="111"/>
  <c r="J126" i="111"/>
  <c r="G51" i="109"/>
  <c r="E15" i="109"/>
  <c r="E16" i="109" s="1"/>
  <c r="L10" i="109"/>
  <c r="Q10" i="109" s="1"/>
  <c r="I15" i="109"/>
  <c r="I16" i="109" s="1"/>
  <c r="L11" i="109"/>
  <c r="Q11" i="109" s="1"/>
  <c r="F16" i="109"/>
  <c r="L39" i="109"/>
  <c r="Q39" i="109" s="1"/>
  <c r="D40" i="109"/>
  <c r="H40" i="109"/>
  <c r="L42" i="109"/>
  <c r="K40" i="109"/>
  <c r="F40" i="109"/>
  <c r="J40" i="109"/>
  <c r="L44" i="109"/>
  <c r="Q44" i="109" s="1"/>
  <c r="L45" i="109"/>
  <c r="Q45" i="109" s="1"/>
  <c r="L46" i="109"/>
  <c r="L60" i="109"/>
  <c r="L66" i="109"/>
  <c r="I65" i="109"/>
  <c r="I64" i="109" s="1"/>
  <c r="L69" i="109"/>
  <c r="L70" i="109"/>
  <c r="L71" i="109"/>
  <c r="L82" i="109"/>
  <c r="L86" i="109"/>
  <c r="L87" i="109"/>
  <c r="L91" i="109"/>
  <c r="L92" i="109"/>
  <c r="L94" i="109"/>
  <c r="E90" i="109"/>
  <c r="L97" i="109"/>
  <c r="H99" i="109"/>
  <c r="H98" i="109" s="1"/>
  <c r="N98" i="109"/>
  <c r="N88" i="109" s="1"/>
  <c r="N109" i="109" s="1"/>
  <c r="L102" i="109"/>
  <c r="L103" i="109"/>
  <c r="L119" i="109"/>
  <c r="H126" i="109"/>
  <c r="H120" i="109" s="1"/>
  <c r="H135" i="109" s="1"/>
  <c r="L134" i="109"/>
  <c r="G126" i="109"/>
  <c r="E15" i="112"/>
  <c r="E16" i="112" s="1"/>
  <c r="I15" i="112"/>
  <c r="I16" i="112" s="1"/>
  <c r="I65" i="112"/>
  <c r="I40" i="113"/>
  <c r="L128" i="113"/>
  <c r="L129" i="113"/>
  <c r="K13" i="112"/>
  <c r="D23" i="112"/>
  <c r="F15" i="112"/>
  <c r="F16" i="112" s="1"/>
  <c r="J56" i="112"/>
  <c r="H56" i="112"/>
  <c r="H55" i="112" s="1"/>
  <c r="J65" i="112"/>
  <c r="J64" i="112" s="1"/>
  <c r="I90" i="112"/>
  <c r="I89" i="112" s="1"/>
  <c r="I99" i="112"/>
  <c r="I98" i="112" s="1"/>
  <c r="N98" i="112"/>
  <c r="H121" i="112"/>
  <c r="I126" i="112"/>
  <c r="F90" i="107"/>
  <c r="F89" i="107" s="1"/>
  <c r="L100" i="107"/>
  <c r="I99" i="107"/>
  <c r="I98" i="107" s="1"/>
  <c r="H99" i="107"/>
  <c r="H98" i="107" s="1"/>
  <c r="N98" i="107"/>
  <c r="N88" i="107" s="1"/>
  <c r="N109" i="107" s="1"/>
  <c r="L104" i="107"/>
  <c r="L105" i="107"/>
  <c r="L118" i="107"/>
  <c r="G121" i="107"/>
  <c r="L125" i="107"/>
  <c r="L127" i="107"/>
  <c r="I126" i="107"/>
  <c r="L128" i="107"/>
  <c r="L129" i="107"/>
  <c r="L130" i="107"/>
  <c r="C15" i="108"/>
  <c r="K15" i="108"/>
  <c r="K16" i="108" s="1"/>
  <c r="K75" i="108" s="1"/>
  <c r="N65" i="108"/>
  <c r="J99" i="108"/>
  <c r="J98" i="108" s="1"/>
  <c r="L129" i="108"/>
  <c r="D25" i="112"/>
  <c r="H25" i="112"/>
  <c r="E23" i="112"/>
  <c r="I23" i="112"/>
  <c r="G23" i="112"/>
  <c r="K23" i="112"/>
  <c r="G56" i="112"/>
  <c r="G55" i="112" s="1"/>
  <c r="I56" i="112"/>
  <c r="E56" i="112"/>
  <c r="E55" i="112" s="1"/>
  <c r="H65" i="112"/>
  <c r="N64" i="112"/>
  <c r="N54" i="112" s="1"/>
  <c r="N75" i="112" s="1"/>
  <c r="F90" i="112"/>
  <c r="F89" i="112" s="1"/>
  <c r="J90" i="112"/>
  <c r="J89" i="112" s="1"/>
  <c r="H90" i="112"/>
  <c r="H89" i="112" s="1"/>
  <c r="G99" i="112"/>
  <c r="G98" i="112" s="1"/>
  <c r="N99" i="112"/>
  <c r="L117" i="112"/>
  <c r="L118" i="112"/>
  <c r="L119" i="112"/>
  <c r="L122" i="112"/>
  <c r="G121" i="112"/>
  <c r="G126" i="112"/>
  <c r="H13" i="85"/>
  <c r="F40" i="85"/>
  <c r="L86" i="85"/>
  <c r="H13" i="88"/>
  <c r="H16" i="90"/>
  <c r="C40" i="90"/>
  <c r="G56" i="90"/>
  <c r="G55" i="90" s="1"/>
  <c r="L69" i="93"/>
  <c r="E40" i="95"/>
  <c r="L57" i="95"/>
  <c r="E90" i="95"/>
  <c r="E89" i="95" s="1"/>
  <c r="J25" i="100"/>
  <c r="J26" i="100" s="1"/>
  <c r="J13" i="100"/>
  <c r="J25" i="111"/>
  <c r="J15" i="111"/>
  <c r="J16" i="111" s="1"/>
  <c r="L67" i="85"/>
  <c r="J98" i="88"/>
  <c r="C15" i="86"/>
  <c r="C16" i="86" s="1"/>
  <c r="C75" i="86" s="1"/>
  <c r="G25" i="86"/>
  <c r="G26" i="86" s="1"/>
  <c r="K15" i="86"/>
  <c r="J25" i="86"/>
  <c r="J26" i="86" s="1"/>
  <c r="G65" i="86"/>
  <c r="G64" i="86" s="1"/>
  <c r="N65" i="86"/>
  <c r="L93" i="86"/>
  <c r="F99" i="86"/>
  <c r="F98" i="86" s="1"/>
  <c r="J99" i="86"/>
  <c r="J98" i="86" s="1"/>
  <c r="L129" i="86"/>
  <c r="E25" i="88"/>
  <c r="E26" i="88" s="1"/>
  <c r="I25" i="88"/>
  <c r="I26" i="88" s="1"/>
  <c r="L41" i="88"/>
  <c r="K40" i="88"/>
  <c r="L60" i="88"/>
  <c r="L63" i="88"/>
  <c r="I65" i="88"/>
  <c r="I64" i="88" s="1"/>
  <c r="L69" i="88"/>
  <c r="L85" i="88"/>
  <c r="I90" i="88"/>
  <c r="I89" i="88" s="1"/>
  <c r="L97" i="88"/>
  <c r="H99" i="88"/>
  <c r="H98" i="88" s="1"/>
  <c r="L103" i="88"/>
  <c r="L118" i="88"/>
  <c r="L119" i="88"/>
  <c r="L122" i="88"/>
  <c r="L131" i="88"/>
  <c r="I15" i="89"/>
  <c r="I16" i="89" s="1"/>
  <c r="F23" i="89"/>
  <c r="H56" i="89"/>
  <c r="H55" i="89" s="1"/>
  <c r="J56" i="89"/>
  <c r="J55" i="89" s="1"/>
  <c r="I65" i="89"/>
  <c r="I64" i="89" s="1"/>
  <c r="G90" i="89"/>
  <c r="G89" i="89" s="1"/>
  <c r="H99" i="89"/>
  <c r="H98" i="89" s="1"/>
  <c r="L103" i="89"/>
  <c r="J121" i="89"/>
  <c r="H121" i="89"/>
  <c r="L69" i="95"/>
  <c r="F13" i="89"/>
  <c r="H13" i="89"/>
  <c r="L12" i="89"/>
  <c r="Q12" i="89" s="1"/>
  <c r="L19" i="89"/>
  <c r="Q19" i="89" s="1"/>
  <c r="G15" i="89"/>
  <c r="K25" i="89"/>
  <c r="K26" i="89" s="1"/>
  <c r="K40" i="89"/>
  <c r="F40" i="89"/>
  <c r="L44" i="89"/>
  <c r="Q44" i="89" s="1"/>
  <c r="I56" i="89"/>
  <c r="I55" i="89" s="1"/>
  <c r="L63" i="89"/>
  <c r="G65" i="89"/>
  <c r="G64" i="89" s="1"/>
  <c r="N65" i="89"/>
  <c r="L87" i="89"/>
  <c r="L92" i="89"/>
  <c r="F99" i="89"/>
  <c r="F98" i="89" s="1"/>
  <c r="J99" i="89"/>
  <c r="J98" i="89" s="1"/>
  <c r="L125" i="89"/>
  <c r="G126" i="89"/>
  <c r="L130" i="89"/>
  <c r="J126" i="89"/>
  <c r="I13" i="90"/>
  <c r="H23" i="90"/>
  <c r="F56" i="90"/>
  <c r="F55" i="90" s="1"/>
  <c r="I65" i="91"/>
  <c r="H65" i="91"/>
  <c r="H64" i="91" s="1"/>
  <c r="N64" i="91"/>
  <c r="N54" i="91" s="1"/>
  <c r="N75" i="91" s="1"/>
  <c r="H99" i="91"/>
  <c r="H98" i="91" s="1"/>
  <c r="H126" i="91"/>
  <c r="D23" i="94"/>
  <c r="F25" i="94"/>
  <c r="F26" i="94" s="1"/>
  <c r="J15" i="94"/>
  <c r="J16" i="94" s="1"/>
  <c r="F40" i="94"/>
  <c r="L45" i="94"/>
  <c r="Q45" i="94" s="1"/>
  <c r="L57" i="94"/>
  <c r="J56" i="94"/>
  <c r="J55" i="94" s="1"/>
  <c r="G65" i="94"/>
  <c r="G64" i="94" s="1"/>
  <c r="J65" i="94"/>
  <c r="J64" i="94" s="1"/>
  <c r="L74" i="94"/>
  <c r="L79" i="94"/>
  <c r="E90" i="94"/>
  <c r="I99" i="94"/>
  <c r="I98" i="94" s="1"/>
  <c r="I88" i="94" s="1"/>
  <c r="I109" i="94" s="1"/>
  <c r="L113" i="94"/>
  <c r="H121" i="94"/>
  <c r="G126" i="94"/>
  <c r="L134" i="94"/>
  <c r="L21" i="95"/>
  <c r="Q21" i="95" s="1"/>
  <c r="I65" i="95"/>
  <c r="I64" i="95" s="1"/>
  <c r="E99" i="95"/>
  <c r="E98" i="95" s="1"/>
  <c r="L105" i="95"/>
  <c r="G25" i="96"/>
  <c r="G26" i="96" s="1"/>
  <c r="L101" i="96"/>
  <c r="G126" i="96"/>
  <c r="G25" i="98"/>
  <c r="G26" i="98" s="1"/>
  <c r="L44" i="107"/>
  <c r="Q44" i="107" s="1"/>
  <c r="L45" i="108"/>
  <c r="Q45" i="108" s="1"/>
  <c r="D13" i="92"/>
  <c r="L19" i="92"/>
  <c r="Q19" i="92" s="1"/>
  <c r="K40" i="92"/>
  <c r="L113" i="92"/>
  <c r="L10" i="93"/>
  <c r="Q10" i="93" s="1"/>
  <c r="L12" i="93"/>
  <c r="Q12" i="93" s="1"/>
  <c r="L19" i="93"/>
  <c r="Q19" i="93" s="1"/>
  <c r="L21" i="93"/>
  <c r="Q21" i="93" s="1"/>
  <c r="F40" i="93"/>
  <c r="J40" i="93"/>
  <c r="I40" i="93"/>
  <c r="L44" i="93"/>
  <c r="Q44" i="93" s="1"/>
  <c r="G40" i="93"/>
  <c r="L46" i="93"/>
  <c r="L48" i="93"/>
  <c r="L53" i="93"/>
  <c r="F56" i="93"/>
  <c r="F55" i="93" s="1"/>
  <c r="J56" i="93"/>
  <c r="J55" i="93" s="1"/>
  <c r="L58" i="93"/>
  <c r="L68" i="93"/>
  <c r="L82" i="93"/>
  <c r="L86" i="93"/>
  <c r="L87" i="93"/>
  <c r="L91" i="93"/>
  <c r="I90" i="93"/>
  <c r="I89" i="93" s="1"/>
  <c r="L92" i="93"/>
  <c r="L93" i="93"/>
  <c r="L94" i="93"/>
  <c r="F98" i="93"/>
  <c r="L101" i="93"/>
  <c r="L104" i="93"/>
  <c r="L108" i="93"/>
  <c r="L113" i="93"/>
  <c r="L119" i="93"/>
  <c r="H121" i="93"/>
  <c r="L128" i="93"/>
  <c r="G126" i="93"/>
  <c r="G56" i="94"/>
  <c r="G55" i="94" s="1"/>
  <c r="I56" i="94"/>
  <c r="I55" i="94" s="1"/>
  <c r="J90" i="94"/>
  <c r="J89" i="94" s="1"/>
  <c r="H90" i="94"/>
  <c r="H89" i="94" s="1"/>
  <c r="I121" i="94"/>
  <c r="K13" i="95"/>
  <c r="D23" i="95"/>
  <c r="H23" i="95"/>
  <c r="J56" i="95"/>
  <c r="J55" i="95" s="1"/>
  <c r="L87" i="95"/>
  <c r="I90" i="95"/>
  <c r="I89" i="95" s="1"/>
  <c r="L134" i="95"/>
  <c r="D23" i="96"/>
  <c r="J56" i="96"/>
  <c r="J55" i="96" s="1"/>
  <c r="L59" i="96"/>
  <c r="L79" i="96"/>
  <c r="L86" i="96"/>
  <c r="L53" i="104"/>
  <c r="K16" i="107"/>
  <c r="K75" i="107" s="1"/>
  <c r="H13" i="91"/>
  <c r="G15" i="91"/>
  <c r="G16" i="91" s="1"/>
  <c r="K15" i="91"/>
  <c r="K16" i="91" s="1"/>
  <c r="K75" i="91" s="1"/>
  <c r="G65" i="91"/>
  <c r="G64" i="91" s="1"/>
  <c r="L74" i="91"/>
  <c r="L94" i="91"/>
  <c r="J99" i="91"/>
  <c r="J98" i="91" s="1"/>
  <c r="E99" i="91"/>
  <c r="E98" i="91" s="1"/>
  <c r="L102" i="91"/>
  <c r="L117" i="91"/>
  <c r="L129" i="91"/>
  <c r="N99" i="93"/>
  <c r="L117" i="93"/>
  <c r="I65" i="94"/>
  <c r="I64" i="94" s="1"/>
  <c r="I54" i="94" s="1"/>
  <c r="I75" i="94" s="1"/>
  <c r="H99" i="94"/>
  <c r="H98" i="94" s="1"/>
  <c r="I126" i="94"/>
  <c r="G25" i="95"/>
  <c r="G26" i="95" s="1"/>
  <c r="K15" i="95"/>
  <c r="K16" i="95" s="1"/>
  <c r="K75" i="95" s="1"/>
  <c r="G99" i="95"/>
  <c r="G98" i="95" s="1"/>
  <c r="J99" i="95"/>
  <c r="J98" i="95" s="1"/>
  <c r="J88" i="95" s="1"/>
  <c r="J109" i="95" s="1"/>
  <c r="G126" i="95"/>
  <c r="L8" i="96"/>
  <c r="Q8" i="96" s="1"/>
  <c r="D25" i="96"/>
  <c r="D26" i="96" s="1"/>
  <c r="L21" i="96"/>
  <c r="Q21" i="96" s="1"/>
  <c r="K25" i="96"/>
  <c r="K26" i="96" s="1"/>
  <c r="L41" i="96"/>
  <c r="G40" i="96"/>
  <c r="K40" i="96"/>
  <c r="E40" i="96"/>
  <c r="I40" i="96"/>
  <c r="D40" i="96"/>
  <c r="L45" i="96"/>
  <c r="Q45" i="96" s="1"/>
  <c r="L46" i="96"/>
  <c r="L48" i="96"/>
  <c r="Q48" i="96" s="1"/>
  <c r="L63" i="96"/>
  <c r="H65" i="96"/>
  <c r="H64" i="96" s="1"/>
  <c r="L67" i="96"/>
  <c r="L69" i="96"/>
  <c r="L71" i="96"/>
  <c r="L74" i="96"/>
  <c r="L87" i="96"/>
  <c r="K15" i="98"/>
  <c r="K16" i="98" s="1"/>
  <c r="K75" i="98" s="1"/>
  <c r="K25" i="98"/>
  <c r="K26" i="98" s="1"/>
  <c r="L118" i="100"/>
  <c r="F25" i="101"/>
  <c r="F26" i="101" s="1"/>
  <c r="J25" i="101"/>
  <c r="J26" i="101" s="1"/>
  <c r="L92" i="111"/>
  <c r="L134" i="111"/>
  <c r="L10" i="113"/>
  <c r="L12" i="113"/>
  <c r="Q12" i="113" s="1"/>
  <c r="L30" i="113"/>
  <c r="L39" i="113"/>
  <c r="Q39" i="113" s="1"/>
  <c r="F40" i="113"/>
  <c r="J40" i="113"/>
  <c r="E40" i="113"/>
  <c r="L43" i="113"/>
  <c r="L44" i="113"/>
  <c r="Q44" i="113" s="1"/>
  <c r="L46" i="113"/>
  <c r="L52" i="113"/>
  <c r="L53" i="113"/>
  <c r="L58" i="113"/>
  <c r="L59" i="113"/>
  <c r="G64" i="113"/>
  <c r="J65" i="113"/>
  <c r="J64" i="113" s="1"/>
  <c r="L68" i="113"/>
  <c r="L74" i="113"/>
  <c r="L79" i="113"/>
  <c r="L82" i="113"/>
  <c r="L86" i="113"/>
  <c r="L87" i="113"/>
  <c r="L92" i="113"/>
  <c r="L93" i="113"/>
  <c r="G90" i="113"/>
  <c r="G89" i="113" s="1"/>
  <c r="J98" i="113"/>
  <c r="I99" i="113"/>
  <c r="I98" i="113" s="1"/>
  <c r="N98" i="113"/>
  <c r="N88" i="113" s="1"/>
  <c r="N109" i="113" s="1"/>
  <c r="L104" i="113"/>
  <c r="L105" i="113"/>
  <c r="L108" i="113"/>
  <c r="L113" i="113"/>
  <c r="L125" i="113"/>
  <c r="J126" i="113"/>
  <c r="L130" i="113"/>
  <c r="L131" i="113"/>
  <c r="L134" i="113"/>
  <c r="I126" i="113"/>
  <c r="G98" i="96"/>
  <c r="L102" i="96"/>
  <c r="L113" i="96"/>
  <c r="L117" i="96"/>
  <c r="L118" i="96"/>
  <c r="E23" i="99"/>
  <c r="E40" i="99"/>
  <c r="L59" i="99"/>
  <c r="L87" i="99"/>
  <c r="J90" i="99"/>
  <c r="J89" i="99" s="1"/>
  <c r="L105" i="99"/>
  <c r="L127" i="99"/>
  <c r="L134" i="99"/>
  <c r="N65" i="100"/>
  <c r="J99" i="100"/>
  <c r="J98" i="100" s="1"/>
  <c r="J126" i="100"/>
  <c r="J13" i="101"/>
  <c r="L10" i="101"/>
  <c r="Q10" i="101" s="1"/>
  <c r="H13" i="101"/>
  <c r="L12" i="101"/>
  <c r="Q12" i="101" s="1"/>
  <c r="E23" i="101"/>
  <c r="I23" i="101"/>
  <c r="C15" i="101"/>
  <c r="C16" i="101" s="1"/>
  <c r="C75" i="101" s="1"/>
  <c r="K40" i="101"/>
  <c r="F40" i="101"/>
  <c r="J40" i="101"/>
  <c r="L44" i="101"/>
  <c r="Q44" i="101" s="1"/>
  <c r="L52" i="101"/>
  <c r="L53" i="101"/>
  <c r="H65" i="101"/>
  <c r="H64" i="101" s="1"/>
  <c r="G65" i="101"/>
  <c r="G64" i="101" s="1"/>
  <c r="L68" i="101"/>
  <c r="J64" i="101"/>
  <c r="L69" i="101"/>
  <c r="L79" i="101"/>
  <c r="L82" i="101"/>
  <c r="L87" i="101"/>
  <c r="F90" i="101"/>
  <c r="F89" i="101" s="1"/>
  <c r="J90" i="101"/>
  <c r="J89" i="101" s="1"/>
  <c r="H90" i="101"/>
  <c r="H89" i="101" s="1"/>
  <c r="N99" i="101"/>
  <c r="J99" i="101"/>
  <c r="J98" i="101" s="1"/>
  <c r="L104" i="101"/>
  <c r="L113" i="101"/>
  <c r="L117" i="101"/>
  <c r="I121" i="101"/>
  <c r="G121" i="101"/>
  <c r="L128" i="101"/>
  <c r="L129" i="101"/>
  <c r="E65" i="103"/>
  <c r="E64" i="103" s="1"/>
  <c r="I65" i="103"/>
  <c r="I64" i="103" s="1"/>
  <c r="G99" i="103"/>
  <c r="G98" i="103" s="1"/>
  <c r="E13" i="107"/>
  <c r="E51" i="107"/>
  <c r="D23" i="107"/>
  <c r="D28" i="107" s="1"/>
  <c r="D109" i="107" s="1"/>
  <c r="H23" i="107"/>
  <c r="F56" i="107"/>
  <c r="F55" i="107" s="1"/>
  <c r="J56" i="107"/>
  <c r="J55" i="107" s="1"/>
  <c r="E90" i="107"/>
  <c r="E89" i="107" s="1"/>
  <c r="I90" i="107"/>
  <c r="H15" i="108"/>
  <c r="H16" i="108" s="1"/>
  <c r="H65" i="108"/>
  <c r="H64" i="108" s="1"/>
  <c r="H54" i="108" s="1"/>
  <c r="J90" i="111"/>
  <c r="J89" i="111" s="1"/>
  <c r="L87" i="112"/>
  <c r="H99" i="96"/>
  <c r="H98" i="96" s="1"/>
  <c r="J98" i="97"/>
  <c r="E40" i="97"/>
  <c r="L48" i="97"/>
  <c r="Q48" i="97" s="1"/>
  <c r="E56" i="97"/>
  <c r="E55" i="97" s="1"/>
  <c r="H65" i="97"/>
  <c r="H64" i="97" s="1"/>
  <c r="L69" i="97"/>
  <c r="L129" i="97"/>
  <c r="K13" i="98"/>
  <c r="H25" i="98"/>
  <c r="H26" i="98" s="1"/>
  <c r="H56" i="98"/>
  <c r="H55" i="98" s="1"/>
  <c r="J56" i="98"/>
  <c r="J55" i="98" s="1"/>
  <c r="F56" i="98"/>
  <c r="F55" i="98" s="1"/>
  <c r="I90" i="98"/>
  <c r="I89" i="98" s="1"/>
  <c r="F121" i="98"/>
  <c r="J121" i="98"/>
  <c r="H121" i="98"/>
  <c r="K13" i="101"/>
  <c r="E25" i="101"/>
  <c r="E26" i="101" s="1"/>
  <c r="J23" i="101"/>
  <c r="H56" i="101"/>
  <c r="H55" i="101" s="1"/>
  <c r="J56" i="101"/>
  <c r="J55" i="101" s="1"/>
  <c r="I65" i="101"/>
  <c r="I64" i="101" s="1"/>
  <c r="G90" i="101"/>
  <c r="G89" i="101" s="1"/>
  <c r="H99" i="101"/>
  <c r="H98" i="101" s="1"/>
  <c r="N98" i="101"/>
  <c r="N88" i="101" s="1"/>
  <c r="N109" i="101" s="1"/>
  <c r="F121" i="101"/>
  <c r="J121" i="101"/>
  <c r="H121" i="101"/>
  <c r="I126" i="101"/>
  <c r="D13" i="102"/>
  <c r="I23" i="102"/>
  <c r="K23" i="102"/>
  <c r="G40" i="102"/>
  <c r="I56" i="102"/>
  <c r="I55" i="102" s="1"/>
  <c r="E56" i="102"/>
  <c r="E55" i="102" s="1"/>
  <c r="N64" i="102"/>
  <c r="N54" i="102" s="1"/>
  <c r="N75" i="102" s="1"/>
  <c r="J90" i="102"/>
  <c r="J89" i="102" s="1"/>
  <c r="G99" i="102"/>
  <c r="G98" i="102" s="1"/>
  <c r="N99" i="102"/>
  <c r="I121" i="102"/>
  <c r="J90" i="103"/>
  <c r="J89" i="103" s="1"/>
  <c r="F90" i="103"/>
  <c r="F89" i="103" s="1"/>
  <c r="L30" i="105"/>
  <c r="K40" i="105"/>
  <c r="L52" i="105"/>
  <c r="L53" i="105"/>
  <c r="L58" i="105"/>
  <c r="L59" i="105"/>
  <c r="L74" i="105"/>
  <c r="L79" i="105"/>
  <c r="L82" i="105"/>
  <c r="L108" i="105"/>
  <c r="I126" i="105"/>
  <c r="J126" i="105"/>
  <c r="J120" i="105" s="1"/>
  <c r="J135" i="105" s="1"/>
  <c r="L128" i="112"/>
  <c r="H121" i="107"/>
  <c r="D13" i="108"/>
  <c r="K23" i="108"/>
  <c r="K28" i="108" s="1"/>
  <c r="K109" i="108" s="1"/>
  <c r="L21" i="108"/>
  <c r="Q21" i="108" s="1"/>
  <c r="L30" i="108"/>
  <c r="E40" i="108"/>
  <c r="I40" i="108"/>
  <c r="L43" i="108"/>
  <c r="J40" i="108"/>
  <c r="L48" i="108"/>
  <c r="Q48" i="108" s="1"/>
  <c r="L52" i="108"/>
  <c r="L53" i="108"/>
  <c r="I56" i="108"/>
  <c r="I55" i="108" s="1"/>
  <c r="L58" i="108"/>
  <c r="G56" i="108"/>
  <c r="G55" i="108" s="1"/>
  <c r="F64" i="108"/>
  <c r="J64" i="108"/>
  <c r="J54" i="108" s="1"/>
  <c r="J75" i="108" s="1"/>
  <c r="L67" i="108"/>
  <c r="L68" i="108"/>
  <c r="L74" i="108"/>
  <c r="L79" i="108"/>
  <c r="H90" i="108"/>
  <c r="H89" i="108" s="1"/>
  <c r="I98" i="108"/>
  <c r="I88" i="108" s="1"/>
  <c r="I109" i="108" s="1"/>
  <c r="L102" i="108"/>
  <c r="L103" i="108"/>
  <c r="L104" i="108"/>
  <c r="L105" i="108"/>
  <c r="L118" i="108"/>
  <c r="G121" i="108"/>
  <c r="L125" i="108"/>
  <c r="I121" i="108"/>
  <c r="E126" i="108"/>
  <c r="I126" i="108"/>
  <c r="L128" i="108"/>
  <c r="L130" i="108"/>
  <c r="L131" i="108"/>
  <c r="J126" i="108"/>
  <c r="L134" i="108"/>
  <c r="E23" i="110"/>
  <c r="I23" i="110"/>
  <c r="K15" i="110"/>
  <c r="K16" i="110" s="1"/>
  <c r="K75" i="110" s="1"/>
  <c r="G56" i="110"/>
  <c r="G55" i="110" s="1"/>
  <c r="G65" i="110"/>
  <c r="G64" i="110" s="1"/>
  <c r="F90" i="110"/>
  <c r="F89" i="110" s="1"/>
  <c r="J90" i="110"/>
  <c r="J89" i="110" s="1"/>
  <c r="H90" i="110"/>
  <c r="H89" i="110" s="1"/>
  <c r="L122" i="110"/>
  <c r="I121" i="110"/>
  <c r="J126" i="110"/>
  <c r="G15" i="111"/>
  <c r="G16" i="111" s="1"/>
  <c r="K15" i="111"/>
  <c r="K16" i="111" s="1"/>
  <c r="K75" i="111" s="1"/>
  <c r="D13" i="113"/>
  <c r="H13" i="113"/>
  <c r="E23" i="113"/>
  <c r="I23" i="113"/>
  <c r="G56" i="113"/>
  <c r="G55" i="113" s="1"/>
  <c r="N64" i="113"/>
  <c r="N54" i="113" s="1"/>
  <c r="N75" i="113" s="1"/>
  <c r="F90" i="113"/>
  <c r="F89" i="113" s="1"/>
  <c r="J90" i="113"/>
  <c r="J89" i="113" s="1"/>
  <c r="H90" i="113"/>
  <c r="H89" i="113" s="1"/>
  <c r="L102" i="113"/>
  <c r="I121" i="113"/>
  <c r="G121" i="113"/>
  <c r="H126" i="113"/>
  <c r="H126" i="101"/>
  <c r="F126" i="101"/>
  <c r="H23" i="102"/>
  <c r="F25" i="102"/>
  <c r="F26" i="102" s="1"/>
  <c r="J25" i="102"/>
  <c r="J26" i="102" s="1"/>
  <c r="F56" i="102"/>
  <c r="F55" i="102" s="1"/>
  <c r="J56" i="102"/>
  <c r="J55" i="102" s="1"/>
  <c r="F65" i="102"/>
  <c r="F64" i="102" s="1"/>
  <c r="I90" i="102"/>
  <c r="I89" i="102" s="1"/>
  <c r="I99" i="102"/>
  <c r="I98" i="102" s="1"/>
  <c r="H121" i="102"/>
  <c r="J121" i="102"/>
  <c r="D23" i="103"/>
  <c r="F15" i="103"/>
  <c r="F16" i="103" s="1"/>
  <c r="L44" i="103"/>
  <c r="Q44" i="103" s="1"/>
  <c r="J56" i="103"/>
  <c r="J55" i="103" s="1"/>
  <c r="F99" i="103"/>
  <c r="F98" i="103" s="1"/>
  <c r="J99" i="103"/>
  <c r="J98" i="103" s="1"/>
  <c r="L113" i="103"/>
  <c r="L129" i="103"/>
  <c r="C25" i="104"/>
  <c r="C26" i="104" s="1"/>
  <c r="K25" i="104"/>
  <c r="K26" i="104" s="1"/>
  <c r="G65" i="104"/>
  <c r="G64" i="104" s="1"/>
  <c r="G54" i="104" s="1"/>
  <c r="G75" i="104" s="1"/>
  <c r="N65" i="104"/>
  <c r="E90" i="104"/>
  <c r="E89" i="104" s="1"/>
  <c r="F99" i="104"/>
  <c r="F98" i="104" s="1"/>
  <c r="J99" i="104"/>
  <c r="J98" i="104" s="1"/>
  <c r="J88" i="104" s="1"/>
  <c r="J109" i="104" s="1"/>
  <c r="H121" i="104"/>
  <c r="G99" i="107"/>
  <c r="G98" i="107" s="1"/>
  <c r="G88" i="107" s="1"/>
  <c r="G109" i="107" s="1"/>
  <c r="N99" i="107"/>
  <c r="E15" i="110"/>
  <c r="E16" i="110" s="1"/>
  <c r="I15" i="110"/>
  <c r="I16" i="110" s="1"/>
  <c r="D15" i="110"/>
  <c r="D16" i="110" s="1"/>
  <c r="D75" i="110" s="1"/>
  <c r="H25" i="110"/>
  <c r="H26" i="110" s="1"/>
  <c r="G40" i="110"/>
  <c r="K40" i="110"/>
  <c r="I65" i="110"/>
  <c r="I64" i="110" s="1"/>
  <c r="H65" i="110"/>
  <c r="H64" i="110" s="1"/>
  <c r="L69" i="110"/>
  <c r="G90" i="110"/>
  <c r="G89" i="110" s="1"/>
  <c r="H99" i="110"/>
  <c r="H98" i="110" s="1"/>
  <c r="H126" i="110"/>
  <c r="G25" i="111"/>
  <c r="G26" i="111" s="1"/>
  <c r="K13" i="111"/>
  <c r="E25" i="111"/>
  <c r="E26" i="111" s="1"/>
  <c r="E25" i="113"/>
  <c r="E26" i="113" s="1"/>
  <c r="I25" i="113"/>
  <c r="I26" i="113" s="1"/>
  <c r="I65" i="113"/>
  <c r="I64" i="113" s="1"/>
  <c r="I54" i="113" s="1"/>
  <c r="I75" i="113" s="1"/>
  <c r="L8" i="97"/>
  <c r="L11" i="97"/>
  <c r="Q11" i="97" s="1"/>
  <c r="H15" i="97"/>
  <c r="H16" i="97" s="1"/>
  <c r="L39" i="97"/>
  <c r="Q39" i="97" s="1"/>
  <c r="D40" i="97"/>
  <c r="H40" i="97"/>
  <c r="G40" i="97"/>
  <c r="K40" i="97"/>
  <c r="F40" i="97"/>
  <c r="J40" i="97"/>
  <c r="L44" i="97"/>
  <c r="Q44" i="97" s="1"/>
  <c r="I40" i="97"/>
  <c r="L45" i="97"/>
  <c r="Q45" i="97" s="1"/>
  <c r="L46" i="97"/>
  <c r="L53" i="97"/>
  <c r="L60" i="97"/>
  <c r="L63" i="97"/>
  <c r="L66" i="97"/>
  <c r="I64" i="97"/>
  <c r="L68" i="97"/>
  <c r="N64" i="97"/>
  <c r="N54" i="97" s="1"/>
  <c r="L70" i="97"/>
  <c r="L71" i="97"/>
  <c r="L82" i="97"/>
  <c r="L86" i="97"/>
  <c r="L87" i="97"/>
  <c r="L97" i="97"/>
  <c r="H98" i="97"/>
  <c r="L101" i="97"/>
  <c r="L102" i="97"/>
  <c r="L103" i="97"/>
  <c r="L105" i="97"/>
  <c r="L108" i="97"/>
  <c r="L113" i="97"/>
  <c r="L117" i="97"/>
  <c r="L118" i="97"/>
  <c r="L119" i="97"/>
  <c r="H126" i="97"/>
  <c r="L130" i="97"/>
  <c r="G15" i="97"/>
  <c r="D13" i="97"/>
  <c r="E23" i="97"/>
  <c r="I23" i="97"/>
  <c r="L43" i="97"/>
  <c r="I56" i="97"/>
  <c r="I55" i="97" s="1"/>
  <c r="H90" i="97"/>
  <c r="H89" i="97" s="1"/>
  <c r="F90" i="97"/>
  <c r="F89" i="97" s="1"/>
  <c r="L104" i="97"/>
  <c r="I121" i="97"/>
  <c r="J126" i="97"/>
  <c r="J120" i="97" s="1"/>
  <c r="J135" i="97" s="1"/>
  <c r="K15" i="97"/>
  <c r="K16" i="97" s="1"/>
  <c r="K75" i="97" s="1"/>
  <c r="L43" i="85"/>
  <c r="L63" i="85"/>
  <c r="J15" i="86"/>
  <c r="J16" i="86" s="1"/>
  <c r="G25" i="89"/>
  <c r="G26" i="89" s="1"/>
  <c r="D25" i="89"/>
  <c r="D26" i="89" s="1"/>
  <c r="H25" i="89"/>
  <c r="H26" i="89" s="1"/>
  <c r="L39" i="89"/>
  <c r="Q39" i="89" s="1"/>
  <c r="H40" i="89"/>
  <c r="G40" i="89"/>
  <c r="J40" i="89"/>
  <c r="L45" i="89"/>
  <c r="Q45" i="89" s="1"/>
  <c r="L46" i="89"/>
  <c r="L48" i="89"/>
  <c r="Q48" i="89" s="1"/>
  <c r="L58" i="89"/>
  <c r="L66" i="89"/>
  <c r="H65" i="89"/>
  <c r="H64" i="89" s="1"/>
  <c r="L68" i="89"/>
  <c r="N64" i="89"/>
  <c r="N54" i="89" s="1"/>
  <c r="N75" i="89" s="1"/>
  <c r="L69" i="89"/>
  <c r="L70" i="89"/>
  <c r="L71" i="89"/>
  <c r="L79" i="89"/>
  <c r="L82" i="89"/>
  <c r="L86" i="89"/>
  <c r="L91" i="89"/>
  <c r="L97" i="89"/>
  <c r="L108" i="89"/>
  <c r="L113" i="89"/>
  <c r="F25" i="92"/>
  <c r="F26" i="92" s="1"/>
  <c r="L19" i="85"/>
  <c r="Q19" i="85" s="1"/>
  <c r="L30" i="85"/>
  <c r="L41" i="85"/>
  <c r="G40" i="85"/>
  <c r="L57" i="85"/>
  <c r="L100" i="85"/>
  <c r="L104" i="85"/>
  <c r="J25" i="85"/>
  <c r="J26" i="85" s="1"/>
  <c r="L10" i="85"/>
  <c r="Q10" i="85" s="1"/>
  <c r="G26" i="85"/>
  <c r="L12" i="85"/>
  <c r="Q12" i="85" s="1"/>
  <c r="D23" i="85"/>
  <c r="H23" i="85"/>
  <c r="F15" i="85"/>
  <c r="F16" i="85" s="1"/>
  <c r="J40" i="85"/>
  <c r="E40" i="85"/>
  <c r="L44" i="85"/>
  <c r="Q44" i="85" s="1"/>
  <c r="L52" i="85"/>
  <c r="F56" i="85"/>
  <c r="F55" i="85" s="1"/>
  <c r="J56" i="85"/>
  <c r="J55" i="85" s="1"/>
  <c r="L60" i="85"/>
  <c r="L68" i="85"/>
  <c r="L71" i="85"/>
  <c r="L79" i="85"/>
  <c r="L82" i="85"/>
  <c r="L87" i="85"/>
  <c r="L91" i="85"/>
  <c r="I90" i="85"/>
  <c r="I89" i="85" s="1"/>
  <c r="L92" i="85"/>
  <c r="L93" i="85"/>
  <c r="L101" i="85"/>
  <c r="N98" i="85"/>
  <c r="N88" i="85" s="1"/>
  <c r="N109" i="85" s="1"/>
  <c r="L108" i="85"/>
  <c r="L113" i="85"/>
  <c r="L117" i="85"/>
  <c r="L118" i="85"/>
  <c r="H121" i="85"/>
  <c r="L127" i="85"/>
  <c r="J126" i="85"/>
  <c r="L129" i="85"/>
  <c r="L130" i="85"/>
  <c r="L131" i="85"/>
  <c r="E126" i="85"/>
  <c r="I126" i="85"/>
  <c r="I13" i="86"/>
  <c r="L12" i="86"/>
  <c r="Q12" i="86" s="1"/>
  <c r="J23" i="86"/>
  <c r="H25" i="86"/>
  <c r="H26" i="86" s="1"/>
  <c r="L39" i="86"/>
  <c r="Q39" i="86" s="1"/>
  <c r="D40" i="86"/>
  <c r="H40" i="86"/>
  <c r="G40" i="86"/>
  <c r="F40" i="86"/>
  <c r="J40" i="86"/>
  <c r="L44" i="86"/>
  <c r="Q44" i="86" s="1"/>
  <c r="L45" i="86"/>
  <c r="Q45" i="86" s="1"/>
  <c r="L46" i="86"/>
  <c r="H56" i="86"/>
  <c r="H55" i="86" s="1"/>
  <c r="J56" i="86"/>
  <c r="J55" i="86" s="1"/>
  <c r="F56" i="86"/>
  <c r="F55" i="86" s="1"/>
  <c r="L66" i="86"/>
  <c r="I64" i="86"/>
  <c r="L67" i="86"/>
  <c r="L68" i="86"/>
  <c r="N64" i="86"/>
  <c r="N54" i="86" s="1"/>
  <c r="N75" i="86" s="1"/>
  <c r="L69" i="86"/>
  <c r="L70" i="86"/>
  <c r="L71" i="86"/>
  <c r="L82" i="86"/>
  <c r="L86" i="86"/>
  <c r="L87" i="86"/>
  <c r="L92" i="86"/>
  <c r="I90" i="86"/>
  <c r="L94" i="86"/>
  <c r="L97" i="86"/>
  <c r="L102" i="86"/>
  <c r="L103" i="86"/>
  <c r="L113" i="86"/>
  <c r="L118" i="86"/>
  <c r="L119" i="86"/>
  <c r="F121" i="86"/>
  <c r="J121" i="86"/>
  <c r="H121" i="86"/>
  <c r="H126" i="86"/>
  <c r="L130" i="86"/>
  <c r="F56" i="88"/>
  <c r="L10" i="88"/>
  <c r="Q10" i="88" s="1"/>
  <c r="L12" i="88"/>
  <c r="Q12" i="88" s="1"/>
  <c r="F25" i="88"/>
  <c r="F26" i="88" s="1"/>
  <c r="L30" i="88"/>
  <c r="J40" i="88"/>
  <c r="E40" i="88"/>
  <c r="I40" i="88"/>
  <c r="L44" i="88"/>
  <c r="Q44" i="88" s="1"/>
  <c r="L46" i="88"/>
  <c r="L52" i="88"/>
  <c r="L53" i="88"/>
  <c r="L57" i="88"/>
  <c r="J56" i="88"/>
  <c r="J55" i="88" s="1"/>
  <c r="L58" i="88"/>
  <c r="H56" i="88"/>
  <c r="H55" i="88" s="1"/>
  <c r="L67" i="88"/>
  <c r="J65" i="88"/>
  <c r="J64" i="88" s="1"/>
  <c r="L68" i="88"/>
  <c r="L74" i="88"/>
  <c r="L82" i="88"/>
  <c r="L87" i="88"/>
  <c r="L91" i="88"/>
  <c r="L92" i="88"/>
  <c r="G90" i="88"/>
  <c r="G89" i="88" s="1"/>
  <c r="L100" i="88"/>
  <c r="L101" i="88"/>
  <c r="I99" i="88"/>
  <c r="I98" i="88" s="1"/>
  <c r="L102" i="88"/>
  <c r="L104" i="88"/>
  <c r="L105" i="88"/>
  <c r="L108" i="88"/>
  <c r="H121" i="88"/>
  <c r="F121" i="88"/>
  <c r="L127" i="88"/>
  <c r="L129" i="88"/>
  <c r="L130" i="88"/>
  <c r="L134" i="88"/>
  <c r="I98" i="89"/>
  <c r="G121" i="89"/>
  <c r="D13" i="89"/>
  <c r="K23" i="89"/>
  <c r="E23" i="89"/>
  <c r="L30" i="89"/>
  <c r="G56" i="89"/>
  <c r="G55" i="89" s="1"/>
  <c r="L59" i="89"/>
  <c r="H90" i="89"/>
  <c r="H89" i="89" s="1"/>
  <c r="J90" i="89"/>
  <c r="J89" i="89" s="1"/>
  <c r="F90" i="89"/>
  <c r="F89" i="89" s="1"/>
  <c r="I121" i="89"/>
  <c r="D13" i="90"/>
  <c r="G23" i="90"/>
  <c r="K23" i="90"/>
  <c r="I23" i="90"/>
  <c r="L30" i="90"/>
  <c r="I40" i="90"/>
  <c r="D40" i="90"/>
  <c r="H40" i="90"/>
  <c r="L43" i="90"/>
  <c r="G40" i="90"/>
  <c r="K40" i="90"/>
  <c r="L45" i="90"/>
  <c r="Q45" i="90" s="1"/>
  <c r="L46" i="90"/>
  <c r="L48" i="90"/>
  <c r="Q48" i="90" s="1"/>
  <c r="L52" i="90"/>
  <c r="L53" i="90"/>
  <c r="E56" i="90"/>
  <c r="E55" i="90" s="1"/>
  <c r="I56" i="90"/>
  <c r="I55" i="90" s="1"/>
  <c r="L58" i="90"/>
  <c r="L59" i="90"/>
  <c r="L60" i="90"/>
  <c r="L63" i="90"/>
  <c r="J64" i="90"/>
  <c r="L68" i="90"/>
  <c r="N64" i="90"/>
  <c r="N54" i="90" s="1"/>
  <c r="N75" i="90" s="1"/>
  <c r="L70" i="90"/>
  <c r="L74" i="90"/>
  <c r="L79" i="90"/>
  <c r="L82" i="90"/>
  <c r="L86" i="90"/>
  <c r="L91" i="90"/>
  <c r="L92" i="90"/>
  <c r="J90" i="90"/>
  <c r="J89" i="90" s="1"/>
  <c r="F90" i="90"/>
  <c r="F89" i="90" s="1"/>
  <c r="L97" i="90"/>
  <c r="L100" i="90"/>
  <c r="L101" i="90"/>
  <c r="L102" i="90"/>
  <c r="L103" i="90"/>
  <c r="L104" i="90"/>
  <c r="L105" i="90"/>
  <c r="L118" i="90"/>
  <c r="L119" i="90"/>
  <c r="L125" i="90"/>
  <c r="I121" i="90"/>
  <c r="L128" i="90"/>
  <c r="L129" i="90"/>
  <c r="L130" i="90"/>
  <c r="L131" i="90"/>
  <c r="J126" i="90"/>
  <c r="L51" i="91"/>
  <c r="J25" i="92"/>
  <c r="J26" i="92" s="1"/>
  <c r="C40" i="92"/>
  <c r="L69" i="92"/>
  <c r="L21" i="85"/>
  <c r="Q21" i="85" s="1"/>
  <c r="I40" i="85"/>
  <c r="L48" i="85"/>
  <c r="Q48" i="85" s="1"/>
  <c r="L53" i="85"/>
  <c r="L58" i="85"/>
  <c r="L102" i="85"/>
  <c r="L105" i="85"/>
  <c r="E23" i="85"/>
  <c r="C40" i="85"/>
  <c r="L69" i="85"/>
  <c r="F90" i="85"/>
  <c r="F89" i="85" s="1"/>
  <c r="G99" i="85"/>
  <c r="G121" i="85"/>
  <c r="D13" i="86"/>
  <c r="C23" i="86"/>
  <c r="G23" i="86"/>
  <c r="K23" i="86"/>
  <c r="E23" i="86"/>
  <c r="L43" i="86"/>
  <c r="G56" i="86"/>
  <c r="G55" i="86" s="1"/>
  <c r="J65" i="86"/>
  <c r="J64" i="86" s="1"/>
  <c r="L74" i="86"/>
  <c r="H90" i="86"/>
  <c r="H89" i="86" s="1"/>
  <c r="G121" i="86"/>
  <c r="I121" i="86"/>
  <c r="I126" i="86"/>
  <c r="J126" i="86"/>
  <c r="F99" i="88"/>
  <c r="F98" i="88" s="1"/>
  <c r="H15" i="88"/>
  <c r="H16" i="88" s="1"/>
  <c r="E23" i="88"/>
  <c r="G23" i="88"/>
  <c r="G56" i="88"/>
  <c r="G55" i="88" s="1"/>
  <c r="H65" i="88"/>
  <c r="H64" i="88" s="1"/>
  <c r="N64" i="88"/>
  <c r="N54" i="88" s="1"/>
  <c r="N75" i="88" s="1"/>
  <c r="H90" i="88"/>
  <c r="H89" i="88" s="1"/>
  <c r="G99" i="88"/>
  <c r="G98" i="88" s="1"/>
  <c r="N99" i="88"/>
  <c r="L10" i="90"/>
  <c r="Q10" i="90" s="1"/>
  <c r="D25" i="90"/>
  <c r="D26" i="90" s="1"/>
  <c r="K15" i="90"/>
  <c r="K16" i="90" s="1"/>
  <c r="K75" i="90" s="1"/>
  <c r="J99" i="90"/>
  <c r="J98" i="90" s="1"/>
  <c r="E25" i="97"/>
  <c r="E26" i="97" s="1"/>
  <c r="L10" i="97"/>
  <c r="Q10" i="97" s="1"/>
  <c r="D25" i="97"/>
  <c r="D26" i="97" s="1"/>
  <c r="D23" i="97"/>
  <c r="L42" i="97"/>
  <c r="C40" i="97"/>
  <c r="L91" i="97"/>
  <c r="G90" i="97"/>
  <c r="G89" i="97" s="1"/>
  <c r="I90" i="97"/>
  <c r="I89" i="97" s="1"/>
  <c r="L93" i="97"/>
  <c r="L94" i="97"/>
  <c r="E90" i="97"/>
  <c r="F121" i="97"/>
  <c r="L122" i="97"/>
  <c r="L134" i="97"/>
  <c r="G126" i="97"/>
  <c r="H13" i="102"/>
  <c r="H25" i="102"/>
  <c r="H26" i="102" s="1"/>
  <c r="L118" i="89"/>
  <c r="L119" i="89"/>
  <c r="H126" i="89"/>
  <c r="L129" i="89"/>
  <c r="L134" i="89"/>
  <c r="G25" i="90"/>
  <c r="G26" i="90" s="1"/>
  <c r="G65" i="90"/>
  <c r="G64" i="90" s="1"/>
  <c r="N65" i="90"/>
  <c r="F99" i="90"/>
  <c r="F98" i="90" s="1"/>
  <c r="G126" i="90"/>
  <c r="J25" i="94"/>
  <c r="J26" i="94" s="1"/>
  <c r="L21" i="94"/>
  <c r="Q21" i="94" s="1"/>
  <c r="K15" i="94"/>
  <c r="K16" i="94" s="1"/>
  <c r="K75" i="94" s="1"/>
  <c r="L30" i="94"/>
  <c r="G40" i="94"/>
  <c r="K40" i="94"/>
  <c r="J40" i="94"/>
  <c r="I40" i="94"/>
  <c r="L46" i="94"/>
  <c r="L48" i="94"/>
  <c r="Q48" i="94" s="1"/>
  <c r="L58" i="94"/>
  <c r="L63" i="94"/>
  <c r="H65" i="94"/>
  <c r="H64" i="94" s="1"/>
  <c r="N64" i="94"/>
  <c r="N54" i="94" s="1"/>
  <c r="N75" i="94" s="1"/>
  <c r="L68" i="94"/>
  <c r="L69" i="94"/>
  <c r="L82" i="94"/>
  <c r="L86" i="94"/>
  <c r="L94" i="94"/>
  <c r="L97" i="94"/>
  <c r="G99" i="94"/>
  <c r="G98" i="94" s="1"/>
  <c r="L102" i="94"/>
  <c r="L117" i="94"/>
  <c r="L118" i="94"/>
  <c r="L119" i="94"/>
  <c r="L127" i="94"/>
  <c r="L128" i="94"/>
  <c r="J126" i="94"/>
  <c r="L8" i="95"/>
  <c r="G15" i="95"/>
  <c r="G16" i="95" s="1"/>
  <c r="L12" i="95"/>
  <c r="Q12" i="95" s="1"/>
  <c r="F25" i="95"/>
  <c r="F26" i="95" s="1"/>
  <c r="L30" i="95"/>
  <c r="F40" i="95"/>
  <c r="L46" i="95"/>
  <c r="L52" i="95"/>
  <c r="L59" i="95"/>
  <c r="G65" i="95"/>
  <c r="G64" i="95" s="1"/>
  <c r="N65" i="95"/>
  <c r="L67" i="95"/>
  <c r="J65" i="95"/>
  <c r="J64" i="95" s="1"/>
  <c r="L68" i="95"/>
  <c r="L74" i="95"/>
  <c r="L79" i="95"/>
  <c r="L82" i="95"/>
  <c r="L86" i="95"/>
  <c r="L92" i="95"/>
  <c r="L93" i="95"/>
  <c r="L100" i="95"/>
  <c r="I99" i="95"/>
  <c r="I98" i="95" s="1"/>
  <c r="L103" i="95"/>
  <c r="L104" i="95"/>
  <c r="L113" i="95"/>
  <c r="J126" i="95"/>
  <c r="L129" i="95"/>
  <c r="L130" i="95"/>
  <c r="I126" i="95"/>
  <c r="L19" i="96"/>
  <c r="Q19" i="96" s="1"/>
  <c r="H25" i="96"/>
  <c r="H26" i="96" s="1"/>
  <c r="L82" i="96"/>
  <c r="L104" i="96"/>
  <c r="L21" i="97"/>
  <c r="Q21" i="97" s="1"/>
  <c r="F56" i="97"/>
  <c r="F55" i="97" s="1"/>
  <c r="H51" i="97"/>
  <c r="H13" i="97"/>
  <c r="L30" i="97"/>
  <c r="L52" i="97"/>
  <c r="L58" i="97"/>
  <c r="L59" i="97"/>
  <c r="G56" i="97"/>
  <c r="G55" i="97" s="1"/>
  <c r="F64" i="97"/>
  <c r="L67" i="97"/>
  <c r="L74" i="97"/>
  <c r="L79" i="97"/>
  <c r="E99" i="97"/>
  <c r="L100" i="97"/>
  <c r="L125" i="97"/>
  <c r="L127" i="97"/>
  <c r="I126" i="97"/>
  <c r="L128" i="97"/>
  <c r="L131" i="97"/>
  <c r="F126" i="97"/>
  <c r="E25" i="99"/>
  <c r="E26" i="99" s="1"/>
  <c r="I15" i="99"/>
  <c r="I16" i="99" s="1"/>
  <c r="D40" i="99"/>
  <c r="H40" i="99"/>
  <c r="L63" i="99"/>
  <c r="I65" i="99"/>
  <c r="I64" i="99" s="1"/>
  <c r="N64" i="99"/>
  <c r="N54" i="99" s="1"/>
  <c r="N75" i="99" s="1"/>
  <c r="H99" i="99"/>
  <c r="H98" i="99" s="1"/>
  <c r="N98" i="99"/>
  <c r="N88" i="99" s="1"/>
  <c r="N109" i="99" s="1"/>
  <c r="L102" i="99"/>
  <c r="L117" i="99"/>
  <c r="I126" i="99"/>
  <c r="D25" i="101"/>
  <c r="D26" i="101" s="1"/>
  <c r="E25" i="105"/>
  <c r="E26" i="105" s="1"/>
  <c r="E23" i="105"/>
  <c r="L100" i="105"/>
  <c r="E99" i="105"/>
  <c r="E98" i="105" s="1"/>
  <c r="L8" i="91"/>
  <c r="Q8" i="91" s="1"/>
  <c r="E13" i="91"/>
  <c r="I13" i="91"/>
  <c r="L11" i="91"/>
  <c r="Q11" i="91" s="1"/>
  <c r="F23" i="91"/>
  <c r="J23" i="91"/>
  <c r="H23" i="91"/>
  <c r="L39" i="91"/>
  <c r="Q39" i="91" s="1"/>
  <c r="D40" i="91"/>
  <c r="H40" i="91"/>
  <c r="G40" i="91"/>
  <c r="K40" i="91"/>
  <c r="L43" i="91"/>
  <c r="J40" i="91"/>
  <c r="L44" i="91"/>
  <c r="L45" i="91"/>
  <c r="Q45" i="91" s="1"/>
  <c r="L46" i="91"/>
  <c r="L48" i="91"/>
  <c r="Q48" i="91" s="1"/>
  <c r="H56" i="91"/>
  <c r="H55" i="91" s="1"/>
  <c r="L58" i="91"/>
  <c r="J56" i="91"/>
  <c r="J55" i="91" s="1"/>
  <c r="L66" i="91"/>
  <c r="I64" i="91"/>
  <c r="L68" i="91"/>
  <c r="L69" i="91"/>
  <c r="L70" i="91"/>
  <c r="L71" i="91"/>
  <c r="L82" i="91"/>
  <c r="L86" i="91"/>
  <c r="L87" i="91"/>
  <c r="L92" i="91"/>
  <c r="E90" i="91"/>
  <c r="E89" i="91" s="1"/>
  <c r="L97" i="91"/>
  <c r="L103" i="91"/>
  <c r="L108" i="91"/>
  <c r="L113" i="91"/>
  <c r="L118" i="91"/>
  <c r="L119" i="91"/>
  <c r="F121" i="91"/>
  <c r="J121" i="91"/>
  <c r="H121" i="91"/>
  <c r="L10" i="92"/>
  <c r="Q10" i="92" s="1"/>
  <c r="H13" i="92"/>
  <c r="E23" i="92"/>
  <c r="I23" i="92"/>
  <c r="L21" i="92"/>
  <c r="Q21" i="92" s="1"/>
  <c r="L30" i="92"/>
  <c r="L41" i="92"/>
  <c r="G40" i="92"/>
  <c r="F40" i="92"/>
  <c r="J40" i="92"/>
  <c r="I40" i="92"/>
  <c r="H40" i="92"/>
  <c r="L46" i="92"/>
  <c r="L48" i="92"/>
  <c r="Q48" i="92" s="1"/>
  <c r="L52" i="92"/>
  <c r="L53" i="92"/>
  <c r="L58" i="92"/>
  <c r="L63" i="92"/>
  <c r="H64" i="92"/>
  <c r="L68" i="92"/>
  <c r="L74" i="92"/>
  <c r="L79" i="92"/>
  <c r="L82" i="92"/>
  <c r="L86" i="92"/>
  <c r="L87" i="92"/>
  <c r="J90" i="92"/>
  <c r="J89" i="92" s="1"/>
  <c r="L92" i="92"/>
  <c r="L94" i="92"/>
  <c r="J98" i="92"/>
  <c r="L104" i="92"/>
  <c r="L105" i="92"/>
  <c r="L108" i="92"/>
  <c r="L117" i="92"/>
  <c r="L118" i="92"/>
  <c r="L119" i="92"/>
  <c r="L122" i="92"/>
  <c r="I121" i="92"/>
  <c r="L128" i="92"/>
  <c r="L129" i="92"/>
  <c r="L130" i="92"/>
  <c r="L131" i="92"/>
  <c r="J126" i="92"/>
  <c r="F15" i="94"/>
  <c r="F16" i="94" s="1"/>
  <c r="D13" i="95"/>
  <c r="H13" i="95"/>
  <c r="H28" i="95" s="1"/>
  <c r="E23" i="95"/>
  <c r="I23" i="95"/>
  <c r="K23" i="95"/>
  <c r="G40" i="95"/>
  <c r="K40" i="95"/>
  <c r="J40" i="95"/>
  <c r="L43" i="95"/>
  <c r="I40" i="95"/>
  <c r="L44" i="95"/>
  <c r="Q44" i="95" s="1"/>
  <c r="L48" i="95"/>
  <c r="Q48" i="95" s="1"/>
  <c r="L53" i="95"/>
  <c r="G56" i="95"/>
  <c r="G55" i="95" s="1"/>
  <c r="L58" i="95"/>
  <c r="I56" i="95"/>
  <c r="I55" i="95" s="1"/>
  <c r="L63" i="95"/>
  <c r="N64" i="95"/>
  <c r="N54" i="95" s="1"/>
  <c r="N75" i="95" s="1"/>
  <c r="L70" i="95"/>
  <c r="L91" i="95"/>
  <c r="H90" i="95"/>
  <c r="H89" i="95" s="1"/>
  <c r="L97" i="95"/>
  <c r="L101" i="95"/>
  <c r="L102" i="95"/>
  <c r="L108" i="95"/>
  <c r="L119" i="95"/>
  <c r="L122" i="95"/>
  <c r="I121" i="95"/>
  <c r="L128" i="95"/>
  <c r="L131" i="95"/>
  <c r="F126" i="95"/>
  <c r="L41" i="97"/>
  <c r="L57" i="97"/>
  <c r="G99" i="97"/>
  <c r="G98" i="97" s="1"/>
  <c r="H13" i="100"/>
  <c r="H51" i="100"/>
  <c r="E56" i="100"/>
  <c r="L57" i="100"/>
  <c r="G121" i="100"/>
  <c r="L122" i="100"/>
  <c r="C25" i="101"/>
  <c r="C23" i="101"/>
  <c r="G25" i="101"/>
  <c r="G26" i="101" s="1"/>
  <c r="G15" i="101"/>
  <c r="G16" i="101" s="1"/>
  <c r="G23" i="101"/>
  <c r="K23" i="101"/>
  <c r="K25" i="101"/>
  <c r="K26" i="101" s="1"/>
  <c r="K15" i="101"/>
  <c r="K16" i="101" s="1"/>
  <c r="K75" i="101" s="1"/>
  <c r="G56" i="101"/>
  <c r="G55" i="101" s="1"/>
  <c r="L57" i="101"/>
  <c r="L60" i="101"/>
  <c r="E56" i="101"/>
  <c r="E55" i="101" s="1"/>
  <c r="L100" i="101"/>
  <c r="G99" i="101"/>
  <c r="L101" i="101"/>
  <c r="F99" i="101"/>
  <c r="F98" i="101" s="1"/>
  <c r="F88" i="101" s="1"/>
  <c r="F109" i="101" s="1"/>
  <c r="D13" i="103"/>
  <c r="L10" i="103"/>
  <c r="Q10" i="103" s="1"/>
  <c r="C15" i="103"/>
  <c r="C16" i="103" s="1"/>
  <c r="C75" i="103" s="1"/>
  <c r="C25" i="103"/>
  <c r="C26" i="103" s="1"/>
  <c r="G25" i="103"/>
  <c r="G26" i="103" s="1"/>
  <c r="G23" i="103"/>
  <c r="K25" i="103"/>
  <c r="K26" i="103" s="1"/>
  <c r="K23" i="103"/>
  <c r="K28" i="103" s="1"/>
  <c r="K109" i="103" s="1"/>
  <c r="J25" i="105"/>
  <c r="J26" i="105" s="1"/>
  <c r="D13" i="91"/>
  <c r="F25" i="91"/>
  <c r="F26" i="91" s="1"/>
  <c r="J25" i="91"/>
  <c r="J26" i="91" s="1"/>
  <c r="E23" i="91"/>
  <c r="I25" i="91"/>
  <c r="I26" i="91" s="1"/>
  <c r="L30" i="91"/>
  <c r="I40" i="91"/>
  <c r="L52" i="91"/>
  <c r="E56" i="91"/>
  <c r="I56" i="91"/>
  <c r="I55" i="91" s="1"/>
  <c r="I54" i="91" s="1"/>
  <c r="I75" i="91" s="1"/>
  <c r="F65" i="91"/>
  <c r="F64" i="91" s="1"/>
  <c r="J65" i="91"/>
  <c r="J64" i="91" s="1"/>
  <c r="L79" i="91"/>
  <c r="J90" i="91"/>
  <c r="J89" i="91" s="1"/>
  <c r="F90" i="91"/>
  <c r="F89" i="91" s="1"/>
  <c r="I99" i="91"/>
  <c r="I98" i="91" s="1"/>
  <c r="L105" i="91"/>
  <c r="G121" i="91"/>
  <c r="L125" i="91"/>
  <c r="I121" i="91"/>
  <c r="L130" i="91"/>
  <c r="J126" i="91"/>
  <c r="K13" i="92"/>
  <c r="E25" i="92"/>
  <c r="E26" i="92" s="1"/>
  <c r="I25" i="92"/>
  <c r="I26" i="92" s="1"/>
  <c r="H56" i="92"/>
  <c r="H55" i="92" s="1"/>
  <c r="I65" i="92"/>
  <c r="I64" i="92" s="1"/>
  <c r="G90" i="92"/>
  <c r="G89" i="92" s="1"/>
  <c r="E90" i="92"/>
  <c r="E89" i="92" s="1"/>
  <c r="H99" i="92"/>
  <c r="H98" i="92" s="1"/>
  <c r="N98" i="92"/>
  <c r="N88" i="92" s="1"/>
  <c r="N109" i="92" s="1"/>
  <c r="F121" i="92"/>
  <c r="J121" i="92"/>
  <c r="H121" i="92"/>
  <c r="I126" i="92"/>
  <c r="D13" i="93"/>
  <c r="H13" i="93"/>
  <c r="G23" i="93"/>
  <c r="K23" i="93"/>
  <c r="E23" i="93"/>
  <c r="I23" i="93"/>
  <c r="E56" i="93"/>
  <c r="E55" i="93" s="1"/>
  <c r="I56" i="93"/>
  <c r="I55" i="93" s="1"/>
  <c r="N64" i="93"/>
  <c r="N54" i="93" s="1"/>
  <c r="N75" i="93" s="1"/>
  <c r="H90" i="93"/>
  <c r="H89" i="93" s="1"/>
  <c r="J90" i="93"/>
  <c r="J89" i="93" s="1"/>
  <c r="F90" i="93"/>
  <c r="F89" i="93" s="1"/>
  <c r="F88" i="93" s="1"/>
  <c r="F109" i="93" s="1"/>
  <c r="I121" i="93"/>
  <c r="E25" i="95"/>
  <c r="E26" i="95" s="1"/>
  <c r="I25" i="95"/>
  <c r="I26" i="95" s="1"/>
  <c r="H99" i="95"/>
  <c r="H98" i="95" s="1"/>
  <c r="H88" i="95" s="1"/>
  <c r="H109" i="95" s="1"/>
  <c r="F51" i="96"/>
  <c r="K23" i="96"/>
  <c r="L41" i="99"/>
  <c r="L21" i="100"/>
  <c r="Q21" i="100" s="1"/>
  <c r="G25" i="100"/>
  <c r="G26" i="100" s="1"/>
  <c r="G15" i="100"/>
  <c r="G16" i="100" s="1"/>
  <c r="F25" i="100"/>
  <c r="F26" i="100" s="1"/>
  <c r="L101" i="100"/>
  <c r="L113" i="100"/>
  <c r="L102" i="107"/>
  <c r="F126" i="107"/>
  <c r="L131" i="107"/>
  <c r="L8" i="113"/>
  <c r="Q8" i="113" s="1"/>
  <c r="E51" i="113"/>
  <c r="L51" i="113" s="1"/>
  <c r="K13" i="113"/>
  <c r="K15" i="113"/>
  <c r="K16" i="113" s="1"/>
  <c r="K75" i="113" s="1"/>
  <c r="G16" i="113"/>
  <c r="F15" i="113"/>
  <c r="F16" i="113" s="1"/>
  <c r="F25" i="113"/>
  <c r="F26" i="113" s="1"/>
  <c r="J25" i="113"/>
  <c r="J26" i="113" s="1"/>
  <c r="J15" i="113"/>
  <c r="J16" i="113" s="1"/>
  <c r="L57" i="113"/>
  <c r="F56" i="113"/>
  <c r="F55" i="113" s="1"/>
  <c r="L67" i="113"/>
  <c r="F65" i="113"/>
  <c r="F64" i="113" s="1"/>
  <c r="E90" i="113"/>
  <c r="E89" i="113" s="1"/>
  <c r="L91" i="113"/>
  <c r="L100" i="113"/>
  <c r="F99" i="113"/>
  <c r="F98" i="113" s="1"/>
  <c r="E99" i="113"/>
  <c r="E98" i="113" s="1"/>
  <c r="L101" i="113"/>
  <c r="F126" i="113"/>
  <c r="L127" i="113"/>
  <c r="C13" i="101"/>
  <c r="L8" i="101"/>
  <c r="Q8" i="101" s="1"/>
  <c r="I25" i="101"/>
  <c r="I26" i="101" s="1"/>
  <c r="I15" i="101"/>
  <c r="I16" i="101" s="1"/>
  <c r="L11" i="101"/>
  <c r="F16" i="101"/>
  <c r="D15" i="101"/>
  <c r="D16" i="101" s="1"/>
  <c r="D75" i="101" s="1"/>
  <c r="D23" i="101"/>
  <c r="H15" i="101"/>
  <c r="H16" i="101" s="1"/>
  <c r="H25" i="101"/>
  <c r="H26" i="101" s="1"/>
  <c r="L22" i="101"/>
  <c r="Q22" i="101" s="1"/>
  <c r="L30" i="101"/>
  <c r="L39" i="101"/>
  <c r="Q39" i="101" s="1"/>
  <c r="D40" i="101"/>
  <c r="H40" i="101"/>
  <c r="L42" i="101"/>
  <c r="G40" i="101"/>
  <c r="I40" i="101"/>
  <c r="L45" i="101"/>
  <c r="Q45" i="101" s="1"/>
  <c r="L46" i="101"/>
  <c r="L48" i="101"/>
  <c r="Q48" i="101" s="1"/>
  <c r="L58" i="101"/>
  <c r="L61" i="101"/>
  <c r="L66" i="101"/>
  <c r="L67" i="101"/>
  <c r="N64" i="101"/>
  <c r="N54" i="101" s="1"/>
  <c r="N75" i="101" s="1"/>
  <c r="L70" i="101"/>
  <c r="L71" i="101"/>
  <c r="L74" i="101"/>
  <c r="L86" i="101"/>
  <c r="L92" i="101"/>
  <c r="L93" i="101"/>
  <c r="L94" i="101"/>
  <c r="L97" i="101"/>
  <c r="L102" i="101"/>
  <c r="L103" i="101"/>
  <c r="L105" i="101"/>
  <c r="L108" i="101"/>
  <c r="L118" i="101"/>
  <c r="L119" i="101"/>
  <c r="L130" i="101"/>
  <c r="G126" i="101"/>
  <c r="L21" i="113"/>
  <c r="Q21" i="113" s="1"/>
  <c r="G25" i="113"/>
  <c r="G26" i="113" s="1"/>
  <c r="K25" i="113"/>
  <c r="K26" i="113" s="1"/>
  <c r="L41" i="113"/>
  <c r="C40" i="113"/>
  <c r="G40" i="113"/>
  <c r="K40" i="113"/>
  <c r="L48" i="113"/>
  <c r="Q48" i="113" s="1"/>
  <c r="E56" i="113"/>
  <c r="E55" i="113" s="1"/>
  <c r="L60" i="113"/>
  <c r="L63" i="113"/>
  <c r="L69" i="113"/>
  <c r="L117" i="113"/>
  <c r="L118" i="113"/>
  <c r="L119" i="113"/>
  <c r="L122" i="113"/>
  <c r="G126" i="113"/>
  <c r="D13" i="101"/>
  <c r="E40" i="101"/>
  <c r="L43" i="101"/>
  <c r="I56" i="101"/>
  <c r="I55" i="101" s="1"/>
  <c r="L19" i="103"/>
  <c r="Q19" i="103" s="1"/>
  <c r="L100" i="103"/>
  <c r="L127" i="108"/>
  <c r="G40" i="108"/>
  <c r="L63" i="108"/>
  <c r="L87" i="108"/>
  <c r="L92" i="108"/>
  <c r="L113" i="108"/>
  <c r="I126" i="100"/>
  <c r="L130" i="100"/>
  <c r="L8" i="102"/>
  <c r="Q8" i="102" s="1"/>
  <c r="G25" i="102"/>
  <c r="G26" i="102" s="1"/>
  <c r="G15" i="102"/>
  <c r="G16" i="102" s="1"/>
  <c r="K15" i="102"/>
  <c r="K16" i="102" s="1"/>
  <c r="K75" i="102" s="1"/>
  <c r="L12" i="102"/>
  <c r="Q12" i="102" s="1"/>
  <c r="L30" i="102"/>
  <c r="J40" i="102"/>
  <c r="L43" i="102"/>
  <c r="L44" i="102"/>
  <c r="Q44" i="102" s="1"/>
  <c r="L46" i="102"/>
  <c r="L52" i="102"/>
  <c r="L53" i="102"/>
  <c r="L59" i="102"/>
  <c r="L60" i="102"/>
  <c r="L63" i="102"/>
  <c r="G65" i="102"/>
  <c r="G64" i="102" s="1"/>
  <c r="N65" i="102"/>
  <c r="L68" i="102"/>
  <c r="L69" i="102"/>
  <c r="L82" i="102"/>
  <c r="L86" i="102"/>
  <c r="L87" i="102"/>
  <c r="L92" i="102"/>
  <c r="L93" i="102"/>
  <c r="J99" i="102"/>
  <c r="J98" i="102" s="1"/>
  <c r="L101" i="102"/>
  <c r="L108" i="102"/>
  <c r="L113" i="102"/>
  <c r="L119" i="102"/>
  <c r="L125" i="102"/>
  <c r="L127" i="102"/>
  <c r="J126" i="102"/>
  <c r="L128" i="102"/>
  <c r="L129" i="102"/>
  <c r="G126" i="102"/>
  <c r="G15" i="103"/>
  <c r="G16" i="103" s="1"/>
  <c r="K15" i="103"/>
  <c r="K16" i="103" s="1"/>
  <c r="K75" i="103" s="1"/>
  <c r="E40" i="103"/>
  <c r="G65" i="103"/>
  <c r="G64" i="103" s="1"/>
  <c r="J15" i="108"/>
  <c r="J16" i="108" s="1"/>
  <c r="J25" i="108"/>
  <c r="J26" i="108" s="1"/>
  <c r="C23" i="108"/>
  <c r="L19" i="108"/>
  <c r="Q19" i="108" s="1"/>
  <c r="L57" i="108"/>
  <c r="E56" i="108"/>
  <c r="E55" i="108" s="1"/>
  <c r="E99" i="108"/>
  <c r="E98" i="108" s="1"/>
  <c r="L100" i="108"/>
  <c r="L21" i="110"/>
  <c r="Q21" i="110" s="1"/>
  <c r="L41" i="110"/>
  <c r="F40" i="110"/>
  <c r="L48" i="110"/>
  <c r="Q48" i="110" s="1"/>
  <c r="L60" i="110"/>
  <c r="L63" i="110"/>
  <c r="N64" i="110"/>
  <c r="N54" i="110" s="1"/>
  <c r="N75" i="110" s="1"/>
  <c r="L68" i="110"/>
  <c r="L92" i="110"/>
  <c r="G99" i="110"/>
  <c r="G98" i="110" s="1"/>
  <c r="N99" i="110"/>
  <c r="L108" i="110"/>
  <c r="L119" i="110"/>
  <c r="G126" i="110"/>
  <c r="L119" i="96"/>
  <c r="L122" i="96"/>
  <c r="I121" i="96"/>
  <c r="I120" i="96" s="1"/>
  <c r="I135" i="96" s="1"/>
  <c r="G121" i="96"/>
  <c r="G120" i="96" s="1"/>
  <c r="G135" i="96" s="1"/>
  <c r="L128" i="96"/>
  <c r="H126" i="96"/>
  <c r="J126" i="96"/>
  <c r="J98" i="99"/>
  <c r="D15" i="102"/>
  <c r="D16" i="102" s="1"/>
  <c r="D75" i="102" s="1"/>
  <c r="H15" i="102"/>
  <c r="H16" i="102" s="1"/>
  <c r="H65" i="102"/>
  <c r="H64" i="102" s="1"/>
  <c r="L11" i="103"/>
  <c r="Q11" i="103" s="1"/>
  <c r="L12" i="103"/>
  <c r="Q12" i="103" s="1"/>
  <c r="J23" i="103"/>
  <c r="H25" i="103"/>
  <c r="H26" i="103" s="1"/>
  <c r="L39" i="103"/>
  <c r="Q39" i="103" s="1"/>
  <c r="H40" i="103"/>
  <c r="L42" i="103"/>
  <c r="G40" i="103"/>
  <c r="J40" i="103"/>
  <c r="I40" i="103"/>
  <c r="L45" i="103"/>
  <c r="Q45" i="103" s="1"/>
  <c r="L46" i="103"/>
  <c r="L48" i="103"/>
  <c r="Q48" i="103" s="1"/>
  <c r="L53" i="103"/>
  <c r="H56" i="103"/>
  <c r="H55" i="103" s="1"/>
  <c r="L59" i="103"/>
  <c r="L67" i="103"/>
  <c r="L68" i="103"/>
  <c r="N64" i="103"/>
  <c r="N54" i="103" s="1"/>
  <c r="N75" i="103" s="1"/>
  <c r="L71" i="103"/>
  <c r="L82" i="103"/>
  <c r="L86" i="103"/>
  <c r="G25" i="104"/>
  <c r="G26" i="104" s="1"/>
  <c r="G15" i="104"/>
  <c r="G16" i="104" s="1"/>
  <c r="F25" i="104"/>
  <c r="F26" i="104" s="1"/>
  <c r="J65" i="104"/>
  <c r="J64" i="104" s="1"/>
  <c r="L108" i="104"/>
  <c r="F126" i="104"/>
  <c r="G64" i="105"/>
  <c r="K13" i="107"/>
  <c r="K25" i="107"/>
  <c r="K26" i="107" s="1"/>
  <c r="F40" i="107"/>
  <c r="F98" i="107"/>
  <c r="J126" i="107"/>
  <c r="L134" i="107"/>
  <c r="L10" i="99"/>
  <c r="Q10" i="99" s="1"/>
  <c r="H13" i="99"/>
  <c r="L21" i="99"/>
  <c r="Q21" i="99" s="1"/>
  <c r="L30" i="99"/>
  <c r="C40" i="99"/>
  <c r="G40" i="99"/>
  <c r="K40" i="99"/>
  <c r="F40" i="99"/>
  <c r="J40" i="99"/>
  <c r="I40" i="99"/>
  <c r="L44" i="99"/>
  <c r="Q44" i="99" s="1"/>
  <c r="L46" i="99"/>
  <c r="L48" i="99"/>
  <c r="Q48" i="99" s="1"/>
  <c r="L52" i="99"/>
  <c r="L53" i="99"/>
  <c r="L58" i="99"/>
  <c r="I56" i="99"/>
  <c r="I55" i="99" s="1"/>
  <c r="E56" i="99"/>
  <c r="E55" i="99" s="1"/>
  <c r="H65" i="99"/>
  <c r="H64" i="99" s="1"/>
  <c r="L68" i="99"/>
  <c r="L69" i="99"/>
  <c r="L74" i="99"/>
  <c r="L79" i="99"/>
  <c r="L82" i="99"/>
  <c r="L86" i="99"/>
  <c r="L91" i="99"/>
  <c r="L92" i="99"/>
  <c r="H90" i="99"/>
  <c r="H89" i="99" s="1"/>
  <c r="N99" i="99"/>
  <c r="L101" i="99"/>
  <c r="L104" i="99"/>
  <c r="L108" i="99"/>
  <c r="L113" i="99"/>
  <c r="L118" i="99"/>
  <c r="L119" i="99"/>
  <c r="L122" i="99"/>
  <c r="I121" i="99"/>
  <c r="I120" i="99" s="1"/>
  <c r="I135" i="99" s="1"/>
  <c r="G121" i="99"/>
  <c r="G126" i="99"/>
  <c r="L128" i="99"/>
  <c r="L129" i="99"/>
  <c r="L130" i="99"/>
  <c r="F126" i="99"/>
  <c r="J126" i="99"/>
  <c r="K16" i="100"/>
  <c r="K75" i="100" s="1"/>
  <c r="L12" i="100"/>
  <c r="Q12" i="100" s="1"/>
  <c r="J23" i="100"/>
  <c r="L39" i="100"/>
  <c r="Q39" i="100" s="1"/>
  <c r="D40" i="100"/>
  <c r="H40" i="100"/>
  <c r="G40" i="100"/>
  <c r="K40" i="100"/>
  <c r="J40" i="100"/>
  <c r="L44" i="100"/>
  <c r="Q44" i="100" s="1"/>
  <c r="I40" i="100"/>
  <c r="L45" i="100"/>
  <c r="Q45" i="100" s="1"/>
  <c r="L46" i="100"/>
  <c r="L53" i="100"/>
  <c r="H56" i="100"/>
  <c r="H55" i="100" s="1"/>
  <c r="J56" i="100"/>
  <c r="J55" i="100" s="1"/>
  <c r="E55" i="100"/>
  <c r="L63" i="100"/>
  <c r="L66" i="100"/>
  <c r="I65" i="100"/>
  <c r="I64" i="100" s="1"/>
  <c r="L67" i="100"/>
  <c r="L68" i="100"/>
  <c r="N64" i="100"/>
  <c r="N54" i="100" s="1"/>
  <c r="N75" i="100" s="1"/>
  <c r="L69" i="100"/>
  <c r="L70" i="100"/>
  <c r="L71" i="100"/>
  <c r="L82" i="100"/>
  <c r="L86" i="100"/>
  <c r="L87" i="100"/>
  <c r="L92" i="100"/>
  <c r="L97" i="100"/>
  <c r="N98" i="100"/>
  <c r="N88" i="100" s="1"/>
  <c r="N109" i="100" s="1"/>
  <c r="L102" i="100"/>
  <c r="L103" i="100"/>
  <c r="L108" i="100"/>
  <c r="L119" i="100"/>
  <c r="F121" i="100"/>
  <c r="J121" i="100"/>
  <c r="H121" i="100"/>
  <c r="H126" i="100"/>
  <c r="L129" i="100"/>
  <c r="J126" i="101"/>
  <c r="D25" i="102"/>
  <c r="D26" i="102" s="1"/>
  <c r="C23" i="102"/>
  <c r="E23" i="102"/>
  <c r="G56" i="102"/>
  <c r="G55" i="102" s="1"/>
  <c r="H90" i="102"/>
  <c r="H89" i="102" s="1"/>
  <c r="F90" i="102"/>
  <c r="F89" i="102" s="1"/>
  <c r="G121" i="102"/>
  <c r="H13" i="103"/>
  <c r="F25" i="103"/>
  <c r="F26" i="103" s="1"/>
  <c r="I56" i="103"/>
  <c r="I55" i="103" s="1"/>
  <c r="L58" i="103"/>
  <c r="G56" i="103"/>
  <c r="G55" i="103" s="1"/>
  <c r="F65" i="103"/>
  <c r="F64" i="103" s="1"/>
  <c r="J65" i="103"/>
  <c r="J64" i="103" s="1"/>
  <c r="L74" i="103"/>
  <c r="E99" i="103"/>
  <c r="I99" i="103"/>
  <c r="I98" i="103" s="1"/>
  <c r="L104" i="103"/>
  <c r="I126" i="103"/>
  <c r="J126" i="103"/>
  <c r="E15" i="105"/>
  <c r="E16" i="105" s="1"/>
  <c r="E13" i="105"/>
  <c r="C40" i="105"/>
  <c r="J40" i="105"/>
  <c r="I65" i="105"/>
  <c r="I64" i="105" s="1"/>
  <c r="G90" i="105"/>
  <c r="G89" i="105" s="1"/>
  <c r="L91" i="105"/>
  <c r="L92" i="105"/>
  <c r="H99" i="105"/>
  <c r="H98" i="105" s="1"/>
  <c r="N98" i="105"/>
  <c r="N88" i="105" s="1"/>
  <c r="N109" i="105" s="1"/>
  <c r="L113" i="105"/>
  <c r="L118" i="105"/>
  <c r="L117" i="103"/>
  <c r="I121" i="103"/>
  <c r="L10" i="105"/>
  <c r="Q10" i="105" s="1"/>
  <c r="L19" i="105"/>
  <c r="Q19" i="105" s="1"/>
  <c r="F15" i="105"/>
  <c r="F16" i="105" s="1"/>
  <c r="L46" i="105"/>
  <c r="L57" i="105"/>
  <c r="L67" i="105"/>
  <c r="J65" i="105"/>
  <c r="J64" i="105" s="1"/>
  <c r="I90" i="105"/>
  <c r="I89" i="105" s="1"/>
  <c r="I99" i="105"/>
  <c r="I98" i="105" s="1"/>
  <c r="H121" i="105"/>
  <c r="L127" i="105"/>
  <c r="L129" i="105"/>
  <c r="G126" i="107"/>
  <c r="H126" i="107"/>
  <c r="D13" i="110"/>
  <c r="J13" i="110"/>
  <c r="E56" i="110"/>
  <c r="E55" i="110" s="1"/>
  <c r="I56" i="110"/>
  <c r="I55" i="110" s="1"/>
  <c r="G121" i="110"/>
  <c r="I25" i="111"/>
  <c r="I26" i="111" s="1"/>
  <c r="I15" i="111"/>
  <c r="I16" i="111" s="1"/>
  <c r="J26" i="111"/>
  <c r="G90" i="103"/>
  <c r="G89" i="103" s="1"/>
  <c r="L97" i="103"/>
  <c r="H99" i="103"/>
  <c r="H98" i="103" s="1"/>
  <c r="N98" i="103"/>
  <c r="N88" i="103" s="1"/>
  <c r="N109" i="103" s="1"/>
  <c r="L102" i="103"/>
  <c r="L103" i="103"/>
  <c r="L118" i="103"/>
  <c r="L119" i="103"/>
  <c r="F121" i="103"/>
  <c r="J121" i="103"/>
  <c r="H121" i="103"/>
  <c r="H126" i="103"/>
  <c r="D13" i="105"/>
  <c r="H13" i="105"/>
  <c r="L12" i="105"/>
  <c r="Q12" i="105" s="1"/>
  <c r="I23" i="105"/>
  <c r="K25" i="105"/>
  <c r="K26" i="105" s="1"/>
  <c r="L22" i="105"/>
  <c r="Q22" i="105" s="1"/>
  <c r="L41" i="105"/>
  <c r="G40" i="105"/>
  <c r="F40" i="105"/>
  <c r="E40" i="105"/>
  <c r="I40" i="105"/>
  <c r="L44" i="105"/>
  <c r="Q44" i="105" s="1"/>
  <c r="L48" i="105"/>
  <c r="Q48" i="105" s="1"/>
  <c r="G56" i="105"/>
  <c r="G55" i="105" s="1"/>
  <c r="I56" i="105"/>
  <c r="I55" i="105" s="1"/>
  <c r="L60" i="105"/>
  <c r="L63" i="105"/>
  <c r="H65" i="105"/>
  <c r="H64" i="105" s="1"/>
  <c r="L69" i="105"/>
  <c r="L86" i="105"/>
  <c r="L87" i="105"/>
  <c r="F90" i="105"/>
  <c r="F89" i="105" s="1"/>
  <c r="J90" i="105"/>
  <c r="J89" i="105" s="1"/>
  <c r="L93" i="105"/>
  <c r="G99" i="105"/>
  <c r="G98" i="105" s="1"/>
  <c r="N99" i="105"/>
  <c r="L101" i="105"/>
  <c r="L102" i="105"/>
  <c r="L104" i="105"/>
  <c r="L105" i="105"/>
  <c r="L117" i="105"/>
  <c r="L119" i="105"/>
  <c r="L122" i="105"/>
  <c r="I121" i="105"/>
  <c r="L125" i="105"/>
  <c r="G126" i="105"/>
  <c r="L128" i="105"/>
  <c r="L130" i="105"/>
  <c r="L131" i="105"/>
  <c r="F126" i="105"/>
  <c r="F120" i="105" s="1"/>
  <c r="F135" i="105" s="1"/>
  <c r="H56" i="107"/>
  <c r="H55" i="107" s="1"/>
  <c r="L10" i="108"/>
  <c r="Q10" i="108" s="1"/>
  <c r="L12" i="108"/>
  <c r="Q12" i="108" s="1"/>
  <c r="E23" i="108"/>
  <c r="I23" i="108"/>
  <c r="C25" i="108"/>
  <c r="C26" i="108" s="1"/>
  <c r="G25" i="108"/>
  <c r="G26" i="108" s="1"/>
  <c r="K25" i="108"/>
  <c r="K26" i="108" s="1"/>
  <c r="L41" i="108"/>
  <c r="K40" i="108"/>
  <c r="F40" i="108"/>
  <c r="L44" i="108"/>
  <c r="Q44" i="108" s="1"/>
  <c r="L46" i="108"/>
  <c r="L60" i="108"/>
  <c r="G65" i="108"/>
  <c r="G64" i="108" s="1"/>
  <c r="N64" i="108"/>
  <c r="N54" i="108" s="1"/>
  <c r="N75" i="108" s="1"/>
  <c r="L69" i="108"/>
  <c r="L82" i="108"/>
  <c r="L86" i="108"/>
  <c r="F90" i="108"/>
  <c r="F89" i="108" s="1"/>
  <c r="J90" i="108"/>
  <c r="J89" i="108" s="1"/>
  <c r="L93" i="108"/>
  <c r="N99" i="108"/>
  <c r="L101" i="108"/>
  <c r="L108" i="108"/>
  <c r="L117" i="108"/>
  <c r="L119" i="108"/>
  <c r="G126" i="108"/>
  <c r="L57" i="110"/>
  <c r="L51" i="110"/>
  <c r="L10" i="110"/>
  <c r="Q10" i="110" s="1"/>
  <c r="G15" i="110"/>
  <c r="G16" i="110" s="1"/>
  <c r="L12" i="110"/>
  <c r="Q12" i="110" s="1"/>
  <c r="D23" i="110"/>
  <c r="H23" i="110"/>
  <c r="F25" i="110"/>
  <c r="F26" i="110" s="1"/>
  <c r="J25" i="110"/>
  <c r="J26" i="110" s="1"/>
  <c r="L39" i="110"/>
  <c r="Q39" i="110" s="1"/>
  <c r="J40" i="110"/>
  <c r="L43" i="110"/>
  <c r="L44" i="110"/>
  <c r="Q44" i="110" s="1"/>
  <c r="L46" i="110"/>
  <c r="L53" i="110"/>
  <c r="F56" i="110"/>
  <c r="F55" i="110" s="1"/>
  <c r="J56" i="110"/>
  <c r="J55" i="110" s="1"/>
  <c r="L58" i="110"/>
  <c r="N65" i="110"/>
  <c r="F65" i="110"/>
  <c r="F64" i="110" s="1"/>
  <c r="J65" i="110"/>
  <c r="J64" i="110" s="1"/>
  <c r="L79" i="110"/>
  <c r="L82" i="110"/>
  <c r="L22" i="111"/>
  <c r="Q22" i="111" s="1"/>
  <c r="F25" i="111"/>
  <c r="F26" i="111" s="1"/>
  <c r="F15" i="111"/>
  <c r="F16" i="111" s="1"/>
  <c r="L19" i="111"/>
  <c r="Q19" i="111" s="1"/>
  <c r="H13" i="112"/>
  <c r="L86" i="110"/>
  <c r="L87" i="110"/>
  <c r="E90" i="110"/>
  <c r="E89" i="110" s="1"/>
  <c r="I90" i="110"/>
  <c r="I89" i="110" s="1"/>
  <c r="L93" i="110"/>
  <c r="L100" i="110"/>
  <c r="J99" i="110"/>
  <c r="J98" i="110" s="1"/>
  <c r="L101" i="110"/>
  <c r="L102" i="110"/>
  <c r="N98" i="110"/>
  <c r="N88" i="110" s="1"/>
  <c r="N109" i="110" s="1"/>
  <c r="L104" i="110"/>
  <c r="L113" i="110"/>
  <c r="L117" i="110"/>
  <c r="L118" i="110"/>
  <c r="H121" i="110"/>
  <c r="F126" i="110"/>
  <c r="L128" i="110"/>
  <c r="L129" i="110"/>
  <c r="L134" i="110"/>
  <c r="I126" i="110"/>
  <c r="K25" i="111"/>
  <c r="K26" i="111" s="1"/>
  <c r="J13" i="111"/>
  <c r="H13" i="111"/>
  <c r="L12" i="111"/>
  <c r="Q12" i="111" s="1"/>
  <c r="E23" i="111"/>
  <c r="L21" i="111"/>
  <c r="Q21" i="111" s="1"/>
  <c r="L30" i="111"/>
  <c r="L41" i="111"/>
  <c r="G40" i="111"/>
  <c r="K40" i="111"/>
  <c r="F40" i="111"/>
  <c r="J40" i="111"/>
  <c r="L43" i="111"/>
  <c r="L44" i="111"/>
  <c r="Q44" i="111" s="1"/>
  <c r="L8" i="112"/>
  <c r="Q8" i="112" s="1"/>
  <c r="L10" i="112"/>
  <c r="Q10" i="112" s="1"/>
  <c r="L12" i="112"/>
  <c r="Q12" i="112" s="1"/>
  <c r="D26" i="112"/>
  <c r="H26" i="112"/>
  <c r="L30" i="112"/>
  <c r="F40" i="112"/>
  <c r="J40" i="112"/>
  <c r="E40" i="112"/>
  <c r="I40" i="112"/>
  <c r="H40" i="112"/>
  <c r="C40" i="112"/>
  <c r="G40" i="112"/>
  <c r="K40" i="112"/>
  <c r="L46" i="112"/>
  <c r="L52" i="112"/>
  <c r="L53" i="112"/>
  <c r="L58" i="112"/>
  <c r="L63" i="112"/>
  <c r="G65" i="112"/>
  <c r="G64" i="112" s="1"/>
  <c r="N65" i="112"/>
  <c r="L67" i="112"/>
  <c r="L68" i="112"/>
  <c r="L69" i="112"/>
  <c r="L74" i="112"/>
  <c r="L79" i="112"/>
  <c r="L82" i="112"/>
  <c r="L86" i="112"/>
  <c r="L92" i="112"/>
  <c r="L93" i="112"/>
  <c r="L100" i="112"/>
  <c r="J99" i="112"/>
  <c r="J98" i="112" s="1"/>
  <c r="J88" i="112" s="1"/>
  <c r="J109" i="112" s="1"/>
  <c r="L101" i="112"/>
  <c r="E99" i="112"/>
  <c r="L102" i="112"/>
  <c r="L104" i="112"/>
  <c r="L105" i="112"/>
  <c r="L108" i="112"/>
  <c r="L113" i="112"/>
  <c r="L125" i="112"/>
  <c r="F126" i="112"/>
  <c r="L127" i="112"/>
  <c r="J126" i="112"/>
  <c r="L129" i="112"/>
  <c r="L130" i="112"/>
  <c r="L131" i="112"/>
  <c r="L134" i="112"/>
  <c r="L46" i="111"/>
  <c r="L52" i="111"/>
  <c r="L58" i="111"/>
  <c r="I56" i="111"/>
  <c r="I55" i="111" s="1"/>
  <c r="L60" i="111"/>
  <c r="L63" i="111"/>
  <c r="L67" i="111"/>
  <c r="N64" i="111"/>
  <c r="N54" i="111" s="1"/>
  <c r="N75" i="111" s="1"/>
  <c r="L68" i="111"/>
  <c r="L74" i="111"/>
  <c r="L79" i="111"/>
  <c r="L82" i="111"/>
  <c r="L87" i="111"/>
  <c r="L91" i="111"/>
  <c r="H90" i="111"/>
  <c r="H89" i="111" s="1"/>
  <c r="J99" i="111"/>
  <c r="J98" i="111" s="1"/>
  <c r="L104" i="111"/>
  <c r="L105" i="111"/>
  <c r="L113" i="111"/>
  <c r="L117" i="111"/>
  <c r="L118" i="111"/>
  <c r="I121" i="111"/>
  <c r="G121" i="111"/>
  <c r="L127" i="111"/>
  <c r="L128" i="111"/>
  <c r="L129" i="111"/>
  <c r="F126" i="111"/>
  <c r="L11" i="113"/>
  <c r="Q11" i="113" s="1"/>
  <c r="D25" i="113"/>
  <c r="D26" i="113" s="1"/>
  <c r="H25" i="113"/>
  <c r="H26" i="113" s="1"/>
  <c r="D40" i="113"/>
  <c r="H40" i="113"/>
  <c r="L42" i="113"/>
  <c r="L45" i="113"/>
  <c r="Q45" i="113" s="1"/>
  <c r="H56" i="113"/>
  <c r="H55" i="113" s="1"/>
  <c r="L66" i="113"/>
  <c r="L70" i="113"/>
  <c r="L71" i="113"/>
  <c r="L94" i="113"/>
  <c r="L97" i="113"/>
  <c r="L103" i="113"/>
  <c r="F121" i="113"/>
  <c r="J121" i="113"/>
  <c r="H56" i="111"/>
  <c r="H55" i="111" s="1"/>
  <c r="I65" i="111"/>
  <c r="I64" i="111" s="1"/>
  <c r="G90" i="111"/>
  <c r="G89" i="111" s="1"/>
  <c r="I90" i="111"/>
  <c r="I89" i="111" s="1"/>
  <c r="H99" i="111"/>
  <c r="H98" i="111" s="1"/>
  <c r="N98" i="111"/>
  <c r="N88" i="111" s="1"/>
  <c r="N109" i="111" s="1"/>
  <c r="F121" i="111"/>
  <c r="H121" i="111"/>
  <c r="K16" i="86"/>
  <c r="K75" i="86" s="1"/>
  <c r="E13" i="86"/>
  <c r="E28" i="86" s="1"/>
  <c r="L10" i="86"/>
  <c r="Q10" i="86" s="1"/>
  <c r="L11" i="86"/>
  <c r="Q11" i="86" s="1"/>
  <c r="Q48" i="86"/>
  <c r="N98" i="86"/>
  <c r="N88" i="86" s="1"/>
  <c r="N109" i="86" s="1"/>
  <c r="N99" i="86"/>
  <c r="E23" i="90"/>
  <c r="L21" i="90"/>
  <c r="Q21" i="90" s="1"/>
  <c r="E40" i="90"/>
  <c r="L41" i="90"/>
  <c r="L67" i="90"/>
  <c r="E65" i="90"/>
  <c r="L117" i="90"/>
  <c r="G15" i="93"/>
  <c r="G25" i="93"/>
  <c r="G26" i="93" s="1"/>
  <c r="L19" i="86"/>
  <c r="Q19" i="86" s="1"/>
  <c r="F25" i="86"/>
  <c r="F26" i="86" s="1"/>
  <c r="F15" i="86"/>
  <c r="F16" i="86" s="1"/>
  <c r="L22" i="86"/>
  <c r="Q22" i="86" s="1"/>
  <c r="L30" i="86"/>
  <c r="I40" i="86"/>
  <c r="L52" i="86"/>
  <c r="L53" i="86"/>
  <c r="L57" i="86"/>
  <c r="L58" i="86"/>
  <c r="L79" i="86"/>
  <c r="L100" i="86"/>
  <c r="L104" i="86"/>
  <c r="L125" i="86"/>
  <c r="E126" i="86"/>
  <c r="L128" i="86"/>
  <c r="L131" i="86"/>
  <c r="F126" i="86"/>
  <c r="H23" i="88"/>
  <c r="L22" i="88"/>
  <c r="Q22" i="88" s="1"/>
  <c r="E13" i="89"/>
  <c r="E15" i="89"/>
  <c r="E16" i="89" s="1"/>
  <c r="L10" i="89"/>
  <c r="Q10" i="89" s="1"/>
  <c r="D15" i="89"/>
  <c r="D16" i="89" s="1"/>
  <c r="D75" i="89" s="1"/>
  <c r="D23" i="89"/>
  <c r="D40" i="89"/>
  <c r="L41" i="89"/>
  <c r="L42" i="89"/>
  <c r="C40" i="89"/>
  <c r="L60" i="89"/>
  <c r="F56" i="89"/>
  <c r="F55" i="89" s="1"/>
  <c r="L93" i="89"/>
  <c r="I90" i="89"/>
  <c r="I89" i="89" s="1"/>
  <c r="L94" i="89"/>
  <c r="E90" i="89"/>
  <c r="E89" i="89" s="1"/>
  <c r="G99" i="89"/>
  <c r="G98" i="89" s="1"/>
  <c r="L101" i="89"/>
  <c r="N98" i="89"/>
  <c r="N88" i="89" s="1"/>
  <c r="N109" i="89" s="1"/>
  <c r="N99" i="89"/>
  <c r="L102" i="89"/>
  <c r="L117" i="89"/>
  <c r="F121" i="89"/>
  <c r="L122" i="89"/>
  <c r="L66" i="90"/>
  <c r="L12" i="90"/>
  <c r="Q12" i="90" s="1"/>
  <c r="F40" i="90"/>
  <c r="J40" i="90"/>
  <c r="L44" i="90"/>
  <c r="Q44" i="90" s="1"/>
  <c r="L87" i="90"/>
  <c r="L93" i="90"/>
  <c r="L108" i="90"/>
  <c r="L113" i="90"/>
  <c r="F126" i="90"/>
  <c r="L134" i="90"/>
  <c r="F40" i="91"/>
  <c r="L12" i="92"/>
  <c r="Q12" i="92" s="1"/>
  <c r="G25" i="92"/>
  <c r="G26" i="92" s="1"/>
  <c r="G15" i="92"/>
  <c r="G16" i="92" s="1"/>
  <c r="G23" i="92"/>
  <c r="K23" i="92"/>
  <c r="K15" i="92"/>
  <c r="K16" i="92" s="1"/>
  <c r="K75" i="92" s="1"/>
  <c r="K25" i="92"/>
  <c r="K26" i="92" s="1"/>
  <c r="L22" i="92"/>
  <c r="Q22" i="92" s="1"/>
  <c r="L43" i="92"/>
  <c r="E40" i="92"/>
  <c r="L44" i="92"/>
  <c r="Q44" i="92" s="1"/>
  <c r="D40" i="92"/>
  <c r="G56" i="92"/>
  <c r="G55" i="92" s="1"/>
  <c r="L57" i="92"/>
  <c r="L59" i="92"/>
  <c r="I56" i="92"/>
  <c r="I55" i="92" s="1"/>
  <c r="L60" i="92"/>
  <c r="E56" i="92"/>
  <c r="E55" i="92" s="1"/>
  <c r="L67" i="92"/>
  <c r="G65" i="92"/>
  <c r="G64" i="92" s="1"/>
  <c r="N64" i="92"/>
  <c r="N54" i="92" s="1"/>
  <c r="N75" i="92" s="1"/>
  <c r="N65" i="92"/>
  <c r="L91" i="92"/>
  <c r="F90" i="92"/>
  <c r="F89" i="92" s="1"/>
  <c r="H90" i="92"/>
  <c r="H89" i="92" s="1"/>
  <c r="L93" i="92"/>
  <c r="G99" i="92"/>
  <c r="G98" i="92" s="1"/>
  <c r="G88" i="92" s="1"/>
  <c r="G109" i="92" s="1"/>
  <c r="L100" i="92"/>
  <c r="F99" i="92"/>
  <c r="F98" i="92" s="1"/>
  <c r="L101" i="92"/>
  <c r="L102" i="92"/>
  <c r="L125" i="92"/>
  <c r="G121" i="92"/>
  <c r="G126" i="92"/>
  <c r="L127" i="92"/>
  <c r="F126" i="92"/>
  <c r="L134" i="92"/>
  <c r="E90" i="93"/>
  <c r="E89" i="93" s="1"/>
  <c r="D13" i="94"/>
  <c r="D25" i="94"/>
  <c r="D26" i="94" s="1"/>
  <c r="H15" i="94"/>
  <c r="H16" i="94" s="1"/>
  <c r="H13" i="94"/>
  <c r="E23" i="94"/>
  <c r="L41" i="94"/>
  <c r="C40" i="94"/>
  <c r="E56" i="94"/>
  <c r="E55" i="94" s="1"/>
  <c r="L60" i="94"/>
  <c r="F90" i="94"/>
  <c r="F89" i="94" s="1"/>
  <c r="L91" i="94"/>
  <c r="G121" i="94"/>
  <c r="L125" i="94"/>
  <c r="H126" i="94"/>
  <c r="L131" i="94"/>
  <c r="D25" i="86"/>
  <c r="D26" i="86" s="1"/>
  <c r="L21" i="86"/>
  <c r="Q21" i="86" s="1"/>
  <c r="L42" i="86"/>
  <c r="C40" i="86"/>
  <c r="G90" i="86"/>
  <c r="G89" i="86" s="1"/>
  <c r="L91" i="86"/>
  <c r="I89" i="86"/>
  <c r="G99" i="86"/>
  <c r="G98" i="86" s="1"/>
  <c r="L101" i="86"/>
  <c r="L117" i="86"/>
  <c r="L134" i="86"/>
  <c r="G126" i="86"/>
  <c r="L19" i="90"/>
  <c r="Q19" i="90" s="1"/>
  <c r="G121" i="90"/>
  <c r="L122" i="90"/>
  <c r="E126" i="90"/>
  <c r="L127" i="90"/>
  <c r="K15" i="93"/>
  <c r="K16" i="93" s="1"/>
  <c r="K75" i="93" s="1"/>
  <c r="K25" i="93"/>
  <c r="K26" i="93" s="1"/>
  <c r="D23" i="93"/>
  <c r="H23" i="93"/>
  <c r="H28" i="93" s="1"/>
  <c r="L134" i="93"/>
  <c r="E126" i="93"/>
  <c r="H13" i="98"/>
  <c r="H51" i="98"/>
  <c r="F13" i="98"/>
  <c r="F15" i="98"/>
  <c r="F16" i="98" s="1"/>
  <c r="J15" i="98"/>
  <c r="J16" i="98" s="1"/>
  <c r="J13" i="98"/>
  <c r="I25" i="98"/>
  <c r="I26" i="98" s="1"/>
  <c r="I23" i="98"/>
  <c r="E56" i="98"/>
  <c r="L57" i="98"/>
  <c r="L59" i="98"/>
  <c r="G56" i="98"/>
  <c r="G55" i="98" s="1"/>
  <c r="J90" i="98"/>
  <c r="J89" i="98" s="1"/>
  <c r="L93" i="98"/>
  <c r="L100" i="98"/>
  <c r="E99" i="98"/>
  <c r="G121" i="98"/>
  <c r="L122" i="98"/>
  <c r="L131" i="98"/>
  <c r="F126" i="98"/>
  <c r="K25" i="85"/>
  <c r="K26" i="85" s="1"/>
  <c r="E56" i="85"/>
  <c r="E90" i="85"/>
  <c r="E89" i="85" s="1"/>
  <c r="L122" i="85"/>
  <c r="L134" i="85"/>
  <c r="D23" i="86"/>
  <c r="E40" i="86"/>
  <c r="L41" i="86"/>
  <c r="L60" i="86"/>
  <c r="F25" i="85"/>
  <c r="F26" i="85" s="1"/>
  <c r="L8" i="85"/>
  <c r="Q8" i="85" s="1"/>
  <c r="E25" i="85"/>
  <c r="E26" i="85" s="1"/>
  <c r="I25" i="85"/>
  <c r="I26" i="85" s="1"/>
  <c r="J23" i="85"/>
  <c r="D25" i="85"/>
  <c r="D26" i="85" s="1"/>
  <c r="H25" i="85"/>
  <c r="H26" i="85" s="1"/>
  <c r="L39" i="85"/>
  <c r="Q39" i="85" s="1"/>
  <c r="D40" i="85"/>
  <c r="H40" i="85"/>
  <c r="L42" i="85"/>
  <c r="L45" i="85"/>
  <c r="Q45" i="85" s="1"/>
  <c r="H56" i="85"/>
  <c r="H55" i="85" s="1"/>
  <c r="L66" i="85"/>
  <c r="I65" i="85"/>
  <c r="I64" i="85" s="1"/>
  <c r="L70" i="85"/>
  <c r="G90" i="85"/>
  <c r="G89" i="85" s="1"/>
  <c r="L94" i="85"/>
  <c r="L97" i="85"/>
  <c r="L103" i="85"/>
  <c r="E56" i="86"/>
  <c r="L59" i="86"/>
  <c r="L63" i="86"/>
  <c r="L19" i="88"/>
  <c r="Q19" i="88" s="1"/>
  <c r="G25" i="88"/>
  <c r="G26" i="88" s="1"/>
  <c r="F23" i="88"/>
  <c r="C40" i="88"/>
  <c r="L42" i="88"/>
  <c r="E90" i="88"/>
  <c r="E89" i="88" s="1"/>
  <c r="L93" i="88"/>
  <c r="E99" i="88"/>
  <c r="F51" i="88"/>
  <c r="L51" i="88" s="1"/>
  <c r="F13" i="88"/>
  <c r="L21" i="88"/>
  <c r="Q21" i="88" s="1"/>
  <c r="K25" i="88"/>
  <c r="K26" i="88" s="1"/>
  <c r="G40" i="88"/>
  <c r="L117" i="88"/>
  <c r="G126" i="88"/>
  <c r="L133" i="88"/>
  <c r="E126" i="88"/>
  <c r="H23" i="89"/>
  <c r="G16" i="89"/>
  <c r="I25" i="89"/>
  <c r="I26" i="89" s="1"/>
  <c r="I40" i="89"/>
  <c r="L43" i="89"/>
  <c r="L53" i="89"/>
  <c r="L57" i="89"/>
  <c r="L67" i="89"/>
  <c r="L74" i="89"/>
  <c r="L100" i="89"/>
  <c r="L104" i="89"/>
  <c r="L105" i="89"/>
  <c r="L127" i="89"/>
  <c r="I126" i="89"/>
  <c r="L128" i="89"/>
  <c r="L131" i="89"/>
  <c r="H90" i="90"/>
  <c r="H89" i="90" s="1"/>
  <c r="L41" i="91"/>
  <c r="L45" i="92"/>
  <c r="Q45" i="92" s="1"/>
  <c r="F25" i="93"/>
  <c r="F26" i="93" s="1"/>
  <c r="D15" i="94"/>
  <c r="D16" i="94" s="1"/>
  <c r="D75" i="94" s="1"/>
  <c r="I23" i="94"/>
  <c r="H23" i="86"/>
  <c r="H28" i="86" s="1"/>
  <c r="E90" i="86"/>
  <c r="L122" i="86"/>
  <c r="L127" i="86"/>
  <c r="L12" i="91"/>
  <c r="Q12" i="91" s="1"/>
  <c r="D25" i="91"/>
  <c r="D26" i="91" s="1"/>
  <c r="D23" i="91"/>
  <c r="H25" i="91"/>
  <c r="H26" i="91" s="1"/>
  <c r="H15" i="91"/>
  <c r="H16" i="91" s="1"/>
  <c r="L42" i="91"/>
  <c r="C40" i="91"/>
  <c r="L60" i="91"/>
  <c r="F56" i="91"/>
  <c r="F55" i="91" s="1"/>
  <c r="L63" i="91"/>
  <c r="G90" i="91"/>
  <c r="G89" i="91" s="1"/>
  <c r="L91" i="91"/>
  <c r="L93" i="91"/>
  <c r="I90" i="91"/>
  <c r="L101" i="91"/>
  <c r="G99" i="91"/>
  <c r="G98" i="91" s="1"/>
  <c r="N98" i="91"/>
  <c r="N88" i="91" s="1"/>
  <c r="N109" i="91" s="1"/>
  <c r="N99" i="91"/>
  <c r="L134" i="91"/>
  <c r="G126" i="91"/>
  <c r="J15" i="93"/>
  <c r="J16" i="93" s="1"/>
  <c r="L30" i="93"/>
  <c r="L41" i="93"/>
  <c r="L43" i="93"/>
  <c r="L63" i="93"/>
  <c r="F65" i="93"/>
  <c r="F64" i="93" s="1"/>
  <c r="L100" i="93"/>
  <c r="L125" i="93"/>
  <c r="L129" i="93"/>
  <c r="E40" i="91"/>
  <c r="L53" i="91"/>
  <c r="L59" i="91"/>
  <c r="L67" i="91"/>
  <c r="L100" i="91"/>
  <c r="L104" i="91"/>
  <c r="L127" i="91"/>
  <c r="I126" i="91"/>
  <c r="L128" i="91"/>
  <c r="L131" i="91"/>
  <c r="F126" i="91"/>
  <c r="L8" i="92"/>
  <c r="L11" i="92"/>
  <c r="Q11" i="92" s="1"/>
  <c r="D25" i="92"/>
  <c r="D26" i="92" s="1"/>
  <c r="D23" i="92"/>
  <c r="H25" i="92"/>
  <c r="H26" i="92" s="1"/>
  <c r="L39" i="92"/>
  <c r="Q39" i="92" s="1"/>
  <c r="L42" i="92"/>
  <c r="L61" i="92"/>
  <c r="L66" i="92"/>
  <c r="L70" i="92"/>
  <c r="L71" i="92"/>
  <c r="L97" i="92"/>
  <c r="L103" i="92"/>
  <c r="H126" i="92"/>
  <c r="L57" i="93"/>
  <c r="L41" i="95"/>
  <c r="C40" i="95"/>
  <c r="L60" i="95"/>
  <c r="E56" i="95"/>
  <c r="L66" i="95"/>
  <c r="H65" i="95"/>
  <c r="H64" i="95" s="1"/>
  <c r="L117" i="95"/>
  <c r="L125" i="95"/>
  <c r="G121" i="95"/>
  <c r="E126" i="95"/>
  <c r="L133" i="95"/>
  <c r="G64" i="98"/>
  <c r="F121" i="85"/>
  <c r="F120" i="85" s="1"/>
  <c r="F135" i="85" s="1"/>
  <c r="H126" i="85"/>
  <c r="G16" i="88"/>
  <c r="J23" i="88"/>
  <c r="D25" i="88"/>
  <c r="D26" i="88" s="1"/>
  <c r="H25" i="88"/>
  <c r="H26" i="88" s="1"/>
  <c r="L39" i="88"/>
  <c r="Q39" i="88" s="1"/>
  <c r="D40" i="88"/>
  <c r="H40" i="88"/>
  <c r="L45" i="88"/>
  <c r="Q45" i="88" s="1"/>
  <c r="L66" i="88"/>
  <c r="L70" i="88"/>
  <c r="L71" i="88"/>
  <c r="L94" i="88"/>
  <c r="N98" i="88"/>
  <c r="N88" i="88" s="1"/>
  <c r="N109" i="88" s="1"/>
  <c r="J121" i="88"/>
  <c r="H126" i="88"/>
  <c r="I23" i="89"/>
  <c r="G15" i="90"/>
  <c r="G16" i="90" s="1"/>
  <c r="F15" i="91"/>
  <c r="F16" i="91" s="1"/>
  <c r="L57" i="91"/>
  <c r="H23" i="92"/>
  <c r="C40" i="93"/>
  <c r="K25" i="95"/>
  <c r="K26" i="95" s="1"/>
  <c r="L39" i="95"/>
  <c r="Q39" i="95" s="1"/>
  <c r="F126" i="89"/>
  <c r="G90" i="90"/>
  <c r="G89" i="90" s="1"/>
  <c r="L8" i="90"/>
  <c r="Q8" i="90" s="1"/>
  <c r="E25" i="90"/>
  <c r="E26" i="90" s="1"/>
  <c r="I25" i="90"/>
  <c r="I26" i="90" s="1"/>
  <c r="L39" i="90"/>
  <c r="Q39" i="90" s="1"/>
  <c r="L42" i="90"/>
  <c r="H56" i="90"/>
  <c r="H55" i="90" s="1"/>
  <c r="J15" i="91"/>
  <c r="J16" i="91" s="1"/>
  <c r="F15" i="93"/>
  <c r="F16" i="93" s="1"/>
  <c r="E40" i="93"/>
  <c r="K40" i="93"/>
  <c r="L52" i="93"/>
  <c r="L59" i="93"/>
  <c r="G56" i="93"/>
  <c r="G55" i="93" s="1"/>
  <c r="L60" i="93"/>
  <c r="J65" i="93"/>
  <c r="J64" i="93" s="1"/>
  <c r="L67" i="93"/>
  <c r="L71" i="93"/>
  <c r="L74" i="93"/>
  <c r="L79" i="93"/>
  <c r="E99" i="93"/>
  <c r="I99" i="93"/>
  <c r="I98" i="93" s="1"/>
  <c r="L102" i="93"/>
  <c r="L105" i="93"/>
  <c r="L118" i="93"/>
  <c r="L122" i="93"/>
  <c r="L127" i="93"/>
  <c r="I126" i="93"/>
  <c r="L130" i="93"/>
  <c r="L131" i="93"/>
  <c r="L10" i="94"/>
  <c r="Q10" i="94" s="1"/>
  <c r="G15" i="94"/>
  <c r="G16" i="94" s="1"/>
  <c r="L11" i="94"/>
  <c r="Q11" i="94" s="1"/>
  <c r="L12" i="94"/>
  <c r="Q12" i="94" s="1"/>
  <c r="H23" i="94"/>
  <c r="E40" i="94"/>
  <c r="L43" i="94"/>
  <c r="L44" i="94"/>
  <c r="Q44" i="94" s="1"/>
  <c r="L52" i="94"/>
  <c r="L53" i="94"/>
  <c r="L59" i="94"/>
  <c r="N65" i="94"/>
  <c r="F65" i="94"/>
  <c r="F64" i="94" s="1"/>
  <c r="L67" i="94"/>
  <c r="L87" i="94"/>
  <c r="L92" i="94"/>
  <c r="L93" i="94"/>
  <c r="L100" i="94"/>
  <c r="F99" i="94"/>
  <c r="F98" i="94" s="1"/>
  <c r="J99" i="94"/>
  <c r="J98" i="94" s="1"/>
  <c r="L101" i="94"/>
  <c r="E99" i="94"/>
  <c r="E98" i="94" s="1"/>
  <c r="L104" i="94"/>
  <c r="L105" i="94"/>
  <c r="L108" i="94"/>
  <c r="F126" i="94"/>
  <c r="L129" i="94"/>
  <c r="L130" i="94"/>
  <c r="L10" i="95"/>
  <c r="Q10" i="95" s="1"/>
  <c r="G23" i="95"/>
  <c r="F90" i="95"/>
  <c r="F89" i="95" s="1"/>
  <c r="F99" i="95"/>
  <c r="L39" i="98"/>
  <c r="Q39" i="98" s="1"/>
  <c r="L69" i="98"/>
  <c r="L82" i="98"/>
  <c r="L92" i="98"/>
  <c r="J98" i="98"/>
  <c r="L108" i="98"/>
  <c r="L119" i="98"/>
  <c r="H126" i="98"/>
  <c r="L8" i="98"/>
  <c r="Q8" i="98" s="1"/>
  <c r="G51" i="98"/>
  <c r="E15" i="98"/>
  <c r="L10" i="98"/>
  <c r="Q10" i="98" s="1"/>
  <c r="I15" i="98"/>
  <c r="I16" i="98" s="1"/>
  <c r="L11" i="98"/>
  <c r="Q11" i="98" s="1"/>
  <c r="E16" i="98"/>
  <c r="L12" i="98"/>
  <c r="Q12" i="98" s="1"/>
  <c r="D15" i="98"/>
  <c r="D16" i="98" s="1"/>
  <c r="D75" i="98" s="1"/>
  <c r="L21" i="98"/>
  <c r="Q21" i="98" s="1"/>
  <c r="D23" i="98"/>
  <c r="D28" i="98" s="1"/>
  <c r="D109" i="98" s="1"/>
  <c r="D40" i="98"/>
  <c r="H40" i="98"/>
  <c r="L42" i="98"/>
  <c r="C40" i="98"/>
  <c r="J40" i="98"/>
  <c r="L44" i="98"/>
  <c r="Q44" i="98" s="1"/>
  <c r="L45" i="98"/>
  <c r="Q45" i="98" s="1"/>
  <c r="L63" i="98"/>
  <c r="L66" i="98"/>
  <c r="I65" i="98"/>
  <c r="I64" i="98" s="1"/>
  <c r="N64" i="98"/>
  <c r="N54" i="98" s="1"/>
  <c r="N75" i="98" s="1"/>
  <c r="L70" i="98"/>
  <c r="L86" i="98"/>
  <c r="G90" i="98"/>
  <c r="G89" i="98" s="1"/>
  <c r="L91" i="98"/>
  <c r="L94" i="98"/>
  <c r="L97" i="98"/>
  <c r="H99" i="98"/>
  <c r="H98" i="98" s="1"/>
  <c r="G99" i="98"/>
  <c r="G98" i="98" s="1"/>
  <c r="L101" i="98"/>
  <c r="N98" i="98"/>
  <c r="N88" i="98" s="1"/>
  <c r="N109" i="98" s="1"/>
  <c r="N99" i="98"/>
  <c r="L103" i="98"/>
  <c r="L113" i="98"/>
  <c r="L117" i="98"/>
  <c r="L134" i="98"/>
  <c r="G126" i="98"/>
  <c r="D13" i="99"/>
  <c r="G25" i="99"/>
  <c r="G26" i="99" s="1"/>
  <c r="L67" i="99"/>
  <c r="J15" i="102"/>
  <c r="J16" i="102" s="1"/>
  <c r="L22" i="102"/>
  <c r="Q22" i="102" s="1"/>
  <c r="E40" i="102"/>
  <c r="K40" i="102"/>
  <c r="L58" i="102"/>
  <c r="J65" i="102"/>
  <c r="J64" i="102" s="1"/>
  <c r="L67" i="102"/>
  <c r="L79" i="102"/>
  <c r="I23" i="99"/>
  <c r="L57" i="99"/>
  <c r="G56" i="99"/>
  <c r="G55" i="99" s="1"/>
  <c r="L100" i="99"/>
  <c r="G99" i="99"/>
  <c r="G98" i="99" s="1"/>
  <c r="C25" i="102"/>
  <c r="L10" i="102"/>
  <c r="Q10" i="102" s="1"/>
  <c r="C15" i="102"/>
  <c r="D23" i="102"/>
  <c r="L41" i="102"/>
  <c r="F40" i="102"/>
  <c r="L91" i="102"/>
  <c r="E90" i="102"/>
  <c r="E89" i="102" s="1"/>
  <c r="F99" i="102"/>
  <c r="F98" i="102" s="1"/>
  <c r="L100" i="102"/>
  <c r="L117" i="102"/>
  <c r="L134" i="102"/>
  <c r="E126" i="102"/>
  <c r="L71" i="90"/>
  <c r="L94" i="90"/>
  <c r="H99" i="90"/>
  <c r="H98" i="90" s="1"/>
  <c r="N98" i="90"/>
  <c r="N88" i="90" s="1"/>
  <c r="N109" i="90" s="1"/>
  <c r="F121" i="90"/>
  <c r="J121" i="90"/>
  <c r="H126" i="90"/>
  <c r="H120" i="90" s="1"/>
  <c r="H135" i="90" s="1"/>
  <c r="E13" i="94"/>
  <c r="I13" i="94"/>
  <c r="F23" i="94"/>
  <c r="J23" i="94"/>
  <c r="H25" i="94"/>
  <c r="H26" i="94" s="1"/>
  <c r="L39" i="94"/>
  <c r="Q39" i="94" s="1"/>
  <c r="D40" i="94"/>
  <c r="H40" i="94"/>
  <c r="L42" i="94"/>
  <c r="H56" i="94"/>
  <c r="H55" i="94" s="1"/>
  <c r="L66" i="94"/>
  <c r="L70" i="94"/>
  <c r="L71" i="94"/>
  <c r="G90" i="94"/>
  <c r="G89" i="94" s="1"/>
  <c r="N98" i="94"/>
  <c r="N88" i="94" s="1"/>
  <c r="N109" i="94" s="1"/>
  <c r="L103" i="94"/>
  <c r="F121" i="94"/>
  <c r="J121" i="94"/>
  <c r="F15" i="95"/>
  <c r="F16" i="95" s="1"/>
  <c r="L19" i="95"/>
  <c r="Q19" i="95" s="1"/>
  <c r="F65" i="95"/>
  <c r="G90" i="95"/>
  <c r="G89" i="95" s="1"/>
  <c r="D25" i="95"/>
  <c r="D26" i="95" s="1"/>
  <c r="H25" i="95"/>
  <c r="H26" i="95" s="1"/>
  <c r="D40" i="95"/>
  <c r="H40" i="95"/>
  <c r="L42" i="95"/>
  <c r="L45" i="95"/>
  <c r="Q45" i="95" s="1"/>
  <c r="H56" i="95"/>
  <c r="H55" i="95" s="1"/>
  <c r="L71" i="95"/>
  <c r="L94" i="95"/>
  <c r="N98" i="95"/>
  <c r="N88" i="95" s="1"/>
  <c r="N109" i="95" s="1"/>
  <c r="F121" i="95"/>
  <c r="J121" i="95"/>
  <c r="H126" i="95"/>
  <c r="G15" i="96"/>
  <c r="G16" i="96" s="1"/>
  <c r="I16" i="96"/>
  <c r="L91" i="96"/>
  <c r="E98" i="96"/>
  <c r="L100" i="96"/>
  <c r="L12" i="99"/>
  <c r="Q12" i="99" s="1"/>
  <c r="L8" i="99"/>
  <c r="Q8" i="99" s="1"/>
  <c r="L11" i="99"/>
  <c r="Q11" i="99" s="1"/>
  <c r="D25" i="99"/>
  <c r="D26" i="99" s="1"/>
  <c r="D23" i="99"/>
  <c r="H15" i="99"/>
  <c r="H16" i="99" s="1"/>
  <c r="L39" i="99"/>
  <c r="Q39" i="99" s="1"/>
  <c r="L42" i="99"/>
  <c r="L45" i="99"/>
  <c r="Q45" i="99" s="1"/>
  <c r="L66" i="99"/>
  <c r="L70" i="99"/>
  <c r="L71" i="99"/>
  <c r="L94" i="99"/>
  <c r="H126" i="99"/>
  <c r="E13" i="100"/>
  <c r="E15" i="100"/>
  <c r="E16" i="100" s="1"/>
  <c r="L10" i="100"/>
  <c r="Q10" i="100" s="1"/>
  <c r="I13" i="100"/>
  <c r="I15" i="100"/>
  <c r="I16" i="100" s="1"/>
  <c r="F23" i="100"/>
  <c r="L19" i="100"/>
  <c r="Q19" i="100" s="1"/>
  <c r="D15" i="100"/>
  <c r="D16" i="100" s="1"/>
  <c r="D75" i="100" s="1"/>
  <c r="D23" i="100"/>
  <c r="H15" i="100"/>
  <c r="H16" i="100" s="1"/>
  <c r="H23" i="100"/>
  <c r="L42" i="100"/>
  <c r="C40" i="100"/>
  <c r="F40" i="100"/>
  <c r="L43" i="100"/>
  <c r="F56" i="100"/>
  <c r="F55" i="100" s="1"/>
  <c r="L60" i="100"/>
  <c r="G90" i="100"/>
  <c r="G89" i="100" s="1"/>
  <c r="L91" i="100"/>
  <c r="L93" i="100"/>
  <c r="I90" i="100"/>
  <c r="I89" i="100" s="1"/>
  <c r="L94" i="100"/>
  <c r="E90" i="100"/>
  <c r="E89" i="100" s="1"/>
  <c r="L100" i="100"/>
  <c r="H99" i="100"/>
  <c r="H98" i="100" s="1"/>
  <c r="L117" i="100"/>
  <c r="L132" i="100"/>
  <c r="E126" i="100"/>
  <c r="L134" i="100"/>
  <c r="G126" i="100"/>
  <c r="K25" i="102"/>
  <c r="K26" i="102" s="1"/>
  <c r="L8" i="93"/>
  <c r="Q8" i="93" s="1"/>
  <c r="E25" i="93"/>
  <c r="E26" i="93" s="1"/>
  <c r="I25" i="93"/>
  <c r="I26" i="93" s="1"/>
  <c r="D25" i="93"/>
  <c r="D26" i="93" s="1"/>
  <c r="H25" i="93"/>
  <c r="H26" i="93" s="1"/>
  <c r="L39" i="93"/>
  <c r="Q39" i="93" s="1"/>
  <c r="D40" i="93"/>
  <c r="H40" i="93"/>
  <c r="L42" i="93"/>
  <c r="L45" i="93"/>
  <c r="Q45" i="93" s="1"/>
  <c r="H56" i="93"/>
  <c r="H55" i="93" s="1"/>
  <c r="L66" i="93"/>
  <c r="I65" i="93"/>
  <c r="I64" i="93" s="1"/>
  <c r="L70" i="93"/>
  <c r="G90" i="93"/>
  <c r="G89" i="93" s="1"/>
  <c r="L97" i="93"/>
  <c r="H99" i="93"/>
  <c r="H98" i="93" s="1"/>
  <c r="N98" i="93"/>
  <c r="N88" i="93" s="1"/>
  <c r="N109" i="93" s="1"/>
  <c r="L103" i="93"/>
  <c r="F121" i="93"/>
  <c r="J121" i="93"/>
  <c r="H126" i="93"/>
  <c r="D13" i="96"/>
  <c r="L60" i="96"/>
  <c r="L10" i="96"/>
  <c r="Q10" i="96" s="1"/>
  <c r="K15" i="96"/>
  <c r="K16" i="96" s="1"/>
  <c r="K75" i="96" s="1"/>
  <c r="L12" i="96"/>
  <c r="Q12" i="96" s="1"/>
  <c r="L30" i="96"/>
  <c r="F40" i="96"/>
  <c r="J40" i="96"/>
  <c r="L44" i="96"/>
  <c r="Q44" i="96" s="1"/>
  <c r="L53" i="96"/>
  <c r="L57" i="96"/>
  <c r="F56" i="96"/>
  <c r="F55" i="96" s="1"/>
  <c r="L58" i="96"/>
  <c r="G65" i="96"/>
  <c r="G64" i="96" s="1"/>
  <c r="G54" i="96" s="1"/>
  <c r="G75" i="96" s="1"/>
  <c r="N65" i="96"/>
  <c r="L92" i="96"/>
  <c r="L93" i="96"/>
  <c r="F99" i="96"/>
  <c r="F98" i="96" s="1"/>
  <c r="J99" i="96"/>
  <c r="J98" i="96" s="1"/>
  <c r="L105" i="96"/>
  <c r="L108" i="96"/>
  <c r="F126" i="96"/>
  <c r="L129" i="96"/>
  <c r="L130" i="96"/>
  <c r="D25" i="98"/>
  <c r="D26" i="98" s="1"/>
  <c r="L41" i="98"/>
  <c r="L61" i="98"/>
  <c r="F90" i="99"/>
  <c r="F89" i="99" s="1"/>
  <c r="L93" i="99"/>
  <c r="F99" i="99"/>
  <c r="F98" i="99" s="1"/>
  <c r="L125" i="99"/>
  <c r="E40" i="100"/>
  <c r="L52" i="100"/>
  <c r="L58" i="100"/>
  <c r="L59" i="100"/>
  <c r="L79" i="100"/>
  <c r="L105" i="100"/>
  <c r="L125" i="100"/>
  <c r="L127" i="100"/>
  <c r="L128" i="100"/>
  <c r="L131" i="100"/>
  <c r="F126" i="102"/>
  <c r="L91" i="107"/>
  <c r="H90" i="107"/>
  <c r="H89" i="107" s="1"/>
  <c r="L117" i="107"/>
  <c r="L97" i="99"/>
  <c r="L103" i="99"/>
  <c r="F55" i="101"/>
  <c r="C13" i="103"/>
  <c r="C28" i="103" s="1"/>
  <c r="C109" i="103" s="1"/>
  <c r="D25" i="103"/>
  <c r="D26" i="103" s="1"/>
  <c r="D15" i="103"/>
  <c r="D16" i="103" s="1"/>
  <c r="D75" i="103" s="1"/>
  <c r="D40" i="103"/>
  <c r="L41" i="103"/>
  <c r="L60" i="103"/>
  <c r="F56" i="103"/>
  <c r="F55" i="103" s="1"/>
  <c r="L93" i="103"/>
  <c r="I90" i="103"/>
  <c r="I89" i="103" s="1"/>
  <c r="E90" i="103"/>
  <c r="E89" i="103" s="1"/>
  <c r="L94" i="103"/>
  <c r="L134" i="103"/>
  <c r="G126" i="103"/>
  <c r="K15" i="104"/>
  <c r="K16" i="104" s="1"/>
  <c r="K75" i="104" s="1"/>
  <c r="C25" i="105"/>
  <c r="C23" i="105"/>
  <c r="L21" i="105"/>
  <c r="Q21" i="105" s="1"/>
  <c r="G15" i="105"/>
  <c r="G16" i="105" s="1"/>
  <c r="G25" i="105"/>
  <c r="G26" i="105" s="1"/>
  <c r="G23" i="105"/>
  <c r="N65" i="105"/>
  <c r="N64" i="105"/>
  <c r="N54" i="105" s="1"/>
  <c r="N75" i="105" s="1"/>
  <c r="H13" i="107"/>
  <c r="L93" i="107"/>
  <c r="L101" i="107"/>
  <c r="J23" i="96"/>
  <c r="D15" i="96"/>
  <c r="D16" i="96" s="1"/>
  <c r="D75" i="96" s="1"/>
  <c r="H15" i="96"/>
  <c r="H16" i="96" s="1"/>
  <c r="L39" i="96"/>
  <c r="Q39" i="96" s="1"/>
  <c r="L42" i="96"/>
  <c r="H56" i="96"/>
  <c r="H55" i="96" s="1"/>
  <c r="L66" i="96"/>
  <c r="L70" i="96"/>
  <c r="G90" i="96"/>
  <c r="G89" i="96" s="1"/>
  <c r="G88" i="96" s="1"/>
  <c r="G109" i="96" s="1"/>
  <c r="L94" i="96"/>
  <c r="L97" i="96"/>
  <c r="I89" i="96"/>
  <c r="I88" i="96" s="1"/>
  <c r="I109" i="96" s="1"/>
  <c r="L103" i="96"/>
  <c r="F121" i="96"/>
  <c r="J121" i="96"/>
  <c r="L51" i="99"/>
  <c r="F13" i="100"/>
  <c r="J15" i="100"/>
  <c r="J16" i="100" s="1"/>
  <c r="F126" i="100"/>
  <c r="E15" i="101"/>
  <c r="E16" i="101" s="1"/>
  <c r="L19" i="101"/>
  <c r="Q19" i="101" s="1"/>
  <c r="L41" i="101"/>
  <c r="L59" i="101"/>
  <c r="E90" i="101"/>
  <c r="E89" i="101" s="1"/>
  <c r="L122" i="101"/>
  <c r="L125" i="101"/>
  <c r="L127" i="101"/>
  <c r="L131" i="101"/>
  <c r="L19" i="102"/>
  <c r="Q19" i="102" s="1"/>
  <c r="L42" i="102"/>
  <c r="L48" i="102"/>
  <c r="Q48" i="102" s="1"/>
  <c r="L102" i="102"/>
  <c r="L118" i="102"/>
  <c r="L122" i="102"/>
  <c r="L21" i="103"/>
  <c r="Q21" i="103" s="1"/>
  <c r="L91" i="103"/>
  <c r="J15" i="103"/>
  <c r="J16" i="103" s="1"/>
  <c r="J25" i="103"/>
  <c r="J26" i="103" s="1"/>
  <c r="L22" i="103"/>
  <c r="Q22" i="103" s="1"/>
  <c r="L30" i="103"/>
  <c r="L52" i="103"/>
  <c r="L57" i="103"/>
  <c r="L79" i="103"/>
  <c r="L105" i="103"/>
  <c r="L125" i="103"/>
  <c r="E126" i="103"/>
  <c r="L128" i="103"/>
  <c r="L131" i="103"/>
  <c r="F126" i="103"/>
  <c r="L60" i="104"/>
  <c r="L43" i="105"/>
  <c r="L134" i="105"/>
  <c r="L8" i="105"/>
  <c r="Q8" i="105" s="1"/>
  <c r="I15" i="105"/>
  <c r="I16" i="105" s="1"/>
  <c r="I25" i="105"/>
  <c r="I26" i="105" s="1"/>
  <c r="I13" i="105"/>
  <c r="L11" i="105"/>
  <c r="Q11" i="105" s="1"/>
  <c r="C16" i="105"/>
  <c r="C75" i="105" s="1"/>
  <c r="D25" i="105"/>
  <c r="D26" i="105" s="1"/>
  <c r="H25" i="105"/>
  <c r="H26" i="105" s="1"/>
  <c r="H23" i="105"/>
  <c r="F26" i="105"/>
  <c r="L39" i="105"/>
  <c r="Q39" i="105" s="1"/>
  <c r="D40" i="105"/>
  <c r="H40" i="105"/>
  <c r="L42" i="105"/>
  <c r="L45" i="105"/>
  <c r="Q45" i="105" s="1"/>
  <c r="J55" i="105"/>
  <c r="L66" i="105"/>
  <c r="L70" i="105"/>
  <c r="L71" i="105"/>
  <c r="E90" i="105"/>
  <c r="E89" i="105" s="1"/>
  <c r="L94" i="105"/>
  <c r="L97" i="105"/>
  <c r="L103" i="105"/>
  <c r="H126" i="105"/>
  <c r="L132" i="105"/>
  <c r="E126" i="105"/>
  <c r="L57" i="107"/>
  <c r="E65" i="107"/>
  <c r="L69" i="107"/>
  <c r="J98" i="107"/>
  <c r="E23" i="107"/>
  <c r="L21" i="107"/>
  <c r="Q21" i="107" s="1"/>
  <c r="L41" i="107"/>
  <c r="L46" i="107"/>
  <c r="L60" i="107"/>
  <c r="L68" i="107"/>
  <c r="L87" i="107"/>
  <c r="L92" i="107"/>
  <c r="H23" i="101"/>
  <c r="L21" i="101"/>
  <c r="Q21" i="101" s="1"/>
  <c r="C40" i="101"/>
  <c r="L63" i="101"/>
  <c r="L91" i="101"/>
  <c r="L134" i="101"/>
  <c r="F15" i="102"/>
  <c r="F16" i="102" s="1"/>
  <c r="I40" i="102"/>
  <c r="L57" i="102"/>
  <c r="L74" i="102"/>
  <c r="L97" i="102"/>
  <c r="E99" i="102"/>
  <c r="L104" i="102"/>
  <c r="L105" i="102"/>
  <c r="I126" i="102"/>
  <c r="L130" i="102"/>
  <c r="L131" i="102"/>
  <c r="F13" i="103"/>
  <c r="H23" i="103"/>
  <c r="H51" i="103"/>
  <c r="L66" i="103"/>
  <c r="L122" i="103"/>
  <c r="J25" i="104"/>
  <c r="J26" i="104" s="1"/>
  <c r="L30" i="104"/>
  <c r="F65" i="104"/>
  <c r="F64" i="104" s="1"/>
  <c r="E99" i="104"/>
  <c r="E98" i="104" s="1"/>
  <c r="I99" i="104"/>
  <c r="I98" i="104" s="1"/>
  <c r="L105" i="104"/>
  <c r="J126" i="104"/>
  <c r="K15" i="105"/>
  <c r="K16" i="105" s="1"/>
  <c r="K75" i="105" s="1"/>
  <c r="K23" i="105"/>
  <c r="K28" i="105" s="1"/>
  <c r="K109" i="105" s="1"/>
  <c r="E56" i="105"/>
  <c r="L68" i="105"/>
  <c r="H90" i="105"/>
  <c r="H89" i="105" s="1"/>
  <c r="G121" i="105"/>
  <c r="F15" i="107"/>
  <c r="F16" i="107" s="1"/>
  <c r="C40" i="107"/>
  <c r="G56" i="107"/>
  <c r="G55" i="107" s="1"/>
  <c r="L66" i="107"/>
  <c r="E99" i="107"/>
  <c r="L21" i="102"/>
  <c r="Q21" i="102" s="1"/>
  <c r="C40" i="102"/>
  <c r="L59" i="108"/>
  <c r="C13" i="102"/>
  <c r="K13" i="102"/>
  <c r="E25" i="102"/>
  <c r="E26" i="102" s="1"/>
  <c r="I25" i="102"/>
  <c r="I26" i="102" s="1"/>
  <c r="L11" i="102"/>
  <c r="Q11" i="102" s="1"/>
  <c r="J23" i="102"/>
  <c r="L39" i="102"/>
  <c r="Q39" i="102" s="1"/>
  <c r="D40" i="102"/>
  <c r="H40" i="102"/>
  <c r="L45" i="102"/>
  <c r="Q45" i="102" s="1"/>
  <c r="H56" i="102"/>
  <c r="H55" i="102" s="1"/>
  <c r="L66" i="102"/>
  <c r="I65" i="102"/>
  <c r="I64" i="102" s="1"/>
  <c r="L70" i="102"/>
  <c r="L71" i="102"/>
  <c r="G90" i="102"/>
  <c r="G89" i="102" s="1"/>
  <c r="L94" i="102"/>
  <c r="H99" i="102"/>
  <c r="H98" i="102" s="1"/>
  <c r="N98" i="102"/>
  <c r="N88" i="102" s="1"/>
  <c r="N109" i="102" s="1"/>
  <c r="L103" i="102"/>
  <c r="F121" i="102"/>
  <c r="H126" i="102"/>
  <c r="L8" i="104"/>
  <c r="Q8" i="104" s="1"/>
  <c r="K13" i="104"/>
  <c r="E15" i="104"/>
  <c r="E16" i="104" s="1"/>
  <c r="I15" i="104"/>
  <c r="I16" i="104" s="1"/>
  <c r="L11" i="104"/>
  <c r="Q11" i="104" s="1"/>
  <c r="L12" i="104"/>
  <c r="Q12" i="104" s="1"/>
  <c r="L39" i="104"/>
  <c r="Q39" i="104" s="1"/>
  <c r="H40" i="104"/>
  <c r="G40" i="104"/>
  <c r="K40" i="104"/>
  <c r="F40" i="104"/>
  <c r="J40" i="104"/>
  <c r="L44" i="104"/>
  <c r="Q44" i="104" s="1"/>
  <c r="I40" i="104"/>
  <c r="L45" i="104"/>
  <c r="Q45" i="104" s="1"/>
  <c r="L46" i="104"/>
  <c r="L52" i="104"/>
  <c r="H56" i="104"/>
  <c r="H55" i="104" s="1"/>
  <c r="L59" i="104"/>
  <c r="F56" i="104"/>
  <c r="F55" i="104" s="1"/>
  <c r="L63" i="104"/>
  <c r="I65" i="104"/>
  <c r="I64" i="104" s="1"/>
  <c r="L68" i="104"/>
  <c r="N64" i="104"/>
  <c r="N54" i="104" s="1"/>
  <c r="N75" i="104" s="1"/>
  <c r="L69" i="104"/>
  <c r="L70" i="104"/>
  <c r="L71" i="104"/>
  <c r="L74" i="104"/>
  <c r="L79" i="104"/>
  <c r="L82" i="104"/>
  <c r="L86" i="104"/>
  <c r="L87" i="104"/>
  <c r="L92" i="104"/>
  <c r="I90" i="104"/>
  <c r="I89" i="104" s="1"/>
  <c r="L94" i="104"/>
  <c r="L97" i="104"/>
  <c r="L103" i="104"/>
  <c r="L104" i="104"/>
  <c r="L113" i="104"/>
  <c r="L117" i="104"/>
  <c r="L118" i="104"/>
  <c r="L119" i="104"/>
  <c r="F121" i="104"/>
  <c r="J121" i="104"/>
  <c r="H126" i="104"/>
  <c r="L129" i="104"/>
  <c r="L130" i="104"/>
  <c r="L108" i="107"/>
  <c r="L113" i="107"/>
  <c r="L119" i="107"/>
  <c r="L122" i="107"/>
  <c r="I121" i="107"/>
  <c r="H51" i="108"/>
  <c r="H13" i="108"/>
  <c r="F25" i="108"/>
  <c r="F26" i="108" s="1"/>
  <c r="F15" i="108"/>
  <c r="F16" i="108" s="1"/>
  <c r="G23" i="108"/>
  <c r="L22" i="108"/>
  <c r="Q22" i="108" s="1"/>
  <c r="G15" i="112"/>
  <c r="G16" i="112" s="1"/>
  <c r="G25" i="112"/>
  <c r="G26" i="112" s="1"/>
  <c r="L19" i="112"/>
  <c r="Q19" i="112" s="1"/>
  <c r="H23" i="112"/>
  <c r="J25" i="112"/>
  <c r="J26" i="112" s="1"/>
  <c r="J15" i="112"/>
  <c r="J16" i="112" s="1"/>
  <c r="L43" i="112"/>
  <c r="D40" i="112"/>
  <c r="L57" i="112"/>
  <c r="F56" i="112"/>
  <c r="F55" i="112" s="1"/>
  <c r="E90" i="112"/>
  <c r="L91" i="112"/>
  <c r="E25" i="107"/>
  <c r="E26" i="107" s="1"/>
  <c r="I15" i="107"/>
  <c r="I16" i="107" s="1"/>
  <c r="L11" i="107"/>
  <c r="Q11" i="107" s="1"/>
  <c r="D25" i="107"/>
  <c r="D26" i="107" s="1"/>
  <c r="H15" i="107"/>
  <c r="H16" i="107" s="1"/>
  <c r="L39" i="107"/>
  <c r="Q39" i="107" s="1"/>
  <c r="L42" i="107"/>
  <c r="L45" i="107"/>
  <c r="Q45" i="107" s="1"/>
  <c r="L71" i="107"/>
  <c r="L94" i="107"/>
  <c r="L97" i="107"/>
  <c r="L103" i="107"/>
  <c r="F121" i="107"/>
  <c r="J121" i="107"/>
  <c r="D15" i="108"/>
  <c r="D16" i="108" s="1"/>
  <c r="D75" i="108" s="1"/>
  <c r="C40" i="108"/>
  <c r="L91" i="108"/>
  <c r="F126" i="108"/>
  <c r="F120" i="108" s="1"/>
  <c r="F135" i="108" s="1"/>
  <c r="L91" i="110"/>
  <c r="F99" i="110"/>
  <c r="F98" i="110" s="1"/>
  <c r="E15" i="111"/>
  <c r="E16" i="111" s="1"/>
  <c r="E56" i="111"/>
  <c r="N65" i="111"/>
  <c r="F90" i="111"/>
  <c r="F89" i="111" s="1"/>
  <c r="L93" i="111"/>
  <c r="K25" i="112"/>
  <c r="K26" i="112" s="1"/>
  <c r="L21" i="112"/>
  <c r="Q21" i="112" s="1"/>
  <c r="L41" i="112"/>
  <c r="L48" i="112"/>
  <c r="Q48" i="112" s="1"/>
  <c r="L60" i="112"/>
  <c r="H64" i="112"/>
  <c r="H54" i="112" s="1"/>
  <c r="H75" i="112" s="1"/>
  <c r="L122" i="108"/>
  <c r="G25" i="110"/>
  <c r="G26" i="110" s="1"/>
  <c r="K13" i="110"/>
  <c r="E13" i="110"/>
  <c r="E28" i="110" s="1"/>
  <c r="L11" i="110"/>
  <c r="Q11" i="110" s="1"/>
  <c r="D40" i="110"/>
  <c r="H40" i="110"/>
  <c r="L42" i="110"/>
  <c r="L45" i="110"/>
  <c r="Q45" i="110" s="1"/>
  <c r="H56" i="110"/>
  <c r="H55" i="110" s="1"/>
  <c r="L66" i="110"/>
  <c r="L70" i="110"/>
  <c r="L71" i="110"/>
  <c r="L94" i="110"/>
  <c r="L10" i="111"/>
  <c r="Q10" i="111" s="1"/>
  <c r="D13" i="111"/>
  <c r="I23" i="111"/>
  <c r="C25" i="111"/>
  <c r="C23" i="111"/>
  <c r="L57" i="111"/>
  <c r="G56" i="111"/>
  <c r="G55" i="111" s="1"/>
  <c r="L100" i="111"/>
  <c r="G99" i="111"/>
  <c r="G98" i="111" s="1"/>
  <c r="L101" i="111"/>
  <c r="F99" i="111"/>
  <c r="F98" i="111" s="1"/>
  <c r="K15" i="112"/>
  <c r="K16" i="112" s="1"/>
  <c r="K75" i="112" s="1"/>
  <c r="L44" i="112"/>
  <c r="Q44" i="112" s="1"/>
  <c r="F65" i="112"/>
  <c r="F64" i="112" s="1"/>
  <c r="N88" i="112"/>
  <c r="N109" i="112" s="1"/>
  <c r="G15" i="108"/>
  <c r="G16" i="108" s="1"/>
  <c r="F99" i="108"/>
  <c r="F98" i="108" s="1"/>
  <c r="C16" i="108"/>
  <c r="C75" i="108" s="1"/>
  <c r="E25" i="108"/>
  <c r="E26" i="108" s="1"/>
  <c r="I25" i="108"/>
  <c r="I26" i="108" s="1"/>
  <c r="L11" i="108"/>
  <c r="Q11" i="108" s="1"/>
  <c r="D25" i="108"/>
  <c r="D26" i="108" s="1"/>
  <c r="H25" i="108"/>
  <c r="H26" i="108" s="1"/>
  <c r="L39" i="108"/>
  <c r="Q39" i="108" s="1"/>
  <c r="D40" i="108"/>
  <c r="H40" i="108"/>
  <c r="L42" i="108"/>
  <c r="L66" i="108"/>
  <c r="I65" i="108"/>
  <c r="I64" i="108" s="1"/>
  <c r="L70" i="108"/>
  <c r="L71" i="108"/>
  <c r="L94" i="108"/>
  <c r="L97" i="108"/>
  <c r="H99" i="108"/>
  <c r="H98" i="108" s="1"/>
  <c r="N98" i="108"/>
  <c r="N88" i="108" s="1"/>
  <c r="N109" i="108" s="1"/>
  <c r="H126" i="108"/>
  <c r="J15" i="110"/>
  <c r="J16" i="110" s="1"/>
  <c r="C40" i="110"/>
  <c r="F15" i="110"/>
  <c r="F16" i="110" s="1"/>
  <c r="E25" i="110"/>
  <c r="E26" i="110" s="1"/>
  <c r="I25" i="110"/>
  <c r="I26" i="110" s="1"/>
  <c r="L30" i="110"/>
  <c r="E40" i="110"/>
  <c r="I40" i="110"/>
  <c r="L52" i="110"/>
  <c r="L59" i="110"/>
  <c r="L67" i="110"/>
  <c r="L74" i="110"/>
  <c r="L105" i="110"/>
  <c r="L125" i="110"/>
  <c r="L127" i="110"/>
  <c r="L130" i="110"/>
  <c r="L131" i="110"/>
  <c r="K23" i="111"/>
  <c r="E40" i="111"/>
  <c r="G65" i="111"/>
  <c r="G64" i="111" s="1"/>
  <c r="C13" i="111"/>
  <c r="L8" i="111"/>
  <c r="Q8" i="111" s="1"/>
  <c r="L11" i="111"/>
  <c r="Q11" i="111" s="1"/>
  <c r="D15" i="111"/>
  <c r="D25" i="111"/>
  <c r="D26" i="111" s="1"/>
  <c r="D23" i="111"/>
  <c r="H15" i="111"/>
  <c r="H16" i="111" s="1"/>
  <c r="H25" i="111"/>
  <c r="H26" i="111" s="1"/>
  <c r="H23" i="111"/>
  <c r="L39" i="111"/>
  <c r="Q39" i="111" s="1"/>
  <c r="D40" i="111"/>
  <c r="H40" i="111"/>
  <c r="L45" i="111"/>
  <c r="Q45" i="111" s="1"/>
  <c r="Q48" i="111"/>
  <c r="F55" i="111"/>
  <c r="L66" i="111"/>
  <c r="L97" i="111"/>
  <c r="L59" i="112"/>
  <c r="L70" i="111"/>
  <c r="L71" i="111"/>
  <c r="L94" i="111"/>
  <c r="L103" i="111"/>
  <c r="H126" i="111"/>
  <c r="F99" i="112"/>
  <c r="F98" i="112" s="1"/>
  <c r="D13" i="112"/>
  <c r="D15" i="112"/>
  <c r="D16" i="112" s="1"/>
  <c r="D75" i="112" s="1"/>
  <c r="H15" i="112"/>
  <c r="H16" i="112" s="1"/>
  <c r="F26" i="112"/>
  <c r="L39" i="112"/>
  <c r="Q39" i="112" s="1"/>
  <c r="L42" i="112"/>
  <c r="L45" i="112"/>
  <c r="Q45" i="112" s="1"/>
  <c r="J55" i="112"/>
  <c r="L66" i="112"/>
  <c r="I64" i="112"/>
  <c r="L70" i="112"/>
  <c r="L71" i="112"/>
  <c r="L94" i="112"/>
  <c r="L97" i="112"/>
  <c r="L103" i="112"/>
  <c r="F121" i="112"/>
  <c r="J121" i="112"/>
  <c r="H126" i="112"/>
  <c r="H120" i="112" s="1"/>
  <c r="H135" i="112" s="1"/>
  <c r="L97" i="110"/>
  <c r="L103" i="110"/>
  <c r="F121" i="110"/>
  <c r="J121" i="110"/>
  <c r="E126" i="111"/>
  <c r="H98" i="112"/>
  <c r="H88" i="112" s="1"/>
  <c r="H109" i="112" s="1"/>
  <c r="I89" i="113"/>
  <c r="F120" i="113"/>
  <c r="F135" i="113" s="1"/>
  <c r="D15" i="104"/>
  <c r="D16" i="104" s="1"/>
  <c r="D75" i="104" s="1"/>
  <c r="D23" i="104"/>
  <c r="L42" i="104"/>
  <c r="C40" i="104"/>
  <c r="E65" i="104"/>
  <c r="L66" i="104"/>
  <c r="L67" i="104"/>
  <c r="H65" i="104"/>
  <c r="H64" i="104" s="1"/>
  <c r="H99" i="104"/>
  <c r="H98" i="104" s="1"/>
  <c r="L100" i="104"/>
  <c r="L101" i="104"/>
  <c r="G99" i="104"/>
  <c r="G98" i="104" s="1"/>
  <c r="J56" i="104"/>
  <c r="J55" i="104" s="1"/>
  <c r="L102" i="104"/>
  <c r="E40" i="104"/>
  <c r="L43" i="104"/>
  <c r="L57" i="104"/>
  <c r="L58" i="104"/>
  <c r="L125" i="104"/>
  <c r="L127" i="104"/>
  <c r="I126" i="104"/>
  <c r="L128" i="104"/>
  <c r="L131" i="104"/>
  <c r="H15" i="104"/>
  <c r="H16" i="104" s="1"/>
  <c r="H25" i="104"/>
  <c r="H26" i="104" s="1"/>
  <c r="H23" i="104"/>
  <c r="D40" i="104"/>
  <c r="L41" i="104"/>
  <c r="L48" i="104"/>
  <c r="Q48" i="104" s="1"/>
  <c r="G90" i="104"/>
  <c r="G89" i="104" s="1"/>
  <c r="L91" i="104"/>
  <c r="N98" i="104"/>
  <c r="N88" i="104" s="1"/>
  <c r="N109" i="104" s="1"/>
  <c r="N99" i="104"/>
  <c r="L134" i="104"/>
  <c r="G126" i="104"/>
  <c r="L93" i="104"/>
  <c r="L51" i="104"/>
  <c r="H13" i="104"/>
  <c r="J15" i="104"/>
  <c r="J16" i="104" s="1"/>
  <c r="E13" i="113"/>
  <c r="I13" i="113"/>
  <c r="D15" i="113"/>
  <c r="D16" i="113" s="1"/>
  <c r="D75" i="113" s="1"/>
  <c r="H15" i="113"/>
  <c r="H16" i="113" s="1"/>
  <c r="E15" i="113"/>
  <c r="E16" i="113" s="1"/>
  <c r="I15" i="113"/>
  <c r="I16" i="113" s="1"/>
  <c r="E65" i="113"/>
  <c r="F13" i="113"/>
  <c r="J13" i="113"/>
  <c r="F23" i="113"/>
  <c r="J23" i="113"/>
  <c r="C13" i="113"/>
  <c r="G13" i="113"/>
  <c r="C15" i="113"/>
  <c r="C23" i="113"/>
  <c r="G23" i="113"/>
  <c r="K23" i="113"/>
  <c r="C25" i="113"/>
  <c r="E121" i="113"/>
  <c r="L19" i="113"/>
  <c r="Q19" i="113" s="1"/>
  <c r="L22" i="113"/>
  <c r="Q22" i="113" s="1"/>
  <c r="L85" i="113"/>
  <c r="E126" i="113"/>
  <c r="E25" i="112"/>
  <c r="E26" i="112" s="1"/>
  <c r="I25" i="112"/>
  <c r="I26" i="112" s="1"/>
  <c r="L61" i="112"/>
  <c r="E13" i="112"/>
  <c r="I13" i="112"/>
  <c r="E65" i="112"/>
  <c r="E98" i="112"/>
  <c r="F13" i="112"/>
  <c r="J13" i="112"/>
  <c r="J23" i="112"/>
  <c r="C13" i="112"/>
  <c r="G13" i="112"/>
  <c r="G28" i="112" s="1"/>
  <c r="C15" i="112"/>
  <c r="C23" i="112"/>
  <c r="C25" i="112"/>
  <c r="E51" i="112"/>
  <c r="I51" i="112"/>
  <c r="E121" i="112"/>
  <c r="F23" i="112"/>
  <c r="L11" i="112"/>
  <c r="Q11" i="112" s="1"/>
  <c r="L22" i="112"/>
  <c r="Q22" i="112" s="1"/>
  <c r="L85" i="112"/>
  <c r="E126" i="112"/>
  <c r="E13" i="111"/>
  <c r="I13" i="111"/>
  <c r="C16" i="111"/>
  <c r="C75" i="111" s="1"/>
  <c r="G51" i="111"/>
  <c r="E65" i="111"/>
  <c r="F13" i="111"/>
  <c r="J23" i="111"/>
  <c r="G13" i="111"/>
  <c r="G28" i="111" s="1"/>
  <c r="E51" i="111"/>
  <c r="I51" i="111"/>
  <c r="E121" i="111"/>
  <c r="F23" i="111"/>
  <c r="J51" i="111"/>
  <c r="L85" i="111"/>
  <c r="L8" i="110"/>
  <c r="H13" i="110"/>
  <c r="H15" i="110"/>
  <c r="H16" i="110" s="1"/>
  <c r="F13" i="110"/>
  <c r="D25" i="110"/>
  <c r="D26" i="110" s="1"/>
  <c r="I13" i="110"/>
  <c r="I28" i="110" s="1"/>
  <c r="E65" i="110"/>
  <c r="F23" i="110"/>
  <c r="J23" i="110"/>
  <c r="C13" i="110"/>
  <c r="G13" i="110"/>
  <c r="C15" i="110"/>
  <c r="C23" i="110"/>
  <c r="G23" i="110"/>
  <c r="K23" i="110"/>
  <c r="C25" i="110"/>
  <c r="E121" i="110"/>
  <c r="L19" i="110"/>
  <c r="Q19" i="110" s="1"/>
  <c r="L22" i="110"/>
  <c r="Q22" i="110" s="1"/>
  <c r="L85" i="110"/>
  <c r="E126" i="110"/>
  <c r="E13" i="109"/>
  <c r="I13" i="109"/>
  <c r="D15" i="109"/>
  <c r="D16" i="109" s="1"/>
  <c r="D75" i="109" s="1"/>
  <c r="H15" i="109"/>
  <c r="H16" i="109" s="1"/>
  <c r="L61" i="109"/>
  <c r="E65" i="109"/>
  <c r="C13" i="109"/>
  <c r="G13" i="109"/>
  <c r="G28" i="109" s="1"/>
  <c r="K13" i="109"/>
  <c r="C15" i="109"/>
  <c r="C23" i="109"/>
  <c r="C25" i="109"/>
  <c r="E51" i="109"/>
  <c r="I51" i="109"/>
  <c r="E121" i="109"/>
  <c r="F13" i="109"/>
  <c r="J13" i="109"/>
  <c r="J28" i="109" s="1"/>
  <c r="F23" i="109"/>
  <c r="J16" i="109"/>
  <c r="L85" i="109"/>
  <c r="L8" i="108"/>
  <c r="E15" i="108"/>
  <c r="E16" i="108" s="1"/>
  <c r="I15" i="108"/>
  <c r="I16" i="108" s="1"/>
  <c r="L61" i="108"/>
  <c r="E13" i="108"/>
  <c r="I13" i="108"/>
  <c r="I28" i="108" s="1"/>
  <c r="E65" i="108"/>
  <c r="F13" i="108"/>
  <c r="F28" i="108" s="1"/>
  <c r="J13" i="108"/>
  <c r="G13" i="108"/>
  <c r="E51" i="108"/>
  <c r="I51" i="108"/>
  <c r="E89" i="108"/>
  <c r="E121" i="108"/>
  <c r="J23" i="108"/>
  <c r="L85" i="108"/>
  <c r="G51" i="107"/>
  <c r="H25" i="107"/>
  <c r="H26" i="107" s="1"/>
  <c r="L8" i="107"/>
  <c r="D15" i="107"/>
  <c r="D16" i="107" s="1"/>
  <c r="D75" i="107" s="1"/>
  <c r="I25" i="107"/>
  <c r="I26" i="107" s="1"/>
  <c r="I13" i="107"/>
  <c r="E15" i="107"/>
  <c r="E16" i="107" s="1"/>
  <c r="F51" i="107"/>
  <c r="F13" i="107"/>
  <c r="J51" i="107"/>
  <c r="J13" i="107"/>
  <c r="F25" i="107"/>
  <c r="F26" i="107" s="1"/>
  <c r="J25" i="107"/>
  <c r="J26" i="107" s="1"/>
  <c r="F23" i="107"/>
  <c r="J23" i="107"/>
  <c r="C13" i="107"/>
  <c r="G13" i="107"/>
  <c r="C15" i="107"/>
  <c r="C23" i="107"/>
  <c r="G23" i="107"/>
  <c r="K23" i="107"/>
  <c r="C25" i="107"/>
  <c r="E121" i="107"/>
  <c r="L19" i="107"/>
  <c r="Q19" i="107" s="1"/>
  <c r="L22" i="107"/>
  <c r="Q22" i="107" s="1"/>
  <c r="L85" i="107"/>
  <c r="E126" i="107"/>
  <c r="E15" i="106"/>
  <c r="E16" i="106" s="1"/>
  <c r="I15" i="106"/>
  <c r="I16" i="106" s="1"/>
  <c r="G51" i="106"/>
  <c r="E65" i="106"/>
  <c r="L8" i="106"/>
  <c r="Q8" i="106" s="1"/>
  <c r="K13" i="106"/>
  <c r="E55" i="106"/>
  <c r="F13" i="106"/>
  <c r="J23" i="106"/>
  <c r="C13" i="106"/>
  <c r="C15" i="106"/>
  <c r="C16" i="106" s="1"/>
  <c r="C75" i="106" s="1"/>
  <c r="C23" i="106"/>
  <c r="C25" i="106"/>
  <c r="E51" i="106"/>
  <c r="I51" i="106"/>
  <c r="E121" i="106"/>
  <c r="J13" i="106"/>
  <c r="F23" i="106"/>
  <c r="L85" i="106"/>
  <c r="E126" i="106"/>
  <c r="L61" i="105"/>
  <c r="C13" i="105"/>
  <c r="G51" i="105"/>
  <c r="D15" i="105"/>
  <c r="D16" i="105" s="1"/>
  <c r="D75" i="105" s="1"/>
  <c r="H15" i="105"/>
  <c r="H16" i="105" s="1"/>
  <c r="E65" i="105"/>
  <c r="F13" i="105"/>
  <c r="J13" i="105"/>
  <c r="G13" i="105"/>
  <c r="E51" i="105"/>
  <c r="I51" i="105"/>
  <c r="E121" i="105"/>
  <c r="F23" i="105"/>
  <c r="J16" i="105"/>
  <c r="L85" i="105"/>
  <c r="D25" i="104"/>
  <c r="D26" i="104" s="1"/>
  <c r="I25" i="104"/>
  <c r="I26" i="104" s="1"/>
  <c r="E25" i="104"/>
  <c r="E26" i="104" s="1"/>
  <c r="E13" i="104"/>
  <c r="I13" i="104"/>
  <c r="G13" i="104"/>
  <c r="F15" i="104"/>
  <c r="F16" i="104" s="1"/>
  <c r="F23" i="104"/>
  <c r="F28" i="104" s="1"/>
  <c r="L95" i="104"/>
  <c r="C13" i="104"/>
  <c r="L85" i="104"/>
  <c r="L122" i="104"/>
  <c r="E121" i="104"/>
  <c r="C15" i="104"/>
  <c r="L10" i="104"/>
  <c r="Q10" i="104" s="1"/>
  <c r="J13" i="104"/>
  <c r="J23" i="104"/>
  <c r="K23" i="104"/>
  <c r="L19" i="104"/>
  <c r="Q19" i="104" s="1"/>
  <c r="L21" i="104"/>
  <c r="Q21" i="104" s="1"/>
  <c r="L22" i="104"/>
  <c r="Q22" i="104" s="1"/>
  <c r="E126" i="104"/>
  <c r="C23" i="104"/>
  <c r="G23" i="104"/>
  <c r="L8" i="103"/>
  <c r="E15" i="103"/>
  <c r="E16" i="103" s="1"/>
  <c r="I15" i="103"/>
  <c r="I16" i="103" s="1"/>
  <c r="E55" i="103"/>
  <c r="E13" i="103"/>
  <c r="I13" i="103"/>
  <c r="I28" i="103" s="1"/>
  <c r="G13" i="103"/>
  <c r="E51" i="103"/>
  <c r="I51" i="103"/>
  <c r="E121" i="103"/>
  <c r="J13" i="103"/>
  <c r="F23" i="103"/>
  <c r="F51" i="103"/>
  <c r="L85" i="103"/>
  <c r="E13" i="102"/>
  <c r="I13" i="102"/>
  <c r="I28" i="102" s="1"/>
  <c r="C16" i="102"/>
  <c r="C75" i="102" s="1"/>
  <c r="G51" i="102"/>
  <c r="E65" i="102"/>
  <c r="G13" i="102"/>
  <c r="E51" i="102"/>
  <c r="I51" i="102"/>
  <c r="E121" i="102"/>
  <c r="F13" i="102"/>
  <c r="J13" i="102"/>
  <c r="F23" i="102"/>
  <c r="L85" i="102"/>
  <c r="E13" i="101"/>
  <c r="I13" i="101"/>
  <c r="E65" i="101"/>
  <c r="G51" i="101"/>
  <c r="F13" i="101"/>
  <c r="G13" i="101"/>
  <c r="E51" i="101"/>
  <c r="I51" i="101"/>
  <c r="E121" i="101"/>
  <c r="F23" i="101"/>
  <c r="J51" i="101"/>
  <c r="L85" i="101"/>
  <c r="E126" i="101"/>
  <c r="L8" i="100"/>
  <c r="Q8" i="100" s="1"/>
  <c r="G51" i="100"/>
  <c r="K13" i="100"/>
  <c r="D25" i="100"/>
  <c r="D26" i="100" s="1"/>
  <c r="H25" i="100"/>
  <c r="H26" i="100" s="1"/>
  <c r="E25" i="100"/>
  <c r="E26" i="100" s="1"/>
  <c r="I25" i="100"/>
  <c r="I26" i="100" s="1"/>
  <c r="L61" i="100"/>
  <c r="E65" i="100"/>
  <c r="C13" i="100"/>
  <c r="G13" i="100"/>
  <c r="C15" i="100"/>
  <c r="C23" i="100"/>
  <c r="C25" i="100"/>
  <c r="E51" i="100"/>
  <c r="I51" i="100"/>
  <c r="E121" i="100"/>
  <c r="L11" i="100"/>
  <c r="Q11" i="100" s="1"/>
  <c r="L22" i="100"/>
  <c r="Q22" i="100" s="1"/>
  <c r="F51" i="100"/>
  <c r="J51" i="100"/>
  <c r="L85" i="100"/>
  <c r="E13" i="99"/>
  <c r="I13" i="99"/>
  <c r="H25" i="99"/>
  <c r="H26" i="99" s="1"/>
  <c r="D15" i="99"/>
  <c r="D16" i="99" s="1"/>
  <c r="D75" i="99" s="1"/>
  <c r="I25" i="99"/>
  <c r="I26" i="99" s="1"/>
  <c r="E15" i="99"/>
  <c r="E16" i="99" s="1"/>
  <c r="E65" i="99"/>
  <c r="J23" i="99"/>
  <c r="F23" i="99"/>
  <c r="F16" i="99"/>
  <c r="F13" i="99"/>
  <c r="J13" i="99"/>
  <c r="F25" i="99"/>
  <c r="F26" i="99" s="1"/>
  <c r="J25" i="99"/>
  <c r="J26" i="99" s="1"/>
  <c r="C13" i="99"/>
  <c r="G13" i="99"/>
  <c r="C15" i="99"/>
  <c r="C23" i="99"/>
  <c r="G23" i="99"/>
  <c r="K23" i="99"/>
  <c r="C25" i="99"/>
  <c r="E89" i="99"/>
  <c r="E121" i="99"/>
  <c r="L19" i="99"/>
  <c r="Q19" i="99" s="1"/>
  <c r="L22" i="99"/>
  <c r="Q22" i="99" s="1"/>
  <c r="L85" i="99"/>
  <c r="E126" i="99"/>
  <c r="E25" i="98"/>
  <c r="E26" i="98" s="1"/>
  <c r="E65" i="98"/>
  <c r="E13" i="98"/>
  <c r="E28" i="98" s="1"/>
  <c r="I13" i="98"/>
  <c r="H15" i="98"/>
  <c r="H16" i="98" s="1"/>
  <c r="F25" i="98"/>
  <c r="F26" i="98" s="1"/>
  <c r="J25" i="98"/>
  <c r="J26" i="98" s="1"/>
  <c r="C13" i="98"/>
  <c r="G13" i="98"/>
  <c r="C15" i="98"/>
  <c r="C23" i="98"/>
  <c r="G23" i="98"/>
  <c r="K23" i="98"/>
  <c r="C25" i="98"/>
  <c r="E51" i="98"/>
  <c r="I51" i="98"/>
  <c r="E121" i="98"/>
  <c r="F23" i="98"/>
  <c r="J23" i="98"/>
  <c r="L19" i="98"/>
  <c r="Q19" i="98" s="1"/>
  <c r="L22" i="98"/>
  <c r="Q22" i="98" s="1"/>
  <c r="L85" i="98"/>
  <c r="E126" i="98"/>
  <c r="E13" i="97"/>
  <c r="I13" i="97"/>
  <c r="G16" i="97"/>
  <c r="H25" i="97"/>
  <c r="H26" i="97" s="1"/>
  <c r="E65" i="97"/>
  <c r="D15" i="97"/>
  <c r="D16" i="97" s="1"/>
  <c r="D75" i="97" s="1"/>
  <c r="I25" i="97"/>
  <c r="I26" i="97" s="1"/>
  <c r="E15" i="97"/>
  <c r="E16" i="97" s="1"/>
  <c r="J16" i="97"/>
  <c r="F13" i="97"/>
  <c r="J13" i="97"/>
  <c r="F25" i="97"/>
  <c r="F26" i="97" s="1"/>
  <c r="J25" i="97"/>
  <c r="J26" i="97" s="1"/>
  <c r="C13" i="97"/>
  <c r="G13" i="97"/>
  <c r="C15" i="97"/>
  <c r="C23" i="97"/>
  <c r="G23" i="97"/>
  <c r="K23" i="97"/>
  <c r="K28" i="97" s="1"/>
  <c r="K109" i="97" s="1"/>
  <c r="C25" i="97"/>
  <c r="E89" i="97"/>
  <c r="E121" i="97"/>
  <c r="J23" i="97"/>
  <c r="F16" i="97"/>
  <c r="L19" i="97"/>
  <c r="Q19" i="97" s="1"/>
  <c r="L22" i="97"/>
  <c r="Q22" i="97" s="1"/>
  <c r="L85" i="97"/>
  <c r="E126" i="97"/>
  <c r="E25" i="96"/>
  <c r="E26" i="96" s="1"/>
  <c r="I25" i="96"/>
  <c r="I26" i="96" s="1"/>
  <c r="E65" i="96"/>
  <c r="E13" i="96"/>
  <c r="I13" i="96"/>
  <c r="F13" i="96"/>
  <c r="J13" i="96"/>
  <c r="C13" i="96"/>
  <c r="G13" i="96"/>
  <c r="C15" i="96"/>
  <c r="C23" i="96"/>
  <c r="C25" i="96"/>
  <c r="E51" i="96"/>
  <c r="I51" i="96"/>
  <c r="E89" i="96"/>
  <c r="E121" i="96"/>
  <c r="F23" i="96"/>
  <c r="L11" i="96"/>
  <c r="Q11" i="96" s="1"/>
  <c r="L22" i="96"/>
  <c r="Q22" i="96" s="1"/>
  <c r="L85" i="96"/>
  <c r="E126" i="96"/>
  <c r="E13" i="95"/>
  <c r="I13" i="95"/>
  <c r="D15" i="95"/>
  <c r="D16" i="95" s="1"/>
  <c r="D75" i="95" s="1"/>
  <c r="H15" i="95"/>
  <c r="H16" i="95" s="1"/>
  <c r="E15" i="95"/>
  <c r="E16" i="95" s="1"/>
  <c r="I15" i="95"/>
  <c r="I16" i="95" s="1"/>
  <c r="Q8" i="95"/>
  <c r="C13" i="95"/>
  <c r="G13" i="95"/>
  <c r="C15" i="95"/>
  <c r="C16" i="95" s="1"/>
  <c r="C75" i="95" s="1"/>
  <c r="C23" i="95"/>
  <c r="C25" i="95"/>
  <c r="E51" i="95"/>
  <c r="I51" i="95"/>
  <c r="E121" i="95"/>
  <c r="F13" i="95"/>
  <c r="J13" i="95"/>
  <c r="F23" i="95"/>
  <c r="J23" i="95"/>
  <c r="L11" i="95"/>
  <c r="Q11" i="95" s="1"/>
  <c r="L22" i="95"/>
  <c r="Q22" i="95" s="1"/>
  <c r="L85" i="95"/>
  <c r="L8" i="94"/>
  <c r="Q8" i="94" s="1"/>
  <c r="G51" i="94"/>
  <c r="K13" i="94"/>
  <c r="E15" i="94"/>
  <c r="E16" i="94" s="1"/>
  <c r="I15" i="94"/>
  <c r="I16" i="94" s="1"/>
  <c r="E25" i="94"/>
  <c r="E26" i="94" s="1"/>
  <c r="E65" i="94"/>
  <c r="J13" i="94"/>
  <c r="C13" i="94"/>
  <c r="L122" i="94"/>
  <c r="E121" i="94"/>
  <c r="C15" i="94"/>
  <c r="F13" i="94"/>
  <c r="L95" i="94"/>
  <c r="E89" i="94"/>
  <c r="L85" i="94"/>
  <c r="G13" i="94"/>
  <c r="G25" i="94"/>
  <c r="G26" i="94" s="1"/>
  <c r="K25" i="94"/>
  <c r="K26" i="94" s="1"/>
  <c r="G23" i="94"/>
  <c r="C25" i="94"/>
  <c r="L19" i="94"/>
  <c r="Q19" i="94" s="1"/>
  <c r="L22" i="94"/>
  <c r="Q22" i="94" s="1"/>
  <c r="E126" i="94"/>
  <c r="C23" i="94"/>
  <c r="K23" i="94"/>
  <c r="E13" i="93"/>
  <c r="I13" i="93"/>
  <c r="D15" i="93"/>
  <c r="D16" i="93" s="1"/>
  <c r="D75" i="93" s="1"/>
  <c r="H15" i="93"/>
  <c r="H16" i="93" s="1"/>
  <c r="E65" i="93"/>
  <c r="E15" i="93"/>
  <c r="E16" i="93" s="1"/>
  <c r="I15" i="93"/>
  <c r="I16" i="93" s="1"/>
  <c r="G16" i="93"/>
  <c r="K13" i="93"/>
  <c r="Q48" i="93"/>
  <c r="F23" i="93"/>
  <c r="C13" i="93"/>
  <c r="G13" i="93"/>
  <c r="C15" i="93"/>
  <c r="C23" i="93"/>
  <c r="C25" i="93"/>
  <c r="E51" i="93"/>
  <c r="I51" i="93"/>
  <c r="E121" i="93"/>
  <c r="F13" i="93"/>
  <c r="J13" i="93"/>
  <c r="J23" i="93"/>
  <c r="L11" i="93"/>
  <c r="Q11" i="93" s="1"/>
  <c r="L22" i="93"/>
  <c r="Q22" i="93" s="1"/>
  <c r="L85" i="93"/>
  <c r="D15" i="92"/>
  <c r="D16" i="92" s="1"/>
  <c r="D75" i="92" s="1"/>
  <c r="H15" i="92"/>
  <c r="H16" i="92" s="1"/>
  <c r="E65" i="92"/>
  <c r="I13" i="92"/>
  <c r="E15" i="92"/>
  <c r="E16" i="92" s="1"/>
  <c r="I15" i="92"/>
  <c r="I16" i="92" s="1"/>
  <c r="E13" i="92"/>
  <c r="F51" i="92"/>
  <c r="F13" i="92"/>
  <c r="J51" i="92"/>
  <c r="J13" i="92"/>
  <c r="H28" i="92"/>
  <c r="F16" i="92"/>
  <c r="J16" i="92"/>
  <c r="J23" i="92"/>
  <c r="C13" i="92"/>
  <c r="G13" i="92"/>
  <c r="G28" i="92" s="1"/>
  <c r="C15" i="92"/>
  <c r="C23" i="92"/>
  <c r="C25" i="92"/>
  <c r="E51" i="92"/>
  <c r="I51" i="92"/>
  <c r="E121" i="92"/>
  <c r="F23" i="92"/>
  <c r="L85" i="92"/>
  <c r="E126" i="92"/>
  <c r="D15" i="91"/>
  <c r="D16" i="91" s="1"/>
  <c r="D75" i="91" s="1"/>
  <c r="I15" i="91"/>
  <c r="I16" i="91" s="1"/>
  <c r="E15" i="91"/>
  <c r="E16" i="91" s="1"/>
  <c r="E25" i="91"/>
  <c r="E26" i="91" s="1"/>
  <c r="E65" i="91"/>
  <c r="J13" i="91"/>
  <c r="C13" i="91"/>
  <c r="C15" i="91"/>
  <c r="C16" i="91" s="1"/>
  <c r="C75" i="91" s="1"/>
  <c r="L10" i="91"/>
  <c r="Q10" i="91" s="1"/>
  <c r="F13" i="91"/>
  <c r="C25" i="91"/>
  <c r="G25" i="91"/>
  <c r="G26" i="91" s="1"/>
  <c r="K25" i="91"/>
  <c r="K26" i="91" s="1"/>
  <c r="Q44" i="91"/>
  <c r="L95" i="91"/>
  <c r="K13" i="91"/>
  <c r="G13" i="91"/>
  <c r="L85" i="91"/>
  <c r="E121" i="91"/>
  <c r="L122" i="91"/>
  <c r="C23" i="91"/>
  <c r="K23" i="91"/>
  <c r="L19" i="91"/>
  <c r="Q19" i="91" s="1"/>
  <c r="L21" i="91"/>
  <c r="Q21" i="91" s="1"/>
  <c r="L22" i="91"/>
  <c r="Q22" i="91" s="1"/>
  <c r="E55" i="91"/>
  <c r="E126" i="91"/>
  <c r="G23" i="91"/>
  <c r="E15" i="90"/>
  <c r="E16" i="90" s="1"/>
  <c r="I15" i="90"/>
  <c r="I16" i="90" s="1"/>
  <c r="K13" i="90"/>
  <c r="F15" i="90"/>
  <c r="F16" i="90" s="1"/>
  <c r="J15" i="90"/>
  <c r="J16" i="90" s="1"/>
  <c r="L57" i="90"/>
  <c r="H13" i="90"/>
  <c r="E99" i="90"/>
  <c r="E28" i="90"/>
  <c r="J23" i="90"/>
  <c r="C13" i="90"/>
  <c r="G13" i="90"/>
  <c r="C15" i="90"/>
  <c r="C16" i="90" s="1"/>
  <c r="C75" i="90" s="1"/>
  <c r="C23" i="90"/>
  <c r="C25" i="90"/>
  <c r="E51" i="90"/>
  <c r="I51" i="90"/>
  <c r="E89" i="90"/>
  <c r="E121" i="90"/>
  <c r="F13" i="90"/>
  <c r="J13" i="90"/>
  <c r="F23" i="90"/>
  <c r="L11" i="90"/>
  <c r="Q11" i="90" s="1"/>
  <c r="L22" i="90"/>
  <c r="Q22" i="90" s="1"/>
  <c r="L85" i="90"/>
  <c r="L8" i="89"/>
  <c r="Q8" i="89" s="1"/>
  <c r="K13" i="89"/>
  <c r="E25" i="89"/>
  <c r="E26" i="89" s="1"/>
  <c r="L61" i="89"/>
  <c r="H15" i="89"/>
  <c r="H16" i="89" s="1"/>
  <c r="E65" i="89"/>
  <c r="I13" i="89"/>
  <c r="J13" i="89"/>
  <c r="F25" i="89"/>
  <c r="F26" i="89" s="1"/>
  <c r="J25" i="89"/>
  <c r="J26" i="89" s="1"/>
  <c r="J23" i="89"/>
  <c r="C13" i="89"/>
  <c r="G13" i="89"/>
  <c r="C15" i="89"/>
  <c r="C23" i="89"/>
  <c r="C25" i="89"/>
  <c r="E51" i="89"/>
  <c r="I51" i="89"/>
  <c r="E121" i="89"/>
  <c r="L11" i="89"/>
  <c r="Q11" i="89" s="1"/>
  <c r="L22" i="89"/>
  <c r="Q22" i="89" s="1"/>
  <c r="L85" i="89"/>
  <c r="E126" i="89"/>
  <c r="L8" i="88"/>
  <c r="Q8" i="88" s="1"/>
  <c r="G13" i="88"/>
  <c r="K13" i="88"/>
  <c r="K28" i="88" s="1"/>
  <c r="K109" i="88" s="1"/>
  <c r="E15" i="88"/>
  <c r="E16" i="88" s="1"/>
  <c r="I15" i="88"/>
  <c r="I16" i="88" s="1"/>
  <c r="E65" i="88"/>
  <c r="E55" i="88"/>
  <c r="L62" i="88"/>
  <c r="J13" i="88"/>
  <c r="J16" i="88"/>
  <c r="I23" i="88"/>
  <c r="I13" i="88"/>
  <c r="E13" i="88"/>
  <c r="C13" i="88"/>
  <c r="C15" i="88"/>
  <c r="C23" i="88"/>
  <c r="C25" i="88"/>
  <c r="E121" i="88"/>
  <c r="E15" i="87"/>
  <c r="E65" i="87"/>
  <c r="G51" i="87"/>
  <c r="K13" i="87"/>
  <c r="Q48" i="87"/>
  <c r="H15" i="87"/>
  <c r="H16" i="87" s="1"/>
  <c r="F13" i="87"/>
  <c r="L95" i="87"/>
  <c r="J13" i="87"/>
  <c r="J28" i="87" s="1"/>
  <c r="Q8" i="87"/>
  <c r="Q44" i="87"/>
  <c r="L85" i="87"/>
  <c r="L122" i="87"/>
  <c r="E121" i="87"/>
  <c r="C13" i="87"/>
  <c r="K23" i="87"/>
  <c r="L10" i="87"/>
  <c r="Q10" i="87" s="1"/>
  <c r="L19" i="87"/>
  <c r="Q19" i="87" s="1"/>
  <c r="L21" i="87"/>
  <c r="Q21" i="87" s="1"/>
  <c r="L22" i="87"/>
  <c r="Q22" i="87" s="1"/>
  <c r="E55" i="87"/>
  <c r="E126" i="87"/>
  <c r="G13" i="87"/>
  <c r="C23" i="87"/>
  <c r="G23" i="87"/>
  <c r="C13" i="86"/>
  <c r="G51" i="86"/>
  <c r="K13" i="86"/>
  <c r="K28" i="86" s="1"/>
  <c r="K109" i="86" s="1"/>
  <c r="D15" i="86"/>
  <c r="D16" i="86" s="1"/>
  <c r="D75" i="86" s="1"/>
  <c r="H15" i="86"/>
  <c r="H16" i="86" s="1"/>
  <c r="L61" i="86"/>
  <c r="E65" i="86"/>
  <c r="E98" i="86"/>
  <c r="L8" i="86"/>
  <c r="Q8" i="86" s="1"/>
  <c r="E15" i="86"/>
  <c r="E16" i="86" s="1"/>
  <c r="I15" i="86"/>
  <c r="I16" i="86" s="1"/>
  <c r="E25" i="86"/>
  <c r="E26" i="86" s="1"/>
  <c r="I25" i="86"/>
  <c r="I26" i="86" s="1"/>
  <c r="F23" i="86"/>
  <c r="G13" i="86"/>
  <c r="E51" i="86"/>
  <c r="I51" i="86"/>
  <c r="E121" i="86"/>
  <c r="F13" i="86"/>
  <c r="J13" i="86"/>
  <c r="L85" i="86"/>
  <c r="E13" i="85"/>
  <c r="I13" i="85"/>
  <c r="D15" i="85"/>
  <c r="D16" i="85" s="1"/>
  <c r="D75" i="85" s="1"/>
  <c r="H15" i="85"/>
  <c r="H16" i="85" s="1"/>
  <c r="E65" i="85"/>
  <c r="E15" i="85"/>
  <c r="E16" i="85" s="1"/>
  <c r="I15" i="85"/>
  <c r="I16" i="85" s="1"/>
  <c r="K13" i="85"/>
  <c r="F13" i="85"/>
  <c r="J13" i="85"/>
  <c r="F23" i="85"/>
  <c r="C13" i="85"/>
  <c r="G13" i="85"/>
  <c r="C15" i="85"/>
  <c r="C23" i="85"/>
  <c r="C25" i="85"/>
  <c r="E51" i="85"/>
  <c r="I51" i="85"/>
  <c r="E121" i="85"/>
  <c r="L11" i="85"/>
  <c r="Q11" i="85" s="1"/>
  <c r="J16" i="85"/>
  <c r="L22" i="85"/>
  <c r="Q22" i="85" s="1"/>
  <c r="L85" i="85"/>
  <c r="C13" i="84"/>
  <c r="G51" i="84"/>
  <c r="K13" i="84"/>
  <c r="D15" i="84"/>
  <c r="H15" i="84"/>
  <c r="H16" i="84" s="1"/>
  <c r="H28" i="84"/>
  <c r="L8" i="84"/>
  <c r="E15" i="84"/>
  <c r="E16" i="84" s="1"/>
  <c r="I15" i="84"/>
  <c r="I16" i="84" s="1"/>
  <c r="L61" i="84"/>
  <c r="E13" i="84"/>
  <c r="I13" i="84"/>
  <c r="E65" i="84"/>
  <c r="F13" i="84"/>
  <c r="G13" i="84"/>
  <c r="E51" i="84"/>
  <c r="I51" i="84"/>
  <c r="E89" i="84"/>
  <c r="E121" i="84"/>
  <c r="J13" i="84"/>
  <c r="J28" i="84" s="1"/>
  <c r="F23" i="84"/>
  <c r="L85" i="84"/>
  <c r="E126" i="84"/>
  <c r="E13" i="83"/>
  <c r="E28" i="83" s="1"/>
  <c r="I13" i="83"/>
  <c r="E65" i="83"/>
  <c r="F28" i="83"/>
  <c r="L19" i="83"/>
  <c r="Q19" i="83" s="1"/>
  <c r="K23" i="83"/>
  <c r="K28" i="83" s="1"/>
  <c r="K109" i="83" s="1"/>
  <c r="L95" i="83"/>
  <c r="J15" i="83"/>
  <c r="J16" i="83" s="1"/>
  <c r="C23" i="83"/>
  <c r="J13" i="83"/>
  <c r="C15" i="83"/>
  <c r="L22" i="83"/>
  <c r="Q22" i="83" s="1"/>
  <c r="Q44" i="83"/>
  <c r="L85" i="83"/>
  <c r="C13" i="83"/>
  <c r="G25" i="83"/>
  <c r="G26" i="83" s="1"/>
  <c r="K25" i="83"/>
  <c r="K26" i="83" s="1"/>
  <c r="G23" i="83"/>
  <c r="C25" i="83"/>
  <c r="L122" i="83"/>
  <c r="E121" i="83"/>
  <c r="E126" i="83"/>
  <c r="J120" i="109" l="1"/>
  <c r="J135" i="109" s="1"/>
  <c r="D28" i="106"/>
  <c r="D109" i="106" s="1"/>
  <c r="D28" i="91"/>
  <c r="D109" i="91" s="1"/>
  <c r="D28" i="87"/>
  <c r="D109" i="87" s="1"/>
  <c r="H120" i="102"/>
  <c r="H135" i="102" s="1"/>
  <c r="H28" i="105"/>
  <c r="G88" i="99"/>
  <c r="G109" i="99" s="1"/>
  <c r="F88" i="107"/>
  <c r="F109" i="107" s="1"/>
  <c r="F88" i="88"/>
  <c r="F109" i="88" s="1"/>
  <c r="J88" i="97"/>
  <c r="J109" i="97" s="1"/>
  <c r="J54" i="113"/>
  <c r="J75" i="113" s="1"/>
  <c r="J77" i="113" s="1"/>
  <c r="J28" i="85"/>
  <c r="I28" i="85"/>
  <c r="G120" i="107"/>
  <c r="G135" i="107" s="1"/>
  <c r="H120" i="101"/>
  <c r="H135" i="101" s="1"/>
  <c r="H28" i="87"/>
  <c r="H54" i="107"/>
  <c r="H75" i="107" s="1"/>
  <c r="J28" i="98"/>
  <c r="I88" i="92"/>
  <c r="I109" i="92" s="1"/>
  <c r="I28" i="89"/>
  <c r="H28" i="99"/>
  <c r="G54" i="91"/>
  <c r="G75" i="91" s="1"/>
  <c r="I28" i="86"/>
  <c r="F54" i="98"/>
  <c r="F75" i="98" s="1"/>
  <c r="J88" i="83"/>
  <c r="J109" i="83" s="1"/>
  <c r="H120" i="84"/>
  <c r="H135" i="84" s="1"/>
  <c r="I28" i="104"/>
  <c r="J28" i="105"/>
  <c r="H28" i="111"/>
  <c r="H120" i="99"/>
  <c r="H135" i="99" s="1"/>
  <c r="H88" i="98"/>
  <c r="H109" i="98" s="1"/>
  <c r="H28" i="89"/>
  <c r="D28" i="94"/>
  <c r="D109" i="94" s="1"/>
  <c r="C28" i="86"/>
  <c r="C109" i="86" s="1"/>
  <c r="K28" i="90"/>
  <c r="K109" i="90" s="1"/>
  <c r="G28" i="96"/>
  <c r="G111" i="96" s="1"/>
  <c r="I28" i="96"/>
  <c r="K28" i="98"/>
  <c r="K109" i="98" s="1"/>
  <c r="K28" i="100"/>
  <c r="K109" i="100" s="1"/>
  <c r="E28" i="102"/>
  <c r="J28" i="103"/>
  <c r="G28" i="103"/>
  <c r="I120" i="104"/>
  <c r="I135" i="104" s="1"/>
  <c r="H88" i="104"/>
  <c r="H109" i="104" s="1"/>
  <c r="G88" i="111"/>
  <c r="G109" i="111" s="1"/>
  <c r="J54" i="102"/>
  <c r="J75" i="102" s="1"/>
  <c r="J77" i="102" s="1"/>
  <c r="G120" i="94"/>
  <c r="G135" i="94" s="1"/>
  <c r="G120" i="113"/>
  <c r="G135" i="113" s="1"/>
  <c r="H120" i="91"/>
  <c r="H135" i="91" s="1"/>
  <c r="G120" i="97"/>
  <c r="G135" i="97" s="1"/>
  <c r="G120" i="85"/>
  <c r="G135" i="85" s="1"/>
  <c r="D28" i="90"/>
  <c r="D109" i="90" s="1"/>
  <c r="H120" i="97"/>
  <c r="H135" i="97" s="1"/>
  <c r="F88" i="104"/>
  <c r="F109" i="104" s="1"/>
  <c r="F111" i="104" s="1"/>
  <c r="H54" i="97"/>
  <c r="J88" i="86"/>
  <c r="J109" i="86" s="1"/>
  <c r="I120" i="112"/>
  <c r="I135" i="112" s="1"/>
  <c r="H88" i="109"/>
  <c r="H109" i="109" s="1"/>
  <c r="J120" i="111"/>
  <c r="J135" i="111" s="1"/>
  <c r="H88" i="87"/>
  <c r="H109" i="87" s="1"/>
  <c r="H111" i="87" s="1"/>
  <c r="G120" i="106"/>
  <c r="G135" i="106" s="1"/>
  <c r="D28" i="84"/>
  <c r="D109" i="84" s="1"/>
  <c r="G120" i="87"/>
  <c r="G135" i="87" s="1"/>
  <c r="I88" i="109"/>
  <c r="I109" i="109" s="1"/>
  <c r="J54" i="84"/>
  <c r="J75" i="84" s="1"/>
  <c r="I77" i="107"/>
  <c r="F54" i="108"/>
  <c r="F75" i="108" s="1"/>
  <c r="J54" i="89"/>
  <c r="J75" i="89" s="1"/>
  <c r="J77" i="89" s="1"/>
  <c r="H120" i="95"/>
  <c r="H135" i="95" s="1"/>
  <c r="E28" i="87"/>
  <c r="I54" i="86"/>
  <c r="F120" i="83"/>
  <c r="F135" i="83" s="1"/>
  <c r="G88" i="109"/>
  <c r="G109" i="109" s="1"/>
  <c r="J54" i="109"/>
  <c r="J75" i="109" s="1"/>
  <c r="J77" i="109" s="1"/>
  <c r="H120" i="87"/>
  <c r="H135" i="87" s="1"/>
  <c r="G28" i="83"/>
  <c r="F77" i="98"/>
  <c r="H54" i="88"/>
  <c r="H75" i="88" s="1"/>
  <c r="H77" i="88" s="1"/>
  <c r="G54" i="106"/>
  <c r="F88" i="106"/>
  <c r="F109" i="106" s="1"/>
  <c r="F54" i="84"/>
  <c r="F75" i="84" s="1"/>
  <c r="I54" i="83"/>
  <c r="I75" i="83" s="1"/>
  <c r="I77" i="83" s="1"/>
  <c r="E28" i="103"/>
  <c r="E28" i="109"/>
  <c r="H54" i="103"/>
  <c r="H75" i="103" s="1"/>
  <c r="H77" i="103" s="1"/>
  <c r="G28" i="106"/>
  <c r="F28" i="97"/>
  <c r="J54" i="96"/>
  <c r="J75" i="96" s="1"/>
  <c r="H88" i="91"/>
  <c r="H109" i="91" s="1"/>
  <c r="J120" i="112"/>
  <c r="J135" i="112" s="1"/>
  <c r="I88" i="110"/>
  <c r="I109" i="110" s="1"/>
  <c r="I111" i="110" s="1"/>
  <c r="H28" i="109"/>
  <c r="J120" i="108"/>
  <c r="J135" i="108" s="1"/>
  <c r="G88" i="108"/>
  <c r="G109" i="108" s="1"/>
  <c r="D28" i="108"/>
  <c r="D109" i="108" s="1"/>
  <c r="I54" i="104"/>
  <c r="I75" i="104" s="1"/>
  <c r="H28" i="102"/>
  <c r="F88" i="98"/>
  <c r="F109" i="98" s="1"/>
  <c r="F88" i="97"/>
  <c r="F109" i="97" s="1"/>
  <c r="F111" i="97" s="1"/>
  <c r="I54" i="96"/>
  <c r="I75" i="96" s="1"/>
  <c r="I77" i="96" s="1"/>
  <c r="I28" i="95"/>
  <c r="H88" i="94"/>
  <c r="H109" i="94" s="1"/>
  <c r="I28" i="93"/>
  <c r="J120" i="93"/>
  <c r="J135" i="93" s="1"/>
  <c r="I28" i="90"/>
  <c r="L126" i="89"/>
  <c r="D28" i="89"/>
  <c r="D109" i="89" s="1"/>
  <c r="I54" i="89"/>
  <c r="I75" i="89" s="1"/>
  <c r="I77" i="89" s="1"/>
  <c r="G28" i="89"/>
  <c r="J120" i="89"/>
  <c r="J135" i="89" s="1"/>
  <c r="J120" i="88"/>
  <c r="J135" i="88" s="1"/>
  <c r="G28" i="88"/>
  <c r="J54" i="87"/>
  <c r="J75" i="87" s="1"/>
  <c r="I28" i="87"/>
  <c r="J88" i="87"/>
  <c r="J109" i="87" s="1"/>
  <c r="F28" i="87"/>
  <c r="F111" i="87" s="1"/>
  <c r="K28" i="85"/>
  <c r="K109" i="85" s="1"/>
  <c r="K28" i="84"/>
  <c r="K109" i="84" s="1"/>
  <c r="C28" i="84"/>
  <c r="C109" i="84" s="1"/>
  <c r="H54" i="84"/>
  <c r="G120" i="84"/>
  <c r="G135" i="84" s="1"/>
  <c r="F88" i="84"/>
  <c r="F109" i="84" s="1"/>
  <c r="I28" i="83"/>
  <c r="J77" i="84"/>
  <c r="G28" i="101"/>
  <c r="L13" i="106"/>
  <c r="D28" i="104"/>
  <c r="D109" i="104" s="1"/>
  <c r="H28" i="108"/>
  <c r="L99" i="100"/>
  <c r="I120" i="93"/>
  <c r="I135" i="93" s="1"/>
  <c r="J88" i="111"/>
  <c r="J109" i="111" s="1"/>
  <c r="H54" i="105"/>
  <c r="H75" i="105" s="1"/>
  <c r="H77" i="105" s="1"/>
  <c r="C28" i="108"/>
  <c r="C109" i="108" s="1"/>
  <c r="G88" i="112"/>
  <c r="G109" i="112" s="1"/>
  <c r="G111" i="112" s="1"/>
  <c r="H28" i="96"/>
  <c r="F88" i="87"/>
  <c r="F109" i="87" s="1"/>
  <c r="G28" i="84"/>
  <c r="L126" i="83"/>
  <c r="E28" i="93"/>
  <c r="L90" i="112"/>
  <c r="H28" i="94"/>
  <c r="D28" i="93"/>
  <c r="D109" i="93" s="1"/>
  <c r="G120" i="111"/>
  <c r="G135" i="111" s="1"/>
  <c r="G120" i="101"/>
  <c r="G135" i="101" s="1"/>
  <c r="J120" i="85"/>
  <c r="J135" i="85" s="1"/>
  <c r="H88" i="96"/>
  <c r="H109" i="96" s="1"/>
  <c r="F54" i="107"/>
  <c r="L90" i="109"/>
  <c r="G28" i="85"/>
  <c r="K28" i="106"/>
  <c r="K109" i="106" s="1"/>
  <c r="I28" i="107"/>
  <c r="I120" i="102"/>
  <c r="I135" i="102" s="1"/>
  <c r="G120" i="103"/>
  <c r="G135" i="103" s="1"/>
  <c r="F54" i="96"/>
  <c r="F75" i="96" s="1"/>
  <c r="F77" i="96" s="1"/>
  <c r="G120" i="88"/>
  <c r="G135" i="88" s="1"/>
  <c r="F120" i="92"/>
  <c r="F135" i="92" s="1"/>
  <c r="I120" i="111"/>
  <c r="I135" i="111" s="1"/>
  <c r="I88" i="88"/>
  <c r="I109" i="88" s="1"/>
  <c r="I54" i="88"/>
  <c r="I75" i="88" s="1"/>
  <c r="G28" i="105"/>
  <c r="J88" i="90"/>
  <c r="J109" i="90" s="1"/>
  <c r="H28" i="91"/>
  <c r="J54" i="94"/>
  <c r="J75" i="94" s="1"/>
  <c r="J77" i="94" s="1"/>
  <c r="L15" i="83"/>
  <c r="G28" i="108"/>
  <c r="H88" i="101"/>
  <c r="H109" i="101" s="1"/>
  <c r="G54" i="83"/>
  <c r="G75" i="83" s="1"/>
  <c r="G77" i="83" s="1"/>
  <c r="I88" i="97"/>
  <c r="I109" i="97" s="1"/>
  <c r="J28" i="83"/>
  <c r="J111" i="83" s="1"/>
  <c r="F111" i="83"/>
  <c r="G28" i="86"/>
  <c r="L126" i="106"/>
  <c r="D28" i="96"/>
  <c r="D109" i="96" s="1"/>
  <c r="F120" i="93"/>
  <c r="F135" i="93" s="1"/>
  <c r="I120" i="89"/>
  <c r="I135" i="89" s="1"/>
  <c r="F120" i="111"/>
  <c r="F135" i="111" s="1"/>
  <c r="I120" i="103"/>
  <c r="I135" i="103" s="1"/>
  <c r="H120" i="96"/>
  <c r="H135" i="96" s="1"/>
  <c r="J54" i="90"/>
  <c r="J75" i="90" s="1"/>
  <c r="J77" i="90" s="1"/>
  <c r="H120" i="106"/>
  <c r="H135" i="106" s="1"/>
  <c r="G88" i="83"/>
  <c r="G109" i="83" s="1"/>
  <c r="K28" i="89"/>
  <c r="K109" i="89" s="1"/>
  <c r="I28" i="84"/>
  <c r="I111" i="84" s="1"/>
  <c r="D28" i="112"/>
  <c r="D109" i="112" s="1"/>
  <c r="H120" i="108"/>
  <c r="H135" i="108" s="1"/>
  <c r="H120" i="105"/>
  <c r="H135" i="105" s="1"/>
  <c r="H28" i="107"/>
  <c r="G88" i="93"/>
  <c r="G109" i="93" s="1"/>
  <c r="G120" i="95"/>
  <c r="G135" i="95" s="1"/>
  <c r="H28" i="98"/>
  <c r="H111" i="98" s="1"/>
  <c r="F54" i="89"/>
  <c r="F75" i="89" s="1"/>
  <c r="F77" i="89" s="1"/>
  <c r="H28" i="112"/>
  <c r="H111" i="112" s="1"/>
  <c r="F54" i="110"/>
  <c r="F75" i="110" s="1"/>
  <c r="F77" i="110" s="1"/>
  <c r="D28" i="105"/>
  <c r="D109" i="105" s="1"/>
  <c r="I54" i="105"/>
  <c r="H54" i="100"/>
  <c r="H75" i="100" s="1"/>
  <c r="H77" i="100" s="1"/>
  <c r="H54" i="99"/>
  <c r="H75" i="99" s="1"/>
  <c r="H77" i="99" s="1"/>
  <c r="G54" i="95"/>
  <c r="G75" i="95" s="1"/>
  <c r="G77" i="95" s="1"/>
  <c r="H54" i="92"/>
  <c r="H75" i="92" s="1"/>
  <c r="H77" i="92" s="1"/>
  <c r="G54" i="88"/>
  <c r="G75" i="88" s="1"/>
  <c r="D28" i="86"/>
  <c r="D109" i="86" s="1"/>
  <c r="J88" i="89"/>
  <c r="J109" i="89" s="1"/>
  <c r="G54" i="113"/>
  <c r="G75" i="113" s="1"/>
  <c r="G77" i="113" s="1"/>
  <c r="J88" i="100"/>
  <c r="J109" i="100" s="1"/>
  <c r="J88" i="113"/>
  <c r="J109" i="113" s="1"/>
  <c r="J88" i="93"/>
  <c r="J109" i="93" s="1"/>
  <c r="J120" i="106"/>
  <c r="J135" i="106" s="1"/>
  <c r="H54" i="106"/>
  <c r="H75" i="106" s="1"/>
  <c r="I77" i="87"/>
  <c r="F54" i="87"/>
  <c r="F75" i="87" s="1"/>
  <c r="F77" i="87" s="1"/>
  <c r="J88" i="96"/>
  <c r="J109" i="96" s="1"/>
  <c r="H120" i="94"/>
  <c r="H135" i="94" s="1"/>
  <c r="J88" i="99"/>
  <c r="J109" i="99" s="1"/>
  <c r="F54" i="86"/>
  <c r="F75" i="86" s="1"/>
  <c r="F77" i="86" s="1"/>
  <c r="I54" i="106"/>
  <c r="I75" i="106" s="1"/>
  <c r="I77" i="106" s="1"/>
  <c r="I28" i="106"/>
  <c r="H28" i="101"/>
  <c r="J54" i="99"/>
  <c r="J75" i="99" s="1"/>
  <c r="J77" i="99" s="1"/>
  <c r="H120" i="98"/>
  <c r="H135" i="98" s="1"/>
  <c r="L90" i="86"/>
  <c r="J120" i="101"/>
  <c r="J135" i="101" s="1"/>
  <c r="G88" i="110"/>
  <c r="G109" i="110" s="1"/>
  <c r="I120" i="95"/>
  <c r="I135" i="95" s="1"/>
  <c r="I54" i="109"/>
  <c r="I75" i="109" s="1"/>
  <c r="I77" i="109" s="1"/>
  <c r="F77" i="105"/>
  <c r="G88" i="87"/>
  <c r="G109" i="87" s="1"/>
  <c r="G120" i="83"/>
  <c r="G135" i="83" s="1"/>
  <c r="D28" i="113"/>
  <c r="D109" i="113" s="1"/>
  <c r="H88" i="113"/>
  <c r="H109" i="113" s="1"/>
  <c r="I88" i="106"/>
  <c r="I109" i="106" s="1"/>
  <c r="J54" i="106"/>
  <c r="J75" i="106" s="1"/>
  <c r="J77" i="106" s="1"/>
  <c r="L13" i="109"/>
  <c r="Q13" i="109" s="1"/>
  <c r="H28" i="106"/>
  <c r="I88" i="99"/>
  <c r="I109" i="99" s="1"/>
  <c r="K28" i="93"/>
  <c r="K109" i="93" s="1"/>
  <c r="J28" i="94"/>
  <c r="G28" i="95"/>
  <c r="E28" i="95"/>
  <c r="I111" i="96"/>
  <c r="K28" i="113"/>
  <c r="K109" i="113" s="1"/>
  <c r="G88" i="100"/>
  <c r="G109" i="100" s="1"/>
  <c r="G111" i="100" s="1"/>
  <c r="J54" i="85"/>
  <c r="J75" i="85" s="1"/>
  <c r="J120" i="113"/>
  <c r="J135" i="113" s="1"/>
  <c r="J120" i="102"/>
  <c r="J135" i="102" s="1"/>
  <c r="J54" i="92"/>
  <c r="J75" i="92" s="1"/>
  <c r="J77" i="92" s="1"/>
  <c r="H88" i="97"/>
  <c r="H109" i="97" s="1"/>
  <c r="I120" i="101"/>
  <c r="I135" i="101" s="1"/>
  <c r="L90" i="107"/>
  <c r="J28" i="101"/>
  <c r="J54" i="111"/>
  <c r="J75" i="111" s="1"/>
  <c r="J77" i="111" s="1"/>
  <c r="F77" i="84"/>
  <c r="L55" i="84"/>
  <c r="I120" i="106"/>
  <c r="I135" i="106" s="1"/>
  <c r="E28" i="106"/>
  <c r="I28" i="91"/>
  <c r="F54" i="83"/>
  <c r="F75" i="83" s="1"/>
  <c r="F77" i="83" s="1"/>
  <c r="I88" i="87"/>
  <c r="I109" i="87" s="1"/>
  <c r="J88" i="84"/>
  <c r="J109" i="84" s="1"/>
  <c r="J111" i="84" s="1"/>
  <c r="J54" i="97"/>
  <c r="J75" i="97" s="1"/>
  <c r="J77" i="97" s="1"/>
  <c r="L98" i="86"/>
  <c r="F88" i="110"/>
  <c r="F109" i="110" s="1"/>
  <c r="H120" i="104"/>
  <c r="H135" i="104" s="1"/>
  <c r="L55" i="93"/>
  <c r="G54" i="93"/>
  <c r="G75" i="93" s="1"/>
  <c r="G77" i="93" s="1"/>
  <c r="H54" i="85"/>
  <c r="H75" i="85" s="1"/>
  <c r="H77" i="85" s="1"/>
  <c r="I120" i="110"/>
  <c r="I135" i="110" s="1"/>
  <c r="F88" i="85"/>
  <c r="F109" i="85" s="1"/>
  <c r="F120" i="88"/>
  <c r="F135" i="88" s="1"/>
  <c r="I54" i="110"/>
  <c r="I75" i="110" s="1"/>
  <c r="I77" i="110" s="1"/>
  <c r="H28" i="113"/>
  <c r="I88" i="98"/>
  <c r="I109" i="98" s="1"/>
  <c r="H28" i="88"/>
  <c r="J120" i="87"/>
  <c r="J135" i="87" s="1"/>
  <c r="H120" i="83"/>
  <c r="H135" i="83" s="1"/>
  <c r="L99" i="106"/>
  <c r="H98" i="106"/>
  <c r="H88" i="106" s="1"/>
  <c r="H109" i="106" s="1"/>
  <c r="H111" i="106" s="1"/>
  <c r="J77" i="87"/>
  <c r="G28" i="100"/>
  <c r="Q8" i="109"/>
  <c r="G120" i="104"/>
  <c r="G135" i="104" s="1"/>
  <c r="J88" i="109"/>
  <c r="J109" i="109" s="1"/>
  <c r="J111" i="109" s="1"/>
  <c r="L99" i="83"/>
  <c r="I98" i="83"/>
  <c r="I88" i="83" s="1"/>
  <c r="I109" i="83" s="1"/>
  <c r="I111" i="83" s="1"/>
  <c r="I88" i="93"/>
  <c r="I109" i="93" s="1"/>
  <c r="I111" i="93" s="1"/>
  <c r="Q8" i="97"/>
  <c r="L13" i="97"/>
  <c r="E89" i="109"/>
  <c r="L89" i="109" s="1"/>
  <c r="K28" i="102"/>
  <c r="K109" i="102" s="1"/>
  <c r="H28" i="100"/>
  <c r="E28" i="94"/>
  <c r="I88" i="111"/>
  <c r="I109" i="111" s="1"/>
  <c r="H54" i="113"/>
  <c r="H75" i="113" s="1"/>
  <c r="H77" i="113" s="1"/>
  <c r="G120" i="110"/>
  <c r="G135" i="110" s="1"/>
  <c r="H28" i="97"/>
  <c r="G54" i="112"/>
  <c r="G75" i="112" s="1"/>
  <c r="G120" i="109"/>
  <c r="G135" i="109" s="1"/>
  <c r="F88" i="109"/>
  <c r="F109" i="109" s="1"/>
  <c r="G54" i="85"/>
  <c r="G75" i="85" s="1"/>
  <c r="G77" i="85" s="1"/>
  <c r="K28" i="109"/>
  <c r="K109" i="109" s="1"/>
  <c r="E89" i="86"/>
  <c r="E88" i="86" s="1"/>
  <c r="L126" i="96"/>
  <c r="L15" i="96"/>
  <c r="I54" i="108"/>
  <c r="I75" i="108" s="1"/>
  <c r="I77" i="108" s="1"/>
  <c r="L23" i="84"/>
  <c r="Q23" i="84" s="1"/>
  <c r="E28" i="84"/>
  <c r="L25" i="85"/>
  <c r="I28" i="98"/>
  <c r="K28" i="99"/>
  <c r="K109" i="99" s="1"/>
  <c r="I28" i="109"/>
  <c r="I111" i="109" s="1"/>
  <c r="I89" i="107"/>
  <c r="I88" i="107" s="1"/>
  <c r="I109" i="107" s="1"/>
  <c r="I111" i="107" s="1"/>
  <c r="G54" i="100"/>
  <c r="G120" i="100"/>
  <c r="G135" i="100" s="1"/>
  <c r="H120" i="92"/>
  <c r="H135" i="92" s="1"/>
  <c r="H28" i="110"/>
  <c r="G120" i="108"/>
  <c r="G135" i="108" s="1"/>
  <c r="I88" i="95"/>
  <c r="I109" i="95" s="1"/>
  <c r="I111" i="95" s="1"/>
  <c r="K28" i="112"/>
  <c r="K109" i="112" s="1"/>
  <c r="H88" i="85"/>
  <c r="H109" i="85" s="1"/>
  <c r="F28" i="91"/>
  <c r="I77" i="94"/>
  <c r="E28" i="96"/>
  <c r="L126" i="97"/>
  <c r="F28" i="98"/>
  <c r="E28" i="99"/>
  <c r="E28" i="101"/>
  <c r="G28" i="102"/>
  <c r="L13" i="107"/>
  <c r="Q13" i="107" s="1"/>
  <c r="K28" i="110"/>
  <c r="K109" i="110" s="1"/>
  <c r="J120" i="110"/>
  <c r="J135" i="110" s="1"/>
  <c r="I54" i="111"/>
  <c r="I75" i="111" s="1"/>
  <c r="I77" i="111" s="1"/>
  <c r="D28" i="111"/>
  <c r="D109" i="111" s="1"/>
  <c r="J120" i="107"/>
  <c r="J135" i="107" s="1"/>
  <c r="J88" i="107"/>
  <c r="J109" i="107" s="1"/>
  <c r="H88" i="100"/>
  <c r="H109" i="100" s="1"/>
  <c r="H54" i="95"/>
  <c r="H75" i="95" s="1"/>
  <c r="J54" i="93"/>
  <c r="J75" i="93" s="1"/>
  <c r="J77" i="93" s="1"/>
  <c r="F54" i="92"/>
  <c r="F75" i="92" s="1"/>
  <c r="F77" i="92" s="1"/>
  <c r="F88" i="86"/>
  <c r="F109" i="86" s="1"/>
  <c r="H120" i="107"/>
  <c r="H135" i="107" s="1"/>
  <c r="I54" i="100"/>
  <c r="I75" i="100" s="1"/>
  <c r="I77" i="100" s="1"/>
  <c r="J120" i="99"/>
  <c r="J135" i="99" s="1"/>
  <c r="F120" i="104"/>
  <c r="F135" i="104" s="1"/>
  <c r="J120" i="92"/>
  <c r="J135" i="92" s="1"/>
  <c r="H120" i="113"/>
  <c r="H135" i="113" s="1"/>
  <c r="G120" i="112"/>
  <c r="G135" i="112" s="1"/>
  <c r="J120" i="84"/>
  <c r="J135" i="84" s="1"/>
  <c r="H88" i="84"/>
  <c r="H109" i="84" s="1"/>
  <c r="H111" i="84" s="1"/>
  <c r="E28" i="92"/>
  <c r="I28" i="92"/>
  <c r="G28" i="93"/>
  <c r="E28" i="104"/>
  <c r="K28" i="107"/>
  <c r="K109" i="107" s="1"/>
  <c r="E28" i="112"/>
  <c r="H88" i="108"/>
  <c r="H109" i="108" s="1"/>
  <c r="H111" i="108" s="1"/>
  <c r="F88" i="108"/>
  <c r="F109" i="108" s="1"/>
  <c r="F111" i="108" s="1"/>
  <c r="I28" i="100"/>
  <c r="J120" i="95"/>
  <c r="J135" i="95" s="1"/>
  <c r="J120" i="90"/>
  <c r="J135" i="90" s="1"/>
  <c r="J88" i="94"/>
  <c r="J109" i="94" s="1"/>
  <c r="I54" i="85"/>
  <c r="J88" i="110"/>
  <c r="J109" i="110" s="1"/>
  <c r="G54" i="105"/>
  <c r="G75" i="105" s="1"/>
  <c r="G77" i="105" s="1"/>
  <c r="H88" i="103"/>
  <c r="H109" i="103" s="1"/>
  <c r="F120" i="99"/>
  <c r="F135" i="99" s="1"/>
  <c r="D28" i="103"/>
  <c r="D109" i="103" s="1"/>
  <c r="D28" i="95"/>
  <c r="D109" i="95" s="1"/>
  <c r="D28" i="85"/>
  <c r="D109" i="85" s="1"/>
  <c r="J120" i="98"/>
  <c r="J135" i="98" s="1"/>
  <c r="I88" i="101"/>
  <c r="I109" i="101" s="1"/>
  <c r="G120" i="93"/>
  <c r="G135" i="93" s="1"/>
  <c r="I120" i="84"/>
  <c r="I135" i="84" s="1"/>
  <c r="H88" i="83"/>
  <c r="H109" i="83" s="1"/>
  <c r="I120" i="87"/>
  <c r="I135" i="87" s="1"/>
  <c r="H54" i="83"/>
  <c r="H75" i="83" s="1"/>
  <c r="H77" i="83" s="1"/>
  <c r="L23" i="87"/>
  <c r="Q23" i="87" s="1"/>
  <c r="I28" i="88"/>
  <c r="L13" i="94"/>
  <c r="Q13" i="94" s="1"/>
  <c r="E28" i="108"/>
  <c r="I28" i="111"/>
  <c r="F120" i="102"/>
  <c r="F135" i="102" s="1"/>
  <c r="H88" i="99"/>
  <c r="H109" i="99" s="1"/>
  <c r="H111" i="99" s="1"/>
  <c r="I28" i="94"/>
  <c r="I111" i="94" s="1"/>
  <c r="F120" i="91"/>
  <c r="F135" i="91" s="1"/>
  <c r="J54" i="91"/>
  <c r="J75" i="91" s="1"/>
  <c r="J77" i="91" s="1"/>
  <c r="G54" i="94"/>
  <c r="G75" i="94" s="1"/>
  <c r="G77" i="94" s="1"/>
  <c r="F28" i="89"/>
  <c r="D28" i="88"/>
  <c r="D109" i="88" s="1"/>
  <c r="F120" i="87"/>
  <c r="F135" i="87" s="1"/>
  <c r="G88" i="84"/>
  <c r="G109" i="84" s="1"/>
  <c r="G111" i="84" s="1"/>
  <c r="L56" i="83"/>
  <c r="L23" i="88"/>
  <c r="Q23" i="88" s="1"/>
  <c r="F28" i="84"/>
  <c r="L126" i="94"/>
  <c r="J28" i="102"/>
  <c r="F28" i="109"/>
  <c r="E28" i="111"/>
  <c r="L55" i="96"/>
  <c r="H88" i="93"/>
  <c r="H109" i="93" s="1"/>
  <c r="H111" i="93" s="1"/>
  <c r="F28" i="88"/>
  <c r="F111" i="88" s="1"/>
  <c r="G88" i="103"/>
  <c r="G109" i="103" s="1"/>
  <c r="I120" i="108"/>
  <c r="I135" i="108" s="1"/>
  <c r="J54" i="107"/>
  <c r="J75" i="107" s="1"/>
  <c r="J77" i="107" s="1"/>
  <c r="I120" i="98"/>
  <c r="I135" i="98" s="1"/>
  <c r="L26" i="87"/>
  <c r="L40" i="83"/>
  <c r="Q40" i="83" s="1"/>
  <c r="F75" i="109"/>
  <c r="F77" i="109" s="1"/>
  <c r="J54" i="83"/>
  <c r="J75" i="83" s="1"/>
  <c r="J77" i="83" s="1"/>
  <c r="L99" i="92"/>
  <c r="H111" i="95"/>
  <c r="H54" i="90"/>
  <c r="H75" i="90" s="1"/>
  <c r="H77" i="90" s="1"/>
  <c r="J54" i="101"/>
  <c r="J75" i="101" s="1"/>
  <c r="J77" i="101" s="1"/>
  <c r="H54" i="101"/>
  <c r="H75" i="101" s="1"/>
  <c r="H77" i="101" s="1"/>
  <c r="L40" i="84"/>
  <c r="Q40" i="84" s="1"/>
  <c r="L15" i="99"/>
  <c r="H88" i="111"/>
  <c r="H109" i="111" s="1"/>
  <c r="H111" i="111" s="1"/>
  <c r="H54" i="111"/>
  <c r="H75" i="111" s="1"/>
  <c r="H77" i="111" s="1"/>
  <c r="D28" i="101"/>
  <c r="D109" i="101" s="1"/>
  <c r="L98" i="113"/>
  <c r="F88" i="91"/>
  <c r="F109" i="91" s="1"/>
  <c r="F111" i="91" s="1"/>
  <c r="E28" i="105"/>
  <c r="H88" i="86"/>
  <c r="H109" i="86" s="1"/>
  <c r="H111" i="86" s="1"/>
  <c r="G54" i="84"/>
  <c r="G75" i="84" s="1"/>
  <c r="G77" i="84" s="1"/>
  <c r="H28" i="83"/>
  <c r="C16" i="83"/>
  <c r="C75" i="83" s="1"/>
  <c r="L23" i="106"/>
  <c r="Q23" i="106" s="1"/>
  <c r="L16" i="106"/>
  <c r="G77" i="96"/>
  <c r="F28" i="100"/>
  <c r="F88" i="113"/>
  <c r="F109" i="113" s="1"/>
  <c r="F120" i="98"/>
  <c r="F135" i="98" s="1"/>
  <c r="G88" i="113"/>
  <c r="G109" i="113" s="1"/>
  <c r="G88" i="106"/>
  <c r="G109" i="106" s="1"/>
  <c r="K28" i="96"/>
  <c r="K109" i="96" s="1"/>
  <c r="J88" i="106"/>
  <c r="J109" i="106" s="1"/>
  <c r="G75" i="106"/>
  <c r="G77" i="106" s="1"/>
  <c r="G88" i="105"/>
  <c r="G109" i="105" s="1"/>
  <c r="G111" i="105" s="1"/>
  <c r="H28" i="103"/>
  <c r="F88" i="100"/>
  <c r="F109" i="100" s="1"/>
  <c r="J54" i="100"/>
  <c r="L90" i="83"/>
  <c r="L23" i="83"/>
  <c r="Q23" i="83" s="1"/>
  <c r="L23" i="112"/>
  <c r="Q23" i="112" s="1"/>
  <c r="J54" i="95"/>
  <c r="J75" i="95" s="1"/>
  <c r="J77" i="95" s="1"/>
  <c r="G54" i="86"/>
  <c r="G75" i="86" s="1"/>
  <c r="G77" i="86" s="1"/>
  <c r="G54" i="90"/>
  <c r="G75" i="90" s="1"/>
  <c r="G77" i="90" s="1"/>
  <c r="L40" i="109"/>
  <c r="Q40" i="109" s="1"/>
  <c r="I120" i="85"/>
  <c r="I135" i="85" s="1"/>
  <c r="H77" i="106"/>
  <c r="J88" i="88"/>
  <c r="J109" i="88" s="1"/>
  <c r="L98" i="84"/>
  <c r="L90" i="87"/>
  <c r="E16" i="87"/>
  <c r="L15" i="87"/>
  <c r="Q10" i="113"/>
  <c r="L13" i="113"/>
  <c r="L13" i="83"/>
  <c r="Q13" i="83" s="1"/>
  <c r="I75" i="84"/>
  <c r="I77" i="84" s="1"/>
  <c r="L126" i="87"/>
  <c r="J111" i="87"/>
  <c r="L98" i="87"/>
  <c r="L51" i="87"/>
  <c r="J54" i="110"/>
  <c r="J75" i="110" s="1"/>
  <c r="J77" i="110" s="1"/>
  <c r="I55" i="112"/>
  <c r="I54" i="112" s="1"/>
  <c r="I75" i="112" s="1"/>
  <c r="I77" i="112" s="1"/>
  <c r="L56" i="112"/>
  <c r="I88" i="112"/>
  <c r="I109" i="112" s="1"/>
  <c r="L99" i="109"/>
  <c r="E98" i="109"/>
  <c r="L98" i="109" s="1"/>
  <c r="L56" i="84"/>
  <c r="L55" i="109"/>
  <c r="L25" i="83"/>
  <c r="L126" i="84"/>
  <c r="L23" i="100"/>
  <c r="Q23" i="100" s="1"/>
  <c r="I28" i="101"/>
  <c r="F28" i="103"/>
  <c r="L90" i="113"/>
  <c r="L55" i="101"/>
  <c r="D16" i="84"/>
  <c r="L15" i="84"/>
  <c r="C26" i="83"/>
  <c r="L26" i="83" s="1"/>
  <c r="K28" i="87"/>
  <c r="K109" i="87" s="1"/>
  <c r="L56" i="90"/>
  <c r="L126" i="99"/>
  <c r="G111" i="109"/>
  <c r="E89" i="112"/>
  <c r="E88" i="112" s="1"/>
  <c r="F54" i="112"/>
  <c r="F75" i="112" s="1"/>
  <c r="J28" i="106"/>
  <c r="L25" i="109"/>
  <c r="L15" i="109"/>
  <c r="C16" i="109"/>
  <c r="J28" i="110"/>
  <c r="F54" i="111"/>
  <c r="F75" i="111" s="1"/>
  <c r="F77" i="111" s="1"/>
  <c r="I88" i="104"/>
  <c r="I109" i="104" s="1"/>
  <c r="L90" i="100"/>
  <c r="D28" i="100"/>
  <c r="D109" i="100" s="1"/>
  <c r="G54" i="89"/>
  <c r="G75" i="89" s="1"/>
  <c r="G77" i="89" s="1"/>
  <c r="K28" i="92"/>
  <c r="K109" i="92" s="1"/>
  <c r="H120" i="110"/>
  <c r="H135" i="110" s="1"/>
  <c r="J88" i="102"/>
  <c r="J109" i="102" s="1"/>
  <c r="F54" i="102"/>
  <c r="F75" i="102" s="1"/>
  <c r="F77" i="102" s="1"/>
  <c r="G120" i="89"/>
  <c r="G135" i="89" s="1"/>
  <c r="G88" i="88"/>
  <c r="G109" i="88" s="1"/>
  <c r="G111" i="88" s="1"/>
  <c r="J120" i="86"/>
  <c r="J135" i="86" s="1"/>
  <c r="I88" i="85"/>
  <c r="I109" i="85" s="1"/>
  <c r="I111" i="85" s="1"/>
  <c r="I88" i="102"/>
  <c r="I109" i="102" s="1"/>
  <c r="I111" i="102" s="1"/>
  <c r="C26" i="109"/>
  <c r="L26" i="109" s="1"/>
  <c r="L40" i="106"/>
  <c r="Q40" i="106" s="1"/>
  <c r="F120" i="84"/>
  <c r="F135" i="84" s="1"/>
  <c r="I120" i="88"/>
  <c r="I135" i="88" s="1"/>
  <c r="L26" i="84"/>
  <c r="L99" i="87"/>
  <c r="L40" i="87"/>
  <c r="Q40" i="87" s="1"/>
  <c r="C75" i="87"/>
  <c r="L99" i="84"/>
  <c r="L25" i="106"/>
  <c r="C26" i="106"/>
  <c r="L26" i="106" s="1"/>
  <c r="L15" i="106"/>
  <c r="L23" i="109"/>
  <c r="Q23" i="109" s="1"/>
  <c r="H28" i="104"/>
  <c r="F88" i="112"/>
  <c r="F109" i="112" s="1"/>
  <c r="I120" i="107"/>
  <c r="I135" i="107" s="1"/>
  <c r="G54" i="107"/>
  <c r="G75" i="107" s="1"/>
  <c r="G77" i="107" s="1"/>
  <c r="I28" i="105"/>
  <c r="H88" i="107"/>
  <c r="H109" i="107" s="1"/>
  <c r="F88" i="96"/>
  <c r="F109" i="96" s="1"/>
  <c r="E28" i="100"/>
  <c r="F120" i="95"/>
  <c r="F135" i="95" s="1"/>
  <c r="G54" i="99"/>
  <c r="G75" i="99" s="1"/>
  <c r="G77" i="99" s="1"/>
  <c r="I54" i="98"/>
  <c r="I75" i="98" s="1"/>
  <c r="I77" i="98" s="1"/>
  <c r="G120" i="86"/>
  <c r="G135" i="86" s="1"/>
  <c r="L55" i="100"/>
  <c r="G120" i="102"/>
  <c r="G135" i="102" s="1"/>
  <c r="I120" i="100"/>
  <c r="I135" i="100" s="1"/>
  <c r="K28" i="101"/>
  <c r="K109" i="101" s="1"/>
  <c r="I120" i="90"/>
  <c r="I135" i="90" s="1"/>
  <c r="F88" i="90"/>
  <c r="F109" i="90" s="1"/>
  <c r="F120" i="86"/>
  <c r="F135" i="86" s="1"/>
  <c r="J28" i="100"/>
  <c r="H28" i="85"/>
  <c r="G54" i="109"/>
  <c r="G75" i="109" s="1"/>
  <c r="G77" i="109" s="1"/>
  <c r="L25" i="87"/>
  <c r="L25" i="84"/>
  <c r="G54" i="87"/>
  <c r="G75" i="87" s="1"/>
  <c r="G77" i="87" s="1"/>
  <c r="I28" i="112"/>
  <c r="E28" i="113"/>
  <c r="F120" i="110"/>
  <c r="F135" i="110" s="1"/>
  <c r="H88" i="110"/>
  <c r="H109" i="110" s="1"/>
  <c r="H54" i="110"/>
  <c r="H75" i="110" s="1"/>
  <c r="H77" i="110" s="1"/>
  <c r="F120" i="107"/>
  <c r="F135" i="107" s="1"/>
  <c r="F120" i="103"/>
  <c r="F135" i="103" s="1"/>
  <c r="F120" i="94"/>
  <c r="F135" i="94" s="1"/>
  <c r="G88" i="94"/>
  <c r="G109" i="94" s="1"/>
  <c r="F54" i="113"/>
  <c r="F75" i="113" s="1"/>
  <c r="F77" i="113" s="1"/>
  <c r="G77" i="88"/>
  <c r="H54" i="86"/>
  <c r="H75" i="86" s="1"/>
  <c r="H77" i="86" s="1"/>
  <c r="G54" i="108"/>
  <c r="G75" i="108" s="1"/>
  <c r="G77" i="108" s="1"/>
  <c r="F88" i="103"/>
  <c r="F109" i="103" s="1"/>
  <c r="D28" i="102"/>
  <c r="D109" i="102" s="1"/>
  <c r="F120" i="101"/>
  <c r="F135" i="101" s="1"/>
  <c r="I54" i="101"/>
  <c r="I75" i="101" s="1"/>
  <c r="I77" i="101" s="1"/>
  <c r="J54" i="98"/>
  <c r="J75" i="98" s="1"/>
  <c r="J77" i="98" s="1"/>
  <c r="J88" i="101"/>
  <c r="J109" i="101" s="1"/>
  <c r="I120" i="113"/>
  <c r="I135" i="113" s="1"/>
  <c r="K28" i="95"/>
  <c r="K109" i="95" s="1"/>
  <c r="I54" i="95"/>
  <c r="I75" i="95" s="1"/>
  <c r="I77" i="95" s="1"/>
  <c r="F54" i="90"/>
  <c r="F75" i="90" s="1"/>
  <c r="F77" i="90" s="1"/>
  <c r="F88" i="89"/>
  <c r="F109" i="89" s="1"/>
  <c r="H88" i="89"/>
  <c r="H109" i="89" s="1"/>
  <c r="H111" i="89" s="1"/>
  <c r="H54" i="89"/>
  <c r="H75" i="89" s="1"/>
  <c r="H77" i="89" s="1"/>
  <c r="H88" i="88"/>
  <c r="H109" i="88" s="1"/>
  <c r="L126" i="109"/>
  <c r="L56" i="109"/>
  <c r="H75" i="109"/>
  <c r="H77" i="109" s="1"/>
  <c r="L90" i="106"/>
  <c r="F55" i="106"/>
  <c r="F54" i="106" s="1"/>
  <c r="F75" i="106" s="1"/>
  <c r="F77" i="106" s="1"/>
  <c r="L56" i="106"/>
  <c r="L90" i="84"/>
  <c r="L56" i="87"/>
  <c r="H75" i="87"/>
  <c r="H77" i="87" s="1"/>
  <c r="H75" i="84"/>
  <c r="H77" i="84" s="1"/>
  <c r="G98" i="101"/>
  <c r="G88" i="101" s="1"/>
  <c r="G109" i="101" s="1"/>
  <c r="L99" i="101"/>
  <c r="L13" i="105"/>
  <c r="Q13" i="105" s="1"/>
  <c r="Q8" i="107"/>
  <c r="I111" i="108"/>
  <c r="I28" i="113"/>
  <c r="L55" i="108"/>
  <c r="Q11" i="101"/>
  <c r="L13" i="101"/>
  <c r="Q13" i="101" s="1"/>
  <c r="G54" i="101"/>
  <c r="G75" i="101" s="1"/>
  <c r="G77" i="101" s="1"/>
  <c r="I120" i="86"/>
  <c r="I135" i="86" s="1"/>
  <c r="G54" i="110"/>
  <c r="G75" i="110" s="1"/>
  <c r="G77" i="110" s="1"/>
  <c r="E28" i="107"/>
  <c r="F64" i="95"/>
  <c r="F54" i="95" s="1"/>
  <c r="F75" i="95" s="1"/>
  <c r="F77" i="95" s="1"/>
  <c r="L65" i="95"/>
  <c r="L15" i="89"/>
  <c r="L55" i="89"/>
  <c r="L126" i="92"/>
  <c r="J28" i="96"/>
  <c r="L23" i="108"/>
  <c r="Q23" i="108" s="1"/>
  <c r="L25" i="103"/>
  <c r="L55" i="102"/>
  <c r="G54" i="103"/>
  <c r="G75" i="103" s="1"/>
  <c r="G77" i="103" s="1"/>
  <c r="L98" i="108"/>
  <c r="E28" i="91"/>
  <c r="I120" i="94"/>
  <c r="I135" i="94" s="1"/>
  <c r="D28" i="92"/>
  <c r="D109" i="92" s="1"/>
  <c r="F98" i="95"/>
  <c r="L98" i="95" s="1"/>
  <c r="L99" i="95"/>
  <c r="G98" i="85"/>
  <c r="G88" i="85" s="1"/>
  <c r="G109" i="85" s="1"/>
  <c r="L99" i="85"/>
  <c r="J28" i="90"/>
  <c r="J111" i="90" s="1"/>
  <c r="L13" i="98"/>
  <c r="Q13" i="98" s="1"/>
  <c r="L13" i="110"/>
  <c r="Q13" i="110" s="1"/>
  <c r="Q8" i="110"/>
  <c r="L98" i="94"/>
  <c r="Q8" i="92"/>
  <c r="L13" i="92"/>
  <c r="I120" i="91"/>
  <c r="I135" i="91" s="1"/>
  <c r="D28" i="110"/>
  <c r="D109" i="110" s="1"/>
  <c r="L55" i="92"/>
  <c r="L56" i="88"/>
  <c r="F55" i="88"/>
  <c r="F54" i="88" s="1"/>
  <c r="F75" i="88" s="1"/>
  <c r="F77" i="88" s="1"/>
  <c r="J88" i="85"/>
  <c r="J109" i="85" s="1"/>
  <c r="K28" i="111"/>
  <c r="K109" i="111" s="1"/>
  <c r="L90" i="101"/>
  <c r="L23" i="85"/>
  <c r="Q23" i="85" s="1"/>
  <c r="J28" i="86"/>
  <c r="J111" i="86" s="1"/>
  <c r="I75" i="86"/>
  <c r="I77" i="86" s="1"/>
  <c r="G28" i="90"/>
  <c r="L25" i="97"/>
  <c r="L15" i="97"/>
  <c r="I28" i="97"/>
  <c r="I111" i="97" s="1"/>
  <c r="L15" i="98"/>
  <c r="C28" i="105"/>
  <c r="C109" i="105" s="1"/>
  <c r="L126" i="110"/>
  <c r="J28" i="111"/>
  <c r="L15" i="112"/>
  <c r="L98" i="112"/>
  <c r="L126" i="113"/>
  <c r="H54" i="104"/>
  <c r="H75" i="104" s="1"/>
  <c r="H77" i="104" s="1"/>
  <c r="I88" i="113"/>
  <c r="I109" i="113" s="1"/>
  <c r="F120" i="112"/>
  <c r="F135" i="112" s="1"/>
  <c r="H120" i="111"/>
  <c r="H135" i="111" s="1"/>
  <c r="L15" i="111"/>
  <c r="J88" i="108"/>
  <c r="J109" i="108" s="1"/>
  <c r="L99" i="105"/>
  <c r="I54" i="102"/>
  <c r="I75" i="102" s="1"/>
  <c r="I77" i="102" s="1"/>
  <c r="F54" i="104"/>
  <c r="F75" i="104" s="1"/>
  <c r="F77" i="104" s="1"/>
  <c r="L40" i="101"/>
  <c r="Q40" i="101" s="1"/>
  <c r="J54" i="105"/>
  <c r="J75" i="105" s="1"/>
  <c r="J77" i="105" s="1"/>
  <c r="J120" i="96"/>
  <c r="J135" i="96" s="1"/>
  <c r="L40" i="103"/>
  <c r="Q40" i="103" s="1"/>
  <c r="H54" i="93"/>
  <c r="H75" i="93" s="1"/>
  <c r="H77" i="93" s="1"/>
  <c r="F54" i="94"/>
  <c r="F75" i="94" s="1"/>
  <c r="F77" i="94" s="1"/>
  <c r="I88" i="90"/>
  <c r="I109" i="90" s="1"/>
  <c r="I111" i="90" s="1"/>
  <c r="G88" i="90"/>
  <c r="G109" i="90" s="1"/>
  <c r="H54" i="98"/>
  <c r="H75" i="98" s="1"/>
  <c r="H77" i="98" s="1"/>
  <c r="F54" i="93"/>
  <c r="F75" i="93" s="1"/>
  <c r="F77" i="93" s="1"/>
  <c r="L99" i="86"/>
  <c r="G120" i="90"/>
  <c r="G135" i="90" s="1"/>
  <c r="I88" i="89"/>
  <c r="I109" i="89" s="1"/>
  <c r="E28" i="89"/>
  <c r="J54" i="103"/>
  <c r="J75" i="103" s="1"/>
  <c r="J77" i="103" s="1"/>
  <c r="I54" i="103"/>
  <c r="I75" i="103" s="1"/>
  <c r="I77" i="103" s="1"/>
  <c r="J120" i="100"/>
  <c r="J135" i="100" s="1"/>
  <c r="L40" i="99"/>
  <c r="Q40" i="99" s="1"/>
  <c r="L56" i="108"/>
  <c r="L90" i="92"/>
  <c r="J120" i="91"/>
  <c r="J135" i="91" s="1"/>
  <c r="H54" i="91"/>
  <c r="H75" i="91" s="1"/>
  <c r="H77" i="91" s="1"/>
  <c r="I54" i="99"/>
  <c r="I75" i="99" s="1"/>
  <c r="I77" i="99" s="1"/>
  <c r="H75" i="97"/>
  <c r="H77" i="97" s="1"/>
  <c r="F54" i="85"/>
  <c r="F75" i="85" s="1"/>
  <c r="F77" i="85" s="1"/>
  <c r="I54" i="97"/>
  <c r="I75" i="97" s="1"/>
  <c r="I77" i="97" s="1"/>
  <c r="H88" i="102"/>
  <c r="H109" i="102" s="1"/>
  <c r="H111" i="102" s="1"/>
  <c r="H54" i="96"/>
  <c r="H75" i="96" s="1"/>
  <c r="H77" i="96" s="1"/>
  <c r="H120" i="93"/>
  <c r="H135" i="93" s="1"/>
  <c r="L40" i="85"/>
  <c r="Q40" i="85" s="1"/>
  <c r="G54" i="98"/>
  <c r="G75" i="98" s="1"/>
  <c r="G77" i="98" s="1"/>
  <c r="H120" i="103"/>
  <c r="H135" i="103" s="1"/>
  <c r="E28" i="85"/>
  <c r="E28" i="88"/>
  <c r="J28" i="88"/>
  <c r="L25" i="90"/>
  <c r="H28" i="90"/>
  <c r="L126" i="91"/>
  <c r="J28" i="91"/>
  <c r="F28" i="94"/>
  <c r="E28" i="97"/>
  <c r="L126" i="101"/>
  <c r="L23" i="101"/>
  <c r="Q23" i="101" s="1"/>
  <c r="L23" i="102"/>
  <c r="Q23" i="102" s="1"/>
  <c r="K28" i="104"/>
  <c r="K109" i="104" s="1"/>
  <c r="L126" i="107"/>
  <c r="I77" i="113"/>
  <c r="H77" i="112"/>
  <c r="L90" i="108"/>
  <c r="G77" i="112"/>
  <c r="J88" i="103"/>
  <c r="J109" i="103" s="1"/>
  <c r="J111" i="103" s="1"/>
  <c r="G88" i="102"/>
  <c r="G109" i="102" s="1"/>
  <c r="G111" i="102" s="1"/>
  <c r="G120" i="105"/>
  <c r="G135" i="105" s="1"/>
  <c r="L56" i="105"/>
  <c r="F120" i="96"/>
  <c r="F135" i="96" s="1"/>
  <c r="I54" i="93"/>
  <c r="G88" i="95"/>
  <c r="G109" i="95" s="1"/>
  <c r="J120" i="94"/>
  <c r="J135" i="94" s="1"/>
  <c r="F120" i="90"/>
  <c r="F135" i="90" s="1"/>
  <c r="L90" i="98"/>
  <c r="G88" i="89"/>
  <c r="G109" i="89" s="1"/>
  <c r="L99" i="111"/>
  <c r="I120" i="105"/>
  <c r="I135" i="105" s="1"/>
  <c r="J88" i="105"/>
  <c r="J109" i="105" s="1"/>
  <c r="I88" i="105"/>
  <c r="I109" i="105" s="1"/>
  <c r="L99" i="103"/>
  <c r="F88" i="102"/>
  <c r="F109" i="102" s="1"/>
  <c r="G54" i="102"/>
  <c r="G75" i="102" s="1"/>
  <c r="G77" i="102" s="1"/>
  <c r="I120" i="97"/>
  <c r="I135" i="97" s="1"/>
  <c r="H120" i="89"/>
  <c r="H135" i="89" s="1"/>
  <c r="D28" i="97"/>
  <c r="D109" i="97" s="1"/>
  <c r="F54" i="97"/>
  <c r="F75" i="97" s="1"/>
  <c r="F77" i="97" s="1"/>
  <c r="L51" i="97"/>
  <c r="L40" i="97"/>
  <c r="Q40" i="97" s="1"/>
  <c r="L98" i="99"/>
  <c r="L40" i="88"/>
  <c r="Q40" i="88" s="1"/>
  <c r="I88" i="86"/>
  <c r="I109" i="86" s="1"/>
  <c r="I111" i="86" s="1"/>
  <c r="G54" i="97"/>
  <c r="G75" i="97" s="1"/>
  <c r="G77" i="97" s="1"/>
  <c r="L56" i="97"/>
  <c r="L99" i="110"/>
  <c r="L15" i="101"/>
  <c r="F28" i="93"/>
  <c r="F111" i="93" s="1"/>
  <c r="L15" i="93"/>
  <c r="L23" i="94"/>
  <c r="Q23" i="94" s="1"/>
  <c r="G28" i="97"/>
  <c r="J75" i="100"/>
  <c r="J77" i="100" s="1"/>
  <c r="L15" i="100"/>
  <c r="L25" i="107"/>
  <c r="L15" i="107"/>
  <c r="G111" i="111"/>
  <c r="L126" i="111"/>
  <c r="J54" i="112"/>
  <c r="J75" i="112" s="1"/>
  <c r="J77" i="112" s="1"/>
  <c r="L40" i="112"/>
  <c r="Q40" i="112" s="1"/>
  <c r="C28" i="102"/>
  <c r="C109" i="102" s="1"/>
  <c r="E98" i="103"/>
  <c r="L98" i="103" s="1"/>
  <c r="F120" i="100"/>
  <c r="F135" i="100" s="1"/>
  <c r="L64" i="103"/>
  <c r="F54" i="101"/>
  <c r="F75" i="101" s="1"/>
  <c r="F77" i="101" s="1"/>
  <c r="L99" i="94"/>
  <c r="G120" i="91"/>
  <c r="G135" i="91" s="1"/>
  <c r="L56" i="86"/>
  <c r="I54" i="92"/>
  <c r="I75" i="92" s="1"/>
  <c r="I77" i="92" s="1"/>
  <c r="L40" i="92"/>
  <c r="Q40" i="92" s="1"/>
  <c r="F88" i="105"/>
  <c r="F109" i="105" s="1"/>
  <c r="J120" i="103"/>
  <c r="J135" i="103" s="1"/>
  <c r="L56" i="113"/>
  <c r="C28" i="101"/>
  <c r="C109" i="101" s="1"/>
  <c r="L25" i="101"/>
  <c r="C26" i="101"/>
  <c r="L26" i="101" s="1"/>
  <c r="H111" i="97"/>
  <c r="C16" i="99"/>
  <c r="C75" i="99" s="1"/>
  <c r="L25" i="93"/>
  <c r="L15" i="94"/>
  <c r="L126" i="98"/>
  <c r="I28" i="99"/>
  <c r="L23" i="110"/>
  <c r="Q23" i="110" s="1"/>
  <c r="L98" i="110"/>
  <c r="L13" i="111"/>
  <c r="Q13" i="111" s="1"/>
  <c r="L23" i="113"/>
  <c r="Q23" i="113" s="1"/>
  <c r="L90" i="104"/>
  <c r="F77" i="112"/>
  <c r="L40" i="111"/>
  <c r="Q40" i="111" s="1"/>
  <c r="I77" i="104"/>
  <c r="H88" i="105"/>
  <c r="H109" i="105" s="1"/>
  <c r="H111" i="105" s="1"/>
  <c r="L126" i="103"/>
  <c r="L56" i="103"/>
  <c r="L65" i="103"/>
  <c r="L15" i="103"/>
  <c r="L98" i="100"/>
  <c r="H54" i="94"/>
  <c r="H75" i="94" s="1"/>
  <c r="H77" i="94" s="1"/>
  <c r="L40" i="98"/>
  <c r="Q40" i="98" s="1"/>
  <c r="J88" i="91"/>
  <c r="J109" i="91" s="1"/>
  <c r="L90" i="91"/>
  <c r="L90" i="88"/>
  <c r="L23" i="86"/>
  <c r="Q23" i="86" s="1"/>
  <c r="L56" i="85"/>
  <c r="G120" i="92"/>
  <c r="G135" i="92" s="1"/>
  <c r="L40" i="90"/>
  <c r="Q40" i="90" s="1"/>
  <c r="H120" i="100"/>
  <c r="H135" i="100" s="1"/>
  <c r="L40" i="113"/>
  <c r="Q40" i="113" s="1"/>
  <c r="C26" i="97"/>
  <c r="L26" i="97" s="1"/>
  <c r="F120" i="97"/>
  <c r="F135" i="97" s="1"/>
  <c r="I54" i="90"/>
  <c r="I75" i="90" s="1"/>
  <c r="I77" i="90" s="1"/>
  <c r="H54" i="102"/>
  <c r="H75" i="102" s="1"/>
  <c r="H77" i="102" s="1"/>
  <c r="L26" i="86"/>
  <c r="L15" i="88"/>
  <c r="L13" i="88"/>
  <c r="I77" i="91"/>
  <c r="H77" i="95"/>
  <c r="L23" i="97"/>
  <c r="Q23" i="97" s="1"/>
  <c r="C16" i="97"/>
  <c r="L13" i="99"/>
  <c r="Q13" i="99" s="1"/>
  <c r="L13" i="102"/>
  <c r="Q13" i="102" s="1"/>
  <c r="F75" i="107"/>
  <c r="F77" i="107" s="1"/>
  <c r="L25" i="110"/>
  <c r="L126" i="112"/>
  <c r="L56" i="104"/>
  <c r="L126" i="108"/>
  <c r="L40" i="107"/>
  <c r="Q40" i="107" s="1"/>
  <c r="L56" i="101"/>
  <c r="L90" i="105"/>
  <c r="L40" i="105"/>
  <c r="Q40" i="105" s="1"/>
  <c r="F54" i="103"/>
  <c r="F75" i="103" s="1"/>
  <c r="F77" i="103" s="1"/>
  <c r="L40" i="96"/>
  <c r="Q40" i="96" s="1"/>
  <c r="F54" i="100"/>
  <c r="F75" i="100" s="1"/>
  <c r="F77" i="100" s="1"/>
  <c r="H120" i="88"/>
  <c r="H135" i="88" s="1"/>
  <c r="L126" i="85"/>
  <c r="F54" i="91"/>
  <c r="F75" i="91" s="1"/>
  <c r="F77" i="91" s="1"/>
  <c r="L56" i="89"/>
  <c r="J54" i="86"/>
  <c r="J75" i="86" s="1"/>
  <c r="J77" i="86" s="1"/>
  <c r="L90" i="110"/>
  <c r="G120" i="99"/>
  <c r="G135" i="99" s="1"/>
  <c r="L99" i="113"/>
  <c r="I120" i="92"/>
  <c r="I135" i="92" s="1"/>
  <c r="J88" i="92"/>
  <c r="J109" i="92" s="1"/>
  <c r="L99" i="97"/>
  <c r="E98" i="97"/>
  <c r="L98" i="97" s="1"/>
  <c r="L90" i="97"/>
  <c r="G88" i="97"/>
  <c r="G109" i="97" s="1"/>
  <c r="J54" i="88"/>
  <c r="J75" i="88" s="1"/>
  <c r="J77" i="88" s="1"/>
  <c r="H120" i="86"/>
  <c r="H135" i="86" s="1"/>
  <c r="L16" i="105"/>
  <c r="L16" i="108"/>
  <c r="L16" i="102"/>
  <c r="L16" i="95"/>
  <c r="L16" i="103"/>
  <c r="L16" i="90"/>
  <c r="H77" i="107"/>
  <c r="L25" i="100"/>
  <c r="C26" i="100"/>
  <c r="L26" i="100" s="1"/>
  <c r="G75" i="100"/>
  <c r="G77" i="100" s="1"/>
  <c r="I75" i="105"/>
  <c r="I77" i="105" s="1"/>
  <c r="F77" i="108"/>
  <c r="C26" i="110"/>
  <c r="L26" i="110" s="1"/>
  <c r="L23" i="111"/>
  <c r="L26" i="108"/>
  <c r="J77" i="108"/>
  <c r="L98" i="111"/>
  <c r="L40" i="102"/>
  <c r="Q40" i="102" s="1"/>
  <c r="E55" i="105"/>
  <c r="L15" i="105"/>
  <c r="I88" i="103"/>
  <c r="I109" i="103" s="1"/>
  <c r="I111" i="103" s="1"/>
  <c r="L56" i="107"/>
  <c r="L23" i="103"/>
  <c r="Q23" i="103" s="1"/>
  <c r="L25" i="102"/>
  <c r="C26" i="102"/>
  <c r="L26" i="102" s="1"/>
  <c r="L56" i="96"/>
  <c r="C16" i="88"/>
  <c r="C75" i="88" s="1"/>
  <c r="L15" i="86"/>
  <c r="L40" i="95"/>
  <c r="Q40" i="95" s="1"/>
  <c r="E98" i="88"/>
  <c r="L98" i="88" s="1"/>
  <c r="L99" i="88"/>
  <c r="L99" i="98"/>
  <c r="E98" i="98"/>
  <c r="L98" i="98" s="1"/>
  <c r="J88" i="98"/>
  <c r="J109" i="98" s="1"/>
  <c r="J111" i="98" s="1"/>
  <c r="L56" i="98"/>
  <c r="F120" i="89"/>
  <c r="F135" i="89" s="1"/>
  <c r="L98" i="91"/>
  <c r="H120" i="85"/>
  <c r="H135" i="85" s="1"/>
  <c r="L23" i="90"/>
  <c r="Q23" i="90" s="1"/>
  <c r="L23" i="91"/>
  <c r="Q23" i="91" s="1"/>
  <c r="F28" i="86"/>
  <c r="L16" i="86"/>
  <c r="I77" i="88"/>
  <c r="L23" i="89"/>
  <c r="Q23" i="89" s="1"/>
  <c r="L25" i="92"/>
  <c r="C26" i="92"/>
  <c r="L26" i="92" s="1"/>
  <c r="L15" i="92"/>
  <c r="L23" i="93"/>
  <c r="Q23" i="93" s="1"/>
  <c r="L25" i="94"/>
  <c r="C26" i="94"/>
  <c r="L26" i="94" s="1"/>
  <c r="G28" i="94"/>
  <c r="L25" i="96"/>
  <c r="C26" i="96"/>
  <c r="L26" i="96" s="1"/>
  <c r="L23" i="98"/>
  <c r="Q23" i="98" s="1"/>
  <c r="F28" i="99"/>
  <c r="L126" i="104"/>
  <c r="L15" i="110"/>
  <c r="J28" i="112"/>
  <c r="J111" i="112" s="1"/>
  <c r="L25" i="113"/>
  <c r="C26" i="113"/>
  <c r="L26" i="113" s="1"/>
  <c r="L15" i="113"/>
  <c r="C16" i="113"/>
  <c r="C75" i="113" s="1"/>
  <c r="D16" i="111"/>
  <c r="D75" i="111" s="1"/>
  <c r="L25" i="111"/>
  <c r="C26" i="111"/>
  <c r="L26" i="111" s="1"/>
  <c r="L56" i="111"/>
  <c r="E55" i="111"/>
  <c r="C16" i="107"/>
  <c r="C75" i="107" s="1"/>
  <c r="L15" i="108"/>
  <c r="L26" i="103"/>
  <c r="L51" i="107"/>
  <c r="L98" i="105"/>
  <c r="L23" i="105"/>
  <c r="L56" i="100"/>
  <c r="F88" i="99"/>
  <c r="F109" i="99" s="1"/>
  <c r="C26" i="107"/>
  <c r="L26" i="107" s="1"/>
  <c r="L126" i="100"/>
  <c r="L40" i="100"/>
  <c r="Q40" i="100" s="1"/>
  <c r="F54" i="99"/>
  <c r="F75" i="99" s="1"/>
  <c r="F77" i="99" s="1"/>
  <c r="L99" i="99"/>
  <c r="L98" i="96"/>
  <c r="L56" i="102"/>
  <c r="E55" i="98"/>
  <c r="L99" i="93"/>
  <c r="E98" i="93"/>
  <c r="L98" i="93" s="1"/>
  <c r="L126" i="95"/>
  <c r="L56" i="91"/>
  <c r="L99" i="89"/>
  <c r="L56" i="93"/>
  <c r="C26" i="93"/>
  <c r="L26" i="93" s="1"/>
  <c r="E55" i="85"/>
  <c r="L51" i="94"/>
  <c r="L126" i="90"/>
  <c r="C26" i="90"/>
  <c r="L26" i="90" s="1"/>
  <c r="E55" i="86"/>
  <c r="L40" i="94"/>
  <c r="Q40" i="94" s="1"/>
  <c r="H88" i="92"/>
  <c r="H109" i="92" s="1"/>
  <c r="H111" i="92" s="1"/>
  <c r="L90" i="90"/>
  <c r="L90" i="89"/>
  <c r="L40" i="89"/>
  <c r="Q40" i="89" s="1"/>
  <c r="C16" i="89"/>
  <c r="C75" i="89" s="1"/>
  <c r="L99" i="91"/>
  <c r="L65" i="90"/>
  <c r="E64" i="90"/>
  <c r="L64" i="90" s="1"/>
  <c r="J77" i="85"/>
  <c r="I75" i="85"/>
  <c r="I77" i="85" s="1"/>
  <c r="L25" i="89"/>
  <c r="C26" i="89"/>
  <c r="L26" i="89" s="1"/>
  <c r="L15" i="85"/>
  <c r="C16" i="85"/>
  <c r="C75" i="85" s="1"/>
  <c r="C28" i="89"/>
  <c r="C109" i="89" s="1"/>
  <c r="G77" i="91"/>
  <c r="L15" i="91"/>
  <c r="L23" i="92"/>
  <c r="Q23" i="92" s="1"/>
  <c r="G111" i="92"/>
  <c r="I75" i="93"/>
  <c r="I77" i="93" s="1"/>
  <c r="K28" i="94"/>
  <c r="K109" i="94" s="1"/>
  <c r="L25" i="95"/>
  <c r="C26" i="95"/>
  <c r="L26" i="95" s="1"/>
  <c r="L15" i="95"/>
  <c r="J77" i="96"/>
  <c r="L23" i="96"/>
  <c r="Q23" i="96" s="1"/>
  <c r="L25" i="98"/>
  <c r="L23" i="99"/>
  <c r="Q23" i="99" s="1"/>
  <c r="C28" i="107"/>
  <c r="C109" i="107" s="1"/>
  <c r="J28" i="113"/>
  <c r="C16" i="112"/>
  <c r="C75" i="112" s="1"/>
  <c r="L56" i="110"/>
  <c r="L40" i="110"/>
  <c r="Q40" i="110" s="1"/>
  <c r="G54" i="111"/>
  <c r="G75" i="111" s="1"/>
  <c r="G77" i="111" s="1"/>
  <c r="L99" i="112"/>
  <c r="F88" i="111"/>
  <c r="F109" i="111" s="1"/>
  <c r="L40" i="108"/>
  <c r="Q40" i="108" s="1"/>
  <c r="L90" i="111"/>
  <c r="H75" i="108"/>
  <c r="H77" i="108" s="1"/>
  <c r="J120" i="104"/>
  <c r="J135" i="104" s="1"/>
  <c r="L99" i="107"/>
  <c r="E98" i="107"/>
  <c r="L98" i="107" s="1"/>
  <c r="L99" i="102"/>
  <c r="E98" i="102"/>
  <c r="L98" i="102" s="1"/>
  <c r="L65" i="107"/>
  <c r="E64" i="107"/>
  <c r="L64" i="107" s="1"/>
  <c r="L126" i="105"/>
  <c r="C16" i="96"/>
  <c r="C75" i="96" s="1"/>
  <c r="L25" i="105"/>
  <c r="C26" i="105"/>
  <c r="L26" i="105" s="1"/>
  <c r="I88" i="100"/>
  <c r="I109" i="100" s="1"/>
  <c r="L90" i="99"/>
  <c r="L99" i="96"/>
  <c r="L90" i="102"/>
  <c r="L15" i="102"/>
  <c r="D28" i="99"/>
  <c r="D109" i="99" s="1"/>
  <c r="G88" i="98"/>
  <c r="G109" i="98" s="1"/>
  <c r="L90" i="95"/>
  <c r="C16" i="92"/>
  <c r="C75" i="92" s="1"/>
  <c r="I89" i="91"/>
  <c r="I88" i="91" s="1"/>
  <c r="I109" i="91" s="1"/>
  <c r="I111" i="91" s="1"/>
  <c r="L40" i="91"/>
  <c r="Q40" i="91" s="1"/>
  <c r="L98" i="89"/>
  <c r="L90" i="85"/>
  <c r="G120" i="98"/>
  <c r="G135" i="98" s="1"/>
  <c r="L126" i="93"/>
  <c r="G88" i="86"/>
  <c r="G109" i="86" s="1"/>
  <c r="L40" i="86"/>
  <c r="Q40" i="86" s="1"/>
  <c r="L90" i="93"/>
  <c r="L98" i="92"/>
  <c r="F88" i="92"/>
  <c r="F109" i="92" s="1"/>
  <c r="L56" i="92"/>
  <c r="L126" i="86"/>
  <c r="L25" i="88"/>
  <c r="C26" i="88"/>
  <c r="L26" i="88" s="1"/>
  <c r="L15" i="90"/>
  <c r="L25" i="91"/>
  <c r="C16" i="93"/>
  <c r="C75" i="93" s="1"/>
  <c r="L23" i="95"/>
  <c r="Q23" i="95" s="1"/>
  <c r="L25" i="99"/>
  <c r="C26" i="99"/>
  <c r="L26" i="99" s="1"/>
  <c r="L16" i="101"/>
  <c r="L23" i="107"/>
  <c r="Q23" i="107" s="1"/>
  <c r="C28" i="110"/>
  <c r="C109" i="110" s="1"/>
  <c r="L25" i="112"/>
  <c r="C26" i="112"/>
  <c r="L26" i="112" s="1"/>
  <c r="C28" i="112"/>
  <c r="C109" i="112" s="1"/>
  <c r="C28" i="113"/>
  <c r="C109" i="113" s="1"/>
  <c r="C28" i="111"/>
  <c r="C109" i="111" s="1"/>
  <c r="C16" i="110"/>
  <c r="C75" i="110" s="1"/>
  <c r="L99" i="108"/>
  <c r="L25" i="108"/>
  <c r="L90" i="103"/>
  <c r="L90" i="96"/>
  <c r="C16" i="100"/>
  <c r="C75" i="100" s="1"/>
  <c r="C16" i="94"/>
  <c r="C75" i="94" s="1"/>
  <c r="L126" i="102"/>
  <c r="L90" i="94"/>
  <c r="L56" i="99"/>
  <c r="L40" i="93"/>
  <c r="Q40" i="93" s="1"/>
  <c r="L25" i="86"/>
  <c r="L56" i="95"/>
  <c r="E55" i="95"/>
  <c r="G88" i="91"/>
  <c r="G109" i="91" s="1"/>
  <c r="H88" i="90"/>
  <c r="H109" i="90" s="1"/>
  <c r="L126" i="88"/>
  <c r="C16" i="98"/>
  <c r="C75" i="98" s="1"/>
  <c r="C26" i="91"/>
  <c r="L26" i="91" s="1"/>
  <c r="F88" i="94"/>
  <c r="F109" i="94" s="1"/>
  <c r="L56" i="94"/>
  <c r="G54" i="92"/>
  <c r="G75" i="92" s="1"/>
  <c r="G77" i="92" s="1"/>
  <c r="C26" i="98"/>
  <c r="L26" i="98" s="1"/>
  <c r="C26" i="85"/>
  <c r="L26" i="85" s="1"/>
  <c r="L23" i="104"/>
  <c r="Q23" i="104" s="1"/>
  <c r="L15" i="104"/>
  <c r="G77" i="104"/>
  <c r="L26" i="104"/>
  <c r="C16" i="104"/>
  <c r="C75" i="104" s="1"/>
  <c r="G88" i="104"/>
  <c r="G109" i="104" s="1"/>
  <c r="L99" i="104"/>
  <c r="L25" i="104"/>
  <c r="L40" i="104"/>
  <c r="Q40" i="104" s="1"/>
  <c r="L98" i="104"/>
  <c r="J54" i="104"/>
  <c r="J75" i="104" s="1"/>
  <c r="J77" i="104" s="1"/>
  <c r="L65" i="104"/>
  <c r="E64" i="104"/>
  <c r="L64" i="104" s="1"/>
  <c r="F28" i="113"/>
  <c r="F111" i="113" s="1"/>
  <c r="E64" i="113"/>
  <c r="L64" i="113" s="1"/>
  <c r="L65" i="113"/>
  <c r="G28" i="113"/>
  <c r="L121" i="113"/>
  <c r="E120" i="113"/>
  <c r="L55" i="113"/>
  <c r="L89" i="113"/>
  <c r="E88" i="113"/>
  <c r="Q13" i="113"/>
  <c r="L13" i="112"/>
  <c r="E64" i="112"/>
  <c r="L65" i="112"/>
  <c r="L121" i="112"/>
  <c r="E120" i="112"/>
  <c r="L51" i="112"/>
  <c r="F28" i="112"/>
  <c r="E64" i="111"/>
  <c r="L64" i="111" s="1"/>
  <c r="L65" i="111"/>
  <c r="F28" i="111"/>
  <c r="L121" i="111"/>
  <c r="E120" i="111"/>
  <c r="L89" i="111"/>
  <c r="E88" i="111"/>
  <c r="L51" i="111"/>
  <c r="E64" i="110"/>
  <c r="L64" i="110" s="1"/>
  <c r="L65" i="110"/>
  <c r="G28" i="110"/>
  <c r="F28" i="110"/>
  <c r="L121" i="110"/>
  <c r="E120" i="110"/>
  <c r="L55" i="110"/>
  <c r="L89" i="110"/>
  <c r="E88" i="110"/>
  <c r="L65" i="109"/>
  <c r="E64" i="109"/>
  <c r="L64" i="109" s="1"/>
  <c r="L51" i="109"/>
  <c r="C28" i="109"/>
  <c r="C109" i="109" s="1"/>
  <c r="L121" i="109"/>
  <c r="E120" i="109"/>
  <c r="L28" i="109"/>
  <c r="L13" i="108"/>
  <c r="Q8" i="108"/>
  <c r="E64" i="108"/>
  <c r="L65" i="108"/>
  <c r="L51" i="108"/>
  <c r="L121" i="108"/>
  <c r="E120" i="108"/>
  <c r="L89" i="108"/>
  <c r="E88" i="108"/>
  <c r="J28" i="108"/>
  <c r="L121" i="107"/>
  <c r="E120" i="107"/>
  <c r="J28" i="107"/>
  <c r="L55" i="107"/>
  <c r="L89" i="107"/>
  <c r="F28" i="107"/>
  <c r="F111" i="107" s="1"/>
  <c r="G28" i="107"/>
  <c r="G111" i="107" s="1"/>
  <c r="L65" i="106"/>
  <c r="E64" i="106"/>
  <c r="L64" i="106" s="1"/>
  <c r="L51" i="106"/>
  <c r="F28" i="106"/>
  <c r="F111" i="106" s="1"/>
  <c r="L121" i="106"/>
  <c r="E120" i="106"/>
  <c r="L89" i="106"/>
  <c r="E88" i="106"/>
  <c r="C28" i="106"/>
  <c r="C109" i="106" s="1"/>
  <c r="L65" i="105"/>
  <c r="E64" i="105"/>
  <c r="L64" i="105" s="1"/>
  <c r="L121" i="105"/>
  <c r="E120" i="105"/>
  <c r="L89" i="105"/>
  <c r="E88" i="105"/>
  <c r="F28" i="105"/>
  <c r="L51" i="105"/>
  <c r="G28" i="104"/>
  <c r="L121" i="104"/>
  <c r="E120" i="104"/>
  <c r="C28" i="104"/>
  <c r="C109" i="104" s="1"/>
  <c r="J28" i="104"/>
  <c r="J111" i="104" s="1"/>
  <c r="L13" i="104"/>
  <c r="L89" i="104"/>
  <c r="E88" i="104"/>
  <c r="L55" i="104"/>
  <c r="L13" i="103"/>
  <c r="Q8" i="103"/>
  <c r="E54" i="103"/>
  <c r="L55" i="103"/>
  <c r="L89" i="103"/>
  <c r="L51" i="103"/>
  <c r="L121" i="103"/>
  <c r="E120" i="103"/>
  <c r="E64" i="102"/>
  <c r="L64" i="102" s="1"/>
  <c r="L65" i="102"/>
  <c r="L89" i="102"/>
  <c r="F28" i="102"/>
  <c r="L51" i="102"/>
  <c r="L121" i="102"/>
  <c r="E120" i="102"/>
  <c r="L65" i="101"/>
  <c r="E64" i="101"/>
  <c r="L51" i="101"/>
  <c r="L121" i="101"/>
  <c r="E120" i="101"/>
  <c r="L89" i="101"/>
  <c r="E88" i="101"/>
  <c r="F28" i="101"/>
  <c r="F111" i="101" s="1"/>
  <c r="E64" i="100"/>
  <c r="L65" i="100"/>
  <c r="L89" i="100"/>
  <c r="E88" i="100"/>
  <c r="L51" i="100"/>
  <c r="L13" i="100"/>
  <c r="L121" i="100"/>
  <c r="E120" i="100"/>
  <c r="C28" i="100"/>
  <c r="C109" i="100" s="1"/>
  <c r="J28" i="99"/>
  <c r="C28" i="99"/>
  <c r="C109" i="99" s="1"/>
  <c r="E64" i="99"/>
  <c r="L64" i="99" s="1"/>
  <c r="L65" i="99"/>
  <c r="G28" i="99"/>
  <c r="G111" i="99" s="1"/>
  <c r="L121" i="99"/>
  <c r="E120" i="99"/>
  <c r="L55" i="99"/>
  <c r="L89" i="99"/>
  <c r="E88" i="99"/>
  <c r="C28" i="98"/>
  <c r="C109" i="98" s="1"/>
  <c r="L65" i="98"/>
  <c r="E64" i="98"/>
  <c r="L64" i="98" s="1"/>
  <c r="L89" i="98"/>
  <c r="G28" i="98"/>
  <c r="L51" i="98"/>
  <c r="L121" i="98"/>
  <c r="E120" i="98"/>
  <c r="L65" i="97"/>
  <c r="E64" i="97"/>
  <c r="L64" i="97" s="1"/>
  <c r="L89" i="97"/>
  <c r="Q13" i="97"/>
  <c r="L55" i="97"/>
  <c r="J28" i="97"/>
  <c r="L121" i="97"/>
  <c r="E120" i="97"/>
  <c r="C28" i="97"/>
  <c r="C109" i="97" s="1"/>
  <c r="L65" i="96"/>
  <c r="E64" i="96"/>
  <c r="L89" i="96"/>
  <c r="E88" i="96"/>
  <c r="F28" i="96"/>
  <c r="L13" i="96"/>
  <c r="L51" i="96"/>
  <c r="L121" i="96"/>
  <c r="E120" i="96"/>
  <c r="C28" i="96"/>
  <c r="C109" i="96" s="1"/>
  <c r="J28" i="95"/>
  <c r="J111" i="95" s="1"/>
  <c r="C28" i="95"/>
  <c r="C109" i="95" s="1"/>
  <c r="F28" i="95"/>
  <c r="L13" i="95"/>
  <c r="L121" i="95"/>
  <c r="E120" i="95"/>
  <c r="L51" i="95"/>
  <c r="L89" i="95"/>
  <c r="E88" i="95"/>
  <c r="E64" i="94"/>
  <c r="L64" i="94" s="1"/>
  <c r="L65" i="94"/>
  <c r="L89" i="94"/>
  <c r="E88" i="94"/>
  <c r="L121" i="94"/>
  <c r="E120" i="94"/>
  <c r="L55" i="94"/>
  <c r="C28" i="94"/>
  <c r="C109" i="94" s="1"/>
  <c r="L65" i="93"/>
  <c r="E64" i="93"/>
  <c r="J28" i="93"/>
  <c r="C28" i="93"/>
  <c r="C109" i="93" s="1"/>
  <c r="L13" i="93"/>
  <c r="L121" i="93"/>
  <c r="E120" i="93"/>
  <c r="L89" i="93"/>
  <c r="L51" i="93"/>
  <c r="L65" i="92"/>
  <c r="E64" i="92"/>
  <c r="C28" i="92"/>
  <c r="C109" i="92" s="1"/>
  <c r="Q13" i="92"/>
  <c r="L51" i="92"/>
  <c r="F28" i="92"/>
  <c r="L89" i="92"/>
  <c r="E88" i="92"/>
  <c r="L121" i="92"/>
  <c r="E120" i="92"/>
  <c r="J28" i="92"/>
  <c r="E64" i="91"/>
  <c r="L64" i="91" s="1"/>
  <c r="L65" i="91"/>
  <c r="K28" i="91"/>
  <c r="K109" i="91" s="1"/>
  <c r="G28" i="91"/>
  <c r="C28" i="91"/>
  <c r="C109" i="91" s="1"/>
  <c r="L121" i="91"/>
  <c r="E120" i="91"/>
  <c r="E88" i="91"/>
  <c r="L13" i="91"/>
  <c r="L55" i="91"/>
  <c r="L16" i="91"/>
  <c r="E98" i="90"/>
  <c r="L98" i="90" s="1"/>
  <c r="L99" i="90"/>
  <c r="L55" i="90"/>
  <c r="L89" i="90"/>
  <c r="L121" i="90"/>
  <c r="E120" i="90"/>
  <c r="C28" i="90"/>
  <c r="C109" i="90" s="1"/>
  <c r="L13" i="90"/>
  <c r="F28" i="90"/>
  <c r="L51" i="90"/>
  <c r="E64" i="89"/>
  <c r="L65" i="89"/>
  <c r="L13" i="89"/>
  <c r="L51" i="89"/>
  <c r="L121" i="89"/>
  <c r="E120" i="89"/>
  <c r="L89" i="89"/>
  <c r="E88" i="89"/>
  <c r="J28" i="89"/>
  <c r="E64" i="88"/>
  <c r="L64" i="88" s="1"/>
  <c r="L65" i="88"/>
  <c r="E120" i="88"/>
  <c r="L121" i="88"/>
  <c r="L89" i="88"/>
  <c r="C28" i="88"/>
  <c r="C109" i="88" s="1"/>
  <c r="L65" i="87"/>
  <c r="E64" i="87"/>
  <c r="L64" i="87" s="1"/>
  <c r="L89" i="87"/>
  <c r="E88" i="87"/>
  <c r="G28" i="87"/>
  <c r="C28" i="87"/>
  <c r="C109" i="87" s="1"/>
  <c r="L55" i="87"/>
  <c r="L121" i="87"/>
  <c r="E120" i="87"/>
  <c r="L13" i="87"/>
  <c r="L13" i="86"/>
  <c r="Q13" i="86" s="1"/>
  <c r="L65" i="86"/>
  <c r="E64" i="86"/>
  <c r="L64" i="86" s="1"/>
  <c r="L51" i="86"/>
  <c r="L121" i="86"/>
  <c r="E120" i="86"/>
  <c r="L65" i="85"/>
  <c r="E64" i="85"/>
  <c r="L64" i="85" s="1"/>
  <c r="L51" i="85"/>
  <c r="L121" i="85"/>
  <c r="E120" i="85"/>
  <c r="L89" i="85"/>
  <c r="E88" i="85"/>
  <c r="F28" i="85"/>
  <c r="C28" i="85"/>
  <c r="C109" i="85" s="1"/>
  <c r="L13" i="85"/>
  <c r="E64" i="84"/>
  <c r="L65" i="84"/>
  <c r="L13" i="84"/>
  <c r="Q8" i="84"/>
  <c r="L89" i="84"/>
  <c r="E88" i="84"/>
  <c r="L51" i="84"/>
  <c r="L121" i="84"/>
  <c r="E120" i="84"/>
  <c r="E64" i="83"/>
  <c r="L64" i="83" s="1"/>
  <c r="L65" i="83"/>
  <c r="L55" i="83"/>
  <c r="L121" i="83"/>
  <c r="E120" i="83"/>
  <c r="C28" i="83"/>
  <c r="C109" i="83" s="1"/>
  <c r="L89" i="83"/>
  <c r="E88" i="83"/>
  <c r="H111" i="109" l="1"/>
  <c r="H111" i="104"/>
  <c r="I111" i="104"/>
  <c r="H111" i="91"/>
  <c r="J111" i="111"/>
  <c r="J111" i="96"/>
  <c r="I111" i="87"/>
  <c r="J111" i="85"/>
  <c r="F111" i="98"/>
  <c r="J111" i="97"/>
  <c r="I111" i="89"/>
  <c r="I111" i="100"/>
  <c r="H111" i="90"/>
  <c r="G111" i="93"/>
  <c r="H111" i="101"/>
  <c r="L28" i="106"/>
  <c r="F111" i="112"/>
  <c r="J111" i="105"/>
  <c r="H111" i="110"/>
  <c r="I111" i="92"/>
  <c r="G111" i="83"/>
  <c r="G111" i="103"/>
  <c r="F111" i="84"/>
  <c r="J111" i="94"/>
  <c r="J111" i="89"/>
  <c r="G111" i="87"/>
  <c r="I111" i="101"/>
  <c r="F111" i="102"/>
  <c r="H111" i="100"/>
  <c r="G111" i="108"/>
  <c r="H111" i="94"/>
  <c r="F111" i="110"/>
  <c r="G111" i="106"/>
  <c r="H111" i="96"/>
  <c r="G111" i="110"/>
  <c r="J111" i="99"/>
  <c r="L89" i="86"/>
  <c r="H111" i="83"/>
  <c r="G111" i="89"/>
  <c r="F111" i="109"/>
  <c r="J111" i="101"/>
  <c r="J111" i="100"/>
  <c r="I111" i="99"/>
  <c r="I111" i="98"/>
  <c r="F111" i="90"/>
  <c r="J111" i="88"/>
  <c r="G111" i="85"/>
  <c r="L98" i="85"/>
  <c r="L16" i="83"/>
  <c r="F111" i="85"/>
  <c r="L55" i="88"/>
  <c r="J111" i="93"/>
  <c r="G111" i="113"/>
  <c r="J111" i="113"/>
  <c r="L28" i="88"/>
  <c r="Q28" i="88" s="1"/>
  <c r="G111" i="101"/>
  <c r="L98" i="83"/>
  <c r="I111" i="111"/>
  <c r="I111" i="106"/>
  <c r="Q13" i="106"/>
  <c r="L98" i="106"/>
  <c r="J111" i="107"/>
  <c r="I111" i="88"/>
  <c r="H111" i="107"/>
  <c r="E88" i="93"/>
  <c r="L88" i="93" s="1"/>
  <c r="E88" i="97"/>
  <c r="E109" i="97" s="1"/>
  <c r="E111" i="97" s="1"/>
  <c r="L28" i="112"/>
  <c r="Q28" i="112" s="1"/>
  <c r="L64" i="95"/>
  <c r="G111" i="86"/>
  <c r="Q13" i="88"/>
  <c r="L28" i="98"/>
  <c r="Q28" i="98" s="1"/>
  <c r="L54" i="103"/>
  <c r="E88" i="103"/>
  <c r="E109" i="103" s="1"/>
  <c r="E88" i="109"/>
  <c r="E109" i="109" s="1"/>
  <c r="E111" i="109" s="1"/>
  <c r="F111" i="86"/>
  <c r="G111" i="95"/>
  <c r="H111" i="85"/>
  <c r="H111" i="88"/>
  <c r="H111" i="103"/>
  <c r="H111" i="113"/>
  <c r="J111" i="91"/>
  <c r="F88" i="95"/>
  <c r="F109" i="95" s="1"/>
  <c r="F111" i="95" s="1"/>
  <c r="J111" i="110"/>
  <c r="F111" i="103"/>
  <c r="F111" i="89"/>
  <c r="I111" i="112"/>
  <c r="L28" i="83"/>
  <c r="Q28" i="83" s="1"/>
  <c r="E88" i="88"/>
  <c r="E109" i="88" s="1"/>
  <c r="E111" i="88" s="1"/>
  <c r="F111" i="96"/>
  <c r="E88" i="98"/>
  <c r="E109" i="98" s="1"/>
  <c r="E111" i="98" s="1"/>
  <c r="G111" i="94"/>
  <c r="J111" i="102"/>
  <c r="L28" i="113"/>
  <c r="Q28" i="113" s="1"/>
  <c r="F111" i="94"/>
  <c r="L98" i="101"/>
  <c r="J111" i="106"/>
  <c r="E54" i="87"/>
  <c r="L54" i="87" s="1"/>
  <c r="L16" i="111"/>
  <c r="F111" i="100"/>
  <c r="G111" i="91"/>
  <c r="I111" i="105"/>
  <c r="L88" i="106"/>
  <c r="E109" i="106"/>
  <c r="E111" i="106" s="1"/>
  <c r="L55" i="112"/>
  <c r="D75" i="84"/>
  <c r="L16" i="84"/>
  <c r="L64" i="84"/>
  <c r="E54" i="84"/>
  <c r="L55" i="106"/>
  <c r="L120" i="109"/>
  <c r="E135" i="109"/>
  <c r="L135" i="109" s="1"/>
  <c r="Q135" i="109" s="1"/>
  <c r="L120" i="83"/>
  <c r="E135" i="83"/>
  <c r="L135" i="83" s="1"/>
  <c r="Q135" i="83" s="1"/>
  <c r="L120" i="87"/>
  <c r="E135" i="87"/>
  <c r="L135" i="87" s="1"/>
  <c r="Q135" i="87" s="1"/>
  <c r="E54" i="104"/>
  <c r="L54" i="104" s="1"/>
  <c r="L89" i="112"/>
  <c r="E54" i="109"/>
  <c r="L16" i="87"/>
  <c r="L88" i="83"/>
  <c r="E109" i="83"/>
  <c r="E111" i="83" s="1"/>
  <c r="E54" i="83"/>
  <c r="L88" i="87"/>
  <c r="E109" i="87"/>
  <c r="E111" i="87" s="1"/>
  <c r="L120" i="106"/>
  <c r="E135" i="106"/>
  <c r="L135" i="106" s="1"/>
  <c r="Q135" i="106" s="1"/>
  <c r="L120" i="84"/>
  <c r="E135" i="84"/>
  <c r="L135" i="84" s="1"/>
  <c r="Q135" i="84" s="1"/>
  <c r="L88" i="84"/>
  <c r="E109" i="84"/>
  <c r="C75" i="109"/>
  <c r="L16" i="109"/>
  <c r="E54" i="106"/>
  <c r="E54" i="94"/>
  <c r="L54" i="94" s="1"/>
  <c r="E54" i="107"/>
  <c r="L54" i="107" s="1"/>
  <c r="Q13" i="112"/>
  <c r="L28" i="101"/>
  <c r="Q28" i="101" s="1"/>
  <c r="L28" i="94"/>
  <c r="Q28" i="94" s="1"/>
  <c r="F111" i="105"/>
  <c r="E88" i="107"/>
  <c r="E109" i="107" s="1"/>
  <c r="E111" i="107" s="1"/>
  <c r="E54" i="113"/>
  <c r="E75" i="113" s="1"/>
  <c r="L28" i="102"/>
  <c r="Q28" i="102" s="1"/>
  <c r="G111" i="90"/>
  <c r="L89" i="91"/>
  <c r="J111" i="92"/>
  <c r="E75" i="103"/>
  <c r="E77" i="103" s="1"/>
  <c r="L28" i="107"/>
  <c r="Q28" i="107" s="1"/>
  <c r="J111" i="108"/>
  <c r="I111" i="113"/>
  <c r="G111" i="97"/>
  <c r="E54" i="90"/>
  <c r="L16" i="99"/>
  <c r="L28" i="97"/>
  <c r="Q28" i="97" s="1"/>
  <c r="E88" i="102"/>
  <c r="L88" i="102" s="1"/>
  <c r="L28" i="110"/>
  <c r="Q28" i="110" s="1"/>
  <c r="L16" i="97"/>
  <c r="C75" i="97"/>
  <c r="L120" i="97"/>
  <c r="E135" i="97"/>
  <c r="L135" i="97" s="1"/>
  <c r="Q135" i="97" s="1"/>
  <c r="L16" i="93"/>
  <c r="G111" i="104"/>
  <c r="E54" i="110"/>
  <c r="L54" i="110" s="1"/>
  <c r="L28" i="86"/>
  <c r="Q28" i="86" s="1"/>
  <c r="E54" i="91"/>
  <c r="L54" i="91" s="1"/>
  <c r="F111" i="92"/>
  <c r="L28" i="92"/>
  <c r="Q28" i="92" s="1"/>
  <c r="E54" i="97"/>
  <c r="G111" i="98"/>
  <c r="L28" i="99"/>
  <c r="Q28" i="99" s="1"/>
  <c r="F111" i="111"/>
  <c r="L120" i="86"/>
  <c r="E135" i="86"/>
  <c r="L135" i="86" s="1"/>
  <c r="Q135" i="86" s="1"/>
  <c r="L120" i="92"/>
  <c r="E135" i="92"/>
  <c r="L135" i="92" s="1"/>
  <c r="Q135" i="92" s="1"/>
  <c r="L64" i="92"/>
  <c r="E54" i="92"/>
  <c r="E109" i="95"/>
  <c r="E111" i="95" s="1"/>
  <c r="L120" i="98"/>
  <c r="E135" i="98"/>
  <c r="L135" i="98" s="1"/>
  <c r="Q135" i="98" s="1"/>
  <c r="L64" i="100"/>
  <c r="E54" i="100"/>
  <c r="L120" i="101"/>
  <c r="E135" i="101"/>
  <c r="L135" i="101" s="1"/>
  <c r="Q135" i="101" s="1"/>
  <c r="L64" i="108"/>
  <c r="E54" i="108"/>
  <c r="L88" i="110"/>
  <c r="E109" i="110"/>
  <c r="E111" i="110" s="1"/>
  <c r="L120" i="110"/>
  <c r="E135" i="110"/>
  <c r="L135" i="110" s="1"/>
  <c r="Q135" i="110" s="1"/>
  <c r="L88" i="111"/>
  <c r="E109" i="111"/>
  <c r="E111" i="111" s="1"/>
  <c r="L120" i="112"/>
  <c r="E135" i="112"/>
  <c r="L135" i="112" s="1"/>
  <c r="Q135" i="112" s="1"/>
  <c r="L16" i="100"/>
  <c r="E54" i="102"/>
  <c r="L16" i="96"/>
  <c r="E54" i="85"/>
  <c r="L55" i="85"/>
  <c r="L16" i="107"/>
  <c r="L16" i="113"/>
  <c r="Q23" i="111"/>
  <c r="L28" i="111"/>
  <c r="L88" i="85"/>
  <c r="E109" i="85"/>
  <c r="E111" i="85" s="1"/>
  <c r="E54" i="88"/>
  <c r="L120" i="88"/>
  <c r="E135" i="88"/>
  <c r="L135" i="88" s="1"/>
  <c r="Q135" i="88" s="1"/>
  <c r="L88" i="89"/>
  <c r="E109" i="89"/>
  <c r="E111" i="89" s="1"/>
  <c r="L88" i="91"/>
  <c r="E109" i="91"/>
  <c r="E111" i="91" s="1"/>
  <c r="L120" i="94"/>
  <c r="E135" i="94"/>
  <c r="L135" i="94" s="1"/>
  <c r="Q135" i="94" s="1"/>
  <c r="L120" i="95"/>
  <c r="E135" i="95"/>
  <c r="L135" i="95" s="1"/>
  <c r="Q135" i="95" s="1"/>
  <c r="L120" i="96"/>
  <c r="E135" i="96"/>
  <c r="L135" i="96" s="1"/>
  <c r="Q135" i="96" s="1"/>
  <c r="L64" i="96"/>
  <c r="E54" i="96"/>
  <c r="L88" i="100"/>
  <c r="E109" i="100"/>
  <c r="E111" i="100" s="1"/>
  <c r="L64" i="101"/>
  <c r="E54" i="101"/>
  <c r="L120" i="102"/>
  <c r="E135" i="102"/>
  <c r="L135" i="102" s="1"/>
  <c r="Q135" i="102" s="1"/>
  <c r="L120" i="107"/>
  <c r="E135" i="107"/>
  <c r="L135" i="107" s="1"/>
  <c r="Q135" i="107" s="1"/>
  <c r="L88" i="108"/>
  <c r="E109" i="108"/>
  <c r="L16" i="89"/>
  <c r="L55" i="98"/>
  <c r="E54" i="98"/>
  <c r="Q23" i="105"/>
  <c r="L28" i="105"/>
  <c r="E54" i="111"/>
  <c r="L55" i="111"/>
  <c r="F111" i="99"/>
  <c r="E54" i="105"/>
  <c r="L55" i="105"/>
  <c r="L88" i="86"/>
  <c r="E109" i="86"/>
  <c r="E88" i="90"/>
  <c r="L88" i="92"/>
  <c r="E109" i="92"/>
  <c r="E111" i="92" s="1"/>
  <c r="L64" i="93"/>
  <c r="E54" i="93"/>
  <c r="E54" i="99"/>
  <c r="L88" i="105"/>
  <c r="E109" i="105"/>
  <c r="L120" i="105"/>
  <c r="E135" i="105"/>
  <c r="L135" i="105" s="1"/>
  <c r="Q135" i="105" s="1"/>
  <c r="L120" i="111"/>
  <c r="E135" i="111"/>
  <c r="L135" i="111" s="1"/>
  <c r="Q135" i="111" s="1"/>
  <c r="L64" i="112"/>
  <c r="E54" i="112"/>
  <c r="L88" i="113"/>
  <c r="E109" i="113"/>
  <c r="E111" i="113" s="1"/>
  <c r="L120" i="113"/>
  <c r="E135" i="113"/>
  <c r="L135" i="113" s="1"/>
  <c r="Q135" i="113" s="1"/>
  <c r="L16" i="98"/>
  <c r="L16" i="110"/>
  <c r="L16" i="92"/>
  <c r="L16" i="85"/>
  <c r="L16" i="88"/>
  <c r="L120" i="85"/>
  <c r="E135" i="85"/>
  <c r="L135" i="85" s="1"/>
  <c r="Q135" i="85" s="1"/>
  <c r="L120" i="89"/>
  <c r="E135" i="89"/>
  <c r="L135" i="89" s="1"/>
  <c r="Q135" i="89" s="1"/>
  <c r="L64" i="89"/>
  <c r="E54" i="89"/>
  <c r="L120" i="90"/>
  <c r="E135" i="90"/>
  <c r="L135" i="90" s="1"/>
  <c r="Q135" i="90" s="1"/>
  <c r="L120" i="91"/>
  <c r="E135" i="91"/>
  <c r="L135" i="91" s="1"/>
  <c r="Q135" i="91" s="1"/>
  <c r="L120" i="93"/>
  <c r="E135" i="93"/>
  <c r="L135" i="93" s="1"/>
  <c r="Q135" i="93" s="1"/>
  <c r="L88" i="94"/>
  <c r="E109" i="94"/>
  <c r="E111" i="94" s="1"/>
  <c r="L88" i="96"/>
  <c r="E109" i="96"/>
  <c r="E111" i="96" s="1"/>
  <c r="L88" i="99"/>
  <c r="E109" i="99"/>
  <c r="E111" i="99" s="1"/>
  <c r="L120" i="99"/>
  <c r="E135" i="99"/>
  <c r="L135" i="99" s="1"/>
  <c r="Q135" i="99" s="1"/>
  <c r="L120" i="100"/>
  <c r="E135" i="100"/>
  <c r="L135" i="100" s="1"/>
  <c r="Q135" i="100" s="1"/>
  <c r="L88" i="101"/>
  <c r="E109" i="101"/>
  <c r="L120" i="103"/>
  <c r="E135" i="103"/>
  <c r="L135" i="103" s="1"/>
  <c r="Q135" i="103" s="1"/>
  <c r="L88" i="103"/>
  <c r="L120" i="108"/>
  <c r="E135" i="108"/>
  <c r="L135" i="108" s="1"/>
  <c r="Q135" i="108" s="1"/>
  <c r="L88" i="112"/>
  <c r="E109" i="112"/>
  <c r="E111" i="112" s="1"/>
  <c r="L55" i="95"/>
  <c r="E54" i="95"/>
  <c r="L16" i="94"/>
  <c r="L16" i="112"/>
  <c r="L55" i="86"/>
  <c r="E54" i="86"/>
  <c r="E75" i="104"/>
  <c r="E77" i="104" s="1"/>
  <c r="L88" i="104"/>
  <c r="E109" i="104"/>
  <c r="E111" i="104" s="1"/>
  <c r="L16" i="104"/>
  <c r="L120" i="104"/>
  <c r="E135" i="104"/>
  <c r="L135" i="104" s="1"/>
  <c r="Q135" i="104" s="1"/>
  <c r="Q28" i="109"/>
  <c r="Q13" i="108"/>
  <c r="L28" i="108"/>
  <c r="Q28" i="106"/>
  <c r="L28" i="104"/>
  <c r="Q13" i="104"/>
  <c r="L28" i="103"/>
  <c r="Q13" i="103"/>
  <c r="Q13" i="100"/>
  <c r="L28" i="100"/>
  <c r="L28" i="96"/>
  <c r="Q13" i="96"/>
  <c r="L28" i="95"/>
  <c r="Q13" i="95"/>
  <c r="L28" i="93"/>
  <c r="Q13" i="93"/>
  <c r="L28" i="91"/>
  <c r="Q13" i="91"/>
  <c r="L28" i="90"/>
  <c r="Q13" i="90"/>
  <c r="L28" i="89"/>
  <c r="Q13" i="89"/>
  <c r="L28" i="87"/>
  <c r="Q13" i="87"/>
  <c r="L28" i="85"/>
  <c r="Q13" i="85"/>
  <c r="L28" i="84"/>
  <c r="Q13" i="84"/>
  <c r="P135" i="114"/>
  <c r="P48" i="114"/>
  <c r="P45" i="114"/>
  <c r="P44" i="114"/>
  <c r="L35" i="114"/>
  <c r="K35" i="114"/>
  <c r="J35" i="114"/>
  <c r="I35" i="114"/>
  <c r="H35" i="114"/>
  <c r="G35" i="114"/>
  <c r="F35" i="114"/>
  <c r="E35" i="114"/>
  <c r="D35" i="114"/>
  <c r="C35" i="114"/>
  <c r="L34" i="114"/>
  <c r="K34" i="114"/>
  <c r="J34" i="114"/>
  <c r="I34" i="114"/>
  <c r="H34" i="114"/>
  <c r="G34" i="114"/>
  <c r="F34" i="114"/>
  <c r="E34" i="114"/>
  <c r="D34" i="114"/>
  <c r="C34" i="114"/>
  <c r="L33" i="114"/>
  <c r="K33" i="114"/>
  <c r="J33" i="114"/>
  <c r="I33" i="114"/>
  <c r="H33" i="114"/>
  <c r="G33" i="114"/>
  <c r="F33" i="114"/>
  <c r="E33" i="114"/>
  <c r="D33" i="114"/>
  <c r="C33" i="114"/>
  <c r="C12" i="114"/>
  <c r="D12" i="114"/>
  <c r="E12" i="114"/>
  <c r="F12" i="114"/>
  <c r="G12" i="114"/>
  <c r="H12" i="114"/>
  <c r="J12" i="114"/>
  <c r="K12" i="114"/>
  <c r="L88" i="98" l="1"/>
  <c r="L88" i="97"/>
  <c r="L88" i="95"/>
  <c r="L88" i="109"/>
  <c r="E109" i="93"/>
  <c r="L88" i="107"/>
  <c r="L88" i="88"/>
  <c r="E75" i="91"/>
  <c r="E77" i="91" s="1"/>
  <c r="L109" i="109"/>
  <c r="L111" i="109" s="1"/>
  <c r="E75" i="87"/>
  <c r="L75" i="87" s="1"/>
  <c r="L77" i="87" s="1"/>
  <c r="L75" i="103"/>
  <c r="L77" i="103" s="1"/>
  <c r="E75" i="94"/>
  <c r="E75" i="107"/>
  <c r="E77" i="107" s="1"/>
  <c r="E109" i="102"/>
  <c r="E111" i="102" s="1"/>
  <c r="E75" i="110"/>
  <c r="E77" i="110" s="1"/>
  <c r="L109" i="111"/>
  <c r="L111" i="111" s="1"/>
  <c r="L109" i="110"/>
  <c r="L111" i="110" s="1"/>
  <c r="L54" i="84"/>
  <c r="E75" i="84"/>
  <c r="E77" i="84" s="1"/>
  <c r="E111" i="84"/>
  <c r="L109" i="84"/>
  <c r="L111" i="84" s="1"/>
  <c r="L54" i="83"/>
  <c r="E75" i="83"/>
  <c r="L109" i="87"/>
  <c r="L111" i="87" s="1"/>
  <c r="L109" i="106"/>
  <c r="L111" i="106" s="1"/>
  <c r="L54" i="106"/>
  <c r="E75" i="106"/>
  <c r="L54" i="109"/>
  <c r="E75" i="109"/>
  <c r="E77" i="109" s="1"/>
  <c r="L109" i="83"/>
  <c r="L111" i="83" s="1"/>
  <c r="E77" i="113"/>
  <c r="L75" i="113"/>
  <c r="L77" i="113" s="1"/>
  <c r="L109" i="85"/>
  <c r="L111" i="85" s="1"/>
  <c r="L54" i="113"/>
  <c r="L109" i="98"/>
  <c r="L111" i="98" s="1"/>
  <c r="L109" i="100"/>
  <c r="L111" i="100" s="1"/>
  <c r="L109" i="112"/>
  <c r="L111" i="112" s="1"/>
  <c r="L54" i="97"/>
  <c r="E75" i="97"/>
  <c r="E77" i="97" s="1"/>
  <c r="L109" i="95"/>
  <c r="L111" i="95" s="1"/>
  <c r="L109" i="97"/>
  <c r="L111" i="97" s="1"/>
  <c r="L54" i="90"/>
  <c r="E75" i="90"/>
  <c r="L54" i="95"/>
  <c r="E75" i="95"/>
  <c r="L54" i="99"/>
  <c r="E75" i="99"/>
  <c r="L109" i="94"/>
  <c r="L111" i="94" s="1"/>
  <c r="L109" i="92"/>
  <c r="L111" i="92" s="1"/>
  <c r="L109" i="86"/>
  <c r="L111" i="86" s="1"/>
  <c r="E111" i="86"/>
  <c r="L54" i="111"/>
  <c r="E75" i="111"/>
  <c r="L109" i="108"/>
  <c r="L111" i="108" s="1"/>
  <c r="E111" i="108"/>
  <c r="L109" i="91"/>
  <c r="L111" i="91" s="1"/>
  <c r="L54" i="92"/>
  <c r="E75" i="92"/>
  <c r="E77" i="92" s="1"/>
  <c r="L54" i="86"/>
  <c r="E75" i="86"/>
  <c r="E111" i="103"/>
  <c r="L109" i="103"/>
  <c r="L111" i="103" s="1"/>
  <c r="L109" i="101"/>
  <c r="L111" i="101" s="1"/>
  <c r="E111" i="101"/>
  <c r="L54" i="89"/>
  <c r="E75" i="89"/>
  <c r="E77" i="89" s="1"/>
  <c r="L54" i="112"/>
  <c r="E75" i="112"/>
  <c r="E77" i="112" s="1"/>
  <c r="L54" i="93"/>
  <c r="E75" i="93"/>
  <c r="L54" i="105"/>
  <c r="E75" i="105"/>
  <c r="Q28" i="105"/>
  <c r="L54" i="88"/>
  <c r="E75" i="88"/>
  <c r="E77" i="88" s="1"/>
  <c r="L54" i="85"/>
  <c r="E75" i="85"/>
  <c r="E77" i="85" s="1"/>
  <c r="L109" i="99"/>
  <c r="L111" i="99" s="1"/>
  <c r="L109" i="96"/>
  <c r="L111" i="96" s="1"/>
  <c r="L54" i="101"/>
  <c r="E75" i="101"/>
  <c r="L109" i="88"/>
  <c r="L111" i="88" s="1"/>
  <c r="Q28" i="111"/>
  <c r="L109" i="107"/>
  <c r="L111" i="107" s="1"/>
  <c r="L109" i="113"/>
  <c r="L111" i="113" s="1"/>
  <c r="L54" i="108"/>
  <c r="E75" i="108"/>
  <c r="L109" i="105"/>
  <c r="L111" i="105" s="1"/>
  <c r="E111" i="105"/>
  <c r="L88" i="90"/>
  <c r="E109" i="90"/>
  <c r="L54" i="98"/>
  <c r="E75" i="98"/>
  <c r="E77" i="98" s="1"/>
  <c r="L109" i="89"/>
  <c r="L111" i="89" s="1"/>
  <c r="L54" i="96"/>
  <c r="E75" i="96"/>
  <c r="E77" i="96" s="1"/>
  <c r="L54" i="102"/>
  <c r="E75" i="102"/>
  <c r="L54" i="100"/>
  <c r="E75" i="100"/>
  <c r="E77" i="100" s="1"/>
  <c r="L109" i="104"/>
  <c r="L111" i="104" s="1"/>
  <c r="L75" i="104"/>
  <c r="L77" i="104" s="1"/>
  <c r="Q28" i="108"/>
  <c r="Q28" i="104"/>
  <c r="Q28" i="103"/>
  <c r="Q28" i="100"/>
  <c r="Q28" i="96"/>
  <c r="Q28" i="95"/>
  <c r="Q28" i="93"/>
  <c r="Q28" i="91"/>
  <c r="Q28" i="90"/>
  <c r="Q28" i="89"/>
  <c r="Q28" i="87"/>
  <c r="Q28" i="85"/>
  <c r="Q28" i="84"/>
  <c r="L114" i="114"/>
  <c r="L109" i="102" l="1"/>
  <c r="L111" i="102" s="1"/>
  <c r="L75" i="107"/>
  <c r="L77" i="107" s="1"/>
  <c r="L75" i="91"/>
  <c r="L77" i="91" s="1"/>
  <c r="E111" i="93"/>
  <c r="L109" i="93"/>
  <c r="L111" i="93" s="1"/>
  <c r="E77" i="94"/>
  <c r="L75" i="94"/>
  <c r="L77" i="94" s="1"/>
  <c r="L75" i="110"/>
  <c r="L77" i="110" s="1"/>
  <c r="E77" i="87"/>
  <c r="L75" i="84"/>
  <c r="L77" i="84" s="1"/>
  <c r="E77" i="83"/>
  <c r="L75" i="83"/>
  <c r="L77" i="83" s="1"/>
  <c r="E77" i="106"/>
  <c r="L75" i="106"/>
  <c r="L77" i="106" s="1"/>
  <c r="L75" i="109"/>
  <c r="L77" i="109" s="1"/>
  <c r="L75" i="98"/>
  <c r="L77" i="98" s="1"/>
  <c r="L75" i="97"/>
  <c r="L77" i="97" s="1"/>
  <c r="L75" i="88"/>
  <c r="L77" i="88" s="1"/>
  <c r="L75" i="89"/>
  <c r="L77" i="89" s="1"/>
  <c r="L75" i="92"/>
  <c r="L77" i="92" s="1"/>
  <c r="E77" i="90"/>
  <c r="L75" i="90"/>
  <c r="L77" i="90" s="1"/>
  <c r="E77" i="102"/>
  <c r="L75" i="102"/>
  <c r="L77" i="102" s="1"/>
  <c r="E77" i="108"/>
  <c r="L75" i="108"/>
  <c r="L77" i="108" s="1"/>
  <c r="E77" i="101"/>
  <c r="L75" i="101"/>
  <c r="L77" i="101" s="1"/>
  <c r="L75" i="85"/>
  <c r="L77" i="85" s="1"/>
  <c r="E77" i="93"/>
  <c r="L75" i="93"/>
  <c r="L77" i="93" s="1"/>
  <c r="E77" i="99"/>
  <c r="L75" i="99"/>
  <c r="L77" i="99" s="1"/>
  <c r="E77" i="95"/>
  <c r="L75" i="95"/>
  <c r="L77" i="95" s="1"/>
  <c r="E77" i="111"/>
  <c r="L75" i="111"/>
  <c r="L77" i="111" s="1"/>
  <c r="L75" i="112"/>
  <c r="L77" i="112" s="1"/>
  <c r="L75" i="96"/>
  <c r="L77" i="96" s="1"/>
  <c r="E111" i="90"/>
  <c r="L109" i="90"/>
  <c r="L111" i="90" s="1"/>
  <c r="L75" i="100"/>
  <c r="L77" i="100" s="1"/>
  <c r="E77" i="105"/>
  <c r="L75" i="105"/>
  <c r="L77" i="105" s="1"/>
  <c r="E77" i="86"/>
  <c r="L75" i="86"/>
  <c r="L77" i="86" s="1"/>
  <c r="N69" i="114"/>
  <c r="N68" i="114"/>
  <c r="N67" i="114"/>
  <c r="N66" i="114"/>
  <c r="N63" i="114"/>
  <c r="N62" i="114"/>
  <c r="N60" i="114"/>
  <c r="N56" i="114" s="1"/>
  <c r="N55" i="114" s="1"/>
  <c r="N97" i="114"/>
  <c r="N96" i="114"/>
  <c r="N94" i="114"/>
  <c r="N90" i="114" s="1"/>
  <c r="N89" i="114" s="1"/>
  <c r="N103" i="114"/>
  <c r="N102" i="114"/>
  <c r="N101" i="114"/>
  <c r="N100" i="114"/>
  <c r="I102" i="114"/>
  <c r="J134" i="114"/>
  <c r="I134" i="114"/>
  <c r="H134" i="114"/>
  <c r="G134" i="114"/>
  <c r="F134" i="114"/>
  <c r="E134" i="114"/>
  <c r="E133" i="114"/>
  <c r="L133" i="114" s="1"/>
  <c r="E132" i="114"/>
  <c r="L132" i="114" s="1"/>
  <c r="J131" i="114"/>
  <c r="I131" i="114"/>
  <c r="H131" i="114"/>
  <c r="G131" i="114"/>
  <c r="F131" i="114"/>
  <c r="J130" i="114"/>
  <c r="I130" i="114"/>
  <c r="H130" i="114"/>
  <c r="G130" i="114"/>
  <c r="F130" i="114"/>
  <c r="E130" i="114"/>
  <c r="J129" i="114"/>
  <c r="I129" i="114"/>
  <c r="H129" i="114"/>
  <c r="G129" i="114"/>
  <c r="F129" i="114"/>
  <c r="E129" i="114"/>
  <c r="J128" i="114"/>
  <c r="I128" i="114"/>
  <c r="H128" i="114"/>
  <c r="G128" i="114"/>
  <c r="F128" i="114"/>
  <c r="E128" i="114"/>
  <c r="J127" i="114"/>
  <c r="I127" i="114"/>
  <c r="H127" i="114"/>
  <c r="G127" i="114"/>
  <c r="F127" i="114"/>
  <c r="E127" i="114"/>
  <c r="J125" i="114"/>
  <c r="I125" i="114"/>
  <c r="H125" i="114"/>
  <c r="G125" i="114"/>
  <c r="F125" i="114"/>
  <c r="E125" i="114"/>
  <c r="E124" i="114"/>
  <c r="L124" i="114" s="1"/>
  <c r="E123" i="114"/>
  <c r="L123" i="114" s="1"/>
  <c r="J122" i="114"/>
  <c r="J121" i="114" s="1"/>
  <c r="I122" i="114"/>
  <c r="I121" i="114" s="1"/>
  <c r="H122" i="114"/>
  <c r="G122" i="114"/>
  <c r="F122" i="114"/>
  <c r="F121" i="114" s="1"/>
  <c r="E122" i="114"/>
  <c r="J119" i="114"/>
  <c r="I119" i="114"/>
  <c r="H119" i="114"/>
  <c r="G119" i="114"/>
  <c r="F119" i="114"/>
  <c r="E119" i="114"/>
  <c r="J118" i="114"/>
  <c r="I118" i="114"/>
  <c r="H118" i="114"/>
  <c r="G118" i="114"/>
  <c r="F118" i="114"/>
  <c r="E118" i="114"/>
  <c r="J117" i="114"/>
  <c r="I117" i="114"/>
  <c r="H117" i="114"/>
  <c r="G117" i="114"/>
  <c r="F117" i="114"/>
  <c r="E117" i="114"/>
  <c r="J113" i="114"/>
  <c r="I113" i="114"/>
  <c r="H113" i="114"/>
  <c r="G113" i="114"/>
  <c r="F113" i="114"/>
  <c r="E113" i="114"/>
  <c r="J108" i="114"/>
  <c r="I108" i="114"/>
  <c r="H108" i="114"/>
  <c r="G108" i="114"/>
  <c r="F108" i="114"/>
  <c r="E108" i="114"/>
  <c r="E107" i="114"/>
  <c r="L107" i="114" s="1"/>
  <c r="E106" i="114"/>
  <c r="L106" i="114" s="1"/>
  <c r="J105" i="114"/>
  <c r="I105" i="114"/>
  <c r="H105" i="114"/>
  <c r="G105" i="114"/>
  <c r="F105" i="114"/>
  <c r="J104" i="114"/>
  <c r="I104" i="114"/>
  <c r="H104" i="114"/>
  <c r="G104" i="114"/>
  <c r="F104" i="114"/>
  <c r="E104" i="114"/>
  <c r="J103" i="114"/>
  <c r="I103" i="114"/>
  <c r="H103" i="114"/>
  <c r="G103" i="114"/>
  <c r="F103" i="114"/>
  <c r="E103" i="114"/>
  <c r="J102" i="114"/>
  <c r="H102" i="114"/>
  <c r="G102" i="114"/>
  <c r="F102" i="114"/>
  <c r="E102" i="114"/>
  <c r="J101" i="114"/>
  <c r="I101" i="114"/>
  <c r="H101" i="114"/>
  <c r="G101" i="114"/>
  <c r="F101" i="114"/>
  <c r="E101" i="114"/>
  <c r="J100" i="114"/>
  <c r="I100" i="114"/>
  <c r="H100" i="114"/>
  <c r="G100" i="114"/>
  <c r="F100" i="114"/>
  <c r="E100" i="114"/>
  <c r="J97" i="114"/>
  <c r="I97" i="114"/>
  <c r="H97" i="114"/>
  <c r="G97" i="114"/>
  <c r="F97" i="114"/>
  <c r="E97" i="114"/>
  <c r="E96" i="114"/>
  <c r="L96" i="114" s="1"/>
  <c r="E95" i="114"/>
  <c r="F94" i="114"/>
  <c r="E94" i="114"/>
  <c r="J94" i="114"/>
  <c r="I94" i="114"/>
  <c r="H94" i="114"/>
  <c r="G94" i="114"/>
  <c r="J93" i="114"/>
  <c r="I93" i="114"/>
  <c r="H93" i="114"/>
  <c r="G93" i="114"/>
  <c r="J92" i="114"/>
  <c r="I92" i="114"/>
  <c r="H92" i="114"/>
  <c r="G92" i="114"/>
  <c r="F92" i="114"/>
  <c r="E92" i="114"/>
  <c r="J91" i="114"/>
  <c r="I91" i="114"/>
  <c r="H91" i="114"/>
  <c r="G91" i="114"/>
  <c r="F91" i="114"/>
  <c r="E91" i="114"/>
  <c r="J87" i="114"/>
  <c r="I87" i="114"/>
  <c r="H87" i="114"/>
  <c r="G87" i="114"/>
  <c r="F87" i="114"/>
  <c r="E87" i="114"/>
  <c r="J86" i="114"/>
  <c r="I86" i="114"/>
  <c r="H86" i="114"/>
  <c r="G86" i="114"/>
  <c r="F86" i="114"/>
  <c r="E86" i="114"/>
  <c r="J85" i="114"/>
  <c r="I85" i="114"/>
  <c r="H85" i="114"/>
  <c r="G85" i="114"/>
  <c r="F85" i="114"/>
  <c r="E85" i="114"/>
  <c r="J82" i="114"/>
  <c r="I82" i="114"/>
  <c r="H82" i="114"/>
  <c r="G82" i="114"/>
  <c r="F82" i="114"/>
  <c r="E82" i="114"/>
  <c r="E81" i="114"/>
  <c r="L81" i="114" s="1"/>
  <c r="L80" i="114"/>
  <c r="J79" i="114"/>
  <c r="I79" i="114"/>
  <c r="H79" i="114"/>
  <c r="G79" i="114"/>
  <c r="F79" i="114"/>
  <c r="E79" i="114"/>
  <c r="J74" i="114"/>
  <c r="I74" i="114"/>
  <c r="H74" i="114"/>
  <c r="G74" i="114"/>
  <c r="F74" i="114"/>
  <c r="E74" i="114"/>
  <c r="E73" i="114"/>
  <c r="L73" i="114" s="1"/>
  <c r="E72" i="114"/>
  <c r="L72" i="114" s="1"/>
  <c r="J71" i="114"/>
  <c r="I71" i="114"/>
  <c r="H71" i="114"/>
  <c r="G71" i="114"/>
  <c r="F71" i="114"/>
  <c r="J70" i="114"/>
  <c r="I70" i="114"/>
  <c r="H70" i="114"/>
  <c r="G70" i="114"/>
  <c r="F70" i="114"/>
  <c r="E70" i="114"/>
  <c r="J69" i="114"/>
  <c r="I69" i="114"/>
  <c r="H69" i="114"/>
  <c r="G69" i="114"/>
  <c r="F69" i="114"/>
  <c r="E69" i="114"/>
  <c r="J68" i="114"/>
  <c r="I68" i="114"/>
  <c r="H68" i="114"/>
  <c r="G68" i="114"/>
  <c r="F68" i="114"/>
  <c r="E68" i="114"/>
  <c r="J67" i="114"/>
  <c r="I67" i="114"/>
  <c r="H67" i="114"/>
  <c r="G67" i="114"/>
  <c r="F67" i="114"/>
  <c r="E67" i="114"/>
  <c r="J66" i="114"/>
  <c r="I66" i="114"/>
  <c r="H66" i="114"/>
  <c r="G66" i="114"/>
  <c r="F66" i="114"/>
  <c r="E66" i="114"/>
  <c r="J63" i="114"/>
  <c r="I63" i="114"/>
  <c r="H63" i="114"/>
  <c r="G63" i="114"/>
  <c r="F63" i="114"/>
  <c r="E63" i="114"/>
  <c r="E62" i="114"/>
  <c r="L62" i="114" s="1"/>
  <c r="E61" i="114"/>
  <c r="F60" i="114"/>
  <c r="E60" i="114"/>
  <c r="J60" i="114"/>
  <c r="I60" i="114"/>
  <c r="H60" i="114"/>
  <c r="G60" i="114"/>
  <c r="J59" i="114"/>
  <c r="I59" i="114"/>
  <c r="H59" i="114"/>
  <c r="G59" i="114"/>
  <c r="J58" i="114"/>
  <c r="I58" i="114"/>
  <c r="H58" i="114"/>
  <c r="G58" i="114"/>
  <c r="F58" i="114"/>
  <c r="E58" i="114"/>
  <c r="J57" i="114"/>
  <c r="I57" i="114"/>
  <c r="H57" i="114"/>
  <c r="G57" i="114"/>
  <c r="F57" i="114"/>
  <c r="E57" i="114"/>
  <c r="J53" i="114"/>
  <c r="I53" i="114"/>
  <c r="H53" i="114"/>
  <c r="G53" i="114"/>
  <c r="F53" i="114"/>
  <c r="E53" i="114"/>
  <c r="J52" i="114"/>
  <c r="I52" i="114"/>
  <c r="H52" i="114"/>
  <c r="G52" i="114"/>
  <c r="F52" i="114"/>
  <c r="E52" i="114"/>
  <c r="K48" i="114"/>
  <c r="J48" i="114"/>
  <c r="I48" i="114"/>
  <c r="H48" i="114"/>
  <c r="G48" i="114"/>
  <c r="F48" i="114"/>
  <c r="E48" i="114"/>
  <c r="D48" i="114"/>
  <c r="C48" i="114"/>
  <c r="K46" i="114"/>
  <c r="J46" i="114"/>
  <c r="I46" i="114"/>
  <c r="H46" i="114"/>
  <c r="G46" i="114"/>
  <c r="F46" i="114"/>
  <c r="E46" i="114"/>
  <c r="D46" i="114"/>
  <c r="C46" i="114"/>
  <c r="K45" i="114"/>
  <c r="J45" i="114"/>
  <c r="I45" i="114"/>
  <c r="H45" i="114"/>
  <c r="G45" i="114"/>
  <c r="F45" i="114"/>
  <c r="E45" i="114"/>
  <c r="D45" i="114"/>
  <c r="C45" i="114"/>
  <c r="K44" i="114"/>
  <c r="J44" i="114"/>
  <c r="I44" i="114"/>
  <c r="H44" i="114"/>
  <c r="G44" i="114"/>
  <c r="F44" i="114"/>
  <c r="E44" i="114"/>
  <c r="D44" i="114"/>
  <c r="C44" i="114"/>
  <c r="K43" i="114"/>
  <c r="J43" i="114"/>
  <c r="I43" i="114"/>
  <c r="H43" i="114"/>
  <c r="G43" i="114"/>
  <c r="F43" i="114"/>
  <c r="E43" i="114"/>
  <c r="D43" i="114"/>
  <c r="C43" i="114"/>
  <c r="K42" i="114"/>
  <c r="J42" i="114"/>
  <c r="I42" i="114"/>
  <c r="H42" i="114"/>
  <c r="G42" i="114"/>
  <c r="F42" i="114"/>
  <c r="E42" i="114"/>
  <c r="D42" i="114"/>
  <c r="C42" i="114"/>
  <c r="K41" i="114"/>
  <c r="J41" i="114"/>
  <c r="I41" i="114"/>
  <c r="H41" i="114"/>
  <c r="G41" i="114"/>
  <c r="F41" i="114"/>
  <c r="E41" i="114"/>
  <c r="D41" i="114"/>
  <c r="C41" i="114"/>
  <c r="K39" i="114"/>
  <c r="J39" i="114"/>
  <c r="I39" i="114"/>
  <c r="H39" i="114"/>
  <c r="G39" i="114"/>
  <c r="F39" i="114"/>
  <c r="E39" i="114"/>
  <c r="D39" i="114"/>
  <c r="C39" i="114"/>
  <c r="K30" i="114"/>
  <c r="J30" i="114"/>
  <c r="I30" i="114"/>
  <c r="H30" i="114"/>
  <c r="G30" i="114"/>
  <c r="F30" i="114"/>
  <c r="E30" i="114"/>
  <c r="D30" i="114"/>
  <c r="C30" i="114"/>
  <c r="K22" i="114"/>
  <c r="J22" i="114"/>
  <c r="I22" i="114"/>
  <c r="H22" i="114"/>
  <c r="G22" i="114"/>
  <c r="F22" i="114"/>
  <c r="E22" i="114"/>
  <c r="D22" i="114"/>
  <c r="C22" i="114"/>
  <c r="K21" i="114"/>
  <c r="J21" i="114"/>
  <c r="I21" i="114"/>
  <c r="H21" i="114"/>
  <c r="G21" i="114"/>
  <c r="F21" i="114"/>
  <c r="E21" i="114"/>
  <c r="D21" i="114"/>
  <c r="C21" i="114"/>
  <c r="K19" i="114"/>
  <c r="J19" i="114"/>
  <c r="I19" i="114"/>
  <c r="H19" i="114"/>
  <c r="G19" i="114"/>
  <c r="F19" i="114"/>
  <c r="E19" i="114"/>
  <c r="D19" i="114"/>
  <c r="C19" i="114"/>
  <c r="I12" i="114"/>
  <c r="L12" i="114" s="1"/>
  <c r="Q12" i="114" s="1"/>
  <c r="K11" i="114"/>
  <c r="J11" i="114"/>
  <c r="I11" i="114"/>
  <c r="H11" i="114"/>
  <c r="G11" i="114"/>
  <c r="F11" i="114"/>
  <c r="E11" i="114"/>
  <c r="D11" i="114"/>
  <c r="C11" i="114"/>
  <c r="K10" i="114"/>
  <c r="J10" i="114"/>
  <c r="I10" i="114"/>
  <c r="H10" i="114"/>
  <c r="G10" i="114"/>
  <c r="F10" i="114"/>
  <c r="E10" i="114"/>
  <c r="D10" i="114"/>
  <c r="C10" i="114"/>
  <c r="D8" i="114"/>
  <c r="E8" i="114"/>
  <c r="F8" i="114"/>
  <c r="G8" i="114"/>
  <c r="H8" i="114"/>
  <c r="I8" i="114"/>
  <c r="J8" i="114"/>
  <c r="K8" i="114"/>
  <c r="C8" i="114"/>
  <c r="G121" i="114" l="1"/>
  <c r="F56" i="114"/>
  <c r="F55" i="114" s="1"/>
  <c r="J56" i="114"/>
  <c r="J55" i="114" s="1"/>
  <c r="H65" i="114"/>
  <c r="H64" i="114" s="1"/>
  <c r="I90" i="114"/>
  <c r="I89" i="114" s="1"/>
  <c r="G99" i="114"/>
  <c r="G98" i="114" s="1"/>
  <c r="H121" i="114"/>
  <c r="H56" i="114"/>
  <c r="H55" i="114" s="1"/>
  <c r="F65" i="114"/>
  <c r="F64" i="114" s="1"/>
  <c r="J65" i="114"/>
  <c r="J64" i="114" s="1"/>
  <c r="G90" i="114"/>
  <c r="G89" i="114" s="1"/>
  <c r="I99" i="114"/>
  <c r="I98" i="114" s="1"/>
  <c r="G126" i="114"/>
  <c r="L11" i="114"/>
  <c r="Q11" i="114" s="1"/>
  <c r="D40" i="114"/>
  <c r="H40" i="114"/>
  <c r="L42" i="114"/>
  <c r="L46" i="114"/>
  <c r="L53" i="114"/>
  <c r="G56" i="114"/>
  <c r="G55" i="114" s="1"/>
  <c r="L58" i="114"/>
  <c r="I65" i="114"/>
  <c r="I64" i="114" s="1"/>
  <c r="L68" i="114"/>
  <c r="L70" i="114"/>
  <c r="F90" i="114"/>
  <c r="F89" i="114" s="1"/>
  <c r="J90" i="114"/>
  <c r="J89" i="114" s="1"/>
  <c r="H99" i="114"/>
  <c r="H98" i="114" s="1"/>
  <c r="L104" i="114"/>
  <c r="H126" i="114"/>
  <c r="L134" i="114"/>
  <c r="N98" i="114"/>
  <c r="N88" i="114" s="1"/>
  <c r="N109" i="114" s="1"/>
  <c r="N65" i="114"/>
  <c r="L30" i="114"/>
  <c r="E40" i="114"/>
  <c r="I40" i="114"/>
  <c r="L43" i="114"/>
  <c r="L48" i="114"/>
  <c r="Q48" i="114" s="1"/>
  <c r="L74" i="114"/>
  <c r="L87" i="114"/>
  <c r="L92" i="114"/>
  <c r="L102" i="114"/>
  <c r="L108" i="114"/>
  <c r="L119" i="114"/>
  <c r="I126" i="114"/>
  <c r="I120" i="114" s="1"/>
  <c r="I135" i="114" s="1"/>
  <c r="L129" i="114"/>
  <c r="L131" i="114"/>
  <c r="L39" i="114"/>
  <c r="Q39" i="114" s="1"/>
  <c r="F40" i="114"/>
  <c r="J40" i="114"/>
  <c r="L44" i="114"/>
  <c r="Q44" i="114" s="1"/>
  <c r="L52" i="114"/>
  <c r="I56" i="114"/>
  <c r="I55" i="114" s="1"/>
  <c r="L59" i="114"/>
  <c r="L60" i="114"/>
  <c r="L63" i="114"/>
  <c r="G65" i="114"/>
  <c r="G64" i="114" s="1"/>
  <c r="L67" i="114"/>
  <c r="L69" i="114"/>
  <c r="L71" i="114"/>
  <c r="H90" i="114"/>
  <c r="H89" i="114" s="1"/>
  <c r="F99" i="114"/>
  <c r="F98" i="114" s="1"/>
  <c r="J99" i="114"/>
  <c r="J98" i="114" s="1"/>
  <c r="L103" i="114"/>
  <c r="L105" i="114"/>
  <c r="F126" i="114"/>
  <c r="F120" i="114" s="1"/>
  <c r="F135" i="114" s="1"/>
  <c r="J126" i="114"/>
  <c r="J120" i="114" s="1"/>
  <c r="J135" i="114" s="1"/>
  <c r="N64" i="114"/>
  <c r="N54" i="114" s="1"/>
  <c r="N75" i="114" s="1"/>
  <c r="G40" i="114"/>
  <c r="K40" i="114"/>
  <c r="L45" i="114"/>
  <c r="Q45" i="114" s="1"/>
  <c r="L79" i="114"/>
  <c r="L82" i="114"/>
  <c r="L86" i="114"/>
  <c r="L93" i="114"/>
  <c r="L94" i="114"/>
  <c r="L97" i="114"/>
  <c r="L101" i="114"/>
  <c r="L113" i="114"/>
  <c r="L118" i="114"/>
  <c r="L125" i="114"/>
  <c r="L128" i="114"/>
  <c r="L130" i="114"/>
  <c r="N99" i="114"/>
  <c r="K13" i="114"/>
  <c r="G51" i="114"/>
  <c r="G13" i="114"/>
  <c r="D23" i="114"/>
  <c r="L21" i="114"/>
  <c r="Q21" i="114" s="1"/>
  <c r="L41" i="114"/>
  <c r="C40" i="114"/>
  <c r="E23" i="114"/>
  <c r="I13" i="114"/>
  <c r="I51" i="114"/>
  <c r="E51" i="114"/>
  <c r="E13" i="114"/>
  <c r="F23" i="114"/>
  <c r="J23" i="114"/>
  <c r="L85" i="114"/>
  <c r="L95" i="114"/>
  <c r="L100" i="114"/>
  <c r="E99" i="114"/>
  <c r="L117" i="114"/>
  <c r="L127" i="114"/>
  <c r="E126" i="114"/>
  <c r="L10" i="114"/>
  <c r="Q10" i="114" s="1"/>
  <c r="H23" i="114"/>
  <c r="L91" i="114"/>
  <c r="E90" i="114"/>
  <c r="L122" i="114"/>
  <c r="E121" i="114"/>
  <c r="J51" i="114"/>
  <c r="J13" i="114"/>
  <c r="F51" i="114"/>
  <c r="F13" i="114"/>
  <c r="D13" i="114"/>
  <c r="I23" i="114"/>
  <c r="L22" i="114"/>
  <c r="Q22" i="114" s="1"/>
  <c r="L61" i="114"/>
  <c r="E65" i="114"/>
  <c r="L66" i="114"/>
  <c r="L8" i="114"/>
  <c r="C13" i="114"/>
  <c r="H51" i="114"/>
  <c r="H13" i="114"/>
  <c r="C23" i="114"/>
  <c r="L19" i="114"/>
  <c r="Q19" i="114" s="1"/>
  <c r="G23" i="114"/>
  <c r="K23" i="114"/>
  <c r="E56" i="114"/>
  <c r="L57" i="114"/>
  <c r="G120" i="114" l="1"/>
  <c r="G135" i="114" s="1"/>
  <c r="H88" i="114"/>
  <c r="H109" i="114" s="1"/>
  <c r="J88" i="114"/>
  <c r="J109" i="114" s="1"/>
  <c r="G88" i="114"/>
  <c r="G109" i="114" s="1"/>
  <c r="F54" i="114"/>
  <c r="F75" i="114" s="1"/>
  <c r="H120" i="114"/>
  <c r="H135" i="114" s="1"/>
  <c r="H54" i="114"/>
  <c r="H75" i="114" s="1"/>
  <c r="K28" i="114"/>
  <c r="K109" i="114" s="1"/>
  <c r="L56" i="114"/>
  <c r="I88" i="114"/>
  <c r="I109" i="114" s="1"/>
  <c r="F88" i="114"/>
  <c r="F109" i="114" s="1"/>
  <c r="L126" i="114"/>
  <c r="G54" i="114"/>
  <c r="G75" i="114" s="1"/>
  <c r="J54" i="114"/>
  <c r="J75" i="114" s="1"/>
  <c r="L90" i="114"/>
  <c r="I54" i="114"/>
  <c r="I75" i="114" s="1"/>
  <c r="L23" i="114"/>
  <c r="Q23" i="114" s="1"/>
  <c r="L40" i="114"/>
  <c r="Q40" i="114" s="1"/>
  <c r="H28" i="114"/>
  <c r="C28" i="114"/>
  <c r="C109" i="114" s="1"/>
  <c r="F28" i="114"/>
  <c r="E28" i="114"/>
  <c r="J28" i="114"/>
  <c r="E55" i="114"/>
  <c r="D28" i="114"/>
  <c r="D109" i="114" s="1"/>
  <c r="E89" i="114"/>
  <c r="L51" i="114"/>
  <c r="G28" i="114"/>
  <c r="L99" i="114"/>
  <c r="E98" i="114"/>
  <c r="L98" i="114" s="1"/>
  <c r="E64" i="114"/>
  <c r="L64" i="114" s="1"/>
  <c r="L65" i="114"/>
  <c r="Q8" i="114"/>
  <c r="L13" i="114"/>
  <c r="I28" i="114"/>
  <c r="L121" i="114"/>
  <c r="E120" i="114"/>
  <c r="C13" i="10"/>
  <c r="H111" i="114" l="1"/>
  <c r="G111" i="114"/>
  <c r="J111" i="114"/>
  <c r="I111" i="114"/>
  <c r="F111" i="114"/>
  <c r="L120" i="114"/>
  <c r="E135" i="114"/>
  <c r="L135" i="114" s="1"/>
  <c r="Q135" i="114" s="1"/>
  <c r="L55" i="114"/>
  <c r="E54" i="114"/>
  <c r="E88" i="114"/>
  <c r="L89" i="114"/>
  <c r="L28" i="114"/>
  <c r="Q13" i="114"/>
  <c r="L79" i="10"/>
  <c r="C40" i="10"/>
  <c r="L88" i="114" l="1"/>
  <c r="E109" i="114"/>
  <c r="L54" i="114"/>
  <c r="E75" i="114"/>
  <c r="Q28" i="114"/>
  <c r="L134" i="10"/>
  <c r="L133" i="10"/>
  <c r="L132" i="10"/>
  <c r="L131" i="10"/>
  <c r="L130" i="10"/>
  <c r="L129" i="10"/>
  <c r="L128" i="10"/>
  <c r="L127" i="10"/>
  <c r="J126" i="10"/>
  <c r="I126" i="10"/>
  <c r="H126" i="10"/>
  <c r="G126" i="10"/>
  <c r="F126" i="10"/>
  <c r="E126" i="10"/>
  <c r="L125" i="10"/>
  <c r="L124" i="10"/>
  <c r="L123" i="10"/>
  <c r="L122" i="10"/>
  <c r="J121" i="10"/>
  <c r="I121" i="10"/>
  <c r="H121" i="10"/>
  <c r="G121" i="10"/>
  <c r="F121" i="10"/>
  <c r="E121" i="10"/>
  <c r="L119" i="10"/>
  <c r="L118" i="10"/>
  <c r="L117" i="10"/>
  <c r="L113" i="10"/>
  <c r="L108" i="10"/>
  <c r="L107" i="10"/>
  <c r="L106" i="10"/>
  <c r="L105" i="10"/>
  <c r="L104" i="10"/>
  <c r="L103" i="10"/>
  <c r="L102" i="10"/>
  <c r="L101" i="10"/>
  <c r="L100" i="10"/>
  <c r="N99" i="10"/>
  <c r="J99" i="10"/>
  <c r="J98" i="10" s="1"/>
  <c r="I99" i="10"/>
  <c r="I98" i="10" s="1"/>
  <c r="H99" i="10"/>
  <c r="H98" i="10" s="1"/>
  <c r="G99" i="10"/>
  <c r="F99" i="10"/>
  <c r="F98" i="10" s="1"/>
  <c r="E99" i="10"/>
  <c r="E98" i="10" s="1"/>
  <c r="N98" i="10"/>
  <c r="L97" i="10"/>
  <c r="L96" i="10"/>
  <c r="L95" i="10"/>
  <c r="L94" i="10"/>
  <c r="L93" i="10"/>
  <c r="L92" i="10"/>
  <c r="L91" i="10"/>
  <c r="N90" i="10"/>
  <c r="N89" i="10" s="1"/>
  <c r="J90" i="10"/>
  <c r="J89" i="10" s="1"/>
  <c r="I90" i="10"/>
  <c r="I89" i="10" s="1"/>
  <c r="H90" i="10"/>
  <c r="H89" i="10" s="1"/>
  <c r="G90" i="10"/>
  <c r="G89" i="10" s="1"/>
  <c r="F90" i="10"/>
  <c r="E90" i="10"/>
  <c r="E89" i="10" s="1"/>
  <c r="L87" i="10"/>
  <c r="L86" i="10"/>
  <c r="L85" i="10"/>
  <c r="L82" i="10"/>
  <c r="L81" i="10"/>
  <c r="L74" i="10"/>
  <c r="L73" i="10"/>
  <c r="L72" i="10"/>
  <c r="L71" i="10"/>
  <c r="L70" i="10"/>
  <c r="L69" i="10"/>
  <c r="L68" i="10"/>
  <c r="L67" i="10"/>
  <c r="L66" i="10"/>
  <c r="N65" i="10"/>
  <c r="J65" i="10"/>
  <c r="J64" i="10" s="1"/>
  <c r="I65" i="10"/>
  <c r="I64" i="10" s="1"/>
  <c r="H65" i="10"/>
  <c r="H64" i="10" s="1"/>
  <c r="G65" i="10"/>
  <c r="G64" i="10" s="1"/>
  <c r="F65" i="10"/>
  <c r="F64" i="10" s="1"/>
  <c r="E65" i="10"/>
  <c r="N64" i="10"/>
  <c r="L63" i="10"/>
  <c r="L62" i="10"/>
  <c r="L61" i="10"/>
  <c r="L60" i="10"/>
  <c r="L59" i="10"/>
  <c r="L58" i="10"/>
  <c r="L57" i="10"/>
  <c r="N56" i="10"/>
  <c r="N55" i="10" s="1"/>
  <c r="J56" i="10"/>
  <c r="J55" i="10" s="1"/>
  <c r="I56" i="10"/>
  <c r="I55" i="10" s="1"/>
  <c r="H56" i="10"/>
  <c r="H55" i="10" s="1"/>
  <c r="G56" i="10"/>
  <c r="G55" i="10" s="1"/>
  <c r="F56" i="10"/>
  <c r="F55" i="10" s="1"/>
  <c r="E56" i="10"/>
  <c r="L53" i="10"/>
  <c r="L52" i="10"/>
  <c r="J51" i="10"/>
  <c r="I51" i="10"/>
  <c r="H51" i="10"/>
  <c r="G51" i="10"/>
  <c r="F51" i="10"/>
  <c r="E51" i="10"/>
  <c r="L48" i="10"/>
  <c r="L46" i="10"/>
  <c r="L45" i="10"/>
  <c r="Q45" i="10" s="1"/>
  <c r="L44" i="10"/>
  <c r="L43" i="10"/>
  <c r="L42" i="10"/>
  <c r="L41" i="10"/>
  <c r="K40" i="10"/>
  <c r="J40" i="10"/>
  <c r="I40" i="10"/>
  <c r="H40" i="10"/>
  <c r="G40" i="10"/>
  <c r="F40" i="10"/>
  <c r="E40" i="10"/>
  <c r="D40" i="10"/>
  <c r="L39" i="10"/>
  <c r="L30" i="10"/>
  <c r="K25" i="10"/>
  <c r="J25" i="10"/>
  <c r="I25" i="10"/>
  <c r="H25" i="10"/>
  <c r="G25" i="10"/>
  <c r="F25" i="10"/>
  <c r="E25" i="10"/>
  <c r="D25" i="10"/>
  <c r="C25" i="10"/>
  <c r="K23" i="10"/>
  <c r="J23" i="10"/>
  <c r="I23" i="10"/>
  <c r="H23" i="10"/>
  <c r="G23" i="10"/>
  <c r="F23" i="10"/>
  <c r="E23" i="10"/>
  <c r="D23" i="10"/>
  <c r="C23" i="10"/>
  <c r="L22" i="10"/>
  <c r="L21" i="10"/>
  <c r="L19" i="10"/>
  <c r="K15" i="10"/>
  <c r="J15" i="10"/>
  <c r="I15" i="10"/>
  <c r="H15" i="10"/>
  <c r="G15" i="10"/>
  <c r="F15" i="10"/>
  <c r="E15" i="10"/>
  <c r="D15" i="10"/>
  <c r="C15" i="10"/>
  <c r="K13" i="10"/>
  <c r="J13" i="10"/>
  <c r="I13" i="10"/>
  <c r="H13" i="10"/>
  <c r="G13" i="10"/>
  <c r="F13" i="10"/>
  <c r="E13" i="10"/>
  <c r="D13" i="10"/>
  <c r="L12" i="10"/>
  <c r="L11" i="10"/>
  <c r="L10" i="10"/>
  <c r="L8" i="10"/>
  <c r="H16" i="10" l="1"/>
  <c r="H15" i="114"/>
  <c r="H16" i="114" s="1"/>
  <c r="H77" i="114" s="1"/>
  <c r="C26" i="10"/>
  <c r="C25" i="114"/>
  <c r="K26" i="10"/>
  <c r="K25" i="114"/>
  <c r="K26" i="114" s="1"/>
  <c r="I16" i="10"/>
  <c r="I15" i="114"/>
  <c r="I16" i="114" s="1"/>
  <c r="I77" i="114" s="1"/>
  <c r="D26" i="10"/>
  <c r="D25" i="114"/>
  <c r="D26" i="114" s="1"/>
  <c r="I26" i="10"/>
  <c r="I25" i="114"/>
  <c r="I26" i="114" s="1"/>
  <c r="J16" i="10"/>
  <c r="J15" i="114"/>
  <c r="J16" i="114" s="1"/>
  <c r="J77" i="114" s="1"/>
  <c r="E26" i="10"/>
  <c r="E25" i="114"/>
  <c r="E26" i="114" s="1"/>
  <c r="G16" i="10"/>
  <c r="G15" i="114"/>
  <c r="G16" i="114" s="1"/>
  <c r="G77" i="114" s="1"/>
  <c r="J26" i="10"/>
  <c r="J25" i="114"/>
  <c r="J26" i="114" s="1"/>
  <c r="C16" i="10"/>
  <c r="C75" i="10" s="1"/>
  <c r="C15" i="114"/>
  <c r="K16" i="10"/>
  <c r="K75" i="10" s="1"/>
  <c r="K15" i="114"/>
  <c r="K16" i="114" s="1"/>
  <c r="K75" i="114" s="1"/>
  <c r="F26" i="10"/>
  <c r="F25" i="114"/>
  <c r="F26" i="114" s="1"/>
  <c r="D16" i="10"/>
  <c r="D75" i="10" s="1"/>
  <c r="D15" i="114"/>
  <c r="D16" i="114" s="1"/>
  <c r="D75" i="114" s="1"/>
  <c r="G26" i="10"/>
  <c r="G25" i="114"/>
  <c r="G26" i="114" s="1"/>
  <c r="F16" i="10"/>
  <c r="F15" i="114"/>
  <c r="F16" i="114" s="1"/>
  <c r="F77" i="114" s="1"/>
  <c r="E16" i="10"/>
  <c r="E15" i="114"/>
  <c r="E16" i="114" s="1"/>
  <c r="E77" i="114" s="1"/>
  <c r="H26" i="10"/>
  <c r="H25" i="114"/>
  <c r="H26" i="114" s="1"/>
  <c r="E111" i="114"/>
  <c r="L109" i="114"/>
  <c r="L111" i="114" s="1"/>
  <c r="G120" i="10"/>
  <c r="G135" i="10" s="1"/>
  <c r="D28" i="10"/>
  <c r="D109" i="10" s="1"/>
  <c r="F54" i="10"/>
  <c r="F75" i="10" s="1"/>
  <c r="Q11" i="10"/>
  <c r="G54" i="10"/>
  <c r="G75" i="10" s="1"/>
  <c r="N54" i="10"/>
  <c r="N75" i="10" s="1"/>
  <c r="J54" i="10"/>
  <c r="J75" i="10" s="1"/>
  <c r="J77" i="10" s="1"/>
  <c r="Q44" i="10"/>
  <c r="L90" i="10"/>
  <c r="Q10" i="10"/>
  <c r="C28" i="10"/>
  <c r="C109" i="10" s="1"/>
  <c r="G28" i="10"/>
  <c r="K28" i="10"/>
  <c r="K109" i="10" s="1"/>
  <c r="L56" i="10"/>
  <c r="E88" i="10"/>
  <c r="E109" i="10" s="1"/>
  <c r="I88" i="10"/>
  <c r="I109" i="10" s="1"/>
  <c r="Q48" i="10"/>
  <c r="J88" i="10"/>
  <c r="J109" i="10" s="1"/>
  <c r="Q8" i="10"/>
  <c r="H28" i="10"/>
  <c r="Q19" i="10"/>
  <c r="H88" i="10"/>
  <c r="H109" i="10" s="1"/>
  <c r="H54" i="10"/>
  <c r="H75" i="10" s="1"/>
  <c r="H77" i="10" s="1"/>
  <c r="L126" i="10"/>
  <c r="L23" i="10"/>
  <c r="E55" i="10"/>
  <c r="L55" i="10" s="1"/>
  <c r="L99" i="10"/>
  <c r="H120" i="10"/>
  <c r="H135" i="10" s="1"/>
  <c r="F120" i="10"/>
  <c r="F135" i="10" s="1"/>
  <c r="J120" i="10"/>
  <c r="J135" i="10" s="1"/>
  <c r="L13" i="10"/>
  <c r="F28" i="10"/>
  <c r="J28" i="10"/>
  <c r="E28" i="10"/>
  <c r="I28" i="10"/>
  <c r="L65" i="10"/>
  <c r="I54" i="10"/>
  <c r="I75" i="10" s="1"/>
  <c r="G98" i="10"/>
  <c r="G88" i="10" s="1"/>
  <c r="G109" i="10" s="1"/>
  <c r="N88" i="10"/>
  <c r="N109" i="10" s="1"/>
  <c r="Q21" i="10"/>
  <c r="L40" i="10"/>
  <c r="L51" i="10"/>
  <c r="E64" i="10"/>
  <c r="L64" i="10" s="1"/>
  <c r="F89" i="10"/>
  <c r="L15" i="10"/>
  <c r="L121" i="10"/>
  <c r="I120" i="10"/>
  <c r="I135" i="10" s="1"/>
  <c r="L25" i="10"/>
  <c r="E120" i="10"/>
  <c r="I77" i="10" l="1"/>
  <c r="L26" i="10"/>
  <c r="G77" i="10"/>
  <c r="L25" i="114"/>
  <c r="C26" i="114"/>
  <c r="L26" i="114" s="1"/>
  <c r="F77" i="10"/>
  <c r="C16" i="114"/>
  <c r="L15" i="114"/>
  <c r="E111" i="10"/>
  <c r="I111" i="10"/>
  <c r="Q40" i="10"/>
  <c r="G111" i="10"/>
  <c r="J111" i="10"/>
  <c r="L98" i="10"/>
  <c r="H111" i="10"/>
  <c r="E54" i="10"/>
  <c r="L28" i="10"/>
  <c r="E135" i="10"/>
  <c r="L135" i="10" s="1"/>
  <c r="Q135" i="10" s="1"/>
  <c r="L120" i="10"/>
  <c r="L89" i="10"/>
  <c r="F88" i="10"/>
  <c r="L16" i="10"/>
  <c r="C75" i="114" l="1"/>
  <c r="L75" i="114" s="1"/>
  <c r="L16" i="114"/>
  <c r="L54" i="10"/>
  <c r="E75" i="10"/>
  <c r="E77" i="10" s="1"/>
  <c r="F109" i="10"/>
  <c r="L88" i="10"/>
  <c r="L77" i="114" l="1"/>
  <c r="L75" i="10"/>
  <c r="L77" i="10" s="1"/>
  <c r="F111" i="10"/>
  <c r="L109" i="10"/>
  <c r="L111" i="10" s="1"/>
  <c r="Q39" i="10" l="1"/>
  <c r="Q22" i="10" l="1"/>
  <c r="Q23" i="10"/>
  <c r="Q12" i="10"/>
  <c r="Q13" i="10"/>
  <c r="Q28" i="10"/>
</calcChain>
</file>

<file path=xl/sharedStrings.xml><?xml version="1.0" encoding="utf-8"?>
<sst xmlns="http://schemas.openxmlformats.org/spreadsheetml/2006/main" count="4624" uniqueCount="163">
  <si>
    <t>Assessment, Casework, Care Management, Occupational Therapy and Criminal Justice Field Work</t>
  </si>
  <si>
    <t xml:space="preserve">Secure Accommodation </t>
  </si>
  <si>
    <t>Homecare</t>
  </si>
  <si>
    <t>Day Care</t>
  </si>
  <si>
    <t>Gross Expenditure Check</t>
  </si>
  <si>
    <t>Adult Support &amp; Protection</t>
  </si>
  <si>
    <t>All Other Third Party Payments</t>
  </si>
  <si>
    <t>Control Total</t>
  </si>
  <si>
    <t>Difference</t>
  </si>
  <si>
    <t>Memorandum Only</t>
  </si>
  <si>
    <t>Employee Costs</t>
  </si>
  <si>
    <t>Third Party Payments</t>
  </si>
  <si>
    <t>Support Services</t>
  </si>
  <si>
    <t>Contributions from Health Authorities</t>
  </si>
  <si>
    <t>Revenue Contribution to Capital (RCC)</t>
  </si>
  <si>
    <t>All Other Expenditure</t>
  </si>
  <si>
    <t>Gross Expenditure</t>
  </si>
  <si>
    <t>All Other Income</t>
  </si>
  <si>
    <t>LFR 03: Social Work</t>
  </si>
  <si>
    <t>Service Strategy</t>
  </si>
  <si>
    <t>Children's Panel</t>
  </si>
  <si>
    <t>Children and Families</t>
  </si>
  <si>
    <t>Total Social Work</t>
  </si>
  <si>
    <t>Aberdeen City</t>
  </si>
  <si>
    <t>Aberdeenshire</t>
  </si>
  <si>
    <t>Angus</t>
  </si>
  <si>
    <t>Argyll &amp; Bute</t>
  </si>
  <si>
    <t>Clackmannanshire</t>
  </si>
  <si>
    <t>Dumfries &amp; Galloway</t>
  </si>
  <si>
    <t>Dundee City</t>
  </si>
  <si>
    <t>East Ayrshire</t>
  </si>
  <si>
    <t>East Dunbartonshire</t>
  </si>
  <si>
    <t>East Lothian</t>
  </si>
  <si>
    <t>East Renfrewshire</t>
  </si>
  <si>
    <t>Falkirk</t>
  </si>
  <si>
    <t>Fife</t>
  </si>
  <si>
    <t>Glasgow City</t>
  </si>
  <si>
    <t>Highland</t>
  </si>
  <si>
    <t>Inverclyde</t>
  </si>
  <si>
    <t>Midlothian</t>
  </si>
  <si>
    <t>Moray</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</si>
  <si>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</si>
  <si>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</si>
  <si>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</si>
  <si>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</si>
  <si>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</si>
  <si>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</si>
  <si>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</si>
  <si>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</si>
  <si>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</si>
  <si>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</si>
  <si>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</si>
  <si>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</si>
  <si>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Expenditure</t>
  </si>
  <si>
    <t>Income</t>
  </si>
  <si>
    <t>Net Expenditure Check</t>
  </si>
  <si>
    <t>Requisitions from Constituent Councils</t>
  </si>
  <si>
    <t>Third Party Payments to Joint Boards - Requisitions Only</t>
  </si>
  <si>
    <t xml:space="preserve">Care Homes </t>
  </si>
  <si>
    <t>Care Homes - Free nursing care for people aged 18-64</t>
  </si>
  <si>
    <t>Care Homes - Other</t>
  </si>
  <si>
    <t>Home Care - Other</t>
  </si>
  <si>
    <t>Net Expenditure</t>
  </si>
  <si>
    <t>Older Persons (aged over 65)</t>
  </si>
  <si>
    <t>£ thousands</t>
  </si>
  <si>
    <t>Direct Payments (SDS1)</t>
  </si>
  <si>
    <t>Managed Personalised Budgets (SDS2)</t>
  </si>
  <si>
    <t>Net Revenue Expenditure on a Funding Basis</t>
  </si>
  <si>
    <t>Gross Expenditure on a Funding Basis</t>
  </si>
  <si>
    <t>Contributions From Other Local Authorities</t>
  </si>
  <si>
    <t>Criminal Justice Social Work Services</t>
  </si>
  <si>
    <t>Gross Payments to Private Persons</t>
  </si>
  <si>
    <t>Gross Payments to Private Companies</t>
  </si>
  <si>
    <t>Gross Payments to Voluntary Bodies</t>
  </si>
  <si>
    <t>Gross Payments to Health Authorities</t>
  </si>
  <si>
    <t>Gross Payments to Other Local Authorities</t>
  </si>
  <si>
    <t>Services Purchased or Provided Directly by Councils:</t>
  </si>
  <si>
    <t>Accommodation-Based Services</t>
  </si>
  <si>
    <t>Residential Schools</t>
  </si>
  <si>
    <t>Other Accommodation-Based Services</t>
  </si>
  <si>
    <t>Community-Based Services</t>
  </si>
  <si>
    <t>Equipment and Adaptations</t>
  </si>
  <si>
    <t xml:space="preserve">Services to Support Carers </t>
  </si>
  <si>
    <t>Supported Employment</t>
  </si>
  <si>
    <t>Adoption Services</t>
  </si>
  <si>
    <t>Fostering/Family Placement</t>
  </si>
  <si>
    <t>Other Community-Based Services</t>
  </si>
  <si>
    <t>Respite Care / Support for Carers</t>
  </si>
  <si>
    <t>Managed Personalised Budgets (SDS2) Expenditure</t>
  </si>
  <si>
    <t>Total Income from Charges to Service Users</t>
  </si>
  <si>
    <t>Gross Income on a Funding Basis</t>
  </si>
  <si>
    <t>Recharge Income From Other Services</t>
  </si>
  <si>
    <t>Gross Expenditure Adjusted for LFR puposes</t>
  </si>
  <si>
    <t>Gross Income Adjusted for LFR Purposes</t>
  </si>
  <si>
    <t>Contributions to Integration Joint Boards</t>
  </si>
  <si>
    <t>Net Contribution to Integration Joint Boards</t>
  </si>
  <si>
    <t>Net Contributions from Integration Joint Boards</t>
  </si>
  <si>
    <t>Contributions from Integration Joint Boards</t>
  </si>
  <si>
    <t>Client contributions paid directly to private or voluntary sector providers</t>
  </si>
  <si>
    <t>Services by Client Group: Net Expenditure (please break row 28 down by service)</t>
  </si>
  <si>
    <t>Services by Client Group: Income from Charges to Service Users (please break cell F71 of LFR 00 down by service and client group)</t>
  </si>
  <si>
    <t>Services by Client Group: Gross Expenditure (please break row 16 down by service)</t>
  </si>
  <si>
    <t>Home Care - Personal Care</t>
  </si>
  <si>
    <t>Additional Information - Funding basis</t>
  </si>
  <si>
    <t xml:space="preserve">Please enter expenditure as a positive number </t>
  </si>
  <si>
    <t>and income as a negative number throughout.</t>
  </si>
  <si>
    <r>
      <t xml:space="preserve">Validation checks - </t>
    </r>
    <r>
      <rPr>
        <sz val="11"/>
        <rFont val="Arial"/>
        <family val="2"/>
      </rPr>
      <t>Please check and provide a comment if highlighted in red</t>
    </r>
  </si>
  <si>
    <t>Home Care - Free Personal Care</t>
  </si>
  <si>
    <t>Adults with physical or sensory disabilities (aged 18-64)</t>
  </si>
  <si>
    <t>Adults with learning disabilities (aged 18-64)</t>
  </si>
  <si>
    <t>Adults with mental health needs 
(aged 18-64)</t>
  </si>
  <si>
    <t>Adults with other needs
(aged 18-64)</t>
  </si>
  <si>
    <t>Children with 
a disability</t>
  </si>
  <si>
    <t>Fostering / Family Placement</t>
  </si>
  <si>
    <t>Care Homes - Personal and nursing care for people aged 65+ receiving both free personal care and free nursing care</t>
  </si>
  <si>
    <t>Care Homes - Personal care for people aged 65+ receiving only free personal care</t>
  </si>
  <si>
    <t>2018-19</t>
  </si>
  <si>
    <t>Gross Expenditure (Adjusted for LFR purposes): 2017-18</t>
  </si>
  <si>
    <t>Gross Income (Adjusted for LFR purposes): 2017-18</t>
  </si>
  <si>
    <t>Net Expenditure: 2017-18</t>
  </si>
  <si>
    <t>Scotland</t>
  </si>
  <si>
    <t>-</t>
  </si>
  <si>
    <t>PASS</t>
  </si>
  <si>
    <t xml:space="preserve">                  -  </t>
  </si>
  <si>
    <t>City of Edinburgh</t>
  </si>
  <si>
    <t>Na h-Eileanan Siar</t>
  </si>
  <si>
    <t>2018-19 Local Financial Returns (LFRs)</t>
  </si>
  <si>
    <t>Background</t>
  </si>
  <si>
    <t>The LFRs are a series of detailed returns that collect final, audited expenditure figures for all councils, Valuation Joint Boards (VJBs), Regional Transport Partnerships (RTPs) and the Tay Road Bridge Joint Board on</t>
  </si>
  <si>
    <t>an annual basis. The figures collected in the LFRs are published as part of the Scottish Local Government Finance Statistics (SLGFS) publication.</t>
  </si>
  <si>
    <t xml:space="preserve">Councils complete all sections of the LFR, however non-council local authorities are only required to complete the sections relevant to them. All workbooks contain a 'Scotland' tab which provides summary figures at </t>
  </si>
  <si>
    <r>
      <t xml:space="preserve">Scotland level, i.e. for all local authorities who have completed that section. Workbooks relating to sections completed by </t>
    </r>
    <r>
      <rPr>
        <b/>
        <sz val="12"/>
        <color theme="1"/>
        <rFont val="Arial"/>
        <family val="2"/>
      </rPr>
      <t>all</t>
    </r>
    <r>
      <rPr>
        <sz val="12"/>
        <color theme="1"/>
        <rFont val="Arial"/>
        <family val="2"/>
      </rPr>
      <t xml:space="preserve"> local authorities also contain a 'Councils' tab which provides summary figures for councils only.</t>
    </r>
  </si>
  <si>
    <t>More information on the LFRs, including a blank return and guidance for completion, is available at</t>
  </si>
  <si>
    <t>www.gov.scot/publications/local-financial-return-2018-19/</t>
  </si>
  <si>
    <t>More information on the SLGFS is available at</t>
  </si>
  <si>
    <t>www.gov.scot/collections/local-government-finance-statistics/#scottishlocalgovernmentfinancialstatistics</t>
  </si>
  <si>
    <t>This file contains the data provided by local authorities via the LFR 03 section of the LFR which collects figures on Social Work expenditure and income.</t>
  </si>
  <si>
    <t>Data Interpretation</t>
  </si>
  <si>
    <t>Local authorities are asked to complete the LFRs in line with the guidance provided to ensure returns are completed on a consistent basis to allow for a reasonable degree of comparability. However, there is the</t>
  </si>
  <si>
    <t>potential for inconsistent reporting between local authorities for lower level figures where local accounting practices may vary. Changes in accounting standards between financial years may also impact on the</t>
  </si>
  <si>
    <t>categorisation of expenditure which can lead to discontinuities in the data collected.</t>
  </si>
  <si>
    <t>Net revenue expenditure can be affected by demand for services and the resources available to deliver those services, which will vary between local authorities. Net revenue expenditure can also be affected by large</t>
  </si>
  <si>
    <t>one-off payments in any year, for example Equal Pay back-pay settlement expenditure. It is important to consider these factors when making comparisons between local authorities.</t>
  </si>
  <si>
    <r>
      <t xml:space="preserve">The LFR 03 section is </t>
    </r>
    <r>
      <rPr>
        <b/>
        <sz val="12"/>
        <color theme="1"/>
        <rFont val="Arial"/>
        <family val="2"/>
      </rPr>
      <t>currently under review</t>
    </r>
    <r>
      <rPr>
        <sz val="12"/>
        <color theme="1"/>
        <rFont val="Arial"/>
        <family val="2"/>
      </rPr>
      <t xml:space="preserve"> in order to better align the information collected to that captured in local authorities’ accounts whilst ensuring the return reflects current social work practices. Due to the </t>
    </r>
  </si>
  <si>
    <t>level of detail collected in this return, local authorities are increasingly having to estimate expenditure and income figures in order to complete the return. This may impact on the accuracy of the figures provided and,</t>
  </si>
  <si>
    <t>due to different local authorities using different estimation methods, this will also impact on the comparability of these figures. It is anticipated that changes will be made for the 2019-20 LFR. If you have any questions</t>
  </si>
  <si>
    <t xml:space="preserve">or comments on this review, please email </t>
  </si>
  <si>
    <t>lgfstats@gov.scot</t>
  </si>
  <si>
    <t>Revisions</t>
  </si>
  <si>
    <t>LFR and CR Final figures prior to 2018-19 may have been revised following the previous publication. In particular, local authorities were asked to revise their 2017-18 returns where necessary as part of the 2018-19</t>
  </si>
  <si>
    <t xml:space="preserve">validation process. A complete set of revised 2017-18 LFR and CR Final workbooks is available at </t>
  </si>
  <si>
    <t>www.gov.scot/publications/scottish-local-government-finance-statistics-2017-18-workbooks/</t>
  </si>
  <si>
    <t>Enquiries</t>
  </si>
  <si>
    <t>For enquiries about this data, please email</t>
  </si>
  <si>
    <t>Last updated on 20 April 2021</t>
  </si>
  <si>
    <t>This file has been revised since it's initial publication as follows:</t>
  </si>
  <si>
    <t>- On 20 April 2021 to correct errors identified during the validation of the 2019-20 LFRs.</t>
  </si>
  <si>
    <r>
      <t xml:space="preserve">Update at 20 April 2021: </t>
    </r>
    <r>
      <rPr>
        <sz val="12"/>
        <rFont val="Arial"/>
        <family val="2"/>
      </rPr>
      <t xml:space="preserve">The review of the LFR 03 Additional Information is ongoing as part of a wider review of social care expenditure data. Review work carried out to date has raised significant concerns about </t>
    </r>
  </si>
  <si>
    <t>the quality and consistency of this data. In particular, the majority of the Additional Information data (Rows 37 to 135) is not directly available from local authorities' accounts in the form required within the return, and so</t>
  </si>
  <si>
    <t>local authorities are using a variety of allocation methods to provide this data. The additional calculations undertaken to produce these figures places a significant burden on local authorities. It has also been made</t>
  </si>
  <si>
    <t>clear that which figures are calculated, and the allocation method used, varies between different local authorities. This will impact on the consistency and comparability of this data. In light of this information, whilst the</t>
  </si>
  <si>
    <t>If you would like more information on this review, please contact the mailbox noted below under 'Enquiries'.</t>
  </si>
  <si>
    <r>
      <t xml:space="preserve">LFR 03 Additional Information will provide indicative figures, users are advised that this data is </t>
    </r>
    <r>
      <rPr>
        <b/>
        <sz val="12"/>
        <rFont val="Arial"/>
        <family val="2"/>
      </rPr>
      <t>not</t>
    </r>
    <r>
      <rPr>
        <sz val="12"/>
        <rFont val="Arial"/>
        <family val="2"/>
      </rPr>
      <t xml:space="preserve"> of a sufficient quality or consistency to support detailed analysis / modelling or comparability between local authorities.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</si>
</sst>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_ ;\-#,##0\ "/>
  </numFmts>
  <fonts count="37">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10"/>
      <name val="Geneva"/>
    </font>
    <font>
      <u/>
      <sz val="10"/>
      <color indexed="12"/>
      <name val="Arial"/>
      <family val="2"/>
    </font>
    <font>
      <sz val="8"/>
      <name val="Arial"/>
      <family val="2"/>
    </font>
    <font>
      <sz val="12"/>
      <name val="Arial"/>
      <family val="2"/>
    </font>
    <font>
      <b/>
      <sz val="12"/>
      <name val="Arial"/>
      <family val="2"/>
    </font>
    <font>
      <b/>
      <sz val="8"/>
      <name val="Arial"/>
      <family val="2"/>
    </font>
    <font>
      <sz val="7"/>
      <name val="Arial"/>
      <family val="2"/>
    </font>
    <font>
      <b/>
      <sz val="10"/>
      <name val="Arial"/>
      <family val="2"/>
    </font>
    <font>
      <sz val="10"/>
      <name val="Arial"/>
      <family val="2"/>
    </font>
    <font>
      <b/>
      <u/>
      <sz val="8"/>
      <name val="Arial"/>
      <family val="2"/>
    </font>
    <font>
      <sz val="7"/>
      <color indexed="22"/>
      <name val="Arial"/>
      <family val="2"/>
    </font>
    <font>
      <b/>
      <sz val="10"/>
      <color indexed="10"/>
      <name val="Arial"/>
      <family val="2"/>
    </font>
    <font>
      <sz val="10"/>
      <color indexed="22"/>
      <name val="Arial"/>
      <family val="2"/>
    </font>
    <font>
      <b/>
      <sz val="14"/>
      <name val="Arial"/>
      <family val="2"/>
    </font>
    <font>
      <sz val="10"/>
      <name val="Arial"/>
      <family val="2"/>
    </font>
    <font>
      <sz val="10"/>
      <name val="Arial"/>
      <family val="2"/>
    </font>
    <font>
      <sz val="10"/>
      <color rgb="FF0070C0"/>
      <name val="Arial"/>
      <family val="2"/>
    </font>
    <font>
      <sz val="10"/>
      <color theme="0"/>
      <name val="Arial"/>
      <family val="2"/>
    </font>
    <font>
      <u/>
      <sz val="12"/>
      <color indexed="12"/>
      <name val="Arial"/>
      <family val="2"/>
    </font>
    <font>
      <sz val="11"/>
      <name val="Arial"/>
      <family val="2"/>
    </font>
    <font>
      <b/>
      <sz val="11"/>
      <name val="Arial"/>
      <family val="2"/>
    </font>
    <font>
      <b/>
      <sz val="10"/>
      <color theme="0"/>
      <name val="Arial"/>
      <family val="2"/>
    </font>
    <font>
      <sz val="6"/>
      <color theme="0"/>
      <name val="Arial"/>
      <family val="2"/>
    </font>
    <font>
      <b/>
      <sz val="20"/>
      <color rgb="FF0070C0"/>
      <name val="Arial"/>
      <family val="2"/>
    </font>
    <font>
      <sz val="12"/>
      <color theme="1"/>
      <name val="Arial"/>
      <family val="2"/>
    </font>
    <font>
      <b/>
      <sz val="18"/>
      <color rgb="FF0070C0"/>
      <name val="Arial"/>
      <family val="2"/>
    </font>
    <font>
      <sz val="14"/>
      <color theme="1"/>
      <name val="Arial"/>
      <family val="2"/>
    </font>
    <font>
      <sz val="11"/>
      <color rgb="FF1F497D"/>
      <name val="Calibri"/>
      <family val="2"/>
      <scheme val="minor"/>
    </font>
    <font>
      <b/>
      <sz val="14"/>
      <color rgb="FF0070C0"/>
      <name val="Arial"/>
      <family val="2"/>
    </font>
    <font>
      <b/>
      <sz val="12"/>
      <color theme="1"/>
      <name val="Arial"/>
      <family val="2"/>
    </font>
    <font>
      <u/>
      <sz val="12"/>
      <color theme="10"/>
      <name val="Arial"/>
      <family val="2"/>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3"/>
        <bgColor indexed="64"/>
      </patternFill>
    </fill>
    <fill>
      <patternFill patternType="solid">
        <fgColor rgb="FF777777"/>
        <bgColor indexed="64"/>
      </patternFill>
    </fill>
    <fill>
      <patternFill patternType="solid">
        <fgColor rgb="FF1F497D"/>
        <bgColor indexed="64"/>
      </patternFill>
    </fill>
    <fill>
      <patternFill patternType="solid">
        <fgColor rgb="FF8DB4E2"/>
        <bgColor indexed="64"/>
      </patternFill>
    </fill>
    <fill>
      <patternFill patternType="solid">
        <fgColor rgb="FFD9D9D9"/>
        <bgColor indexed="64"/>
      </patternFill>
    </fill>
    <fill>
      <patternFill patternType="solid">
        <fgColor indexed="65"/>
        <bgColor indexed="64"/>
      </patternFill>
    </fill>
  </fills>
  <borders count="12">
    <border>
      <left/>
      <right/>
      <top/>
      <bottom/>
      <diagonal/>
    </border>
    <border>
      <left style="thin">
        <color indexed="55"/>
      </left>
      <right style="thin">
        <color indexed="55"/>
      </right>
      <top style="thin">
        <color indexed="55"/>
      </top>
      <bottom style="thin">
        <color indexed="55"/>
      </bottom>
      <diagonal/>
    </border>
    <border>
      <left/>
      <right/>
      <top style="thin">
        <color indexed="55"/>
      </top>
      <bottom/>
      <diagonal/>
    </border>
    <border>
      <left/>
      <right style="thin">
        <color indexed="55"/>
      </right>
      <top style="thin">
        <color indexed="55"/>
      </top>
      <bottom style="thin">
        <color indexed="55"/>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499984740745262"/>
      </right>
      <top style="thin">
        <color theme="0" tint="-0.499984740745262"/>
      </top>
      <bottom style="thin">
        <color theme="0" tint="-0.499984740745262"/>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indexed="22"/>
      </left>
      <right style="thin">
        <color indexed="22"/>
      </right>
      <top style="thin">
        <color theme="0" tint="-0.24994659260841701"/>
      </top>
      <bottom style="thin">
        <color theme="0" tint="-0.24994659260841701"/>
      </bottom>
      <diagonal/>
    </border>
    <border>
      <left style="thin">
        <color indexed="22"/>
      </left>
      <right style="thin">
        <color indexed="22"/>
      </right>
      <top style="thin">
        <color indexed="55"/>
      </top>
      <bottom style="thin">
        <color indexed="55"/>
      </bottom>
      <diagonal/>
    </border>
    <border>
      <left style="thin">
        <color theme="0" tint="-0.34998626667073579"/>
      </left>
      <right style="thin">
        <color theme="0" tint="-0.34998626667073579"/>
      </right>
      <top/>
      <bottom style="thin">
        <color theme="0" tint="-0.34998626667073579"/>
      </bottom>
      <diagonal/>
    </border>
  </borders>
  <cellStyleXfs count="19">
    <xf numFmtId="0" fontId="0" fillId="0" borderId="0"/>
    <xf numFmtId="0" fontId="7" fillId="0" borderId="0" applyNumberFormat="0" applyFill="0" applyBorder="0" applyAlignment="0" applyProtection="0">
      <alignment vertical="top"/>
      <protection locked="0"/>
    </xf>
    <xf numFmtId="0" fontId="14" fillId="0" borderId="0"/>
    <xf numFmtId="0" fontId="14" fillId="0" borderId="0"/>
    <xf numFmtId="0" fontId="6" fillId="0" borderId="0"/>
    <xf numFmtId="9" fontId="20" fillId="0" borderId="0" applyFont="0" applyFill="0" applyBorder="0" applyAlignment="0" applyProtection="0"/>
    <xf numFmtId="9" fontId="21" fillId="0" borderId="0" applyFont="0" applyFill="0" applyBorder="0" applyAlignment="0" applyProtection="0"/>
    <xf numFmtId="0" fontId="6" fillId="0" borderId="0"/>
    <xf numFmtId="0" fontId="4" fillId="0" borderId="0"/>
    <xf numFmtId="0" fontId="3" fillId="0" borderId="0"/>
    <xf numFmtId="43" fontId="3" fillId="0" borderId="0" applyFont="0" applyFill="0" applyBorder="0" applyAlignment="0" applyProtection="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7" fillId="0" borderId="0" applyNumberFormat="0" applyFill="0" applyBorder="0" applyAlignment="0" applyProtection="0">
      <alignment vertical="top"/>
      <protection locked="0"/>
    </xf>
  </cellStyleXfs>
  <cellXfs count="115">
    <xf numFmtId="0" fontId="0" fillId="0" borderId="0" xfId="0"/>
    <xf numFmtId="0" fontId="13" fillId="2" borderId="0" xfId="4" applyFont="1" applyFill="1" applyAlignment="1" applyProtection="1">
      <alignment vertical="center" wrapText="1"/>
    </xf>
    <xf numFmtId="0" fontId="8" fillId="2" borderId="0" xfId="4" applyFont="1" applyFill="1" applyAlignment="1" applyProtection="1">
      <alignment vertical="center" wrapText="1"/>
    </xf>
    <xf numFmtId="3" fontId="5" fillId="2" borderId="0" xfId="4" applyNumberFormat="1" applyFont="1" applyFill="1" applyAlignment="1" applyProtection="1">
      <alignment vertical="center" wrapText="1"/>
    </xf>
    <xf numFmtId="0" fontId="15" fillId="2" borderId="0" xfId="4" applyFont="1" applyFill="1" applyAlignment="1" applyProtection="1">
      <alignment vertical="center" wrapText="1"/>
    </xf>
    <xf numFmtId="3" fontId="5" fillId="2" borderId="0" xfId="4" applyNumberFormat="1" applyFont="1" applyFill="1" applyBorder="1" applyAlignment="1" applyProtection="1">
      <alignment vertical="center" wrapText="1"/>
    </xf>
    <xf numFmtId="3" fontId="13" fillId="2" borderId="0" xfId="4" applyNumberFormat="1" applyFont="1" applyFill="1" applyBorder="1" applyAlignment="1" applyProtection="1">
      <alignment vertical="center" wrapText="1"/>
    </xf>
    <xf numFmtId="3" fontId="8" fillId="2" borderId="0" xfId="4" applyNumberFormat="1" applyFont="1" applyFill="1" applyAlignment="1" applyProtection="1">
      <alignment vertical="center" wrapText="1"/>
    </xf>
    <xf numFmtId="0" fontId="8" fillId="2" borderId="0" xfId="4" applyFont="1" applyFill="1" applyBorder="1" applyAlignment="1" applyProtection="1">
      <alignment vertical="center" wrapText="1"/>
    </xf>
    <xf numFmtId="0" fontId="8" fillId="2" borderId="0" xfId="4" applyFont="1" applyFill="1" applyAlignment="1" applyProtection="1">
      <alignment horizontal="center" vertical="center" wrapText="1"/>
    </xf>
    <xf numFmtId="0" fontId="5" fillId="2" borderId="0" xfId="4" applyFont="1" applyFill="1" applyBorder="1" applyAlignment="1" applyProtection="1">
      <alignment vertical="center" wrapText="1"/>
    </xf>
    <xf numFmtId="3" fontId="5" fillId="4" borderId="0" xfId="4" applyNumberFormat="1" applyFont="1" applyFill="1" applyBorder="1" applyAlignment="1" applyProtection="1">
      <alignment vertical="center" wrapText="1"/>
    </xf>
    <xf numFmtId="0" fontId="13" fillId="2" borderId="0" xfId="4" applyFont="1" applyFill="1" applyBorder="1" applyAlignment="1" applyProtection="1">
      <alignment vertical="center" wrapText="1"/>
    </xf>
    <xf numFmtId="0" fontId="5" fillId="4" borderId="0" xfId="4" applyFont="1" applyFill="1" applyBorder="1" applyAlignment="1" applyProtection="1">
      <alignment vertical="center" wrapText="1"/>
    </xf>
    <xf numFmtId="0" fontId="8" fillId="4" borderId="0" xfId="4" applyFont="1" applyFill="1" applyBorder="1" applyAlignment="1" applyProtection="1">
      <alignment vertical="center" wrapText="1"/>
    </xf>
    <xf numFmtId="3" fontId="5" fillId="4" borderId="0" xfId="4" applyNumberFormat="1" applyFont="1" applyFill="1" applyAlignment="1" applyProtection="1">
      <alignment vertical="center" wrapText="1"/>
    </xf>
    <xf numFmtId="0" fontId="5" fillId="4" borderId="0" xfId="4" applyFont="1" applyFill="1" applyAlignment="1" applyProtection="1">
      <alignment vertical="center" wrapText="1"/>
    </xf>
    <xf numFmtId="3" fontId="5" fillId="2" borderId="4" xfId="4" applyNumberFormat="1" applyFont="1" applyFill="1" applyBorder="1" applyAlignment="1" applyProtection="1">
      <alignment vertical="center" wrapText="1"/>
      <protection locked="0"/>
    </xf>
    <xf numFmtId="3" fontId="13" fillId="4" borderId="0" xfId="4" applyNumberFormat="1" applyFont="1" applyFill="1" applyBorder="1" applyAlignment="1" applyProtection="1">
      <alignment vertical="center" wrapText="1"/>
    </xf>
    <xf numFmtId="3" fontId="13" fillId="4" borderId="0" xfId="4" applyNumberFormat="1" applyFont="1" applyFill="1" applyAlignment="1" applyProtection="1">
      <alignment vertical="center" wrapText="1"/>
    </xf>
    <xf numFmtId="0" fontId="23" fillId="2" borderId="0" xfId="4" applyFont="1" applyFill="1" applyAlignment="1" applyProtection="1">
      <alignment vertical="center" wrapText="1"/>
    </xf>
    <xf numFmtId="0" fontId="26" fillId="2" borderId="0" xfId="4" applyFont="1" applyFill="1" applyAlignment="1" applyProtection="1">
      <alignment vertical="center" wrapText="1"/>
    </xf>
    <xf numFmtId="0" fontId="19" fillId="2" borderId="0" xfId="4" applyFont="1" applyFill="1" applyAlignment="1" applyProtection="1">
      <alignment vertical="center" wrapText="1"/>
    </xf>
    <xf numFmtId="0" fontId="10" fillId="2" borderId="0" xfId="1" applyFont="1" applyFill="1" applyAlignment="1" applyProtection="1">
      <alignment vertical="center" wrapText="1"/>
    </xf>
    <xf numFmtId="0" fontId="13" fillId="2" borderId="0" xfId="7" applyFont="1" applyFill="1" applyAlignment="1" applyProtection="1">
      <alignment horizontal="right" vertical="center"/>
    </xf>
    <xf numFmtId="3" fontId="12" fillId="4" borderId="0" xfId="7" applyNumberFormat="1" applyFont="1" applyFill="1" applyBorder="1" applyAlignment="1" applyProtection="1">
      <alignment vertical="center"/>
    </xf>
    <xf numFmtId="3" fontId="16" fillId="4" borderId="0" xfId="4" applyNumberFormat="1" applyFont="1" applyFill="1" applyBorder="1" applyAlignment="1" applyProtection="1">
      <alignment vertical="center"/>
    </xf>
    <xf numFmtId="0" fontId="26" fillId="2" borderId="0" xfId="4" quotePrefix="1" applyFont="1" applyFill="1" applyAlignment="1" applyProtection="1">
      <alignment horizontal="left" vertical="center" wrapText="1"/>
    </xf>
    <xf numFmtId="0" fontId="5" fillId="2" borderId="4" xfId="4" applyFont="1" applyFill="1" applyBorder="1" applyAlignment="1" applyProtection="1">
      <alignment vertical="center" wrapText="1"/>
    </xf>
    <xf numFmtId="0" fontId="5" fillId="2" borderId="4" xfId="4" quotePrefix="1" applyFont="1" applyFill="1" applyBorder="1" applyAlignment="1" applyProtection="1">
      <alignment horizontal="left" vertical="center" wrapText="1"/>
    </xf>
    <xf numFmtId="0" fontId="5" fillId="4" borderId="4" xfId="4" quotePrefix="1" applyFont="1" applyFill="1" applyBorder="1" applyAlignment="1" applyProtection="1">
      <alignment horizontal="left" vertical="center" wrapText="1"/>
    </xf>
    <xf numFmtId="0" fontId="27" fillId="5" borderId="4" xfId="4" quotePrefix="1" applyFont="1" applyFill="1" applyBorder="1" applyAlignment="1" applyProtection="1">
      <alignment horizontal="left" vertical="center" wrapText="1"/>
    </xf>
    <xf numFmtId="3" fontId="27" fillId="5" borderId="4" xfId="4" applyNumberFormat="1" applyFont="1" applyFill="1" applyBorder="1" applyAlignment="1" applyProtection="1">
      <alignment vertical="center" wrapText="1"/>
    </xf>
    <xf numFmtId="3" fontId="23" fillId="5" borderId="4" xfId="4" applyNumberFormat="1" applyFont="1" applyFill="1" applyBorder="1" applyAlignment="1" applyProtection="1">
      <alignment vertical="center" wrapText="1"/>
    </xf>
    <xf numFmtId="0" fontId="27" fillId="5" borderId="4" xfId="4" applyFont="1" applyFill="1" applyBorder="1" applyAlignment="1" applyProtection="1">
      <alignment horizontal="left" vertical="center" wrapText="1"/>
    </xf>
    <xf numFmtId="3" fontId="27" fillId="5" borderId="1" xfId="4" applyNumberFormat="1" applyFont="1" applyFill="1" applyBorder="1" applyAlignment="1" applyProtection="1">
      <alignment vertical="center" wrapText="1"/>
    </xf>
    <xf numFmtId="0" fontId="17" fillId="2" borderId="0" xfId="4" applyFont="1" applyFill="1" applyBorder="1" applyAlignment="1" applyProtection="1">
      <alignment vertical="center" wrapText="1"/>
    </xf>
    <xf numFmtId="0" fontId="26" fillId="4" borderId="0" xfId="4" quotePrefix="1" applyFont="1" applyFill="1" applyBorder="1" applyAlignment="1" applyProtection="1">
      <alignment horizontal="left" vertical="center"/>
    </xf>
    <xf numFmtId="0" fontId="11" fillId="2" borderId="0" xfId="4" applyFont="1" applyFill="1" applyBorder="1" applyAlignment="1" applyProtection="1">
      <alignment vertical="center" wrapText="1"/>
    </xf>
    <xf numFmtId="3" fontId="18" fillId="4" borderId="0" xfId="4" applyNumberFormat="1" applyFont="1" applyFill="1" applyBorder="1" applyAlignment="1" applyProtection="1">
      <alignment vertical="center"/>
    </xf>
    <xf numFmtId="3" fontId="5" fillId="4" borderId="0" xfId="7" applyNumberFormat="1" applyFont="1" applyFill="1" applyBorder="1" applyAlignment="1" applyProtection="1">
      <alignment vertical="center"/>
    </xf>
    <xf numFmtId="3" fontId="28" fillId="2" borderId="0" xfId="4" applyNumberFormat="1" applyFont="1" applyFill="1" applyAlignment="1" applyProtection="1">
      <alignment vertical="center" wrapText="1"/>
    </xf>
    <xf numFmtId="3" fontId="8" fillId="2" borderId="0" xfId="4" applyNumberFormat="1" applyFont="1" applyFill="1" applyBorder="1" applyAlignment="1" applyProtection="1">
      <alignment vertical="center" wrapText="1"/>
    </xf>
    <xf numFmtId="3" fontId="5" fillId="6" borderId="4" xfId="4" applyNumberFormat="1" applyFont="1" applyFill="1" applyBorder="1" applyAlignment="1" applyProtection="1">
      <alignment vertical="center" wrapText="1"/>
    </xf>
    <xf numFmtId="3" fontId="5" fillId="8" borderId="4" xfId="4" applyNumberFormat="1" applyFont="1" applyFill="1" applyBorder="1" applyAlignment="1" applyProtection="1">
      <alignment vertical="center" wrapText="1"/>
    </xf>
    <xf numFmtId="0" fontId="5" fillId="9" borderId="4" xfId="4" quotePrefix="1" applyFont="1" applyFill="1" applyBorder="1" applyAlignment="1" applyProtection="1">
      <alignment horizontal="left" vertical="center" wrapText="1"/>
    </xf>
    <xf numFmtId="3" fontId="8" fillId="9" borderId="4" xfId="7" applyNumberFormat="1" applyFont="1" applyFill="1" applyBorder="1" applyAlignment="1" applyProtection="1">
      <alignment vertical="center"/>
    </xf>
    <xf numFmtId="3" fontId="8" fillId="9" borderId="4" xfId="4" applyNumberFormat="1" applyFont="1" applyFill="1" applyBorder="1" applyAlignment="1" applyProtection="1">
      <alignment vertical="center"/>
    </xf>
    <xf numFmtId="3" fontId="8" fillId="9" borderId="11" xfId="4" applyNumberFormat="1" applyFont="1" applyFill="1" applyBorder="1" applyAlignment="1" applyProtection="1">
      <alignment vertical="center"/>
    </xf>
    <xf numFmtId="0" fontId="5" fillId="2" borderId="4" xfId="4" applyFont="1" applyFill="1" applyBorder="1" applyAlignment="1" applyProtection="1">
      <alignment horizontal="center" vertical="center" wrapText="1"/>
    </xf>
    <xf numFmtId="3" fontId="5" fillId="9" borderId="4" xfId="4" applyNumberFormat="1" applyFont="1" applyFill="1" applyBorder="1" applyAlignment="1" applyProtection="1">
      <alignment vertical="center"/>
    </xf>
    <xf numFmtId="0" fontId="13" fillId="4" borderId="0" xfId="4" applyFont="1" applyFill="1" applyBorder="1" applyAlignment="1" applyProtection="1">
      <alignment vertical="center" wrapText="1"/>
    </xf>
    <xf numFmtId="0" fontId="5" fillId="2" borderId="4" xfId="4" applyFont="1" applyFill="1" applyBorder="1" applyAlignment="1" applyProtection="1">
      <alignment horizontal="left" vertical="center" wrapText="1"/>
    </xf>
    <xf numFmtId="0" fontId="13" fillId="8" borderId="4" xfId="4" quotePrefix="1" applyFont="1" applyFill="1" applyBorder="1" applyAlignment="1" applyProtection="1">
      <alignment horizontal="left" vertical="center" wrapText="1"/>
    </xf>
    <xf numFmtId="3" fontId="13" fillId="8" borderId="4" xfId="4" applyNumberFormat="1" applyFont="1" applyFill="1" applyBorder="1" applyAlignment="1" applyProtection="1">
      <alignment vertical="center" wrapText="1"/>
    </xf>
    <xf numFmtId="0" fontId="13" fillId="2" borderId="0" xfId="4" quotePrefix="1" applyFont="1" applyFill="1" applyAlignment="1" applyProtection="1">
      <alignment horizontal="left" vertical="center"/>
    </xf>
    <xf numFmtId="0" fontId="13" fillId="4" borderId="0" xfId="0" quotePrefix="1" applyFont="1" applyFill="1" applyBorder="1" applyAlignment="1" applyProtection="1">
      <alignment horizontal="left" vertical="top" wrapText="1"/>
    </xf>
    <xf numFmtId="0" fontId="8" fillId="2" borderId="0" xfId="4" applyFont="1" applyFill="1" applyBorder="1" applyAlignment="1" applyProtection="1">
      <alignment horizontal="center" vertical="center" wrapText="1"/>
    </xf>
    <xf numFmtId="0" fontId="13" fillId="4" borderId="0" xfId="4" applyFont="1" applyFill="1" applyBorder="1" applyAlignment="1" applyProtection="1">
      <alignment wrapText="1"/>
    </xf>
    <xf numFmtId="3" fontId="23" fillId="5" borderId="11" xfId="4" applyNumberFormat="1" applyFont="1" applyFill="1" applyBorder="1" applyAlignment="1" applyProtection="1">
      <alignment vertical="center" wrapText="1"/>
    </xf>
    <xf numFmtId="0" fontId="27" fillId="5" borderId="4" xfId="4" applyFont="1" applyFill="1" applyBorder="1" applyAlignment="1" applyProtection="1">
      <alignment vertical="center" wrapText="1"/>
    </xf>
    <xf numFmtId="3" fontId="22" fillId="6" borderId="4" xfId="4" applyNumberFormat="1" applyFont="1" applyFill="1" applyBorder="1" applyAlignment="1" applyProtection="1">
      <alignment vertical="center" wrapText="1"/>
    </xf>
    <xf numFmtId="0" fontId="5" fillId="9" borderId="4" xfId="4" applyFont="1" applyFill="1" applyBorder="1" applyAlignment="1" applyProtection="1">
      <alignment vertical="center" wrapText="1"/>
    </xf>
    <xf numFmtId="0" fontId="13" fillId="8" borderId="4" xfId="4" applyFont="1" applyFill="1" applyBorder="1" applyAlignment="1" applyProtection="1">
      <alignment horizontal="left" vertical="center" wrapText="1"/>
    </xf>
    <xf numFmtId="0" fontId="8" fillId="3" borderId="1" xfId="4" quotePrefix="1" applyFont="1" applyFill="1" applyBorder="1" applyAlignment="1" applyProtection="1">
      <alignment horizontal="left" vertical="center"/>
    </xf>
    <xf numFmtId="3" fontId="8" fillId="3" borderId="10" xfId="4" applyNumberFormat="1" applyFont="1" applyFill="1" applyBorder="1" applyAlignment="1" applyProtection="1">
      <alignment vertical="center"/>
    </xf>
    <xf numFmtId="3" fontId="8" fillId="6" borderId="1" xfId="4" applyNumberFormat="1" applyFont="1" applyFill="1" applyBorder="1" applyAlignment="1" applyProtection="1">
      <alignment vertical="center"/>
    </xf>
    <xf numFmtId="0" fontId="5" fillId="4" borderId="4" xfId="4" applyFont="1" applyFill="1" applyBorder="1" applyAlignment="1" applyProtection="1">
      <alignment vertical="center" wrapText="1"/>
    </xf>
    <xf numFmtId="0" fontId="5" fillId="4" borderId="4" xfId="4" applyFont="1" applyFill="1" applyBorder="1" applyAlignment="1" applyProtection="1">
      <alignment horizontal="left" vertical="center" wrapText="1"/>
    </xf>
    <xf numFmtId="3" fontId="5" fillId="6" borderId="1" xfId="4" applyNumberFormat="1" applyFont="1" applyFill="1" applyBorder="1" applyAlignment="1" applyProtection="1">
      <alignment vertical="center" wrapText="1"/>
    </xf>
    <xf numFmtId="0" fontId="8" fillId="9" borderId="7" xfId="4" applyFont="1" applyFill="1" applyBorder="1" applyAlignment="1" applyProtection="1">
      <alignment vertical="center"/>
    </xf>
    <xf numFmtId="3" fontId="8" fillId="9" borderId="9" xfId="4" applyNumberFormat="1" applyFont="1" applyFill="1" applyBorder="1" applyAlignment="1" applyProtection="1">
      <alignment vertical="center"/>
    </xf>
    <xf numFmtId="3" fontId="8" fillId="6" borderId="8" xfId="4" applyNumberFormat="1" applyFont="1" applyFill="1" applyBorder="1" applyAlignment="1" applyProtection="1">
      <alignment vertical="center"/>
    </xf>
    <xf numFmtId="3" fontId="8" fillId="6" borderId="6" xfId="4" applyNumberFormat="1" applyFont="1" applyFill="1" applyBorder="1" applyAlignment="1" applyProtection="1">
      <alignment vertical="center"/>
    </xf>
    <xf numFmtId="3" fontId="8" fillId="6" borderId="7" xfId="4" applyNumberFormat="1" applyFont="1" applyFill="1" applyBorder="1" applyAlignment="1" applyProtection="1">
      <alignment vertical="center"/>
    </xf>
    <xf numFmtId="3" fontId="13" fillId="8" borderId="1" xfId="4" applyNumberFormat="1" applyFont="1" applyFill="1" applyBorder="1" applyAlignment="1" applyProtection="1">
      <alignment vertical="center" wrapText="1"/>
    </xf>
    <xf numFmtId="164" fontId="5" fillId="9" borderId="5" xfId="4" applyNumberFormat="1" applyFont="1" applyFill="1" applyBorder="1" applyAlignment="1" applyProtection="1">
      <alignment horizontal="center" vertical="center"/>
    </xf>
    <xf numFmtId="164" fontId="5" fillId="9" borderId="3" xfId="4" applyNumberFormat="1" applyFont="1" applyFill="1" applyBorder="1" applyAlignment="1" applyProtection="1">
      <alignment horizontal="center" vertical="center"/>
    </xf>
    <xf numFmtId="3" fontId="8" fillId="6" borderId="4" xfId="7" applyNumberFormat="1" applyFont="1" applyFill="1" applyBorder="1" applyAlignment="1" applyProtection="1">
      <alignment vertical="center"/>
    </xf>
    <xf numFmtId="3" fontId="8" fillId="6" borderId="4" xfId="4" applyNumberFormat="1" applyFont="1" applyFill="1" applyBorder="1" applyAlignment="1" applyProtection="1">
      <alignment vertical="center"/>
    </xf>
    <xf numFmtId="3" fontId="9" fillId="4" borderId="0" xfId="4" applyNumberFormat="1" applyFont="1" applyFill="1" applyAlignment="1" applyProtection="1">
      <alignment vertical="center" wrapText="1"/>
    </xf>
    <xf numFmtId="0" fontId="17" fillId="4" borderId="0" xfId="4" applyFont="1" applyFill="1" applyBorder="1" applyAlignment="1" applyProtection="1">
      <alignment vertical="center" wrapText="1"/>
    </xf>
    <xf numFmtId="2" fontId="9" fillId="2" borderId="0" xfId="4" applyNumberFormat="1" applyFont="1" applyFill="1" applyBorder="1" applyAlignment="1" applyProtection="1">
      <alignment horizontal="center" vertical="center" wrapText="1"/>
      <protection locked="0"/>
    </xf>
    <xf numFmtId="3" fontId="5" fillId="9" borderId="4" xfId="4" quotePrefix="1" applyNumberFormat="1" applyFont="1" applyFill="1" applyBorder="1" applyAlignment="1" applyProtection="1">
      <alignment vertical="center" wrapText="1"/>
    </xf>
    <xf numFmtId="3" fontId="5" fillId="2" borderId="2" xfId="4" applyNumberFormat="1" applyFont="1" applyFill="1" applyBorder="1" applyAlignment="1" applyProtection="1">
      <alignment vertical="center" wrapText="1"/>
    </xf>
    <xf numFmtId="0" fontId="5" fillId="2" borderId="0" xfId="4" applyFont="1" applyFill="1" applyAlignment="1" applyProtection="1">
      <alignment vertical="center" wrapText="1"/>
    </xf>
    <xf numFmtId="3" fontId="5" fillId="2" borderId="11" xfId="4" applyNumberFormat="1" applyFont="1" applyFill="1" applyBorder="1" applyAlignment="1" applyProtection="1">
      <alignment vertical="center" wrapText="1"/>
      <protection locked="0"/>
    </xf>
    <xf numFmtId="3" fontId="5" fillId="2" borderId="1" xfId="4" applyNumberFormat="1" applyFont="1" applyFill="1" applyBorder="1" applyAlignment="1" applyProtection="1">
      <alignment vertical="center" wrapText="1"/>
      <protection locked="0"/>
    </xf>
    <xf numFmtId="3" fontId="5" fillId="4" borderId="4" xfId="4" applyNumberFormat="1" applyFont="1" applyFill="1" applyBorder="1" applyAlignment="1" applyProtection="1">
      <alignment vertical="center" wrapText="1"/>
      <protection locked="0"/>
    </xf>
    <xf numFmtId="3" fontId="8" fillId="9" borderId="11" xfId="7" applyNumberFormat="1" applyFont="1" applyFill="1" applyBorder="1" applyAlignment="1" applyProtection="1">
      <alignment vertical="center"/>
    </xf>
    <xf numFmtId="0" fontId="24" fillId="2" borderId="0" xfId="1" applyFont="1" applyFill="1" applyAlignment="1" applyProtection="1">
      <alignment horizontal="left" vertical="center"/>
    </xf>
    <xf numFmtId="0" fontId="9" fillId="4" borderId="0" xfId="4" applyFont="1" applyFill="1" applyBorder="1" applyAlignment="1" applyProtection="1">
      <alignment horizontal="right" vertical="center" wrapText="1"/>
    </xf>
    <xf numFmtId="0" fontId="9" fillId="2" borderId="0" xfId="4" applyFont="1" applyFill="1" applyBorder="1" applyAlignment="1" applyProtection="1">
      <alignment horizontal="right" vertical="center" wrapText="1"/>
    </xf>
    <xf numFmtId="0" fontId="0" fillId="10" borderId="0" xfId="0" applyFill="1"/>
    <xf numFmtId="0" fontId="29" fillId="4" borderId="0" xfId="0" applyFont="1" applyFill="1" applyAlignment="1">
      <alignment vertical="center"/>
    </xf>
    <xf numFmtId="0" fontId="0" fillId="4" borderId="0" xfId="0" applyFill="1"/>
    <xf numFmtId="0" fontId="30" fillId="4" borderId="0" xfId="0" applyFont="1" applyFill="1" applyAlignment="1">
      <alignment vertical="center"/>
    </xf>
    <xf numFmtId="0" fontId="31" fillId="4" borderId="0" xfId="0" applyFont="1" applyFill="1" applyAlignment="1">
      <alignment vertical="center"/>
    </xf>
    <xf numFmtId="0" fontId="32" fillId="4" borderId="0" xfId="0" applyFont="1" applyFill="1" applyAlignment="1">
      <alignment vertical="center"/>
    </xf>
    <xf numFmtId="0" fontId="33" fillId="4" borderId="0" xfId="0" applyFont="1" applyFill="1" applyAlignment="1">
      <alignment vertical="center"/>
    </xf>
    <xf numFmtId="0" fontId="30" fillId="4" borderId="0" xfId="0" applyFont="1" applyFill="1" applyBorder="1" applyAlignment="1">
      <alignment vertical="center"/>
    </xf>
    <xf numFmtId="0" fontId="34" fillId="4" borderId="0" xfId="0" applyFont="1" applyFill="1" applyAlignment="1">
      <alignment vertical="center"/>
    </xf>
    <xf numFmtId="0" fontId="24" fillId="4" borderId="0" xfId="18" applyFont="1" applyFill="1" applyBorder="1" applyAlignment="1" applyProtection="1">
      <alignment vertical="center"/>
    </xf>
    <xf numFmtId="0" fontId="36" fillId="4" borderId="0" xfId="1" applyFont="1" applyFill="1" applyAlignment="1" applyProtection="1">
      <alignment vertical="center"/>
    </xf>
    <xf numFmtId="0" fontId="24" fillId="4" borderId="0" xfId="1" applyFont="1" applyFill="1" applyAlignment="1" applyProtection="1">
      <alignment vertical="center"/>
    </xf>
    <xf numFmtId="0" fontId="24" fillId="4" borderId="0" xfId="1" applyFont="1" applyFill="1" applyAlignment="1" applyProtection="1">
      <alignment horizontal="left" vertical="center"/>
    </xf>
    <xf numFmtId="0" fontId="36" fillId="4" borderId="0" xfId="1" applyFont="1" applyFill="1" applyAlignment="1" applyProtection="1">
      <alignment horizontal="left" vertical="center"/>
    </xf>
    <xf numFmtId="0" fontId="11" fillId="9" borderId="4" xfId="4" applyFont="1" applyFill="1" applyBorder="1" applyAlignment="1" applyProtection="1">
      <alignment horizontal="center" vertical="center" wrapText="1"/>
    </xf>
    <xf numFmtId="0" fontId="5" fillId="4" borderId="4" xfId="4" applyFont="1" applyFill="1" applyBorder="1" applyAlignment="1" applyProtection="1">
      <alignment horizontal="center" vertical="center" wrapText="1"/>
    </xf>
    <xf numFmtId="0" fontId="27" fillId="7" borderId="4" xfId="4" applyFont="1" applyFill="1" applyBorder="1" applyAlignment="1" applyProtection="1">
      <alignment horizontal="center" vertical="center" wrapText="1"/>
    </xf>
    <xf numFmtId="0" fontId="30" fillId="4" borderId="0" xfId="0" quotePrefix="1" applyFont="1" applyFill="1" applyBorder="1" applyAlignment="1">
      <alignment vertical="center"/>
    </xf>
    <xf numFmtId="0" fontId="9" fillId="4" borderId="0" xfId="0" applyFont="1" applyFill="1" applyBorder="1" applyAlignment="1">
      <alignment vertical="center"/>
    </xf>
    <xf numFmtId="0" fontId="9" fillId="4" borderId="0" xfId="0" applyFont="1" applyFill="1" applyAlignment="1">
      <alignment vertical="center"/>
    </xf>
    <xf numFmtId="0" fontId="9" fillId="4" borderId="0" xfId="0" quotePrefix="1" applyFont="1" applyFill="1" applyBorder="1" applyAlignment="1">
      <alignment vertical="center"/>
    </xf>
    <xf numFmtId="0" fontId="10" fillId="4" borderId="0" xfId="0" applyFont="1" applyFill="1" applyBorder="1" applyAlignment="1">
      <alignment vertical="center"/>
    </xf>
  </cellXfs>
  <cellStyles count="19">
    <cellStyle name="Comma 2" xfId="10"/>
    <cellStyle name="Hyperlink" xfId="1" builtinId="8"/>
    <cellStyle name="Hyperlink 2" xfId="18"/>
    <cellStyle name="Normal" xfId="0" builtinId="0"/>
    <cellStyle name="Normal 2" xfId="2"/>
    <cellStyle name="Normal 2 2" xfId="3"/>
    <cellStyle name="Normal 3" xfId="8"/>
    <cellStyle name="Normal 3 2" xfId="11"/>
    <cellStyle name="Normal 3 2 2" xfId="13"/>
    <cellStyle name="Normal 3 2 2 2" xfId="16"/>
    <cellStyle name="Normal 4" xfId="9"/>
    <cellStyle name="Normal 4 2" xfId="14"/>
    <cellStyle name="Normal 4 2 2" xfId="17"/>
    <cellStyle name="Normal 5" xfId="12"/>
    <cellStyle name="Normal 6" xfId="15"/>
    <cellStyle name="Normal_A3366421" xfId="4"/>
    <cellStyle name="Percent 2" xfId="5"/>
    <cellStyle name="Percent 3" xfId="6"/>
    <cellStyle name="Style 1" xfId="7"/>
  </cellStyles>
  <dxfs count="396">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rgb="FFFF3232"/>
        </patternFill>
      </fill>
    </dxf>
    <dxf>
      <font>
        <condense val="0"/>
        <extend val="0"/>
        <color auto="1"/>
      </font>
      <fill>
        <patternFill>
          <bgColor rgb="FFFF3232"/>
        </patternFill>
      </fill>
    </dxf>
    <dxf>
      <fill>
        <patternFill>
          <bgColor rgb="FFFF0000"/>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rgb="FFFF3232"/>
        </patternFill>
      </fill>
    </dxf>
    <dxf>
      <font>
        <condense val="0"/>
        <extend val="0"/>
        <color auto="1"/>
      </font>
      <fill>
        <patternFill>
          <bgColor rgb="FFFF3232"/>
        </patternFill>
      </fill>
    </dxf>
    <dxf>
      <fill>
        <patternFill>
          <bgColor rgb="FFFF0000"/>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rgb="FFFF3232"/>
        </patternFill>
      </fill>
    </dxf>
    <dxf>
      <font>
        <condense val="0"/>
        <extend val="0"/>
        <color auto="1"/>
      </font>
      <fill>
        <patternFill>
          <bgColor rgb="FFFF3232"/>
        </patternFill>
      </fill>
    </dxf>
    <dxf>
      <fill>
        <patternFill>
          <bgColor rgb="FFFF0000"/>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rgb="FFFF3232"/>
        </patternFill>
      </fill>
    </dxf>
    <dxf>
      <font>
        <condense val="0"/>
        <extend val="0"/>
        <color auto="1"/>
      </font>
      <fill>
        <patternFill>
          <bgColor rgb="FFFF3232"/>
        </patternFill>
      </fill>
    </dxf>
    <dxf>
      <fill>
        <patternFill>
          <bgColor rgb="FFFF0000"/>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rgb="FFFF3232"/>
        </patternFill>
      </fill>
    </dxf>
    <dxf>
      <font>
        <condense val="0"/>
        <extend val="0"/>
        <color auto="1"/>
      </font>
      <fill>
        <patternFill>
          <bgColor rgb="FFFF3232"/>
        </patternFill>
      </fill>
    </dxf>
    <dxf>
      <fill>
        <patternFill>
          <bgColor rgb="FFFF0000"/>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rgb="FFFF3232"/>
        </patternFill>
      </fill>
    </dxf>
    <dxf>
      <font>
        <condense val="0"/>
        <extend val="0"/>
        <color auto="1"/>
      </font>
      <fill>
        <patternFill>
          <bgColor rgb="FFFF3232"/>
        </patternFill>
      </fill>
    </dxf>
    <dxf>
      <fill>
        <patternFill>
          <bgColor rgb="FFFF0000"/>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rgb="FFFF3232"/>
        </patternFill>
      </fill>
    </dxf>
    <dxf>
      <font>
        <condense val="0"/>
        <extend val="0"/>
        <color auto="1"/>
      </font>
      <fill>
        <patternFill>
          <bgColor rgb="FFFF3232"/>
        </patternFill>
      </fill>
    </dxf>
    <dxf>
      <fill>
        <patternFill>
          <bgColor rgb="FFFF0000"/>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rgb="FFFF3232"/>
        </patternFill>
      </fill>
    </dxf>
    <dxf>
      <font>
        <condense val="0"/>
        <extend val="0"/>
        <color auto="1"/>
      </font>
      <fill>
        <patternFill>
          <bgColor rgb="FFFF3232"/>
        </patternFill>
      </fill>
    </dxf>
    <dxf>
      <fill>
        <patternFill>
          <bgColor rgb="FFFF0000"/>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rgb="FFFF3232"/>
        </patternFill>
      </fill>
    </dxf>
    <dxf>
      <font>
        <condense val="0"/>
        <extend val="0"/>
        <color auto="1"/>
      </font>
      <fill>
        <patternFill>
          <bgColor rgb="FFFF3232"/>
        </patternFill>
      </fill>
    </dxf>
    <dxf>
      <fill>
        <patternFill>
          <bgColor rgb="FFFF0000"/>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rgb="FFFF3232"/>
        </patternFill>
      </fill>
    </dxf>
    <dxf>
      <font>
        <condense val="0"/>
        <extend val="0"/>
        <color auto="1"/>
      </font>
      <fill>
        <patternFill>
          <bgColor rgb="FFFF3232"/>
        </patternFill>
      </fill>
    </dxf>
    <dxf>
      <fill>
        <patternFill>
          <bgColor rgb="FFFF0000"/>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rgb="FFFF3232"/>
        </patternFill>
      </fill>
    </dxf>
    <dxf>
      <font>
        <condense val="0"/>
        <extend val="0"/>
        <color auto="1"/>
      </font>
      <fill>
        <patternFill>
          <bgColor rgb="FFFF3232"/>
        </patternFill>
      </fill>
    </dxf>
    <dxf>
      <fill>
        <patternFill>
          <bgColor rgb="FFFF0000"/>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rgb="FFFF3232"/>
        </patternFill>
      </fill>
    </dxf>
    <dxf>
      <font>
        <condense val="0"/>
        <extend val="0"/>
        <color auto="1"/>
      </font>
      <fill>
        <patternFill>
          <bgColor rgb="FFFF3232"/>
        </patternFill>
      </fill>
    </dxf>
    <dxf>
      <fill>
        <patternFill>
          <bgColor rgb="FFFF0000"/>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rgb="FFFF3232"/>
        </patternFill>
      </fill>
    </dxf>
    <dxf>
      <font>
        <condense val="0"/>
        <extend val="0"/>
        <color auto="1"/>
      </font>
      <fill>
        <patternFill>
          <bgColor rgb="FFFF3232"/>
        </patternFill>
      </fill>
    </dxf>
    <dxf>
      <fill>
        <patternFill>
          <bgColor rgb="FFFF0000"/>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rgb="FFFF3232"/>
        </patternFill>
      </fill>
    </dxf>
    <dxf>
      <font>
        <condense val="0"/>
        <extend val="0"/>
        <color auto="1"/>
      </font>
      <fill>
        <patternFill>
          <bgColor rgb="FFFF3232"/>
        </patternFill>
      </fill>
    </dxf>
    <dxf>
      <fill>
        <patternFill>
          <bgColor rgb="FFFF0000"/>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rgb="FFFF3232"/>
        </patternFill>
      </fill>
    </dxf>
    <dxf>
      <font>
        <condense val="0"/>
        <extend val="0"/>
        <color auto="1"/>
      </font>
      <fill>
        <patternFill>
          <bgColor rgb="FFFF3232"/>
        </patternFill>
      </fill>
    </dxf>
    <dxf>
      <fill>
        <patternFill>
          <bgColor rgb="FFFF0000"/>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rgb="FFFF3232"/>
        </patternFill>
      </fill>
    </dxf>
    <dxf>
      <font>
        <condense val="0"/>
        <extend val="0"/>
        <color auto="1"/>
      </font>
      <fill>
        <patternFill>
          <bgColor rgb="FFFF3232"/>
        </patternFill>
      </fill>
    </dxf>
    <dxf>
      <fill>
        <patternFill>
          <bgColor rgb="FFFF0000"/>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rgb="FFFF3232"/>
        </patternFill>
      </fill>
    </dxf>
    <dxf>
      <font>
        <condense val="0"/>
        <extend val="0"/>
        <color auto="1"/>
      </font>
      <fill>
        <patternFill>
          <bgColor rgb="FFFF3232"/>
        </patternFill>
      </fill>
    </dxf>
    <dxf>
      <fill>
        <patternFill>
          <bgColor rgb="FFFF0000"/>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rgb="FFFF3232"/>
        </patternFill>
      </fill>
    </dxf>
    <dxf>
      <font>
        <condense val="0"/>
        <extend val="0"/>
        <color auto="1"/>
      </font>
      <fill>
        <patternFill>
          <bgColor rgb="FFFF3232"/>
        </patternFill>
      </fill>
    </dxf>
    <dxf>
      <fill>
        <patternFill>
          <bgColor rgb="FFFF0000"/>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rgb="FFFF3232"/>
        </patternFill>
      </fill>
    </dxf>
    <dxf>
      <font>
        <condense val="0"/>
        <extend val="0"/>
        <color auto="1"/>
      </font>
      <fill>
        <patternFill>
          <bgColor rgb="FFFF3232"/>
        </patternFill>
      </fill>
    </dxf>
    <dxf>
      <fill>
        <patternFill>
          <bgColor rgb="FFFF0000"/>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rgb="FFFF3232"/>
        </patternFill>
      </fill>
    </dxf>
    <dxf>
      <font>
        <condense val="0"/>
        <extend val="0"/>
        <color auto="1"/>
      </font>
      <fill>
        <patternFill>
          <bgColor rgb="FFFF3232"/>
        </patternFill>
      </fill>
    </dxf>
    <dxf>
      <fill>
        <patternFill>
          <bgColor rgb="FFFF0000"/>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rgb="FFFF3232"/>
        </patternFill>
      </fill>
    </dxf>
    <dxf>
      <font>
        <condense val="0"/>
        <extend val="0"/>
        <color auto="1"/>
      </font>
      <fill>
        <patternFill>
          <bgColor rgb="FFFF3232"/>
        </patternFill>
      </fill>
    </dxf>
    <dxf>
      <fill>
        <patternFill>
          <bgColor rgb="FFFF0000"/>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rgb="FFFF3232"/>
        </patternFill>
      </fill>
    </dxf>
    <dxf>
      <font>
        <condense val="0"/>
        <extend val="0"/>
        <color auto="1"/>
      </font>
      <fill>
        <patternFill>
          <bgColor rgb="FFFF3232"/>
        </patternFill>
      </fill>
    </dxf>
    <dxf>
      <fill>
        <patternFill>
          <bgColor rgb="FFFF0000"/>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rgb="FFFF3232"/>
        </patternFill>
      </fill>
    </dxf>
    <dxf>
      <font>
        <condense val="0"/>
        <extend val="0"/>
        <color auto="1"/>
      </font>
      <fill>
        <patternFill>
          <bgColor rgb="FFFF3232"/>
        </patternFill>
      </fill>
    </dxf>
    <dxf>
      <fill>
        <patternFill>
          <bgColor rgb="FFFF0000"/>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rgb="FFFF3232"/>
        </patternFill>
      </fill>
    </dxf>
    <dxf>
      <font>
        <condense val="0"/>
        <extend val="0"/>
        <color auto="1"/>
      </font>
      <fill>
        <patternFill>
          <bgColor rgb="FFFF3232"/>
        </patternFill>
      </fill>
    </dxf>
    <dxf>
      <fill>
        <patternFill>
          <bgColor rgb="FFFF0000"/>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rgb="FFFF3232"/>
        </patternFill>
      </fill>
    </dxf>
    <dxf>
      <font>
        <condense val="0"/>
        <extend val="0"/>
        <color auto="1"/>
      </font>
      <fill>
        <patternFill>
          <bgColor rgb="FFFF3232"/>
        </patternFill>
      </fill>
    </dxf>
    <dxf>
      <fill>
        <patternFill>
          <bgColor rgb="FFFF0000"/>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rgb="FFFF3232"/>
        </patternFill>
      </fill>
    </dxf>
    <dxf>
      <font>
        <condense val="0"/>
        <extend val="0"/>
        <color auto="1"/>
      </font>
      <fill>
        <patternFill>
          <bgColor rgb="FFFF3232"/>
        </patternFill>
      </fill>
    </dxf>
    <dxf>
      <fill>
        <patternFill>
          <bgColor rgb="FFFF0000"/>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rgb="FFFF3232"/>
        </patternFill>
      </fill>
    </dxf>
    <dxf>
      <font>
        <condense val="0"/>
        <extend val="0"/>
        <color auto="1"/>
      </font>
      <fill>
        <patternFill>
          <bgColor rgb="FFFF3232"/>
        </patternFill>
      </fill>
    </dxf>
    <dxf>
      <fill>
        <patternFill>
          <bgColor rgb="FFFF0000"/>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rgb="FFFF3232"/>
        </patternFill>
      </fill>
    </dxf>
    <dxf>
      <font>
        <condense val="0"/>
        <extend val="0"/>
        <color auto="1"/>
      </font>
      <fill>
        <patternFill>
          <bgColor rgb="FFFF3232"/>
        </patternFill>
      </fill>
    </dxf>
    <dxf>
      <fill>
        <patternFill>
          <bgColor rgb="FFFF0000"/>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rgb="FFFF3232"/>
        </patternFill>
      </fill>
    </dxf>
    <dxf>
      <font>
        <condense val="0"/>
        <extend val="0"/>
        <color auto="1"/>
      </font>
      <fill>
        <patternFill>
          <bgColor rgb="FFFF3232"/>
        </patternFill>
      </fill>
    </dxf>
    <dxf>
      <fill>
        <patternFill>
          <bgColor rgb="FFFF0000"/>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rgb="FFFF3232"/>
        </patternFill>
      </fill>
    </dxf>
    <dxf>
      <font>
        <condense val="0"/>
        <extend val="0"/>
        <color auto="1"/>
      </font>
      <fill>
        <patternFill>
          <bgColor rgb="FFFF3232"/>
        </patternFill>
      </fill>
    </dxf>
    <dxf>
      <fill>
        <patternFill>
          <bgColor rgb="FFFF0000"/>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rgb="FFFF3232"/>
        </patternFill>
      </fill>
    </dxf>
    <dxf>
      <font>
        <condense val="0"/>
        <extend val="0"/>
        <color auto="1"/>
      </font>
      <fill>
        <patternFill>
          <bgColor rgb="FFFF3232"/>
        </patternFill>
      </fill>
    </dxf>
    <dxf>
      <fill>
        <patternFill>
          <bgColor rgb="FFFF0000"/>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rgb="FFFF3232"/>
        </patternFill>
      </fill>
    </dxf>
    <dxf>
      <font>
        <condense val="0"/>
        <extend val="0"/>
        <color auto="1"/>
      </font>
      <fill>
        <patternFill>
          <bgColor rgb="FFFF3232"/>
        </patternFill>
      </fill>
    </dxf>
    <dxf>
      <fill>
        <patternFill>
          <bgColor rgb="FFFF0000"/>
        </patternFill>
      </fill>
    </dxf>
    <dxf>
      <font>
        <condense val="0"/>
        <extend val="0"/>
        <color auto="1"/>
      </font>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ill>
        <patternFill>
          <bgColor rgb="FFFF3232"/>
        </patternFill>
      </fill>
    </dxf>
    <dxf>
      <font>
        <condense val="0"/>
        <extend val="0"/>
        <color auto="1"/>
      </font>
      <fill>
        <patternFill>
          <bgColor rgb="FFFF3232"/>
        </patternFill>
      </fill>
    </dxf>
    <dxf>
      <font>
        <condense val="0"/>
        <extend val="0"/>
        <color auto="1"/>
      </font>
      <fill>
        <patternFill>
          <bgColor rgb="FFFF3232"/>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9F0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DDDDD"/>
      <rgbColor rgb="00969696"/>
      <rgbColor rgb="00003366"/>
      <rgbColor rgb="00339966"/>
      <rgbColor rgb="00003300"/>
      <rgbColor rgb="003386FF"/>
      <rgbColor rgb="0099CCFF"/>
      <rgbColor rgb="00993366"/>
      <rgbColor rgb="004D4D4D"/>
      <rgbColor rgb="00333333"/>
    </indexedColors>
    <mruColors>
      <color rgb="FF1F497D"/>
      <color rgb="FF777777"/>
      <color rgb="FFD9D9D9"/>
      <color rgb="FFFF3232"/>
      <color rgb="FF8DB4E2"/>
      <color rgb="FF86B0E2"/>
      <color rgb="FF5F5F5F"/>
      <color rgb="FFDAE7F6"/>
      <color rgb="FFFF1E1E"/>
      <color rgb="FFFF11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2.gov.scot/Resource/0054/005401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Front Page"/>
      <sheetName val="LFR A0"/>
      <sheetName val="LFR 00"/>
      <sheetName val="LFR 23"/>
      <sheetName val="LFR 01"/>
      <sheetName val="LFR 02"/>
      <sheetName val="LFR 03"/>
      <sheetName val="LFR 05"/>
      <sheetName val="LFR 06"/>
      <sheetName val="LFR 07"/>
      <sheetName val="LFR 09"/>
      <sheetName val="LFR 20"/>
      <sheetName val="LFR 22"/>
      <sheetName val="LFR 10"/>
      <sheetName val="LFR 12"/>
      <sheetName val="LFR SS"/>
      <sheetName val="Data for Prepopulation"/>
      <sheetName val="Data for validation"/>
    </sheetNames>
    <sheetDataSet>
      <sheetData sheetId="0">
        <row r="4">
          <cell r="B4" t="str">
            <v>2017-18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gov.scot/publications/scottish-local-government-finance-statistics-2017-18-workbooks/" TargetMode="External"/><Relationship Id="rId7" Type="http://schemas.openxmlformats.org/officeDocument/2006/relationships/printerSettings" Target="../printerSettings/printerSettings1.bin"/><Relationship Id="rId2" Type="http://schemas.openxmlformats.org/officeDocument/2006/relationships/hyperlink" Target="https://www.gov.scot/collections/local-government-finance-statistics/" TargetMode="External"/><Relationship Id="rId1" Type="http://schemas.openxmlformats.org/officeDocument/2006/relationships/hyperlink" Target="mailto:lgfstats@gov.scot" TargetMode="External"/><Relationship Id="rId6" Type="http://schemas.openxmlformats.org/officeDocument/2006/relationships/hyperlink" Target="mailto:lgfstats@gov.scot" TargetMode="External"/><Relationship Id="rId5" Type="http://schemas.openxmlformats.org/officeDocument/2006/relationships/hyperlink" Target="https://www.gov.scot/collections/local-government-finance-statistics/" TargetMode="External"/><Relationship Id="rId4" Type="http://schemas.openxmlformats.org/officeDocument/2006/relationships/hyperlink" Target="https://www.gov.scot/publications/local-financial-return-2018-19/"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R46"/>
  <sheetViews>
    <sheetView tabSelected="1" workbookViewId="0">
      <selection activeCell="P1" sqref="P1"/>
    </sheetView>
  </sheetViews>
  <sheetFormatPr defaultRowHeight="15"/>
  <cols>
    <col min="1" max="1" width="4.7109375" style="96" customWidth="1"/>
    <col min="2" max="2" width="38.140625" style="96" customWidth="1"/>
    <col min="3" max="3" width="3.85546875" style="96" customWidth="1"/>
    <col min="4" max="4" width="50.140625" style="96" customWidth="1"/>
    <col min="5" max="5" width="1.140625" style="96" customWidth="1"/>
    <col min="6" max="7" width="9.140625" style="96"/>
    <col min="8" max="8" width="6.28515625" style="96" customWidth="1"/>
    <col min="9" max="13" width="9.140625" style="96"/>
    <col min="14" max="14" width="13" style="96" customWidth="1"/>
    <col min="15" max="15" width="19.28515625" style="96" customWidth="1"/>
    <col min="16" max="16" width="8.5703125" style="96" customWidth="1"/>
    <col min="17" max="16384" width="9.140625" style="96"/>
  </cols>
  <sheetData>
    <row r="1" spans="1:17" ht="26.25">
      <c r="A1" s="94" t="s">
        <v>126</v>
      </c>
      <c r="B1" s="95"/>
      <c r="C1" s="95"/>
      <c r="D1" s="95"/>
      <c r="E1" s="95"/>
    </row>
    <row r="2" spans="1:17" ht="23.25">
      <c r="A2" s="97" t="s">
        <v>18</v>
      </c>
      <c r="B2" s="95"/>
      <c r="C2" s="95"/>
      <c r="D2" s="95"/>
      <c r="E2" s="95"/>
    </row>
    <row r="3" spans="1:17" ht="18">
      <c r="A3" s="98" t="s">
        <v>154</v>
      </c>
      <c r="B3" s="95"/>
      <c r="C3" s="95"/>
      <c r="D3" s="95"/>
      <c r="E3" s="95"/>
    </row>
    <row r="4" spans="1:17" ht="15" customHeight="1">
      <c r="A4" s="99"/>
      <c r="B4" s="100"/>
      <c r="C4" s="100"/>
      <c r="D4" s="100"/>
      <c r="E4" s="100"/>
    </row>
    <row r="5" spans="1:17" ht="18">
      <c r="A5" s="101" t="s">
        <v>127</v>
      </c>
      <c r="B5" s="98"/>
      <c r="C5" s="98"/>
      <c r="D5" s="98"/>
      <c r="E5" s="98"/>
    </row>
    <row r="6" spans="1:17">
      <c r="A6" s="100" t="s">
        <v>128</v>
      </c>
      <c r="B6" s="100"/>
      <c r="C6" s="100"/>
      <c r="D6" s="100"/>
      <c r="E6" s="100"/>
    </row>
    <row r="7" spans="1:17">
      <c r="A7" s="100" t="s">
        <v>129</v>
      </c>
      <c r="B7" s="100"/>
      <c r="C7" s="100"/>
      <c r="D7" s="100"/>
      <c r="E7" s="100"/>
    </row>
    <row r="8" spans="1:17" ht="9.9499999999999993" customHeight="1">
      <c r="A8" s="100"/>
      <c r="B8" s="100"/>
      <c r="C8" s="100"/>
      <c r="D8" s="100"/>
      <c r="E8" s="102"/>
    </row>
    <row r="9" spans="1:17">
      <c r="A9" s="100" t="s">
        <v>130</v>
      </c>
      <c r="B9" s="100"/>
      <c r="C9" s="100"/>
      <c r="D9" s="100"/>
      <c r="E9" s="102"/>
    </row>
    <row r="10" spans="1:17" ht="15.75">
      <c r="A10" s="100" t="s">
        <v>131</v>
      </c>
      <c r="B10" s="100"/>
      <c r="C10" s="100"/>
      <c r="D10" s="100"/>
      <c r="E10" s="102"/>
    </row>
    <row r="11" spans="1:17" ht="9.9499999999999993" customHeight="1">
      <c r="A11" s="100"/>
      <c r="B11" s="100"/>
      <c r="C11" s="100"/>
      <c r="D11" s="100"/>
      <c r="E11" s="102"/>
    </row>
    <row r="12" spans="1:17">
      <c r="A12" s="100" t="s">
        <v>132</v>
      </c>
      <c r="B12" s="100"/>
      <c r="C12" s="100"/>
      <c r="D12" s="100"/>
      <c r="E12" s="105" t="s">
        <v>133</v>
      </c>
      <c r="F12" s="105"/>
      <c r="G12" s="105"/>
      <c r="H12" s="105"/>
      <c r="I12" s="105"/>
      <c r="J12" s="105"/>
      <c r="K12" s="105"/>
      <c r="L12" s="105"/>
    </row>
    <row r="13" spans="1:17" ht="9.9499999999999993" customHeight="1">
      <c r="A13" s="100"/>
      <c r="B13" s="100"/>
      <c r="C13" s="100"/>
      <c r="D13" s="100"/>
      <c r="E13" s="100"/>
    </row>
    <row r="14" spans="1:17">
      <c r="A14" s="100" t="s">
        <v>134</v>
      </c>
      <c r="B14" s="100"/>
      <c r="C14" s="100"/>
      <c r="D14" s="105" t="s">
        <v>135</v>
      </c>
      <c r="E14" s="105"/>
      <c r="F14" s="105"/>
      <c r="G14" s="105"/>
      <c r="H14" s="105"/>
      <c r="I14" s="105"/>
      <c r="J14" s="105"/>
      <c r="K14" s="105"/>
      <c r="L14" s="105"/>
      <c r="M14" s="105"/>
      <c r="N14" s="105"/>
      <c r="O14" s="103"/>
      <c r="P14" s="103"/>
      <c r="Q14" s="103"/>
    </row>
    <row r="15" spans="1:17" ht="9.9499999999999993" customHeight="1">
      <c r="A15" s="100"/>
      <c r="B15" s="100"/>
      <c r="C15" s="100"/>
      <c r="D15" s="100"/>
      <c r="E15" s="100"/>
    </row>
    <row r="16" spans="1:17">
      <c r="A16" s="100" t="s">
        <v>136</v>
      </c>
      <c r="B16" s="100"/>
      <c r="C16" s="100"/>
      <c r="D16" s="100"/>
      <c r="E16" s="102"/>
    </row>
    <row r="17" spans="1:17" ht="24.95" customHeight="1">
      <c r="A17" s="99"/>
      <c r="B17" s="100"/>
      <c r="C17" s="100"/>
      <c r="D17" s="100"/>
      <c r="E17" s="100"/>
    </row>
    <row r="18" spans="1:17" ht="18">
      <c r="A18" s="101" t="s">
        <v>137</v>
      </c>
      <c r="B18" s="98"/>
      <c r="C18" s="98"/>
      <c r="D18" s="98"/>
      <c r="E18" s="98"/>
    </row>
    <row r="19" spans="1:17">
      <c r="A19" s="100" t="s">
        <v>138</v>
      </c>
      <c r="B19" s="100"/>
      <c r="C19" s="100"/>
      <c r="D19" s="100"/>
      <c r="E19" s="100"/>
    </row>
    <row r="20" spans="1:17">
      <c r="A20" s="100" t="s">
        <v>139</v>
      </c>
      <c r="B20" s="100"/>
      <c r="C20" s="100"/>
      <c r="D20" s="100"/>
      <c r="E20" s="100"/>
    </row>
    <row r="21" spans="1:17">
      <c r="A21" s="100" t="s">
        <v>140</v>
      </c>
      <c r="B21" s="100"/>
      <c r="C21" s="100"/>
      <c r="D21" s="100"/>
      <c r="E21" s="100"/>
    </row>
    <row r="22" spans="1:17" ht="9.9499999999999993" customHeight="1">
      <c r="A22" s="100"/>
      <c r="B22" s="100"/>
      <c r="C22" s="100"/>
      <c r="D22" s="100"/>
      <c r="E22" s="100"/>
    </row>
    <row r="23" spans="1:17">
      <c r="A23" s="100" t="s">
        <v>141</v>
      </c>
      <c r="B23" s="100"/>
      <c r="C23" s="100"/>
      <c r="D23" s="100"/>
      <c r="E23" s="100"/>
    </row>
    <row r="24" spans="1:17">
      <c r="A24" s="100" t="s">
        <v>142</v>
      </c>
      <c r="B24" s="100"/>
      <c r="C24" s="100"/>
      <c r="D24" s="100"/>
      <c r="E24" s="100"/>
    </row>
    <row r="25" spans="1:17" ht="9.9499999999999993" customHeight="1">
      <c r="A25" s="100"/>
      <c r="B25" s="100"/>
      <c r="C25" s="100"/>
      <c r="D25" s="100"/>
      <c r="E25" s="100"/>
    </row>
    <row r="26" spans="1:17" ht="15.75">
      <c r="A26" s="100" t="s">
        <v>143</v>
      </c>
      <c r="B26" s="100"/>
      <c r="C26" s="100"/>
      <c r="D26" s="100"/>
      <c r="E26" s="100"/>
    </row>
    <row r="27" spans="1:17">
      <c r="A27" s="100" t="s">
        <v>144</v>
      </c>
      <c r="B27" s="100"/>
      <c r="C27" s="100"/>
      <c r="D27" s="100"/>
      <c r="E27" s="100"/>
    </row>
    <row r="28" spans="1:17">
      <c r="A28" s="100" t="s">
        <v>145</v>
      </c>
      <c r="B28" s="100"/>
      <c r="C28" s="100"/>
      <c r="D28" s="100"/>
      <c r="E28" s="100"/>
      <c r="O28" s="104"/>
      <c r="Q28" s="104"/>
    </row>
    <row r="29" spans="1:17">
      <c r="A29" s="100" t="s">
        <v>146</v>
      </c>
      <c r="B29" s="100"/>
      <c r="C29" s="105" t="s">
        <v>147</v>
      </c>
      <c r="D29" s="105"/>
      <c r="E29" s="100"/>
      <c r="O29" s="104"/>
      <c r="Q29" s="104"/>
    </row>
    <row r="30" spans="1:17" ht="9.9499999999999993" customHeight="1">
      <c r="A30" s="100"/>
      <c r="B30" s="100"/>
      <c r="C30" s="100"/>
      <c r="D30" s="100"/>
      <c r="E30" s="102"/>
    </row>
    <row r="31" spans="1:17" ht="15.75">
      <c r="A31" s="114" t="s">
        <v>157</v>
      </c>
      <c r="B31" s="111"/>
      <c r="C31" s="111"/>
      <c r="D31" s="111"/>
      <c r="E31" s="111"/>
      <c r="F31" s="112"/>
    </row>
    <row r="32" spans="1:17">
      <c r="A32" s="111" t="s">
        <v>158</v>
      </c>
      <c r="B32" s="111"/>
      <c r="C32" s="111"/>
      <c r="D32" s="111"/>
      <c r="E32" s="111"/>
      <c r="F32" s="112"/>
    </row>
    <row r="33" spans="1:18">
      <c r="A33" s="111" t="s">
        <v>159</v>
      </c>
      <c r="B33" s="113"/>
      <c r="C33" s="111"/>
      <c r="D33" s="111"/>
      <c r="E33" s="111"/>
      <c r="F33" s="112"/>
    </row>
    <row r="34" spans="1:18">
      <c r="A34" s="111" t="s">
        <v>160</v>
      </c>
      <c r="B34" s="113"/>
      <c r="C34" s="111"/>
      <c r="D34" s="111"/>
      <c r="E34" s="111"/>
      <c r="F34" s="112"/>
    </row>
    <row r="35" spans="1:18" ht="15.75">
      <c r="A35" s="111" t="s">
        <v>162</v>
      </c>
      <c r="B35" s="113"/>
      <c r="C35" s="111"/>
      <c r="D35" s="111"/>
      <c r="E35" s="111"/>
      <c r="F35" s="112"/>
    </row>
    <row r="36" spans="1:18" ht="15.75">
      <c r="A36" s="111" t="s">
        <v>161</v>
      </c>
      <c r="B36" s="113"/>
      <c r="C36" s="111"/>
      <c r="D36" s="111"/>
      <c r="E36" s="111"/>
      <c r="F36" s="112"/>
    </row>
    <row r="37" spans="1:18" ht="24.95" customHeight="1">
      <c r="A37" s="99"/>
      <c r="B37" s="100"/>
      <c r="C37" s="100"/>
      <c r="D37" s="100"/>
      <c r="E37" s="100"/>
    </row>
    <row r="38" spans="1:18" ht="18">
      <c r="A38" s="101" t="s">
        <v>148</v>
      </c>
      <c r="B38" s="98"/>
      <c r="C38" s="98"/>
      <c r="D38" s="98"/>
      <c r="E38" s="98"/>
    </row>
    <row r="39" spans="1:18">
      <c r="A39" s="96" t="s">
        <v>149</v>
      </c>
      <c r="B39" s="95"/>
      <c r="C39" s="103"/>
    </row>
    <row r="40" spans="1:18">
      <c r="A40" s="96" t="s">
        <v>150</v>
      </c>
      <c r="B40" s="95"/>
      <c r="C40" s="103"/>
      <c r="F40" s="106" t="s">
        <v>151</v>
      </c>
      <c r="G40" s="106"/>
      <c r="H40" s="106"/>
      <c r="I40" s="106"/>
      <c r="J40" s="106"/>
      <c r="K40" s="106"/>
      <c r="L40" s="106"/>
      <c r="M40" s="106"/>
      <c r="N40" s="106"/>
      <c r="O40" s="106"/>
      <c r="P40" s="106"/>
      <c r="Q40" s="103"/>
      <c r="R40" s="103"/>
    </row>
    <row r="41" spans="1:18" ht="9.9499999999999993" customHeight="1">
      <c r="A41" s="100"/>
      <c r="B41" s="100"/>
      <c r="C41" s="100"/>
      <c r="D41" s="100"/>
      <c r="E41" s="100"/>
    </row>
    <row r="42" spans="1:18">
      <c r="A42" s="100" t="s">
        <v>155</v>
      </c>
      <c r="B42" s="100"/>
      <c r="C42" s="100"/>
      <c r="D42" s="100"/>
      <c r="E42" s="100"/>
    </row>
    <row r="43" spans="1:18">
      <c r="A43" s="100"/>
      <c r="B43" s="110" t="s">
        <v>156</v>
      </c>
      <c r="C43" s="100"/>
      <c r="D43" s="100"/>
      <c r="E43" s="100"/>
    </row>
    <row r="44" spans="1:18" ht="24.95" customHeight="1">
      <c r="A44" s="99"/>
      <c r="B44" s="100"/>
      <c r="C44" s="100"/>
      <c r="D44" s="100"/>
      <c r="E44" s="100"/>
    </row>
    <row r="45" spans="1:18" ht="18">
      <c r="A45" s="101" t="s">
        <v>152</v>
      </c>
      <c r="B45" s="98"/>
      <c r="C45" s="98"/>
      <c r="D45" s="98"/>
      <c r="E45" s="98"/>
    </row>
    <row r="46" spans="1:18">
      <c r="A46" s="96" t="s">
        <v>153</v>
      </c>
      <c r="B46" s="95"/>
      <c r="C46" s="103" t="s">
        <v>147</v>
      </c>
    </row>
  </sheetData>
  <mergeCells count="4">
    <mergeCell ref="E12:L12"/>
    <mergeCell ref="D14:N14"/>
    <mergeCell ref="C29:D29"/>
    <mergeCell ref="F40:P40"/>
  </mergeCells>
  <hyperlinks>
    <hyperlink ref="C46" r:id="rId1"/>
    <hyperlink ref="D14" r:id="rId2" location="scottishlocalgovernmentfinancialstatistics" display="https://www.gov.scot/collections/local-government-finance-statistics/#scottishlocalgovernmentfinancialstatistics"/>
    <hyperlink ref="F40" r:id="rId3"/>
    <hyperlink ref="E12" r:id="rId4"/>
    <hyperlink ref="D14:N14" r:id="rId5" location="scottishlocalgovernmentfinancialstatistics" display="www.gov.scot/collections/local-government-finance-statistics/#scottishlocalgovernmentfinancialstatistics"/>
    <hyperlink ref="C29" r:id="rId6"/>
  </hyperlinks>
  <pageMargins left="0.7" right="0.7" top="0.75" bottom="0.75" header="0.3" footer="0.3"/>
  <pageSetup paperSize="9"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8DB4E2"/>
    <pageSetUpPr fitToPage="1"/>
  </sheetPr>
  <dimension ref="A1:S136"/>
  <sheetViews>
    <sheetView zoomScaleNormal="100" workbookViewId="0">
      <pane ySplit="7" topLeftCell="A8" activePane="bottomLeft" state="frozen"/>
      <selection activeCell="L1" sqref="L1"/>
      <selection pane="bottomLeft" activeCell="L1" sqref="L1"/>
    </sheetView>
  </sheetViews>
  <sheetFormatPr defaultColWidth="10" defaultRowHeight="12.75"/>
  <cols>
    <col min="1" max="1" width="2.7109375" style="85" customWidth="1"/>
    <col min="2" max="2" width="104" style="85" customWidth="1"/>
    <col min="3" max="5" width="13.42578125" style="85" customWidth="1"/>
    <col min="6" max="6" width="13.85546875" style="85" customWidth="1"/>
    <col min="7" max="8" width="12.5703125" style="85" customWidth="1"/>
    <col min="9" max="9" width="13.28515625" style="85" customWidth="1"/>
    <col min="10" max="10" width="12.28515625" style="85" customWidth="1"/>
    <col min="11" max="12" width="15.140625" style="85" customWidth="1"/>
    <col min="13" max="13" width="7.7109375" style="85" customWidth="1"/>
    <col min="14" max="14" width="13" style="85" customWidth="1"/>
    <col min="15" max="15" width="3.28515625" style="85" customWidth="1"/>
    <col min="16" max="16" width="10.7109375" style="85" customWidth="1"/>
    <col min="17" max="17" width="11.5703125" style="85" customWidth="1"/>
    <col min="18" max="18" width="12.42578125" style="85" customWidth="1"/>
    <col min="19" max="20" width="9.140625" style="85" customWidth="1"/>
    <col min="21" max="21" width="10" style="85"/>
    <col min="22" max="22" width="10" style="85" customWidth="1"/>
    <col min="23" max="16384" width="10" style="85"/>
  </cols>
  <sheetData>
    <row r="1" spans="1:17" ht="20.100000000000001" customHeight="1">
      <c r="B1" s="22" t="s">
        <v>18</v>
      </c>
      <c r="C1" s="90"/>
      <c r="D1" s="90"/>
      <c r="G1" s="90"/>
      <c r="H1" s="90"/>
    </row>
    <row r="2" spans="1:17" ht="20.100000000000001" customHeight="1">
      <c r="B2" s="22" t="s">
        <v>116</v>
      </c>
    </row>
    <row r="3" spans="1:17" ht="20.100000000000001" customHeight="1">
      <c r="B3" s="23" t="s">
        <v>29</v>
      </c>
      <c r="C3" s="91"/>
      <c r="D3" s="91"/>
      <c r="E3" s="80"/>
      <c r="F3" s="92"/>
      <c r="G3" s="92"/>
      <c r="H3" s="82"/>
    </row>
    <row r="4" spans="1:17" ht="12.75" customHeight="1">
      <c r="C4" s="10"/>
      <c r="D4" s="10"/>
      <c r="E4" s="10"/>
      <c r="F4" s="10"/>
      <c r="G4" s="10"/>
      <c r="H4" s="10"/>
      <c r="I4" s="10"/>
      <c r="J4" s="10"/>
      <c r="K4" s="10"/>
      <c r="L4" s="10"/>
      <c r="M4" s="10"/>
      <c r="N4" s="10"/>
      <c r="P4" s="24"/>
    </row>
    <row r="5" spans="1:17" ht="12.75" customHeight="1">
      <c r="C5" s="10"/>
      <c r="D5" s="10"/>
      <c r="E5" s="10"/>
      <c r="F5" s="10"/>
      <c r="G5" s="10"/>
      <c r="H5" s="10"/>
      <c r="I5" s="10"/>
      <c r="J5" s="10"/>
      <c r="K5" s="10"/>
      <c r="L5" s="24" t="s">
        <v>64</v>
      </c>
      <c r="P5" s="16"/>
    </row>
    <row r="6" spans="1:17" ht="33" customHeight="1">
      <c r="B6" s="58" t="s">
        <v>104</v>
      </c>
      <c r="C6" s="108" t="s">
        <v>19</v>
      </c>
      <c r="D6" s="108" t="s">
        <v>20</v>
      </c>
      <c r="E6" s="108" t="s">
        <v>21</v>
      </c>
      <c r="F6" s="108" t="s">
        <v>63</v>
      </c>
      <c r="G6" s="108" t="s">
        <v>108</v>
      </c>
      <c r="H6" s="108" t="s">
        <v>109</v>
      </c>
      <c r="I6" s="108" t="s">
        <v>110</v>
      </c>
      <c r="J6" s="108" t="s">
        <v>111</v>
      </c>
      <c r="K6" s="108" t="s">
        <v>70</v>
      </c>
      <c r="L6" s="109" t="s">
        <v>22</v>
      </c>
      <c r="N6" s="49" t="s">
        <v>9</v>
      </c>
      <c r="O6" s="9"/>
      <c r="P6" s="107" t="s">
        <v>7</v>
      </c>
      <c r="Q6" s="107" t="s">
        <v>8</v>
      </c>
    </row>
    <row r="7" spans="1:17" ht="51.75" customHeight="1">
      <c r="B7" s="56" t="s">
        <v>105</v>
      </c>
      <c r="C7" s="108"/>
      <c r="D7" s="108"/>
      <c r="E7" s="108"/>
      <c r="F7" s="108"/>
      <c r="G7" s="108"/>
      <c r="H7" s="108"/>
      <c r="I7" s="108"/>
      <c r="J7" s="108"/>
      <c r="K7" s="108"/>
      <c r="L7" s="109"/>
      <c r="N7" s="49" t="s">
        <v>112</v>
      </c>
      <c r="O7" s="57"/>
      <c r="P7" s="107"/>
      <c r="Q7" s="107"/>
    </row>
    <row r="8" spans="1:17" ht="15.95" customHeight="1">
      <c r="A8" s="16"/>
      <c r="B8" s="28" t="s">
        <v>12</v>
      </c>
      <c r="C8" s="86">
        <v>156</v>
      </c>
      <c r="D8" s="86">
        <v>31</v>
      </c>
      <c r="E8" s="86">
        <v>1174</v>
      </c>
      <c r="F8" s="86">
        <v>2163</v>
      </c>
      <c r="G8" s="86">
        <v>528</v>
      </c>
      <c r="H8" s="86">
        <v>703</v>
      </c>
      <c r="I8" s="86">
        <v>88</v>
      </c>
      <c r="J8" s="86">
        <v>123</v>
      </c>
      <c r="K8" s="86">
        <v>0</v>
      </c>
      <c r="L8" s="59">
        <f>SUM(C8:K8)</f>
        <v>4966</v>
      </c>
      <c r="M8" s="10"/>
      <c r="N8" s="10"/>
      <c r="O8" s="19"/>
      <c r="P8" s="46">
        <v>4966</v>
      </c>
      <c r="Q8" s="47">
        <f t="shared" ref="Q8:Q13" si="0">P8-L8</f>
        <v>0</v>
      </c>
    </row>
    <row r="9" spans="1:17" ht="15.95" customHeight="1">
      <c r="A9" s="16"/>
      <c r="B9" s="28" t="s">
        <v>57</v>
      </c>
      <c r="C9" s="43"/>
      <c r="D9" s="43"/>
      <c r="E9" s="43"/>
      <c r="F9" s="43"/>
      <c r="G9" s="43"/>
      <c r="H9" s="43"/>
      <c r="I9" s="43"/>
      <c r="J9" s="43"/>
      <c r="K9" s="43"/>
      <c r="L9" s="43"/>
      <c r="M9" s="10"/>
      <c r="N9" s="10"/>
      <c r="O9" s="19"/>
      <c r="P9" s="78"/>
      <c r="Q9" s="79"/>
    </row>
    <row r="10" spans="1:17" ht="15.95" customHeight="1">
      <c r="A10" s="16"/>
      <c r="B10" s="29" t="s">
        <v>94</v>
      </c>
      <c r="C10" s="17">
        <v>78458</v>
      </c>
      <c r="D10" s="17">
        <v>0</v>
      </c>
      <c r="E10" s="17">
        <v>0</v>
      </c>
      <c r="F10" s="17">
        <v>0</v>
      </c>
      <c r="G10" s="17">
        <v>0</v>
      </c>
      <c r="H10" s="17">
        <v>0</v>
      </c>
      <c r="I10" s="17">
        <v>0</v>
      </c>
      <c r="J10" s="17">
        <v>0</v>
      </c>
      <c r="K10" s="17">
        <v>0</v>
      </c>
      <c r="L10" s="33">
        <f>SUM(C10:K10)</f>
        <v>78458</v>
      </c>
      <c r="M10" s="10"/>
      <c r="N10" s="10"/>
      <c r="O10" s="18"/>
      <c r="P10" s="46">
        <v>78458</v>
      </c>
      <c r="Q10" s="47">
        <f t="shared" si="0"/>
        <v>0</v>
      </c>
    </row>
    <row r="11" spans="1:17" ht="15.95" customHeight="1">
      <c r="B11" s="29" t="s">
        <v>91</v>
      </c>
      <c r="C11" s="17">
        <v>0</v>
      </c>
      <c r="D11" s="17">
        <v>0</v>
      </c>
      <c r="E11" s="17">
        <v>0</v>
      </c>
      <c r="F11" s="17">
        <v>0</v>
      </c>
      <c r="G11" s="17">
        <v>0</v>
      </c>
      <c r="H11" s="17">
        <v>0</v>
      </c>
      <c r="I11" s="17">
        <v>0</v>
      </c>
      <c r="J11" s="17">
        <v>0</v>
      </c>
      <c r="K11" s="17">
        <v>0</v>
      </c>
      <c r="L11" s="33">
        <f>SUM(C11:K11)</f>
        <v>0</v>
      </c>
      <c r="O11" s="15"/>
      <c r="P11" s="46">
        <v>0</v>
      </c>
      <c r="Q11" s="47">
        <f t="shared" si="0"/>
        <v>0</v>
      </c>
    </row>
    <row r="12" spans="1:17" ht="15.95" customHeight="1">
      <c r="B12" s="28" t="s">
        <v>15</v>
      </c>
      <c r="C12" s="17">
        <v>1787</v>
      </c>
      <c r="D12" s="17">
        <v>17</v>
      </c>
      <c r="E12" s="17">
        <v>36439</v>
      </c>
      <c r="F12" s="17">
        <v>60937</v>
      </c>
      <c r="G12" s="17">
        <v>10579</v>
      </c>
      <c r="H12" s="17">
        <v>30408</v>
      </c>
      <c r="I12" s="17">
        <v>8563</v>
      </c>
      <c r="J12" s="17">
        <v>2524</v>
      </c>
      <c r="K12" s="17">
        <v>4935</v>
      </c>
      <c r="L12" s="33">
        <f>SUM(C12:K12)</f>
        <v>156189</v>
      </c>
      <c r="M12" s="10"/>
      <c r="N12" s="10"/>
      <c r="O12" s="11"/>
      <c r="P12" s="46">
        <v>156189</v>
      </c>
      <c r="Q12" s="47">
        <f t="shared" si="0"/>
        <v>0</v>
      </c>
    </row>
    <row r="13" spans="1:17" ht="15.95" customHeight="1">
      <c r="B13" s="31" t="s">
        <v>68</v>
      </c>
      <c r="C13" s="32">
        <f>C8+C9+C10+C11+C12</f>
        <v>80401</v>
      </c>
      <c r="D13" s="32">
        <f t="shared" ref="D13:L13" si="1">D8+D9+D10+D11+D12</f>
        <v>48</v>
      </c>
      <c r="E13" s="32">
        <f t="shared" si="1"/>
        <v>37613</v>
      </c>
      <c r="F13" s="32">
        <f t="shared" si="1"/>
        <v>63100</v>
      </c>
      <c r="G13" s="32">
        <f t="shared" si="1"/>
        <v>11107</v>
      </c>
      <c r="H13" s="32">
        <f t="shared" si="1"/>
        <v>31111</v>
      </c>
      <c r="I13" s="32">
        <f t="shared" si="1"/>
        <v>8651</v>
      </c>
      <c r="J13" s="32">
        <f t="shared" si="1"/>
        <v>2647</v>
      </c>
      <c r="K13" s="32">
        <f t="shared" si="1"/>
        <v>4935</v>
      </c>
      <c r="L13" s="32">
        <f t="shared" si="1"/>
        <v>239613</v>
      </c>
      <c r="M13" s="12"/>
      <c r="N13" s="10"/>
      <c r="O13" s="11"/>
      <c r="P13" s="46">
        <v>239613</v>
      </c>
      <c r="Q13" s="47">
        <f t="shared" si="0"/>
        <v>0</v>
      </c>
    </row>
    <row r="14" spans="1:17" ht="12.75" customHeight="1">
      <c r="C14" s="3"/>
      <c r="D14" s="3"/>
      <c r="E14" s="3"/>
      <c r="F14" s="3"/>
      <c r="G14" s="3"/>
      <c r="H14" s="3"/>
      <c r="I14" s="3"/>
      <c r="J14" s="3"/>
      <c r="K14" s="3"/>
      <c r="L14" s="3"/>
      <c r="N14" s="10"/>
      <c r="O14" s="5"/>
      <c r="P14" s="7"/>
      <c r="Q14" s="7"/>
    </row>
    <row r="15" spans="1:17" ht="15.95" customHeight="1">
      <c r="B15" s="45" t="s">
        <v>95</v>
      </c>
      <c r="C15" s="83">
        <f t="shared" ref="C15:K15" si="2">IF(C10&gt;-C21,C10+C21,0)</f>
        <v>0</v>
      </c>
      <c r="D15" s="83">
        <f t="shared" si="2"/>
        <v>0</v>
      </c>
      <c r="E15" s="83">
        <f t="shared" si="2"/>
        <v>0</v>
      </c>
      <c r="F15" s="83">
        <f t="shared" si="2"/>
        <v>0</v>
      </c>
      <c r="G15" s="83">
        <f t="shared" si="2"/>
        <v>0</v>
      </c>
      <c r="H15" s="83">
        <f t="shared" si="2"/>
        <v>0</v>
      </c>
      <c r="I15" s="83">
        <f t="shared" si="2"/>
        <v>0</v>
      </c>
      <c r="J15" s="83">
        <f t="shared" si="2"/>
        <v>0</v>
      </c>
      <c r="K15" s="83">
        <f t="shared" si="2"/>
        <v>0</v>
      </c>
      <c r="L15" s="33">
        <f>SUM(C15:K15)</f>
        <v>0</v>
      </c>
      <c r="N15" s="10"/>
      <c r="O15" s="5"/>
      <c r="P15" s="7"/>
      <c r="Q15" s="7"/>
    </row>
    <row r="16" spans="1:17" ht="15.95" customHeight="1">
      <c r="B16" s="31" t="s">
        <v>92</v>
      </c>
      <c r="C16" s="32">
        <f>SUM(C8:C9,C12,C15)+C19+C20+C11</f>
        <v>1943</v>
      </c>
      <c r="D16" s="32">
        <f t="shared" ref="D16:K16" si="3">SUM(D8:D9,D12,D15)+D19+D20+D11</f>
        <v>48</v>
      </c>
      <c r="E16" s="32">
        <f t="shared" si="3"/>
        <v>37438</v>
      </c>
      <c r="F16" s="32">
        <f t="shared" si="3"/>
        <v>63100</v>
      </c>
      <c r="G16" s="32">
        <f t="shared" si="3"/>
        <v>10314</v>
      </c>
      <c r="H16" s="32">
        <f t="shared" si="3"/>
        <v>30873</v>
      </c>
      <c r="I16" s="32">
        <f t="shared" si="3"/>
        <v>8651</v>
      </c>
      <c r="J16" s="32">
        <f t="shared" si="3"/>
        <v>2647</v>
      </c>
      <c r="K16" s="32">
        <f t="shared" si="3"/>
        <v>4764</v>
      </c>
      <c r="L16" s="32">
        <f>SUM(C16:K16)</f>
        <v>159778</v>
      </c>
      <c r="N16" s="10"/>
      <c r="O16" s="6"/>
      <c r="P16" s="7"/>
      <c r="Q16" s="7"/>
    </row>
    <row r="17" spans="1:19" ht="12.75" customHeight="1">
      <c r="A17" s="16"/>
      <c r="C17" s="3"/>
      <c r="D17" s="3"/>
      <c r="E17" s="3"/>
      <c r="F17" s="3"/>
      <c r="G17" s="3"/>
      <c r="H17" s="3"/>
      <c r="I17" s="3"/>
      <c r="J17" s="3"/>
      <c r="K17" s="3"/>
      <c r="L17" s="3"/>
      <c r="O17" s="18"/>
      <c r="P17" s="7"/>
      <c r="Q17" s="7"/>
    </row>
    <row r="18" spans="1:19" ht="15.95" customHeight="1">
      <c r="B18" s="21" t="s">
        <v>54</v>
      </c>
      <c r="C18" s="3"/>
      <c r="D18" s="3"/>
      <c r="E18" s="3"/>
      <c r="F18" s="3"/>
      <c r="G18" s="3"/>
      <c r="H18" s="3"/>
      <c r="I18" s="3"/>
      <c r="J18" s="3"/>
      <c r="K18" s="3"/>
      <c r="L18" s="3"/>
      <c r="M18" s="10"/>
      <c r="N18" s="5"/>
      <c r="O18" s="3"/>
      <c r="P18" s="7"/>
      <c r="Q18" s="7"/>
      <c r="R18" s="42"/>
      <c r="S18" s="42"/>
    </row>
    <row r="19" spans="1:19" ht="15.95" customHeight="1">
      <c r="A19" s="16"/>
      <c r="B19" s="29" t="s">
        <v>69</v>
      </c>
      <c r="C19" s="17">
        <v>0</v>
      </c>
      <c r="D19" s="17">
        <v>0</v>
      </c>
      <c r="E19" s="17">
        <v>-175</v>
      </c>
      <c r="F19" s="17">
        <v>0</v>
      </c>
      <c r="G19" s="17">
        <v>-793</v>
      </c>
      <c r="H19" s="17">
        <v>-238</v>
      </c>
      <c r="I19" s="17">
        <v>0</v>
      </c>
      <c r="J19" s="17">
        <v>0</v>
      </c>
      <c r="K19" s="17">
        <v>-171</v>
      </c>
      <c r="L19" s="33">
        <f t="shared" ref="L19:L23" si="4">SUM(C19:K19)</f>
        <v>-1377</v>
      </c>
      <c r="O19" s="19"/>
      <c r="P19" s="46">
        <v>-1377</v>
      </c>
      <c r="Q19" s="47">
        <f t="shared" ref="Q19:Q23" si="5">P19-L19</f>
        <v>0</v>
      </c>
    </row>
    <row r="20" spans="1:19" ht="15.95" customHeight="1">
      <c r="A20" s="16"/>
      <c r="B20" s="28" t="s">
        <v>56</v>
      </c>
      <c r="C20" s="43"/>
      <c r="D20" s="43"/>
      <c r="E20" s="43"/>
      <c r="F20" s="43"/>
      <c r="G20" s="43"/>
      <c r="H20" s="43"/>
      <c r="I20" s="43"/>
      <c r="J20" s="43"/>
      <c r="K20" s="43"/>
      <c r="L20" s="43"/>
      <c r="O20" s="18"/>
      <c r="P20" s="78"/>
      <c r="Q20" s="79"/>
    </row>
    <row r="21" spans="1:19" ht="15.95" customHeight="1">
      <c r="B21" s="29" t="s">
        <v>97</v>
      </c>
      <c r="C21" s="17">
        <v>-78458</v>
      </c>
      <c r="D21" s="17">
        <v>0</v>
      </c>
      <c r="E21" s="17">
        <v>-17</v>
      </c>
      <c r="F21" s="17">
        <v>0</v>
      </c>
      <c r="G21" s="17">
        <v>0</v>
      </c>
      <c r="H21" s="17">
        <v>0</v>
      </c>
      <c r="I21" s="17">
        <v>0</v>
      </c>
      <c r="J21" s="17">
        <v>0</v>
      </c>
      <c r="K21" s="17">
        <v>0</v>
      </c>
      <c r="L21" s="33">
        <f t="shared" si="4"/>
        <v>-78475</v>
      </c>
      <c r="O21" s="18"/>
      <c r="P21" s="46">
        <v>-78475</v>
      </c>
      <c r="Q21" s="47">
        <f t="shared" si="5"/>
        <v>0</v>
      </c>
    </row>
    <row r="22" spans="1:19" ht="15.95" customHeight="1">
      <c r="B22" s="28" t="s">
        <v>17</v>
      </c>
      <c r="C22" s="17">
        <v>-429</v>
      </c>
      <c r="D22" s="17">
        <v>0</v>
      </c>
      <c r="E22" s="17">
        <v>-934</v>
      </c>
      <c r="F22" s="17">
        <v>-21738</v>
      </c>
      <c r="G22" s="17">
        <v>-1605</v>
      </c>
      <c r="H22" s="17">
        <v>-9772</v>
      </c>
      <c r="I22" s="17">
        <v>-3476</v>
      </c>
      <c r="J22" s="17">
        <v>-1632</v>
      </c>
      <c r="K22" s="17">
        <v>-4659</v>
      </c>
      <c r="L22" s="33">
        <f t="shared" si="4"/>
        <v>-44245</v>
      </c>
      <c r="O22" s="18"/>
      <c r="P22" s="46">
        <v>-44245</v>
      </c>
      <c r="Q22" s="47">
        <f t="shared" si="5"/>
        <v>0</v>
      </c>
    </row>
    <row r="23" spans="1:19" ht="15.95" customHeight="1">
      <c r="B23" s="34" t="s">
        <v>90</v>
      </c>
      <c r="C23" s="32">
        <f t="shared" ref="C23:K23" si="6">SUM(C19:C22)</f>
        <v>-78887</v>
      </c>
      <c r="D23" s="32">
        <f t="shared" si="6"/>
        <v>0</v>
      </c>
      <c r="E23" s="32">
        <f t="shared" si="6"/>
        <v>-1126</v>
      </c>
      <c r="F23" s="32">
        <f t="shared" si="6"/>
        <v>-21738</v>
      </c>
      <c r="G23" s="32">
        <f t="shared" si="6"/>
        <v>-2398</v>
      </c>
      <c r="H23" s="32">
        <f t="shared" si="6"/>
        <v>-10010</v>
      </c>
      <c r="I23" s="32">
        <f t="shared" si="6"/>
        <v>-3476</v>
      </c>
      <c r="J23" s="32">
        <f t="shared" si="6"/>
        <v>-1632</v>
      </c>
      <c r="K23" s="32">
        <f t="shared" si="6"/>
        <v>-4830</v>
      </c>
      <c r="L23" s="32">
        <f t="shared" si="4"/>
        <v>-124097</v>
      </c>
      <c r="M23" s="1"/>
      <c r="O23" s="15"/>
      <c r="P23" s="46">
        <v>-124097</v>
      </c>
      <c r="Q23" s="47">
        <f t="shared" si="5"/>
        <v>0</v>
      </c>
    </row>
    <row r="24" spans="1:19" ht="12.75" customHeight="1">
      <c r="A24" s="16"/>
      <c r="B24" s="2"/>
      <c r="C24" s="3"/>
      <c r="D24" s="3"/>
      <c r="E24" s="3"/>
      <c r="F24" s="3"/>
      <c r="G24" s="3"/>
      <c r="H24" s="3"/>
      <c r="I24" s="3"/>
      <c r="J24" s="3"/>
      <c r="K24" s="3"/>
      <c r="L24" s="3"/>
      <c r="O24" s="16"/>
      <c r="P24" s="7"/>
      <c r="Q24" s="7"/>
    </row>
    <row r="25" spans="1:19" ht="15.95" customHeight="1">
      <c r="A25" s="16"/>
      <c r="B25" s="45" t="s">
        <v>96</v>
      </c>
      <c r="C25" s="83">
        <f t="shared" ref="C25:K25" si="7">IF(-C21&gt;C10,C21+C10,0)</f>
        <v>0</v>
      </c>
      <c r="D25" s="83">
        <f t="shared" si="7"/>
        <v>0</v>
      </c>
      <c r="E25" s="83">
        <f t="shared" si="7"/>
        <v>-17</v>
      </c>
      <c r="F25" s="83">
        <f t="shared" si="7"/>
        <v>0</v>
      </c>
      <c r="G25" s="83">
        <f t="shared" si="7"/>
        <v>0</v>
      </c>
      <c r="H25" s="83">
        <f t="shared" si="7"/>
        <v>0</v>
      </c>
      <c r="I25" s="83">
        <f t="shared" si="7"/>
        <v>0</v>
      </c>
      <c r="J25" s="83">
        <f t="shared" si="7"/>
        <v>0</v>
      </c>
      <c r="K25" s="83">
        <f t="shared" si="7"/>
        <v>0</v>
      </c>
      <c r="L25" s="33">
        <f t="shared" ref="L25:L26" si="8">SUM(C25:K25)</f>
        <v>-17</v>
      </c>
      <c r="O25" s="16"/>
      <c r="P25" s="7"/>
      <c r="Q25" s="7"/>
    </row>
    <row r="26" spans="1:19" ht="15.95" customHeight="1">
      <c r="A26" s="16"/>
      <c r="B26" s="31" t="s">
        <v>93</v>
      </c>
      <c r="C26" s="32">
        <f>SUM(C22,C25)</f>
        <v>-429</v>
      </c>
      <c r="D26" s="32">
        <f t="shared" ref="D26:K26" si="9">SUM(D22,D25)</f>
        <v>0</v>
      </c>
      <c r="E26" s="32">
        <f t="shared" si="9"/>
        <v>-951</v>
      </c>
      <c r="F26" s="32">
        <f t="shared" si="9"/>
        <v>-21738</v>
      </c>
      <c r="G26" s="32">
        <f t="shared" si="9"/>
        <v>-1605</v>
      </c>
      <c r="H26" s="32">
        <f t="shared" si="9"/>
        <v>-9772</v>
      </c>
      <c r="I26" s="32">
        <f t="shared" si="9"/>
        <v>-3476</v>
      </c>
      <c r="J26" s="32">
        <f t="shared" si="9"/>
        <v>-1632</v>
      </c>
      <c r="K26" s="32">
        <f t="shared" si="9"/>
        <v>-4659</v>
      </c>
      <c r="L26" s="32">
        <f t="shared" si="8"/>
        <v>-44262</v>
      </c>
      <c r="O26" s="15"/>
      <c r="P26" s="7"/>
      <c r="Q26" s="7"/>
    </row>
    <row r="27" spans="1:19" ht="12.75" customHeight="1">
      <c r="A27" s="16"/>
      <c r="B27" s="2"/>
      <c r="C27" s="3"/>
      <c r="D27" s="3"/>
      <c r="E27" s="3"/>
      <c r="F27" s="3"/>
      <c r="G27" s="3"/>
      <c r="H27" s="3"/>
      <c r="I27" s="3"/>
      <c r="J27" s="3"/>
      <c r="K27" s="3"/>
      <c r="L27" s="3"/>
      <c r="O27" s="15"/>
      <c r="P27" s="7"/>
      <c r="Q27" s="7"/>
    </row>
    <row r="28" spans="1:19" ht="15.95" customHeight="1">
      <c r="A28" s="16"/>
      <c r="B28" s="31" t="s">
        <v>67</v>
      </c>
      <c r="C28" s="32">
        <f>C13+C23</f>
        <v>1514</v>
      </c>
      <c r="D28" s="32">
        <f t="shared" ref="D28:L28" si="10">D13+D23</f>
        <v>48</v>
      </c>
      <c r="E28" s="32">
        <f t="shared" si="10"/>
        <v>36487</v>
      </c>
      <c r="F28" s="32">
        <f t="shared" si="10"/>
        <v>41362</v>
      </c>
      <c r="G28" s="32">
        <f t="shared" si="10"/>
        <v>8709</v>
      </c>
      <c r="H28" s="32">
        <f t="shared" si="10"/>
        <v>21101</v>
      </c>
      <c r="I28" s="32">
        <f t="shared" si="10"/>
        <v>5175</v>
      </c>
      <c r="J28" s="32">
        <f t="shared" si="10"/>
        <v>1015</v>
      </c>
      <c r="K28" s="32">
        <f t="shared" si="10"/>
        <v>105</v>
      </c>
      <c r="L28" s="32">
        <f t="shared" si="10"/>
        <v>115516</v>
      </c>
      <c r="M28" s="1"/>
      <c r="O28" s="15"/>
      <c r="P28" s="46">
        <v>115516</v>
      </c>
      <c r="Q28" s="47">
        <f>P28-L28</f>
        <v>0</v>
      </c>
    </row>
    <row r="29" spans="1:19" ht="12.75" customHeight="1">
      <c r="A29" s="20"/>
      <c r="B29" s="2"/>
      <c r="C29" s="3"/>
      <c r="D29" s="3"/>
      <c r="E29" s="3"/>
      <c r="F29" s="3"/>
      <c r="G29" s="3"/>
      <c r="H29" s="3"/>
      <c r="I29" s="3"/>
      <c r="J29" s="3"/>
      <c r="K29" s="3"/>
      <c r="L29" s="3"/>
      <c r="O29" s="41"/>
      <c r="P29" s="3"/>
      <c r="Q29" s="3"/>
    </row>
    <row r="30" spans="1:19" ht="15.95" customHeight="1">
      <c r="B30" s="28" t="s">
        <v>14</v>
      </c>
      <c r="C30" s="17">
        <v>0</v>
      </c>
      <c r="D30" s="17">
        <v>0</v>
      </c>
      <c r="E30" s="17">
        <v>0</v>
      </c>
      <c r="F30" s="17">
        <v>0</v>
      </c>
      <c r="G30" s="17">
        <v>0</v>
      </c>
      <c r="H30" s="17">
        <v>0</v>
      </c>
      <c r="I30" s="17">
        <v>0</v>
      </c>
      <c r="J30" s="17">
        <v>0</v>
      </c>
      <c r="K30" s="17">
        <v>0</v>
      </c>
      <c r="L30" s="33">
        <f>SUM(C30:K30)</f>
        <v>0</v>
      </c>
      <c r="M30" s="10"/>
      <c r="N30" s="10"/>
      <c r="P30" s="11"/>
      <c r="Q30" s="15"/>
    </row>
    <row r="31" spans="1:19" s="16" customFormat="1" ht="12.75" customHeight="1">
      <c r="A31" s="85"/>
      <c r="B31" s="14"/>
      <c r="C31" s="11"/>
      <c r="D31" s="11"/>
      <c r="E31" s="11"/>
      <c r="F31" s="11"/>
      <c r="G31" s="11"/>
      <c r="H31" s="11"/>
      <c r="I31" s="11"/>
      <c r="J31" s="11"/>
      <c r="K31" s="11"/>
      <c r="L31" s="11"/>
      <c r="M31" s="13"/>
      <c r="N31" s="13"/>
      <c r="O31" s="36"/>
      <c r="P31" s="25"/>
      <c r="Q31" s="26"/>
    </row>
    <row r="32" spans="1:19" s="16" customFormat="1" ht="15.95" customHeight="1">
      <c r="B32" s="37" t="s">
        <v>106</v>
      </c>
      <c r="C32" s="11"/>
      <c r="D32" s="11"/>
      <c r="E32" s="11"/>
      <c r="F32" s="11"/>
      <c r="G32" s="11"/>
      <c r="H32" s="11"/>
      <c r="I32" s="11"/>
      <c r="J32" s="11"/>
      <c r="K32" s="11"/>
      <c r="L32" s="15"/>
      <c r="M32" s="25"/>
      <c r="O32" s="15"/>
      <c r="P32" s="15"/>
      <c r="Q32" s="15"/>
      <c r="S32" s="15"/>
    </row>
    <row r="33" spans="1:19" s="16" customFormat="1" ht="15.95" customHeight="1">
      <c r="A33" s="85"/>
      <c r="B33" s="45" t="s">
        <v>117</v>
      </c>
      <c r="C33" s="83">
        <v>1184</v>
      </c>
      <c r="D33" s="83">
        <v>41</v>
      </c>
      <c r="E33" s="83">
        <v>36774</v>
      </c>
      <c r="F33" s="83">
        <v>61170</v>
      </c>
      <c r="G33" s="83">
        <v>9092</v>
      </c>
      <c r="H33" s="83">
        <v>28862</v>
      </c>
      <c r="I33" s="83">
        <v>8226</v>
      </c>
      <c r="J33" s="83">
        <v>2487</v>
      </c>
      <c r="K33" s="83">
        <v>4741</v>
      </c>
      <c r="L33" s="83">
        <v>152577</v>
      </c>
      <c r="M33" s="13"/>
      <c r="N33" s="13"/>
      <c r="O33" s="36"/>
      <c r="P33" s="40"/>
      <c r="Q33" s="39"/>
    </row>
    <row r="34" spans="1:19" ht="15.95" customHeight="1">
      <c r="B34" s="45" t="s">
        <v>118</v>
      </c>
      <c r="C34" s="83">
        <v>-251</v>
      </c>
      <c r="D34" s="83">
        <v>0</v>
      </c>
      <c r="E34" s="83">
        <v>-790</v>
      </c>
      <c r="F34" s="83">
        <v>-19687</v>
      </c>
      <c r="G34" s="83">
        <v>-1694</v>
      </c>
      <c r="H34" s="83">
        <v>-6012</v>
      </c>
      <c r="I34" s="83">
        <v>-3355</v>
      </c>
      <c r="J34" s="83">
        <v>-1430</v>
      </c>
      <c r="K34" s="83">
        <v>-4634</v>
      </c>
      <c r="L34" s="83">
        <v>-37853</v>
      </c>
      <c r="O34" s="36"/>
      <c r="P34" s="3"/>
      <c r="Q34" s="3"/>
    </row>
    <row r="35" spans="1:19" ht="15.95" customHeight="1">
      <c r="B35" s="45" t="s">
        <v>119</v>
      </c>
      <c r="C35" s="83">
        <v>933</v>
      </c>
      <c r="D35" s="83">
        <v>41</v>
      </c>
      <c r="E35" s="83">
        <v>35984</v>
      </c>
      <c r="F35" s="83">
        <v>41483</v>
      </c>
      <c r="G35" s="83">
        <v>7398</v>
      </c>
      <c r="H35" s="83">
        <v>22850</v>
      </c>
      <c r="I35" s="83">
        <v>4871</v>
      </c>
      <c r="J35" s="83">
        <v>1057</v>
      </c>
      <c r="K35" s="83">
        <v>107</v>
      </c>
      <c r="L35" s="83">
        <v>114724</v>
      </c>
      <c r="O35" s="36"/>
      <c r="P35" s="3"/>
      <c r="Q35" s="3"/>
    </row>
    <row r="36" spans="1:19" ht="12.75" customHeight="1">
      <c r="C36" s="41">
        <v>2</v>
      </c>
      <c r="D36" s="41">
        <v>3</v>
      </c>
      <c r="E36" s="41">
        <v>4</v>
      </c>
      <c r="F36" s="41">
        <v>5</v>
      </c>
      <c r="G36" s="41">
        <v>6</v>
      </c>
      <c r="H36" s="41">
        <v>7</v>
      </c>
      <c r="I36" s="41">
        <v>8</v>
      </c>
      <c r="J36" s="41">
        <v>9</v>
      </c>
      <c r="K36" s="41">
        <v>10</v>
      </c>
      <c r="L36" s="41">
        <v>11</v>
      </c>
      <c r="O36" s="36"/>
      <c r="P36" s="3"/>
      <c r="Q36" s="3"/>
    </row>
    <row r="37" spans="1:19" ht="18" customHeight="1">
      <c r="B37" s="27" t="s">
        <v>103</v>
      </c>
      <c r="C37" s="3"/>
      <c r="D37" s="3"/>
      <c r="E37" s="3"/>
      <c r="F37" s="3"/>
      <c r="G37" s="3"/>
      <c r="H37" s="3"/>
      <c r="I37" s="3"/>
      <c r="J37" s="3"/>
      <c r="K37" s="3"/>
      <c r="L37" s="3"/>
      <c r="O37" s="3"/>
      <c r="P37" s="3"/>
      <c r="Q37" s="3"/>
      <c r="R37" s="3"/>
      <c r="S37" s="3"/>
    </row>
    <row r="38" spans="1:19" ht="15.95" customHeight="1">
      <c r="B38" s="1" t="s">
        <v>53</v>
      </c>
      <c r="C38" s="3"/>
      <c r="D38" s="3"/>
      <c r="E38" s="3"/>
      <c r="F38" s="3"/>
      <c r="G38" s="3"/>
      <c r="H38" s="3"/>
      <c r="I38" s="3"/>
      <c r="J38" s="3"/>
      <c r="K38" s="3"/>
      <c r="L38" s="3"/>
      <c r="O38" s="36"/>
      <c r="P38" s="3"/>
      <c r="Q38" s="3"/>
    </row>
    <row r="39" spans="1:19" ht="15.95" customHeight="1">
      <c r="B39" s="28" t="s">
        <v>10</v>
      </c>
      <c r="C39" s="17">
        <v>1357</v>
      </c>
      <c r="D39" s="17">
        <v>12</v>
      </c>
      <c r="E39" s="17">
        <v>13821</v>
      </c>
      <c r="F39" s="17">
        <v>20569</v>
      </c>
      <c r="G39" s="17">
        <v>3287</v>
      </c>
      <c r="H39" s="17">
        <v>7512</v>
      </c>
      <c r="I39" s="17">
        <v>997</v>
      </c>
      <c r="J39" s="17">
        <v>894</v>
      </c>
      <c r="K39" s="17">
        <v>3526</v>
      </c>
      <c r="L39" s="33">
        <f t="shared" ref="L39:L46" si="11">SUM(C39:K39)</f>
        <v>51975</v>
      </c>
      <c r="O39" s="81"/>
      <c r="P39" s="46">
        <v>51975</v>
      </c>
      <c r="Q39" s="47">
        <f>P39-L39</f>
        <v>0</v>
      </c>
    </row>
    <row r="40" spans="1:19" ht="15.95" customHeight="1">
      <c r="B40" s="53" t="s">
        <v>11</v>
      </c>
      <c r="C40" s="44">
        <f>SUM(C41:C46)</f>
        <v>70</v>
      </c>
      <c r="D40" s="44">
        <f>SUM(D41:D46)</f>
        <v>14</v>
      </c>
      <c r="E40" s="44">
        <f t="shared" ref="E40:J40" si="12">SUM(E41:E46)</f>
        <v>20575</v>
      </c>
      <c r="F40" s="44">
        <f t="shared" si="12"/>
        <v>36835</v>
      </c>
      <c r="G40" s="44">
        <f>SUM(G41:G46)</f>
        <v>4906</v>
      </c>
      <c r="H40" s="44">
        <f t="shared" si="12"/>
        <v>22470</v>
      </c>
      <c r="I40" s="44">
        <f t="shared" si="12"/>
        <v>7558</v>
      </c>
      <c r="J40" s="44">
        <f t="shared" si="12"/>
        <v>1189</v>
      </c>
      <c r="K40" s="44">
        <f>SUM(K41:K46)</f>
        <v>590</v>
      </c>
      <c r="L40" s="33">
        <f t="shared" si="11"/>
        <v>94207</v>
      </c>
      <c r="O40" s="81"/>
      <c r="P40" s="46">
        <v>94207</v>
      </c>
      <c r="Q40" s="47">
        <f>P40-L40</f>
        <v>0</v>
      </c>
    </row>
    <row r="41" spans="1:19" ht="15.95" customHeight="1">
      <c r="B41" s="29" t="s">
        <v>71</v>
      </c>
      <c r="C41" s="17">
        <v>0</v>
      </c>
      <c r="D41" s="17">
        <v>0</v>
      </c>
      <c r="E41" s="17">
        <v>7429</v>
      </c>
      <c r="F41" s="17">
        <v>1578</v>
      </c>
      <c r="G41" s="17">
        <v>527</v>
      </c>
      <c r="H41" s="17">
        <v>346</v>
      </c>
      <c r="I41" s="17">
        <v>0</v>
      </c>
      <c r="J41" s="17">
        <v>0</v>
      </c>
      <c r="K41" s="17">
        <v>0</v>
      </c>
      <c r="L41" s="33">
        <f t="shared" si="11"/>
        <v>9880</v>
      </c>
      <c r="O41" s="36"/>
      <c r="P41" s="3"/>
      <c r="Q41" s="3"/>
    </row>
    <row r="42" spans="1:19" ht="15.95" customHeight="1">
      <c r="B42" s="29" t="s">
        <v>72</v>
      </c>
      <c r="C42" s="17">
        <v>0</v>
      </c>
      <c r="D42" s="17">
        <v>0</v>
      </c>
      <c r="E42" s="17">
        <v>10026</v>
      </c>
      <c r="F42" s="17">
        <v>25864</v>
      </c>
      <c r="G42" s="17">
        <v>3723</v>
      </c>
      <c r="H42" s="17">
        <v>19184</v>
      </c>
      <c r="I42" s="17">
        <v>7224</v>
      </c>
      <c r="J42" s="17">
        <v>1189</v>
      </c>
      <c r="K42" s="17">
        <v>0</v>
      </c>
      <c r="L42" s="33">
        <f t="shared" si="11"/>
        <v>67210</v>
      </c>
      <c r="O42" s="5"/>
      <c r="P42" s="3"/>
      <c r="Q42" s="3"/>
    </row>
    <row r="43" spans="1:19" ht="15.95" customHeight="1">
      <c r="B43" s="29" t="s">
        <v>73</v>
      </c>
      <c r="C43" s="17">
        <v>70</v>
      </c>
      <c r="D43" s="17">
        <v>0</v>
      </c>
      <c r="E43" s="17">
        <v>2973</v>
      </c>
      <c r="F43" s="17">
        <v>9393</v>
      </c>
      <c r="G43" s="17">
        <v>656</v>
      </c>
      <c r="H43" s="17">
        <v>2940</v>
      </c>
      <c r="I43" s="17">
        <v>334</v>
      </c>
      <c r="J43" s="17">
        <v>0</v>
      </c>
      <c r="K43" s="17">
        <v>231</v>
      </c>
      <c r="L43" s="33">
        <f t="shared" si="11"/>
        <v>16597</v>
      </c>
      <c r="O43" s="36"/>
      <c r="P43" s="3"/>
      <c r="Q43" s="3"/>
    </row>
    <row r="44" spans="1:19" ht="15.95" customHeight="1">
      <c r="B44" s="29" t="s">
        <v>74</v>
      </c>
      <c r="C44" s="17">
        <v>0</v>
      </c>
      <c r="D44" s="17">
        <v>0</v>
      </c>
      <c r="E44" s="17">
        <v>147</v>
      </c>
      <c r="F44" s="17">
        <v>0</v>
      </c>
      <c r="G44" s="17">
        <v>0</v>
      </c>
      <c r="H44" s="17">
        <v>0</v>
      </c>
      <c r="I44" s="17">
        <v>0</v>
      </c>
      <c r="J44" s="17">
        <v>0</v>
      </c>
      <c r="K44" s="17">
        <v>229</v>
      </c>
      <c r="L44" s="33">
        <f t="shared" si="11"/>
        <v>376</v>
      </c>
      <c r="O44" s="51"/>
      <c r="P44" s="46">
        <v>376</v>
      </c>
      <c r="Q44" s="47">
        <f>P44-L44</f>
        <v>0</v>
      </c>
    </row>
    <row r="45" spans="1:19" ht="15.95" customHeight="1">
      <c r="B45" s="29" t="s">
        <v>75</v>
      </c>
      <c r="C45" s="17">
        <v>0</v>
      </c>
      <c r="D45" s="17">
        <v>14</v>
      </c>
      <c r="E45" s="17">
        <v>0</v>
      </c>
      <c r="F45" s="17">
        <v>0</v>
      </c>
      <c r="G45" s="17">
        <v>0</v>
      </c>
      <c r="H45" s="17">
        <v>0</v>
      </c>
      <c r="I45" s="17">
        <v>0</v>
      </c>
      <c r="J45" s="17">
        <v>0</v>
      </c>
      <c r="K45" s="17">
        <v>130</v>
      </c>
      <c r="L45" s="33">
        <f t="shared" si="11"/>
        <v>144</v>
      </c>
      <c r="O45" s="5"/>
      <c r="P45" s="46">
        <v>144</v>
      </c>
      <c r="Q45" s="47">
        <f>P45-L45</f>
        <v>0</v>
      </c>
    </row>
    <row r="46" spans="1:19" ht="15.95" customHeight="1">
      <c r="B46" s="29" t="s">
        <v>6</v>
      </c>
      <c r="C46" s="17">
        <v>0</v>
      </c>
      <c r="D46" s="17">
        <v>0</v>
      </c>
      <c r="E46" s="17">
        <v>0</v>
      </c>
      <c r="F46" s="17">
        <v>0</v>
      </c>
      <c r="G46" s="17">
        <v>0</v>
      </c>
      <c r="H46" s="17">
        <v>0</v>
      </c>
      <c r="I46" s="17">
        <v>0</v>
      </c>
      <c r="J46" s="17">
        <v>0</v>
      </c>
      <c r="K46" s="17">
        <v>0</v>
      </c>
      <c r="L46" s="33">
        <f t="shared" si="11"/>
        <v>0</v>
      </c>
      <c r="O46" s="5"/>
      <c r="P46" s="3"/>
      <c r="Q46" s="3"/>
    </row>
    <row r="47" spans="1:19" ht="15.95" customHeight="1">
      <c r="B47" s="1" t="s">
        <v>54</v>
      </c>
      <c r="C47" s="3"/>
      <c r="D47" s="3"/>
      <c r="E47" s="3"/>
      <c r="F47" s="3"/>
      <c r="G47" s="3"/>
      <c r="H47" s="3"/>
      <c r="I47" s="3"/>
      <c r="J47" s="3"/>
      <c r="K47" s="3"/>
      <c r="L47" s="3"/>
      <c r="O47" s="5"/>
      <c r="P47" s="3"/>
      <c r="Q47" s="3"/>
    </row>
    <row r="48" spans="1:19" ht="15.95" customHeight="1">
      <c r="B48" s="28" t="s">
        <v>13</v>
      </c>
      <c r="C48" s="17">
        <v>-70</v>
      </c>
      <c r="D48" s="17">
        <v>0</v>
      </c>
      <c r="E48" s="17">
        <v>-19</v>
      </c>
      <c r="F48" s="17">
        <v>-11661</v>
      </c>
      <c r="G48" s="17">
        <v>-1060</v>
      </c>
      <c r="H48" s="17">
        <v>-7237</v>
      </c>
      <c r="I48" s="17">
        <v>-3190</v>
      </c>
      <c r="J48" s="17">
        <v>-555</v>
      </c>
      <c r="K48" s="17">
        <v>0</v>
      </c>
      <c r="L48" s="33">
        <f>SUM(C48:K48)</f>
        <v>-23792</v>
      </c>
      <c r="O48" s="51"/>
      <c r="P48" s="46">
        <v>-23792</v>
      </c>
      <c r="Q48" s="47">
        <f>P48-L48</f>
        <v>0</v>
      </c>
    </row>
    <row r="49" spans="2:19" ht="6" customHeight="1">
      <c r="B49" s="4"/>
      <c r="C49" s="3"/>
      <c r="D49" s="3"/>
      <c r="E49" s="3"/>
      <c r="F49" s="3"/>
      <c r="G49" s="3"/>
      <c r="H49" s="3"/>
      <c r="I49" s="3"/>
      <c r="J49" s="3"/>
      <c r="K49" s="3"/>
      <c r="L49" s="3"/>
      <c r="M49" s="3"/>
      <c r="O49" s="38"/>
      <c r="P49" s="3"/>
    </row>
    <row r="50" spans="2:19" ht="15.95" customHeight="1">
      <c r="B50" s="55" t="s">
        <v>101</v>
      </c>
      <c r="C50" s="3"/>
      <c r="D50" s="3"/>
      <c r="E50" s="5"/>
      <c r="F50" s="3"/>
      <c r="G50" s="5"/>
      <c r="H50" s="5"/>
      <c r="I50" s="5"/>
      <c r="J50" s="5"/>
      <c r="K50" s="3"/>
      <c r="L50" s="3"/>
      <c r="O50" s="12"/>
    </row>
    <row r="51" spans="2:19" ht="15.95" customHeight="1">
      <c r="B51" s="62" t="s">
        <v>12</v>
      </c>
      <c r="C51" s="43"/>
      <c r="D51" s="43"/>
      <c r="E51" s="50">
        <f t="shared" ref="E51:J51" si="13">E8</f>
        <v>1174</v>
      </c>
      <c r="F51" s="50">
        <f t="shared" si="13"/>
        <v>2163</v>
      </c>
      <c r="G51" s="50">
        <f t="shared" si="13"/>
        <v>528</v>
      </c>
      <c r="H51" s="50">
        <f t="shared" si="13"/>
        <v>703</v>
      </c>
      <c r="I51" s="50">
        <f t="shared" si="13"/>
        <v>88</v>
      </c>
      <c r="J51" s="50">
        <f t="shared" si="13"/>
        <v>123</v>
      </c>
      <c r="K51" s="43"/>
      <c r="L51" s="33">
        <f>SUM(C51:K51)</f>
        <v>4779</v>
      </c>
      <c r="N51" s="43"/>
      <c r="O51" s="12"/>
    </row>
    <row r="52" spans="2:19" ht="15.95" customHeight="1">
      <c r="B52" s="28" t="s">
        <v>0</v>
      </c>
      <c r="C52" s="43"/>
      <c r="D52" s="43"/>
      <c r="E52" s="17">
        <v>5992</v>
      </c>
      <c r="F52" s="17">
        <v>3688</v>
      </c>
      <c r="G52" s="17">
        <v>1709</v>
      </c>
      <c r="H52" s="17">
        <v>842</v>
      </c>
      <c r="I52" s="17">
        <v>1709</v>
      </c>
      <c r="J52" s="17">
        <v>1221</v>
      </c>
      <c r="K52" s="43"/>
      <c r="L52" s="33">
        <f>SUM(C52:K52)</f>
        <v>15161</v>
      </c>
      <c r="N52" s="43"/>
      <c r="O52" s="5"/>
      <c r="P52" s="93"/>
      <c r="Q52" s="93"/>
      <c r="R52" s="93"/>
      <c r="S52" s="93"/>
    </row>
    <row r="53" spans="2:19" ht="15.95" customHeight="1">
      <c r="B53" s="29" t="s">
        <v>65</v>
      </c>
      <c r="C53" s="43"/>
      <c r="D53" s="43"/>
      <c r="E53" s="17">
        <v>0</v>
      </c>
      <c r="F53" s="17">
        <v>1584</v>
      </c>
      <c r="G53" s="17">
        <v>501</v>
      </c>
      <c r="H53" s="17">
        <v>347</v>
      </c>
      <c r="I53" s="17">
        <v>0</v>
      </c>
      <c r="J53" s="17">
        <v>0</v>
      </c>
      <c r="K53" s="43"/>
      <c r="L53" s="33">
        <f>SUM(C53:K53)</f>
        <v>2432</v>
      </c>
      <c r="N53" s="43"/>
      <c r="P53" s="93"/>
      <c r="Q53" s="93"/>
      <c r="R53" s="93"/>
      <c r="S53" s="93"/>
    </row>
    <row r="54" spans="2:19" ht="15.95" customHeight="1">
      <c r="B54" s="53" t="s">
        <v>76</v>
      </c>
      <c r="C54" s="43"/>
      <c r="D54" s="43"/>
      <c r="E54" s="54">
        <f t="shared" ref="E54:J54" si="14">SUM(E55,E64)</f>
        <v>30272</v>
      </c>
      <c r="F54" s="54">
        <f t="shared" si="14"/>
        <v>55665</v>
      </c>
      <c r="G54" s="54">
        <f t="shared" si="14"/>
        <v>7576</v>
      </c>
      <c r="H54" s="54">
        <f t="shared" si="14"/>
        <v>28981</v>
      </c>
      <c r="I54" s="54">
        <f t="shared" si="14"/>
        <v>6854</v>
      </c>
      <c r="J54" s="54">
        <f t="shared" si="14"/>
        <v>1303</v>
      </c>
      <c r="K54" s="43"/>
      <c r="L54" s="33">
        <f>SUM(C54:K54)</f>
        <v>130651</v>
      </c>
      <c r="N54" s="54">
        <f>SUM(N55,N64)</f>
        <v>0</v>
      </c>
      <c r="P54" s="93"/>
      <c r="Q54" s="93"/>
      <c r="R54" s="93"/>
      <c r="S54" s="93"/>
    </row>
    <row r="55" spans="2:19" ht="15.95" customHeight="1">
      <c r="B55" s="53" t="s">
        <v>77</v>
      </c>
      <c r="C55" s="43"/>
      <c r="D55" s="43"/>
      <c r="E55" s="54">
        <f>E61+E62+E56+E63</f>
        <v>11523</v>
      </c>
      <c r="F55" s="54">
        <f>F56+F63</f>
        <v>30415</v>
      </c>
      <c r="G55" s="54">
        <f>G56+G63</f>
        <v>4933</v>
      </c>
      <c r="H55" s="54">
        <f>H56+H63</f>
        <v>25346</v>
      </c>
      <c r="I55" s="54">
        <f>I56+I63</f>
        <v>6518</v>
      </c>
      <c r="J55" s="54">
        <f>J56+J63</f>
        <v>542</v>
      </c>
      <c r="K55" s="43"/>
      <c r="L55" s="33">
        <f>SUM(C55:K55)</f>
        <v>79277</v>
      </c>
      <c r="N55" s="54">
        <f>N56</f>
        <v>0</v>
      </c>
      <c r="P55" s="93"/>
      <c r="Q55" s="93"/>
      <c r="R55" s="93"/>
      <c r="S55" s="93"/>
    </row>
    <row r="56" spans="2:19" ht="15.95" customHeight="1">
      <c r="B56" s="63" t="s">
        <v>58</v>
      </c>
      <c r="C56" s="43"/>
      <c r="D56" s="43"/>
      <c r="E56" s="54">
        <f>SUM(E57:E60)</f>
        <v>4669</v>
      </c>
      <c r="F56" s="54">
        <f t="shared" ref="F56:J56" si="15">SUM(F57:F60)</f>
        <v>29917</v>
      </c>
      <c r="G56" s="54">
        <f t="shared" si="15"/>
        <v>3013</v>
      </c>
      <c r="H56" s="54">
        <f t="shared" si="15"/>
        <v>9436</v>
      </c>
      <c r="I56" s="54">
        <f t="shared" si="15"/>
        <v>566</v>
      </c>
      <c r="J56" s="54">
        <f t="shared" si="15"/>
        <v>215</v>
      </c>
      <c r="K56" s="43"/>
      <c r="L56" s="33">
        <f t="shared" ref="L56:L74" si="16">SUM(C56:K56)</f>
        <v>47816</v>
      </c>
      <c r="N56" s="54">
        <f>N60</f>
        <v>0</v>
      </c>
      <c r="P56" s="93"/>
      <c r="Q56" s="93"/>
      <c r="R56" s="93"/>
      <c r="S56" s="93"/>
    </row>
    <row r="57" spans="2:19" ht="15.95" customHeight="1">
      <c r="B57" s="29" t="s">
        <v>114</v>
      </c>
      <c r="C57" s="43"/>
      <c r="D57" s="43"/>
      <c r="E57" s="17">
        <v>0</v>
      </c>
      <c r="F57" s="17">
        <v>2813</v>
      </c>
      <c r="G57" s="17">
        <v>0</v>
      </c>
      <c r="H57" s="17">
        <v>0</v>
      </c>
      <c r="I57" s="17">
        <v>0</v>
      </c>
      <c r="J57" s="17">
        <v>0</v>
      </c>
      <c r="K57" s="43"/>
      <c r="L57" s="33">
        <f t="shared" si="16"/>
        <v>2813</v>
      </c>
      <c r="N57" s="43"/>
      <c r="P57" s="93"/>
      <c r="Q57" s="93"/>
      <c r="R57" s="93"/>
      <c r="S57" s="93"/>
    </row>
    <row r="58" spans="2:19" ht="15.95" customHeight="1">
      <c r="B58" s="29" t="s">
        <v>115</v>
      </c>
      <c r="C58" s="43"/>
      <c r="D58" s="43"/>
      <c r="E58" s="17">
        <v>0</v>
      </c>
      <c r="F58" s="17">
        <v>883</v>
      </c>
      <c r="G58" s="17">
        <v>0</v>
      </c>
      <c r="H58" s="17">
        <v>0</v>
      </c>
      <c r="I58" s="17">
        <v>0</v>
      </c>
      <c r="J58" s="17">
        <v>0</v>
      </c>
      <c r="K58" s="43"/>
      <c r="L58" s="33">
        <f t="shared" si="16"/>
        <v>883</v>
      </c>
      <c r="N58" s="43"/>
      <c r="P58" s="93"/>
      <c r="Q58" s="93"/>
      <c r="R58" s="93"/>
      <c r="S58" s="93"/>
    </row>
    <row r="59" spans="2:19" ht="15.95" customHeight="1">
      <c r="B59" s="29" t="s">
        <v>59</v>
      </c>
      <c r="C59" s="43"/>
      <c r="D59" s="43"/>
      <c r="E59" s="43"/>
      <c r="F59" s="43"/>
      <c r="G59" s="17">
        <v>0</v>
      </c>
      <c r="H59" s="17">
        <v>0</v>
      </c>
      <c r="I59" s="17">
        <v>0</v>
      </c>
      <c r="J59" s="17">
        <v>0</v>
      </c>
      <c r="K59" s="43"/>
      <c r="L59" s="33">
        <f t="shared" si="16"/>
        <v>0</v>
      </c>
      <c r="N59" s="43"/>
      <c r="P59" s="93"/>
      <c r="Q59" s="93"/>
      <c r="R59" s="93"/>
      <c r="S59" s="93"/>
    </row>
    <row r="60" spans="2:19" ht="15.95" customHeight="1">
      <c r="B60" s="52" t="s">
        <v>60</v>
      </c>
      <c r="C60" s="43"/>
      <c r="D60" s="43"/>
      <c r="E60" s="17">
        <v>4669</v>
      </c>
      <c r="F60" s="17">
        <v>26221</v>
      </c>
      <c r="G60" s="17">
        <v>3013</v>
      </c>
      <c r="H60" s="17">
        <v>9436</v>
      </c>
      <c r="I60" s="17">
        <v>566</v>
      </c>
      <c r="J60" s="17">
        <v>215</v>
      </c>
      <c r="K60" s="43"/>
      <c r="L60" s="33">
        <f t="shared" si="16"/>
        <v>44120</v>
      </c>
      <c r="N60" s="17">
        <v>0</v>
      </c>
      <c r="P60" s="93"/>
      <c r="Q60" s="93"/>
      <c r="R60" s="93"/>
      <c r="S60" s="93"/>
    </row>
    <row r="61" spans="2:19" ht="15.95" customHeight="1">
      <c r="B61" s="52" t="s">
        <v>1</v>
      </c>
      <c r="C61" s="43"/>
      <c r="D61" s="43"/>
      <c r="E61" s="17">
        <v>63</v>
      </c>
      <c r="F61" s="43"/>
      <c r="G61" s="43"/>
      <c r="H61" s="43"/>
      <c r="I61" s="43"/>
      <c r="J61" s="43"/>
      <c r="K61" s="43"/>
      <c r="L61" s="33">
        <f>SUM(C61:K61)</f>
        <v>63</v>
      </c>
      <c r="N61" s="43"/>
      <c r="P61" s="93"/>
      <c r="Q61" s="93"/>
      <c r="R61" s="93"/>
      <c r="S61" s="93"/>
    </row>
    <row r="62" spans="2:19" ht="15.95" customHeight="1">
      <c r="B62" s="29" t="s">
        <v>78</v>
      </c>
      <c r="C62" s="43"/>
      <c r="D62" s="43"/>
      <c r="E62" s="17">
        <v>5896</v>
      </c>
      <c r="F62" s="43"/>
      <c r="G62" s="43"/>
      <c r="H62" s="43"/>
      <c r="I62" s="43"/>
      <c r="J62" s="43"/>
      <c r="K62" s="43"/>
      <c r="L62" s="33">
        <f>SUM(C62:K62)</f>
        <v>5896</v>
      </c>
      <c r="N62" s="17">
        <v>0</v>
      </c>
      <c r="P62" s="93"/>
      <c r="Q62" s="93"/>
      <c r="R62" s="93"/>
      <c r="S62" s="93"/>
    </row>
    <row r="63" spans="2:19" ht="15.95" customHeight="1">
      <c r="B63" s="29" t="s">
        <v>79</v>
      </c>
      <c r="C63" s="43"/>
      <c r="D63" s="43"/>
      <c r="E63" s="17">
        <v>895</v>
      </c>
      <c r="F63" s="17">
        <v>498</v>
      </c>
      <c r="G63" s="17">
        <v>1920</v>
      </c>
      <c r="H63" s="17">
        <v>15910</v>
      </c>
      <c r="I63" s="17">
        <v>5952</v>
      </c>
      <c r="J63" s="17">
        <v>327</v>
      </c>
      <c r="K63" s="43"/>
      <c r="L63" s="33">
        <f t="shared" si="16"/>
        <v>25502</v>
      </c>
      <c r="N63" s="17">
        <v>0</v>
      </c>
      <c r="P63" s="93"/>
      <c r="Q63" s="93"/>
      <c r="R63" s="93"/>
      <c r="S63" s="93"/>
    </row>
    <row r="64" spans="2:19" ht="15.95" customHeight="1">
      <c r="B64" s="53" t="s">
        <v>80</v>
      </c>
      <c r="C64" s="43"/>
      <c r="D64" s="43"/>
      <c r="E64" s="54">
        <f t="shared" ref="E64:J64" si="17">SUM(E65,E68:E74)</f>
        <v>18749</v>
      </c>
      <c r="F64" s="54">
        <f t="shared" si="17"/>
        <v>25250</v>
      </c>
      <c r="G64" s="54">
        <f t="shared" si="17"/>
        <v>2643</v>
      </c>
      <c r="H64" s="54">
        <f t="shared" si="17"/>
        <v>3635</v>
      </c>
      <c r="I64" s="54">
        <f t="shared" si="17"/>
        <v>336</v>
      </c>
      <c r="J64" s="54">
        <f t="shared" si="17"/>
        <v>761</v>
      </c>
      <c r="K64" s="43"/>
      <c r="L64" s="33">
        <f t="shared" si="16"/>
        <v>51374</v>
      </c>
      <c r="N64" s="54">
        <f>SUM(N67:N69)</f>
        <v>0</v>
      </c>
      <c r="P64" s="93"/>
      <c r="Q64" s="93"/>
      <c r="R64" s="93"/>
      <c r="S64" s="93"/>
    </row>
    <row r="65" spans="2:19" ht="15.95" customHeight="1">
      <c r="B65" s="63" t="s">
        <v>2</v>
      </c>
      <c r="C65" s="43"/>
      <c r="D65" s="43"/>
      <c r="E65" s="54">
        <f>SUM(E66:E67)</f>
        <v>0</v>
      </c>
      <c r="F65" s="54">
        <f t="shared" ref="F65:J65" si="18">SUM(F66:F67)</f>
        <v>20968</v>
      </c>
      <c r="G65" s="54">
        <f t="shared" si="18"/>
        <v>606</v>
      </c>
      <c r="H65" s="54">
        <f t="shared" si="18"/>
        <v>767</v>
      </c>
      <c r="I65" s="54">
        <f t="shared" si="18"/>
        <v>0</v>
      </c>
      <c r="J65" s="54">
        <f t="shared" si="18"/>
        <v>0</v>
      </c>
      <c r="K65" s="43"/>
      <c r="L65" s="33">
        <f t="shared" si="16"/>
        <v>22341</v>
      </c>
      <c r="N65" s="54">
        <f>SUM(N66:N67)</f>
        <v>0</v>
      </c>
      <c r="P65" s="93"/>
      <c r="Q65" s="93"/>
      <c r="R65" s="93"/>
      <c r="S65" s="93"/>
    </row>
    <row r="66" spans="2:19" ht="15.95" customHeight="1">
      <c r="B66" s="29" t="s">
        <v>102</v>
      </c>
      <c r="C66" s="43"/>
      <c r="D66" s="43"/>
      <c r="E66" s="17">
        <v>0</v>
      </c>
      <c r="F66" s="17">
        <v>7894</v>
      </c>
      <c r="G66" s="17">
        <v>0</v>
      </c>
      <c r="H66" s="17">
        <v>0</v>
      </c>
      <c r="I66" s="17">
        <v>0</v>
      </c>
      <c r="J66" s="17">
        <v>0</v>
      </c>
      <c r="K66" s="43"/>
      <c r="L66" s="33">
        <f t="shared" si="16"/>
        <v>7894</v>
      </c>
      <c r="N66" s="17">
        <v>0</v>
      </c>
      <c r="P66" s="93"/>
      <c r="Q66" s="93"/>
      <c r="R66" s="93"/>
      <c r="S66" s="93"/>
    </row>
    <row r="67" spans="2:19" ht="15.95" customHeight="1">
      <c r="B67" s="52" t="s">
        <v>61</v>
      </c>
      <c r="C67" s="43"/>
      <c r="D67" s="43"/>
      <c r="E67" s="17">
        <v>0</v>
      </c>
      <c r="F67" s="17">
        <v>13074</v>
      </c>
      <c r="G67" s="17">
        <v>606</v>
      </c>
      <c r="H67" s="17">
        <v>767</v>
      </c>
      <c r="I67" s="17">
        <v>0</v>
      </c>
      <c r="J67" s="17">
        <v>0</v>
      </c>
      <c r="K67" s="43"/>
      <c r="L67" s="33">
        <f t="shared" si="16"/>
        <v>14447</v>
      </c>
      <c r="N67" s="17">
        <v>0</v>
      </c>
      <c r="P67" s="93"/>
      <c r="Q67" s="93"/>
      <c r="R67" s="93"/>
      <c r="S67" s="93"/>
    </row>
    <row r="68" spans="2:19" ht="15.95" customHeight="1">
      <c r="B68" s="52" t="s">
        <v>3</v>
      </c>
      <c r="C68" s="43"/>
      <c r="D68" s="43"/>
      <c r="E68" s="17">
        <v>2143</v>
      </c>
      <c r="F68" s="17">
        <v>3074</v>
      </c>
      <c r="G68" s="17">
        <v>1</v>
      </c>
      <c r="H68" s="17">
        <v>2327</v>
      </c>
      <c r="I68" s="17">
        <v>320</v>
      </c>
      <c r="J68" s="17">
        <v>0</v>
      </c>
      <c r="K68" s="43"/>
      <c r="L68" s="33">
        <f t="shared" si="16"/>
        <v>7865</v>
      </c>
      <c r="N68" s="17">
        <v>0</v>
      </c>
      <c r="P68" s="93"/>
      <c r="Q68" s="93"/>
      <c r="R68" s="93"/>
      <c r="S68" s="93"/>
    </row>
    <row r="69" spans="2:19" ht="15.95" customHeight="1">
      <c r="B69" s="29" t="s">
        <v>81</v>
      </c>
      <c r="C69" s="43"/>
      <c r="D69" s="43"/>
      <c r="E69" s="17">
        <v>0</v>
      </c>
      <c r="F69" s="17">
        <v>0</v>
      </c>
      <c r="G69" s="17">
        <v>1982</v>
      </c>
      <c r="H69" s="17">
        <v>0</v>
      </c>
      <c r="I69" s="17">
        <v>0</v>
      </c>
      <c r="J69" s="17">
        <v>0</v>
      </c>
      <c r="K69" s="43"/>
      <c r="L69" s="33">
        <f t="shared" si="16"/>
        <v>1982</v>
      </c>
      <c r="N69" s="17">
        <v>0</v>
      </c>
      <c r="P69" s="93"/>
      <c r="Q69" s="93"/>
      <c r="R69" s="93"/>
      <c r="S69" s="93"/>
    </row>
    <row r="70" spans="2:19" ht="15.95" customHeight="1">
      <c r="B70" s="30" t="s">
        <v>82</v>
      </c>
      <c r="C70" s="43"/>
      <c r="D70" s="43"/>
      <c r="E70" s="17">
        <v>0</v>
      </c>
      <c r="F70" s="17">
        <v>696</v>
      </c>
      <c r="G70" s="17">
        <v>54</v>
      </c>
      <c r="H70" s="17">
        <v>0</v>
      </c>
      <c r="I70" s="17">
        <v>0</v>
      </c>
      <c r="J70" s="17">
        <v>0</v>
      </c>
      <c r="K70" s="43"/>
      <c r="L70" s="33">
        <f t="shared" si="16"/>
        <v>750</v>
      </c>
      <c r="N70" s="43"/>
      <c r="P70" s="93"/>
      <c r="Q70" s="93"/>
      <c r="R70" s="93"/>
      <c r="S70" s="93"/>
    </row>
    <row r="71" spans="2:19" ht="15.95" customHeight="1">
      <c r="B71" s="29" t="s">
        <v>83</v>
      </c>
      <c r="C71" s="43"/>
      <c r="D71" s="43"/>
      <c r="E71" s="43"/>
      <c r="F71" s="17">
        <v>0</v>
      </c>
      <c r="G71" s="17">
        <v>0</v>
      </c>
      <c r="H71" s="17">
        <v>275</v>
      </c>
      <c r="I71" s="17">
        <v>0</v>
      </c>
      <c r="J71" s="17">
        <v>0</v>
      </c>
      <c r="K71" s="43"/>
      <c r="L71" s="33">
        <f t="shared" si="16"/>
        <v>275</v>
      </c>
      <c r="N71" s="43"/>
      <c r="P71" s="93"/>
      <c r="Q71" s="93"/>
      <c r="R71" s="93"/>
      <c r="S71" s="93"/>
    </row>
    <row r="72" spans="2:19" ht="15.95" customHeight="1">
      <c r="B72" s="29" t="s">
        <v>84</v>
      </c>
      <c r="C72" s="43"/>
      <c r="D72" s="43"/>
      <c r="E72" s="17">
        <v>517</v>
      </c>
      <c r="F72" s="61"/>
      <c r="G72" s="61"/>
      <c r="H72" s="61"/>
      <c r="I72" s="61"/>
      <c r="J72" s="61"/>
      <c r="K72" s="43"/>
      <c r="L72" s="33">
        <f t="shared" si="16"/>
        <v>517</v>
      </c>
      <c r="N72" s="43"/>
      <c r="P72" s="93"/>
      <c r="Q72" s="93"/>
      <c r="R72" s="93"/>
      <c r="S72" s="93"/>
    </row>
    <row r="73" spans="2:19" ht="15.95" customHeight="1">
      <c r="B73" s="29" t="s">
        <v>113</v>
      </c>
      <c r="C73" s="43"/>
      <c r="D73" s="43"/>
      <c r="E73" s="17">
        <v>13259</v>
      </c>
      <c r="F73" s="61"/>
      <c r="G73" s="61"/>
      <c r="H73" s="61"/>
      <c r="I73" s="61"/>
      <c r="J73" s="61"/>
      <c r="K73" s="43"/>
      <c r="L73" s="33">
        <f t="shared" si="16"/>
        <v>13259</v>
      </c>
      <c r="N73" s="43"/>
      <c r="P73" s="93"/>
      <c r="Q73" s="93"/>
      <c r="R73" s="93"/>
      <c r="S73" s="93"/>
    </row>
    <row r="74" spans="2:19" ht="15.95" customHeight="1">
      <c r="B74" s="29" t="s">
        <v>86</v>
      </c>
      <c r="C74" s="43"/>
      <c r="D74" s="43"/>
      <c r="E74" s="17">
        <v>2830</v>
      </c>
      <c r="F74" s="17">
        <v>512</v>
      </c>
      <c r="G74" s="17">
        <v>0</v>
      </c>
      <c r="H74" s="17">
        <v>266</v>
      </c>
      <c r="I74" s="17">
        <v>16</v>
      </c>
      <c r="J74" s="17">
        <v>761</v>
      </c>
      <c r="K74" s="43"/>
      <c r="L74" s="33">
        <f t="shared" si="16"/>
        <v>4385</v>
      </c>
      <c r="N74" s="43"/>
      <c r="P74" s="93"/>
      <c r="Q74" s="93"/>
      <c r="R74" s="93"/>
      <c r="S74" s="93"/>
    </row>
    <row r="75" spans="2:19" ht="15.95" customHeight="1">
      <c r="B75" s="60" t="s">
        <v>16</v>
      </c>
      <c r="C75" s="32">
        <f>C16-C11</f>
        <v>1943</v>
      </c>
      <c r="D75" s="32">
        <f>D16-D11</f>
        <v>48</v>
      </c>
      <c r="E75" s="32">
        <f t="shared" ref="E75:J75" si="19">SUM(E51:E54)</f>
        <v>37438</v>
      </c>
      <c r="F75" s="32">
        <f t="shared" si="19"/>
        <v>63100</v>
      </c>
      <c r="G75" s="32">
        <f t="shared" si="19"/>
        <v>10314</v>
      </c>
      <c r="H75" s="32">
        <f t="shared" si="19"/>
        <v>30873</v>
      </c>
      <c r="I75" s="32">
        <f t="shared" si="19"/>
        <v>8651</v>
      </c>
      <c r="J75" s="32">
        <f t="shared" si="19"/>
        <v>2647</v>
      </c>
      <c r="K75" s="32">
        <f>K16-K11</f>
        <v>4764</v>
      </c>
      <c r="L75" s="32">
        <f>SUM(C75:K75)</f>
        <v>159778</v>
      </c>
      <c r="N75" s="32">
        <f>N54</f>
        <v>0</v>
      </c>
      <c r="P75" s="93"/>
      <c r="Q75" s="93"/>
      <c r="R75" s="93"/>
      <c r="S75" s="93"/>
    </row>
    <row r="76" spans="2:19" ht="12.75" customHeight="1">
      <c r="B76" s="8"/>
      <c r="C76" s="5"/>
      <c r="D76" s="5"/>
      <c r="E76" s="5"/>
      <c r="F76" s="5"/>
      <c r="G76" s="5"/>
      <c r="H76" s="5"/>
      <c r="I76" s="5"/>
      <c r="J76" s="5"/>
      <c r="K76" s="6"/>
      <c r="L76" s="6"/>
      <c r="N76" s="3"/>
      <c r="P76" s="93"/>
      <c r="Q76" s="93"/>
      <c r="R76" s="93"/>
      <c r="S76" s="93"/>
    </row>
    <row r="77" spans="2:19" s="2" customFormat="1" ht="15.95" customHeight="1">
      <c r="B77" s="64" t="s">
        <v>4</v>
      </c>
      <c r="C77" s="66"/>
      <c r="D77" s="66"/>
      <c r="E77" s="65">
        <f>E16-E75-E11</f>
        <v>0</v>
      </c>
      <c r="F77" s="65">
        <f t="shared" ref="F77:I77" si="20">F16-F75-F11</f>
        <v>0</v>
      </c>
      <c r="G77" s="65">
        <f t="shared" si="20"/>
        <v>0</v>
      </c>
      <c r="H77" s="65">
        <f t="shared" si="20"/>
        <v>0</v>
      </c>
      <c r="I77" s="65">
        <f t="shared" si="20"/>
        <v>0</v>
      </c>
      <c r="J77" s="65">
        <f>J16-J75-J11</f>
        <v>0</v>
      </c>
      <c r="K77" s="66"/>
      <c r="L77" s="65">
        <f>L16-L75-L11</f>
        <v>0</v>
      </c>
      <c r="N77" s="7"/>
      <c r="P77" s="93"/>
      <c r="Q77" s="93"/>
      <c r="R77" s="93"/>
      <c r="S77" s="93"/>
    </row>
    <row r="78" spans="2:19" ht="12.75" customHeight="1">
      <c r="C78" s="84"/>
      <c r="D78" s="84"/>
      <c r="E78" s="84"/>
      <c r="F78" s="84"/>
      <c r="G78" s="84"/>
      <c r="H78" s="84"/>
      <c r="I78" s="84"/>
      <c r="J78" s="84"/>
      <c r="K78" s="84"/>
      <c r="L78" s="3"/>
      <c r="N78" s="3"/>
      <c r="P78" s="93"/>
      <c r="Q78" s="93"/>
      <c r="R78" s="93"/>
      <c r="S78" s="93"/>
    </row>
    <row r="79" spans="2:19" ht="15.95" customHeight="1">
      <c r="B79" s="29" t="s">
        <v>66</v>
      </c>
      <c r="C79" s="43"/>
      <c r="D79" s="43"/>
      <c r="E79" s="17">
        <v>0</v>
      </c>
      <c r="F79" s="17">
        <v>175</v>
      </c>
      <c r="G79" s="17">
        <v>0</v>
      </c>
      <c r="H79" s="17">
        <v>103</v>
      </c>
      <c r="I79" s="17">
        <v>14</v>
      </c>
      <c r="J79" s="17">
        <v>0</v>
      </c>
      <c r="K79" s="43"/>
      <c r="L79" s="33">
        <f>SUM(C79:K79)</f>
        <v>292</v>
      </c>
      <c r="M79" s="77" t="s">
        <v>122</v>
      </c>
      <c r="N79" s="3"/>
      <c r="P79" s="93"/>
      <c r="Q79" s="93"/>
      <c r="R79" s="93"/>
      <c r="S79" s="93"/>
    </row>
    <row r="80" spans="2:19" ht="15.95" customHeight="1">
      <c r="B80" s="52" t="s">
        <v>5</v>
      </c>
      <c r="C80" s="43"/>
      <c r="D80" s="43"/>
      <c r="E80" s="43"/>
      <c r="F80" s="43"/>
      <c r="G80" s="43"/>
      <c r="H80" s="43"/>
      <c r="I80" s="43"/>
      <c r="J80" s="43"/>
      <c r="K80" s="43"/>
      <c r="L80" s="17">
        <v>0</v>
      </c>
      <c r="M80" s="77" t="s">
        <v>122</v>
      </c>
      <c r="N80" s="3"/>
      <c r="P80" s="93"/>
      <c r="Q80" s="93"/>
      <c r="R80" s="93"/>
      <c r="S80" s="93"/>
    </row>
    <row r="81" spans="2:19" ht="15.95" customHeight="1">
      <c r="B81" s="29" t="s">
        <v>87</v>
      </c>
      <c r="C81" s="43"/>
      <c r="D81" s="43"/>
      <c r="E81" s="17">
        <v>0</v>
      </c>
      <c r="F81" s="43"/>
      <c r="G81" s="43"/>
      <c r="H81" s="43"/>
      <c r="I81" s="43"/>
      <c r="J81" s="43"/>
      <c r="K81" s="43"/>
      <c r="L81" s="33">
        <f>SUM(C81:K81)</f>
        <v>0</v>
      </c>
      <c r="M81" s="77" t="s">
        <v>122</v>
      </c>
      <c r="N81" s="3"/>
      <c r="P81" s="93"/>
      <c r="Q81" s="93"/>
      <c r="R81" s="93"/>
      <c r="S81" s="93"/>
    </row>
    <row r="82" spans="2:19" ht="15.95" customHeight="1">
      <c r="B82" s="29" t="s">
        <v>98</v>
      </c>
      <c r="C82" s="43"/>
      <c r="D82" s="43"/>
      <c r="E82" s="17">
        <v>0</v>
      </c>
      <c r="F82" s="17">
        <v>2340</v>
      </c>
      <c r="G82" s="17">
        <v>38</v>
      </c>
      <c r="H82" s="17">
        <v>137</v>
      </c>
      <c r="I82" s="17">
        <v>77</v>
      </c>
      <c r="J82" s="17">
        <v>32</v>
      </c>
      <c r="K82" s="43"/>
      <c r="L82" s="33">
        <f>SUM(C82:K82)</f>
        <v>2624</v>
      </c>
      <c r="M82" s="3"/>
      <c r="N82" s="3"/>
      <c r="P82" s="93"/>
      <c r="Q82" s="93"/>
      <c r="R82" s="93"/>
      <c r="S82" s="93"/>
    </row>
    <row r="83" spans="2:19" ht="12.75" customHeight="1">
      <c r="B83" s="8"/>
      <c r="C83" s="5"/>
      <c r="D83" s="5"/>
      <c r="E83" s="5"/>
      <c r="F83" s="5"/>
      <c r="G83" s="5"/>
      <c r="H83" s="5"/>
      <c r="I83" s="5"/>
      <c r="J83" s="5"/>
      <c r="K83" s="5"/>
      <c r="L83" s="5"/>
      <c r="N83" s="3"/>
      <c r="P83" s="93"/>
      <c r="Q83" s="93"/>
      <c r="R83" s="93"/>
      <c r="S83" s="93"/>
    </row>
    <row r="84" spans="2:19" ht="15.95" customHeight="1">
      <c r="B84" s="55" t="s">
        <v>99</v>
      </c>
      <c r="C84" s="3"/>
      <c r="D84" s="3"/>
      <c r="E84" s="3"/>
      <c r="F84" s="3"/>
      <c r="G84" s="3"/>
      <c r="H84" s="3"/>
      <c r="I84" s="3"/>
      <c r="J84" s="3"/>
      <c r="K84" s="3"/>
      <c r="L84" s="3"/>
      <c r="N84" s="3"/>
      <c r="P84" s="93"/>
      <c r="Q84" s="93"/>
      <c r="R84" s="93"/>
      <c r="S84" s="93"/>
    </row>
    <row r="85" spans="2:19" ht="15.95" customHeight="1">
      <c r="B85" s="28" t="s">
        <v>12</v>
      </c>
      <c r="C85" s="43"/>
      <c r="D85" s="43"/>
      <c r="E85" s="17">
        <v>1178</v>
      </c>
      <c r="F85" s="17">
        <v>1871</v>
      </c>
      <c r="G85" s="17">
        <v>498</v>
      </c>
      <c r="H85" s="17">
        <v>566</v>
      </c>
      <c r="I85" s="17">
        <v>40</v>
      </c>
      <c r="J85" s="17">
        <v>100</v>
      </c>
      <c r="K85" s="43"/>
      <c r="L85" s="33">
        <f>SUM(C85:K85)</f>
        <v>4253</v>
      </c>
      <c r="N85" s="69"/>
      <c r="P85" s="93"/>
      <c r="Q85" s="93"/>
      <c r="R85" s="93"/>
      <c r="S85" s="93"/>
    </row>
    <row r="86" spans="2:19" ht="15.95" customHeight="1">
      <c r="B86" s="28" t="s">
        <v>0</v>
      </c>
      <c r="C86" s="43"/>
      <c r="D86" s="43"/>
      <c r="E86" s="17">
        <v>5818</v>
      </c>
      <c r="F86" s="17">
        <v>1270</v>
      </c>
      <c r="G86" s="17">
        <v>2123</v>
      </c>
      <c r="H86" s="17">
        <v>206</v>
      </c>
      <c r="I86" s="17">
        <v>1305</v>
      </c>
      <c r="J86" s="17">
        <v>374</v>
      </c>
      <c r="K86" s="43"/>
      <c r="L86" s="33">
        <f>SUM(C86:K86)</f>
        <v>11096</v>
      </c>
      <c r="N86" s="69"/>
      <c r="P86" s="93"/>
      <c r="Q86" s="93"/>
      <c r="R86" s="93"/>
      <c r="S86" s="93"/>
    </row>
    <row r="87" spans="2:19" ht="15.95" customHeight="1">
      <c r="B87" s="29" t="s">
        <v>65</v>
      </c>
      <c r="C87" s="43"/>
      <c r="D87" s="43"/>
      <c r="E87" s="17">
        <v>0</v>
      </c>
      <c r="F87" s="17">
        <v>1512</v>
      </c>
      <c r="G87" s="17">
        <v>418</v>
      </c>
      <c r="H87" s="17">
        <v>348</v>
      </c>
      <c r="I87" s="17">
        <v>0</v>
      </c>
      <c r="J87" s="17">
        <v>0</v>
      </c>
      <c r="K87" s="43"/>
      <c r="L87" s="33">
        <f>SUM(C87:K87)</f>
        <v>2278</v>
      </c>
      <c r="N87" s="69"/>
      <c r="P87" s="93"/>
      <c r="Q87" s="93"/>
      <c r="R87" s="93"/>
      <c r="S87" s="93"/>
    </row>
    <row r="88" spans="2:19" ht="15.95" customHeight="1">
      <c r="B88" s="53" t="s">
        <v>76</v>
      </c>
      <c r="C88" s="43"/>
      <c r="D88" s="43"/>
      <c r="E88" s="54">
        <f t="shared" ref="E88:J88" si="21">SUM(E89,E98)</f>
        <v>29491</v>
      </c>
      <c r="F88" s="54">
        <f t="shared" si="21"/>
        <v>36709</v>
      </c>
      <c r="G88" s="54">
        <f t="shared" si="21"/>
        <v>5670</v>
      </c>
      <c r="H88" s="54">
        <f t="shared" si="21"/>
        <v>19981</v>
      </c>
      <c r="I88" s="54">
        <f t="shared" si="21"/>
        <v>3830</v>
      </c>
      <c r="J88" s="54">
        <f t="shared" si="21"/>
        <v>541</v>
      </c>
      <c r="K88" s="43"/>
      <c r="L88" s="33">
        <f>SUM(C88:K88)</f>
        <v>96222</v>
      </c>
      <c r="N88" s="75">
        <f>SUM(N89,N98)</f>
        <v>0</v>
      </c>
      <c r="P88" s="93"/>
      <c r="Q88" s="93"/>
      <c r="R88" s="93"/>
      <c r="S88" s="93"/>
    </row>
    <row r="89" spans="2:19" ht="15.95" customHeight="1">
      <c r="B89" s="53" t="s">
        <v>77</v>
      </c>
      <c r="C89" s="43"/>
      <c r="D89" s="43"/>
      <c r="E89" s="54">
        <f>E95+E96+E90+E97</f>
        <v>11239</v>
      </c>
      <c r="F89" s="54">
        <f>F90+F97</f>
        <v>25451</v>
      </c>
      <c r="G89" s="54">
        <f>G90+G97</f>
        <v>4124</v>
      </c>
      <c r="H89" s="54">
        <f>H90+H97</f>
        <v>16778</v>
      </c>
      <c r="I89" s="54">
        <f>I90+I97</f>
        <v>3495</v>
      </c>
      <c r="J89" s="54">
        <f>J90+J97</f>
        <v>522</v>
      </c>
      <c r="K89" s="43"/>
      <c r="L89" s="33">
        <f>SUM(C89:K89)</f>
        <v>61609</v>
      </c>
      <c r="N89" s="75">
        <f>N90</f>
        <v>0</v>
      </c>
      <c r="P89" s="93"/>
      <c r="Q89" s="93"/>
      <c r="R89" s="93"/>
      <c r="S89" s="93"/>
    </row>
    <row r="90" spans="2:19" ht="15.95" customHeight="1">
      <c r="B90" s="63" t="s">
        <v>58</v>
      </c>
      <c r="C90" s="43"/>
      <c r="D90" s="43"/>
      <c r="E90" s="54">
        <f>SUM(E91:E94)</f>
        <v>4554</v>
      </c>
      <c r="F90" s="54">
        <f t="shared" ref="F90:J90" si="22">SUM(F91:F94)</f>
        <v>24958</v>
      </c>
      <c r="G90" s="54">
        <f t="shared" si="22"/>
        <v>2392</v>
      </c>
      <c r="H90" s="54">
        <f t="shared" si="22"/>
        <v>7896</v>
      </c>
      <c r="I90" s="54">
        <f t="shared" si="22"/>
        <v>441</v>
      </c>
      <c r="J90" s="54">
        <f t="shared" si="22"/>
        <v>193</v>
      </c>
      <c r="K90" s="43"/>
      <c r="L90" s="33">
        <f t="shared" ref="L90:L108" si="23">SUM(C90:K90)</f>
        <v>40434</v>
      </c>
      <c r="N90" s="75">
        <f>N94</f>
        <v>0</v>
      </c>
      <c r="P90" s="93"/>
      <c r="Q90" s="93"/>
      <c r="R90" s="93"/>
      <c r="S90" s="93"/>
    </row>
    <row r="91" spans="2:19" ht="15.95" customHeight="1">
      <c r="B91" s="29" t="s">
        <v>114</v>
      </c>
      <c r="C91" s="43"/>
      <c r="D91" s="43"/>
      <c r="E91" s="17">
        <v>0</v>
      </c>
      <c r="F91" s="17">
        <v>2818</v>
      </c>
      <c r="G91" s="17">
        <v>0</v>
      </c>
      <c r="H91" s="17">
        <v>0</v>
      </c>
      <c r="I91" s="17">
        <v>0</v>
      </c>
      <c r="J91" s="17">
        <v>0</v>
      </c>
      <c r="K91" s="43"/>
      <c r="L91" s="33">
        <f t="shared" si="23"/>
        <v>2818</v>
      </c>
      <c r="N91" s="69"/>
      <c r="P91" s="93"/>
      <c r="Q91" s="93"/>
      <c r="R91" s="93"/>
      <c r="S91" s="93"/>
    </row>
    <row r="92" spans="2:19" ht="15.95" customHeight="1">
      <c r="B92" s="29" t="s">
        <v>115</v>
      </c>
      <c r="C92" s="43"/>
      <c r="D92" s="43"/>
      <c r="E92" s="17">
        <v>0</v>
      </c>
      <c r="F92" s="17">
        <v>885</v>
      </c>
      <c r="G92" s="17">
        <v>0</v>
      </c>
      <c r="H92" s="17">
        <v>0</v>
      </c>
      <c r="I92" s="17">
        <v>0</v>
      </c>
      <c r="J92" s="17">
        <v>0</v>
      </c>
      <c r="K92" s="43"/>
      <c r="L92" s="33">
        <f t="shared" si="23"/>
        <v>885</v>
      </c>
      <c r="N92" s="69"/>
      <c r="P92" s="93"/>
      <c r="Q92" s="93"/>
      <c r="R92" s="93"/>
      <c r="S92" s="93"/>
    </row>
    <row r="93" spans="2:19" ht="15.95" customHeight="1">
      <c r="B93" s="29" t="s">
        <v>59</v>
      </c>
      <c r="C93" s="43"/>
      <c r="D93" s="43"/>
      <c r="E93" s="43"/>
      <c r="F93" s="43"/>
      <c r="G93" s="17">
        <v>0</v>
      </c>
      <c r="H93" s="17">
        <v>0</v>
      </c>
      <c r="I93" s="17">
        <v>0</v>
      </c>
      <c r="J93" s="17">
        <v>0</v>
      </c>
      <c r="K93" s="43"/>
      <c r="L93" s="33">
        <f t="shared" si="23"/>
        <v>0</v>
      </c>
      <c r="N93" s="69"/>
      <c r="P93" s="93"/>
      <c r="Q93" s="93"/>
      <c r="R93" s="93"/>
      <c r="S93" s="93"/>
    </row>
    <row r="94" spans="2:19" ht="15.95" customHeight="1">
      <c r="B94" s="52" t="s">
        <v>60</v>
      </c>
      <c r="C94" s="43"/>
      <c r="D94" s="43"/>
      <c r="E94" s="17">
        <v>4554</v>
      </c>
      <c r="F94" s="17">
        <v>21255</v>
      </c>
      <c r="G94" s="17">
        <v>2392</v>
      </c>
      <c r="H94" s="17">
        <v>7896</v>
      </c>
      <c r="I94" s="17">
        <v>441</v>
      </c>
      <c r="J94" s="17">
        <v>193</v>
      </c>
      <c r="K94" s="43"/>
      <c r="L94" s="33">
        <f t="shared" si="23"/>
        <v>36731</v>
      </c>
      <c r="N94" s="87">
        <v>0</v>
      </c>
      <c r="P94" s="93"/>
      <c r="Q94" s="93"/>
      <c r="R94" s="93"/>
      <c r="S94" s="93"/>
    </row>
    <row r="95" spans="2:19" ht="15.95" customHeight="1">
      <c r="B95" s="52" t="s">
        <v>1</v>
      </c>
      <c r="C95" s="43"/>
      <c r="D95" s="43"/>
      <c r="E95" s="17">
        <v>62</v>
      </c>
      <c r="F95" s="43"/>
      <c r="G95" s="43"/>
      <c r="H95" s="43"/>
      <c r="I95" s="43"/>
      <c r="J95" s="43"/>
      <c r="K95" s="43"/>
      <c r="L95" s="33">
        <f>SUM(C95:K95)</f>
        <v>62</v>
      </c>
      <c r="N95" s="69"/>
      <c r="P95" s="93"/>
      <c r="Q95" s="93"/>
      <c r="R95" s="93"/>
      <c r="S95" s="93"/>
    </row>
    <row r="96" spans="2:19" ht="15.95" customHeight="1">
      <c r="B96" s="29" t="s">
        <v>78</v>
      </c>
      <c r="C96" s="43"/>
      <c r="D96" s="43"/>
      <c r="E96" s="17">
        <v>5750</v>
      </c>
      <c r="F96" s="43"/>
      <c r="G96" s="43"/>
      <c r="H96" s="43"/>
      <c r="I96" s="43"/>
      <c r="J96" s="43"/>
      <c r="K96" s="43"/>
      <c r="L96" s="33">
        <f>SUM(C96:K96)</f>
        <v>5750</v>
      </c>
      <c r="N96" s="87">
        <v>0</v>
      </c>
      <c r="P96" s="93"/>
      <c r="Q96" s="93"/>
      <c r="R96" s="93"/>
      <c r="S96" s="93"/>
    </row>
    <row r="97" spans="2:19" ht="15.95" customHeight="1">
      <c r="B97" s="29" t="s">
        <v>79</v>
      </c>
      <c r="C97" s="43"/>
      <c r="D97" s="43"/>
      <c r="E97" s="17">
        <v>873</v>
      </c>
      <c r="F97" s="17">
        <v>493</v>
      </c>
      <c r="G97" s="17">
        <v>1732</v>
      </c>
      <c r="H97" s="17">
        <v>8882</v>
      </c>
      <c r="I97" s="17">
        <v>3054</v>
      </c>
      <c r="J97" s="17">
        <v>329</v>
      </c>
      <c r="K97" s="43"/>
      <c r="L97" s="33">
        <f t="shared" si="23"/>
        <v>15363</v>
      </c>
      <c r="N97" s="87">
        <v>0</v>
      </c>
      <c r="P97" s="93"/>
      <c r="Q97" s="93"/>
      <c r="R97" s="93"/>
      <c r="S97" s="93"/>
    </row>
    <row r="98" spans="2:19" ht="15.95" customHeight="1">
      <c r="B98" s="53" t="s">
        <v>80</v>
      </c>
      <c r="C98" s="43"/>
      <c r="D98" s="43"/>
      <c r="E98" s="54">
        <f t="shared" ref="E98:J98" si="24">SUM(E99,E102:E108)</f>
        <v>18252</v>
      </c>
      <c r="F98" s="54">
        <f t="shared" si="24"/>
        <v>11258</v>
      </c>
      <c r="G98" s="54">
        <f t="shared" si="24"/>
        <v>1546</v>
      </c>
      <c r="H98" s="54">
        <f t="shared" si="24"/>
        <v>3203</v>
      </c>
      <c r="I98" s="54">
        <f t="shared" si="24"/>
        <v>335</v>
      </c>
      <c r="J98" s="54">
        <f t="shared" si="24"/>
        <v>19</v>
      </c>
      <c r="K98" s="43"/>
      <c r="L98" s="33">
        <f t="shared" si="23"/>
        <v>34613</v>
      </c>
      <c r="N98" s="75">
        <f>SUM(N101:N103)</f>
        <v>0</v>
      </c>
      <c r="P98" s="93"/>
      <c r="Q98" s="93"/>
      <c r="R98" s="93"/>
      <c r="S98" s="93"/>
    </row>
    <row r="99" spans="2:19" ht="15.95" customHeight="1">
      <c r="B99" s="63" t="s">
        <v>2</v>
      </c>
      <c r="C99" s="43"/>
      <c r="D99" s="43"/>
      <c r="E99" s="54">
        <f>SUM(E100:E101)</f>
        <v>0</v>
      </c>
      <c r="F99" s="54">
        <f t="shared" ref="F99:J99" si="25">SUM(F100:F101)</f>
        <v>7989</v>
      </c>
      <c r="G99" s="54">
        <f t="shared" si="25"/>
        <v>546</v>
      </c>
      <c r="H99" s="54">
        <f t="shared" si="25"/>
        <v>496</v>
      </c>
      <c r="I99" s="54">
        <f t="shared" si="25"/>
        <v>0</v>
      </c>
      <c r="J99" s="54">
        <f t="shared" si="25"/>
        <v>0</v>
      </c>
      <c r="K99" s="43"/>
      <c r="L99" s="33">
        <f t="shared" si="23"/>
        <v>9031</v>
      </c>
      <c r="N99" s="75">
        <f>SUM(N100:N101)</f>
        <v>0</v>
      </c>
      <c r="P99" s="93"/>
      <c r="Q99" s="93"/>
      <c r="R99" s="93"/>
      <c r="S99" s="93"/>
    </row>
    <row r="100" spans="2:19" ht="15.95" customHeight="1">
      <c r="B100" s="52" t="s">
        <v>107</v>
      </c>
      <c r="C100" s="43"/>
      <c r="D100" s="43"/>
      <c r="E100" s="17">
        <v>0</v>
      </c>
      <c r="F100" s="17">
        <v>7909</v>
      </c>
      <c r="G100" s="17">
        <v>0</v>
      </c>
      <c r="H100" s="17">
        <v>0</v>
      </c>
      <c r="I100" s="17">
        <v>0</v>
      </c>
      <c r="J100" s="17">
        <v>0</v>
      </c>
      <c r="K100" s="43"/>
      <c r="L100" s="33">
        <f t="shared" si="23"/>
        <v>7909</v>
      </c>
      <c r="N100" s="17">
        <v>0</v>
      </c>
      <c r="P100" s="93"/>
      <c r="Q100" s="93"/>
      <c r="R100" s="93"/>
      <c r="S100" s="93"/>
    </row>
    <row r="101" spans="2:19" ht="15.95" customHeight="1">
      <c r="B101" s="52" t="s">
        <v>61</v>
      </c>
      <c r="C101" s="43"/>
      <c r="D101" s="43"/>
      <c r="E101" s="17">
        <v>0</v>
      </c>
      <c r="F101" s="17">
        <v>80</v>
      </c>
      <c r="G101" s="17">
        <v>546</v>
      </c>
      <c r="H101" s="17">
        <v>496</v>
      </c>
      <c r="I101" s="17">
        <v>0</v>
      </c>
      <c r="J101" s="17">
        <v>0</v>
      </c>
      <c r="K101" s="43"/>
      <c r="L101" s="33">
        <f t="shared" si="23"/>
        <v>1122</v>
      </c>
      <c r="N101" s="87">
        <v>0</v>
      </c>
      <c r="P101" s="93"/>
      <c r="Q101" s="93"/>
      <c r="R101" s="93"/>
      <c r="S101" s="93"/>
    </row>
    <row r="102" spans="2:19" ht="15.95" customHeight="1">
      <c r="B102" s="52" t="s">
        <v>3</v>
      </c>
      <c r="C102" s="43"/>
      <c r="D102" s="43"/>
      <c r="E102" s="17">
        <v>2090</v>
      </c>
      <c r="F102" s="17">
        <v>2731</v>
      </c>
      <c r="G102" s="17">
        <v>1</v>
      </c>
      <c r="H102" s="17">
        <v>2166</v>
      </c>
      <c r="I102" s="17">
        <v>320</v>
      </c>
      <c r="J102" s="17">
        <v>0</v>
      </c>
      <c r="K102" s="43"/>
      <c r="L102" s="33">
        <f t="shared" si="23"/>
        <v>7308</v>
      </c>
      <c r="N102" s="87">
        <v>0</v>
      </c>
      <c r="P102" s="93"/>
      <c r="Q102" s="93"/>
      <c r="R102" s="93"/>
      <c r="S102" s="93"/>
    </row>
    <row r="103" spans="2:19" ht="15.95" customHeight="1">
      <c r="B103" s="29" t="s">
        <v>81</v>
      </c>
      <c r="C103" s="43"/>
      <c r="D103" s="43"/>
      <c r="E103" s="17">
        <v>0</v>
      </c>
      <c r="F103" s="17">
        <v>0</v>
      </c>
      <c r="G103" s="17">
        <v>945</v>
      </c>
      <c r="H103" s="17">
        <v>0</v>
      </c>
      <c r="I103" s="17">
        <v>0</v>
      </c>
      <c r="J103" s="17">
        <v>0</v>
      </c>
      <c r="K103" s="43"/>
      <c r="L103" s="33">
        <f t="shared" si="23"/>
        <v>945</v>
      </c>
      <c r="N103" s="87">
        <v>0</v>
      </c>
      <c r="P103" s="93"/>
      <c r="Q103" s="93"/>
      <c r="R103" s="93"/>
      <c r="S103" s="93"/>
    </row>
    <row r="104" spans="2:19" ht="15.95" customHeight="1">
      <c r="B104" s="29" t="s">
        <v>82</v>
      </c>
      <c r="C104" s="43"/>
      <c r="D104" s="43"/>
      <c r="E104" s="17">
        <v>0</v>
      </c>
      <c r="F104" s="17">
        <v>424</v>
      </c>
      <c r="G104" s="17">
        <v>54</v>
      </c>
      <c r="H104" s="17">
        <v>0</v>
      </c>
      <c r="I104" s="17">
        <v>0</v>
      </c>
      <c r="J104" s="17">
        <v>0</v>
      </c>
      <c r="K104" s="43"/>
      <c r="L104" s="33">
        <f t="shared" si="23"/>
        <v>478</v>
      </c>
      <c r="N104" s="69"/>
      <c r="P104" s="93"/>
      <c r="Q104" s="93"/>
      <c r="R104" s="93"/>
      <c r="S104" s="93"/>
    </row>
    <row r="105" spans="2:19" ht="15.95" customHeight="1">
      <c r="B105" s="29" t="s">
        <v>83</v>
      </c>
      <c r="C105" s="43"/>
      <c r="D105" s="43"/>
      <c r="E105" s="43"/>
      <c r="F105" s="17">
        <v>0</v>
      </c>
      <c r="G105" s="17">
        <v>0</v>
      </c>
      <c r="H105" s="17">
        <v>275</v>
      </c>
      <c r="I105" s="17">
        <v>0</v>
      </c>
      <c r="J105" s="17">
        <v>0</v>
      </c>
      <c r="K105" s="43"/>
      <c r="L105" s="33">
        <f t="shared" si="23"/>
        <v>275</v>
      </c>
      <c r="N105" s="69"/>
      <c r="P105" s="93"/>
      <c r="Q105" s="93"/>
      <c r="R105" s="93"/>
      <c r="S105" s="93"/>
    </row>
    <row r="106" spans="2:19" ht="15.95" customHeight="1">
      <c r="B106" s="29" t="s">
        <v>84</v>
      </c>
      <c r="C106" s="43"/>
      <c r="D106" s="43"/>
      <c r="E106" s="17">
        <v>504</v>
      </c>
      <c r="F106" s="61"/>
      <c r="G106" s="61"/>
      <c r="H106" s="61"/>
      <c r="I106" s="61"/>
      <c r="J106" s="61"/>
      <c r="K106" s="43"/>
      <c r="L106" s="33">
        <f t="shared" si="23"/>
        <v>504</v>
      </c>
      <c r="N106" s="69"/>
      <c r="P106" s="93"/>
      <c r="Q106" s="93"/>
      <c r="R106" s="93"/>
      <c r="S106" s="93"/>
    </row>
    <row r="107" spans="2:19" ht="15.95" customHeight="1">
      <c r="B107" s="29" t="s">
        <v>85</v>
      </c>
      <c r="C107" s="43"/>
      <c r="D107" s="43"/>
      <c r="E107" s="17">
        <v>12899</v>
      </c>
      <c r="F107" s="61"/>
      <c r="G107" s="61"/>
      <c r="H107" s="61"/>
      <c r="I107" s="61"/>
      <c r="J107" s="61"/>
      <c r="K107" s="43"/>
      <c r="L107" s="33">
        <f t="shared" si="23"/>
        <v>12899</v>
      </c>
      <c r="N107" s="69"/>
      <c r="P107" s="93"/>
      <c r="Q107" s="93"/>
      <c r="R107" s="93"/>
      <c r="S107" s="93"/>
    </row>
    <row r="108" spans="2:19" ht="15.95" customHeight="1">
      <c r="B108" s="29" t="s">
        <v>86</v>
      </c>
      <c r="C108" s="43"/>
      <c r="D108" s="43"/>
      <c r="E108" s="17">
        <v>2759</v>
      </c>
      <c r="F108" s="17">
        <v>114</v>
      </c>
      <c r="G108" s="17">
        <v>0</v>
      </c>
      <c r="H108" s="17">
        <v>266</v>
      </c>
      <c r="I108" s="17">
        <v>15</v>
      </c>
      <c r="J108" s="17">
        <v>19</v>
      </c>
      <c r="K108" s="43"/>
      <c r="L108" s="33">
        <f t="shared" si="23"/>
        <v>3173</v>
      </c>
      <c r="N108" s="69"/>
      <c r="P108" s="93"/>
      <c r="Q108" s="93"/>
      <c r="R108" s="93"/>
      <c r="S108" s="93"/>
    </row>
    <row r="109" spans="2:19" ht="15.95" customHeight="1">
      <c r="B109" s="60" t="s">
        <v>62</v>
      </c>
      <c r="C109" s="32">
        <f>C28</f>
        <v>1514</v>
      </c>
      <c r="D109" s="32">
        <f>D28</f>
        <v>48</v>
      </c>
      <c r="E109" s="32">
        <f t="shared" ref="E109:J109" si="26">SUM(E85:E88)</f>
        <v>36487</v>
      </c>
      <c r="F109" s="32">
        <f t="shared" si="26"/>
        <v>41362</v>
      </c>
      <c r="G109" s="32">
        <f t="shared" si="26"/>
        <v>8709</v>
      </c>
      <c r="H109" s="32">
        <f t="shared" si="26"/>
        <v>21101</v>
      </c>
      <c r="I109" s="32">
        <f t="shared" si="26"/>
        <v>5175</v>
      </c>
      <c r="J109" s="32">
        <f t="shared" si="26"/>
        <v>1015</v>
      </c>
      <c r="K109" s="32">
        <f>K28</f>
        <v>105</v>
      </c>
      <c r="L109" s="32">
        <f>SUM(C109:K109)</f>
        <v>115516</v>
      </c>
      <c r="N109" s="35">
        <f>N88</f>
        <v>0</v>
      </c>
      <c r="P109" s="93"/>
      <c r="Q109" s="93"/>
      <c r="R109" s="93"/>
      <c r="S109" s="93"/>
    </row>
    <row r="110" spans="2:19" ht="12.75" customHeight="1">
      <c r="B110" s="8"/>
      <c r="C110" s="5"/>
      <c r="D110" s="5"/>
      <c r="E110" s="5"/>
      <c r="F110" s="5"/>
      <c r="G110" s="5"/>
      <c r="H110" s="5"/>
      <c r="I110" s="5"/>
      <c r="J110" s="5"/>
      <c r="K110" s="6"/>
      <c r="L110" s="6"/>
      <c r="P110" s="93"/>
      <c r="Q110" s="93"/>
      <c r="R110" s="93"/>
      <c r="S110" s="93"/>
    </row>
    <row r="111" spans="2:19" ht="15.95" customHeight="1">
      <c r="B111" s="70" t="s">
        <v>55</v>
      </c>
      <c r="C111" s="72"/>
      <c r="D111" s="73"/>
      <c r="E111" s="71">
        <f>E28-E109</f>
        <v>0</v>
      </c>
      <c r="F111" s="71">
        <f t="shared" ref="F111:L111" si="27">F28-F109</f>
        <v>0</v>
      </c>
      <c r="G111" s="71">
        <f t="shared" si="27"/>
        <v>0</v>
      </c>
      <c r="H111" s="71">
        <f t="shared" si="27"/>
        <v>0</v>
      </c>
      <c r="I111" s="71">
        <f t="shared" si="27"/>
        <v>0</v>
      </c>
      <c r="J111" s="71">
        <f t="shared" si="27"/>
        <v>0</v>
      </c>
      <c r="K111" s="74"/>
      <c r="L111" s="71">
        <f t="shared" si="27"/>
        <v>0</v>
      </c>
      <c r="P111" s="93"/>
      <c r="Q111" s="93"/>
      <c r="R111" s="93"/>
      <c r="S111" s="93"/>
    </row>
    <row r="112" spans="2:19" ht="12.75" customHeight="1">
      <c r="B112" s="8"/>
      <c r="C112" s="5"/>
      <c r="D112" s="5"/>
      <c r="E112" s="5"/>
      <c r="F112" s="5"/>
      <c r="G112" s="5"/>
      <c r="H112" s="5"/>
      <c r="I112" s="5"/>
      <c r="J112" s="5"/>
      <c r="K112" s="6"/>
      <c r="L112" s="6"/>
      <c r="P112" s="93"/>
      <c r="Q112" s="93"/>
      <c r="R112" s="93"/>
      <c r="S112" s="93"/>
    </row>
    <row r="113" spans="2:19" ht="15.95" customHeight="1">
      <c r="B113" s="29" t="s">
        <v>66</v>
      </c>
      <c r="C113" s="43"/>
      <c r="D113" s="43"/>
      <c r="E113" s="17">
        <v>0</v>
      </c>
      <c r="F113" s="17">
        <v>175</v>
      </c>
      <c r="G113" s="17">
        <v>0</v>
      </c>
      <c r="H113" s="17">
        <v>103</v>
      </c>
      <c r="I113" s="17">
        <v>14</v>
      </c>
      <c r="J113" s="17">
        <v>0</v>
      </c>
      <c r="K113" s="43"/>
      <c r="L113" s="33">
        <f>SUM(C113:K113)</f>
        <v>292</v>
      </c>
      <c r="M113" s="76" t="s">
        <v>122</v>
      </c>
      <c r="P113" s="93"/>
      <c r="Q113" s="93"/>
      <c r="R113" s="93"/>
      <c r="S113" s="93"/>
    </row>
    <row r="114" spans="2:19" ht="15.95" customHeight="1">
      <c r="B114" s="52" t="s">
        <v>5</v>
      </c>
      <c r="C114" s="43"/>
      <c r="D114" s="43"/>
      <c r="E114" s="43"/>
      <c r="F114" s="43"/>
      <c r="G114" s="43"/>
      <c r="H114" s="43"/>
      <c r="I114" s="43"/>
      <c r="J114" s="43"/>
      <c r="K114" s="43"/>
      <c r="L114" s="17">
        <v>0</v>
      </c>
      <c r="M114" s="76" t="s">
        <v>122</v>
      </c>
      <c r="P114" s="93"/>
      <c r="Q114" s="93"/>
      <c r="R114" s="93"/>
      <c r="S114" s="93"/>
    </row>
    <row r="115" spans="2:19" ht="12.75" customHeight="1">
      <c r="B115" s="8"/>
      <c r="C115" s="5"/>
      <c r="D115" s="5"/>
      <c r="E115" s="5"/>
      <c r="F115" s="5"/>
      <c r="G115" s="5"/>
      <c r="H115" s="5"/>
      <c r="I115" s="5"/>
      <c r="J115" s="5"/>
      <c r="K115" s="5"/>
      <c r="L115" s="5"/>
      <c r="P115" s="93"/>
      <c r="Q115" s="93"/>
      <c r="R115" s="93"/>
      <c r="S115" s="93"/>
    </row>
    <row r="116" spans="2:19" ht="15.95" customHeight="1">
      <c r="B116" s="55" t="s">
        <v>100</v>
      </c>
      <c r="C116" s="3"/>
      <c r="D116" s="3"/>
      <c r="E116" s="3"/>
      <c r="F116" s="3"/>
      <c r="G116" s="3"/>
      <c r="H116" s="3"/>
      <c r="I116" s="3"/>
      <c r="J116" s="3"/>
      <c r="K116" s="3"/>
      <c r="L116" s="3"/>
      <c r="P116" s="93"/>
      <c r="Q116" s="93"/>
      <c r="R116" s="93"/>
      <c r="S116" s="93"/>
    </row>
    <row r="117" spans="2:19" ht="15.95" customHeight="1">
      <c r="B117" s="67" t="s">
        <v>0</v>
      </c>
      <c r="C117" s="43"/>
      <c r="D117" s="43"/>
      <c r="E117" s="17">
        <v>0</v>
      </c>
      <c r="F117" s="17">
        <v>0</v>
      </c>
      <c r="G117" s="17">
        <v>-53</v>
      </c>
      <c r="H117" s="17">
        <v>0</v>
      </c>
      <c r="I117" s="17">
        <v>0</v>
      </c>
      <c r="J117" s="17">
        <v>0</v>
      </c>
      <c r="K117" s="43"/>
      <c r="L117" s="33">
        <f>SUM(C117:K117)</f>
        <v>-53</v>
      </c>
      <c r="P117" s="93"/>
      <c r="Q117" s="93"/>
      <c r="R117" s="93"/>
      <c r="S117" s="93"/>
    </row>
    <row r="118" spans="2:19" ht="15.95" customHeight="1">
      <c r="B118" s="29" t="s">
        <v>65</v>
      </c>
      <c r="C118" s="43"/>
      <c r="D118" s="43"/>
      <c r="E118" s="17">
        <v>0</v>
      </c>
      <c r="F118" s="17">
        <v>-75</v>
      </c>
      <c r="G118" s="17">
        <v>-83</v>
      </c>
      <c r="H118" s="17">
        <v>0</v>
      </c>
      <c r="I118" s="17">
        <v>0</v>
      </c>
      <c r="J118" s="17">
        <v>0</v>
      </c>
      <c r="K118" s="43"/>
      <c r="L118" s="33">
        <f>SUM(C118:K118)</f>
        <v>-158</v>
      </c>
      <c r="P118" s="93"/>
      <c r="Q118" s="93"/>
      <c r="R118" s="93"/>
      <c r="S118" s="93"/>
    </row>
    <row r="119" spans="2:19" ht="15.95" customHeight="1">
      <c r="B119" s="29" t="s">
        <v>88</v>
      </c>
      <c r="C119" s="43"/>
      <c r="D119" s="43"/>
      <c r="E119" s="17">
        <v>0</v>
      </c>
      <c r="F119" s="17">
        <v>0</v>
      </c>
      <c r="G119" s="17">
        <v>0</v>
      </c>
      <c r="H119" s="17">
        <v>0</v>
      </c>
      <c r="I119" s="17">
        <v>0</v>
      </c>
      <c r="J119" s="17">
        <v>0</v>
      </c>
      <c r="K119" s="43"/>
      <c r="L119" s="33">
        <f>SUM(C119:K119)</f>
        <v>0</v>
      </c>
      <c r="P119" s="93"/>
      <c r="Q119" s="93"/>
      <c r="R119" s="93"/>
      <c r="S119" s="93"/>
    </row>
    <row r="120" spans="2:19" ht="15.95" customHeight="1">
      <c r="B120" s="53" t="s">
        <v>76</v>
      </c>
      <c r="C120" s="43"/>
      <c r="D120" s="43"/>
      <c r="E120" s="54">
        <f t="shared" ref="E120:J120" si="28">SUM(E121,E126)</f>
        <v>0</v>
      </c>
      <c r="F120" s="54">
        <f t="shared" si="28"/>
        <v>-6772</v>
      </c>
      <c r="G120" s="54">
        <f t="shared" si="28"/>
        <v>-199</v>
      </c>
      <c r="H120" s="54">
        <f t="shared" si="28"/>
        <v>-763</v>
      </c>
      <c r="I120" s="54">
        <f t="shared" si="28"/>
        <v>-111</v>
      </c>
      <c r="J120" s="54">
        <f t="shared" si="28"/>
        <v>-23</v>
      </c>
      <c r="K120" s="43"/>
      <c r="L120" s="33">
        <f>SUM(C120:K120)</f>
        <v>-7868</v>
      </c>
      <c r="P120" s="93"/>
      <c r="Q120" s="93"/>
      <c r="R120" s="93"/>
      <c r="S120" s="93"/>
    </row>
    <row r="121" spans="2:19" ht="15.95" customHeight="1">
      <c r="B121" s="53" t="s">
        <v>77</v>
      </c>
      <c r="C121" s="43"/>
      <c r="D121" s="43"/>
      <c r="E121" s="54">
        <f t="shared" ref="E121:J121" si="29">SUM(E122:E125)</f>
        <v>0</v>
      </c>
      <c r="F121" s="54">
        <f t="shared" si="29"/>
        <v>-4988</v>
      </c>
      <c r="G121" s="54">
        <f t="shared" si="29"/>
        <v>-141</v>
      </c>
      <c r="H121" s="54">
        <f t="shared" si="29"/>
        <v>-326</v>
      </c>
      <c r="I121" s="54">
        <f t="shared" si="29"/>
        <v>-104</v>
      </c>
      <c r="J121" s="54">
        <f t="shared" si="29"/>
        <v>-23</v>
      </c>
      <c r="K121" s="43"/>
      <c r="L121" s="33">
        <f>SUM(C121:K121)</f>
        <v>-5582</v>
      </c>
      <c r="P121" s="93"/>
      <c r="Q121" s="93"/>
      <c r="R121" s="93"/>
      <c r="S121" s="93"/>
    </row>
    <row r="122" spans="2:19" ht="15.95" customHeight="1">
      <c r="B122" s="68" t="s">
        <v>58</v>
      </c>
      <c r="C122" s="43"/>
      <c r="D122" s="43"/>
      <c r="E122" s="88">
        <v>0</v>
      </c>
      <c r="F122" s="88">
        <v>-4981</v>
      </c>
      <c r="G122" s="88">
        <v>-139</v>
      </c>
      <c r="H122" s="88">
        <v>-8</v>
      </c>
      <c r="I122" s="88">
        <v>0</v>
      </c>
      <c r="J122" s="88">
        <v>-23</v>
      </c>
      <c r="K122" s="43"/>
      <c r="L122" s="33">
        <f t="shared" ref="L122:L134" si="30">SUM(C122:K122)</f>
        <v>-5151</v>
      </c>
      <c r="P122" s="93"/>
      <c r="Q122" s="93"/>
      <c r="R122" s="93"/>
      <c r="S122" s="93"/>
    </row>
    <row r="123" spans="2:19" ht="15.95" customHeight="1">
      <c r="B123" s="68" t="s">
        <v>1</v>
      </c>
      <c r="C123" s="43"/>
      <c r="D123" s="43"/>
      <c r="E123" s="17">
        <v>0</v>
      </c>
      <c r="F123" s="43"/>
      <c r="G123" s="43"/>
      <c r="H123" s="43"/>
      <c r="I123" s="43"/>
      <c r="J123" s="43"/>
      <c r="K123" s="43"/>
      <c r="L123" s="33">
        <f>SUM(C123:K123)</f>
        <v>0</v>
      </c>
      <c r="P123" s="93"/>
      <c r="Q123" s="93"/>
      <c r="R123" s="93"/>
      <c r="S123" s="93"/>
    </row>
    <row r="124" spans="2:19" ht="15.95" customHeight="1">
      <c r="B124" s="30" t="s">
        <v>78</v>
      </c>
      <c r="C124" s="43"/>
      <c r="D124" s="43"/>
      <c r="E124" s="17">
        <v>0</v>
      </c>
      <c r="F124" s="43"/>
      <c r="G124" s="43"/>
      <c r="H124" s="43"/>
      <c r="I124" s="43"/>
      <c r="J124" s="43"/>
      <c r="K124" s="43"/>
      <c r="L124" s="33">
        <f>SUM(C124:K124)</f>
        <v>0</v>
      </c>
      <c r="P124" s="93"/>
      <c r="Q124" s="93"/>
      <c r="R124" s="93"/>
      <c r="S124" s="93"/>
    </row>
    <row r="125" spans="2:19" ht="15.95" customHeight="1">
      <c r="B125" s="30" t="s">
        <v>79</v>
      </c>
      <c r="C125" s="43"/>
      <c r="D125" s="43"/>
      <c r="E125" s="88">
        <v>0</v>
      </c>
      <c r="F125" s="88">
        <v>-7</v>
      </c>
      <c r="G125" s="88">
        <v>-2</v>
      </c>
      <c r="H125" s="88">
        <v>-318</v>
      </c>
      <c r="I125" s="88">
        <v>-104</v>
      </c>
      <c r="J125" s="88">
        <v>0</v>
      </c>
      <c r="K125" s="43"/>
      <c r="L125" s="33">
        <f t="shared" si="30"/>
        <v>-431</v>
      </c>
      <c r="P125" s="93"/>
      <c r="Q125" s="93"/>
      <c r="R125" s="93"/>
      <c r="S125" s="93"/>
    </row>
    <row r="126" spans="2:19" ht="15.95" customHeight="1">
      <c r="B126" s="53" t="s">
        <v>80</v>
      </c>
      <c r="C126" s="43"/>
      <c r="D126" s="43"/>
      <c r="E126" s="54">
        <f t="shared" ref="E126:J126" si="31">SUM(E127:E134)</f>
        <v>0</v>
      </c>
      <c r="F126" s="54">
        <f t="shared" si="31"/>
        <v>-1784</v>
      </c>
      <c r="G126" s="54">
        <f t="shared" si="31"/>
        <v>-58</v>
      </c>
      <c r="H126" s="54">
        <f t="shared" si="31"/>
        <v>-437</v>
      </c>
      <c r="I126" s="54">
        <f t="shared" si="31"/>
        <v>-7</v>
      </c>
      <c r="J126" s="54">
        <f t="shared" si="31"/>
        <v>0</v>
      </c>
      <c r="K126" s="43"/>
      <c r="L126" s="33">
        <f t="shared" si="30"/>
        <v>-2286</v>
      </c>
      <c r="P126" s="93"/>
      <c r="Q126" s="93"/>
      <c r="R126" s="93"/>
      <c r="S126" s="93"/>
    </row>
    <row r="127" spans="2:19" ht="15.95" customHeight="1">
      <c r="B127" s="68" t="s">
        <v>2</v>
      </c>
      <c r="C127" s="43"/>
      <c r="D127" s="43"/>
      <c r="E127" s="17">
        <v>0</v>
      </c>
      <c r="F127" s="17">
        <v>-1578</v>
      </c>
      <c r="G127" s="17">
        <v>-58</v>
      </c>
      <c r="H127" s="17">
        <v>-273</v>
      </c>
      <c r="I127" s="17">
        <v>0</v>
      </c>
      <c r="J127" s="17">
        <v>0</v>
      </c>
      <c r="K127" s="43"/>
      <c r="L127" s="33">
        <f t="shared" si="30"/>
        <v>-1909</v>
      </c>
      <c r="P127" s="93"/>
      <c r="Q127" s="93"/>
      <c r="R127" s="93"/>
      <c r="S127" s="93"/>
    </row>
    <row r="128" spans="2:19" ht="15.95" customHeight="1">
      <c r="B128" s="68" t="s">
        <v>3</v>
      </c>
      <c r="C128" s="43"/>
      <c r="D128" s="43"/>
      <c r="E128" s="17">
        <v>0</v>
      </c>
      <c r="F128" s="17">
        <v>-206</v>
      </c>
      <c r="G128" s="17">
        <v>0</v>
      </c>
      <c r="H128" s="17">
        <v>-164</v>
      </c>
      <c r="I128" s="17">
        <v>-7</v>
      </c>
      <c r="J128" s="17">
        <v>0</v>
      </c>
      <c r="K128" s="43"/>
      <c r="L128" s="33">
        <f t="shared" si="30"/>
        <v>-377</v>
      </c>
      <c r="P128" s="93"/>
      <c r="Q128" s="93"/>
      <c r="R128" s="93"/>
      <c r="S128" s="93"/>
    </row>
    <row r="129" spans="2:19" ht="15.95" customHeight="1">
      <c r="B129" s="30" t="s">
        <v>81</v>
      </c>
      <c r="C129" s="43"/>
      <c r="D129" s="43"/>
      <c r="E129" s="17">
        <v>0</v>
      </c>
      <c r="F129" s="17">
        <v>0</v>
      </c>
      <c r="G129" s="17">
        <v>0</v>
      </c>
      <c r="H129" s="17">
        <v>0</v>
      </c>
      <c r="I129" s="17">
        <v>0</v>
      </c>
      <c r="J129" s="17">
        <v>0</v>
      </c>
      <c r="K129" s="43"/>
      <c r="L129" s="33">
        <f t="shared" si="30"/>
        <v>0</v>
      </c>
      <c r="P129" s="93"/>
      <c r="Q129" s="93"/>
      <c r="R129" s="93"/>
      <c r="S129" s="93"/>
    </row>
    <row r="130" spans="2:19" ht="15.95" customHeight="1">
      <c r="B130" s="30" t="s">
        <v>82</v>
      </c>
      <c r="C130" s="43"/>
      <c r="D130" s="43"/>
      <c r="E130" s="17">
        <v>0</v>
      </c>
      <c r="F130" s="17">
        <v>0</v>
      </c>
      <c r="G130" s="17">
        <v>0</v>
      </c>
      <c r="H130" s="17">
        <v>0</v>
      </c>
      <c r="I130" s="17">
        <v>0</v>
      </c>
      <c r="J130" s="17">
        <v>0</v>
      </c>
      <c r="K130" s="43"/>
      <c r="L130" s="33">
        <f t="shared" si="30"/>
        <v>0</v>
      </c>
      <c r="P130" s="93"/>
      <c r="Q130" s="93"/>
      <c r="R130" s="93"/>
      <c r="S130" s="93"/>
    </row>
    <row r="131" spans="2:19" ht="15.95" customHeight="1">
      <c r="B131" s="30" t="s">
        <v>83</v>
      </c>
      <c r="C131" s="43"/>
      <c r="D131" s="43"/>
      <c r="E131" s="43"/>
      <c r="F131" s="17">
        <v>0</v>
      </c>
      <c r="G131" s="17">
        <v>0</v>
      </c>
      <c r="H131" s="17">
        <v>0</v>
      </c>
      <c r="I131" s="17">
        <v>0</v>
      </c>
      <c r="J131" s="17">
        <v>0</v>
      </c>
      <c r="K131" s="43"/>
      <c r="L131" s="33">
        <f t="shared" si="30"/>
        <v>0</v>
      </c>
      <c r="P131" s="93"/>
      <c r="Q131" s="93"/>
      <c r="R131" s="93"/>
      <c r="S131" s="93"/>
    </row>
    <row r="132" spans="2:19" ht="15.95" customHeight="1">
      <c r="B132" s="30" t="s">
        <v>84</v>
      </c>
      <c r="C132" s="43"/>
      <c r="D132" s="43"/>
      <c r="E132" s="17">
        <v>0</v>
      </c>
      <c r="F132" s="61"/>
      <c r="G132" s="61"/>
      <c r="H132" s="61"/>
      <c r="I132" s="61"/>
      <c r="J132" s="61"/>
      <c r="K132" s="43"/>
      <c r="L132" s="33">
        <f t="shared" si="30"/>
        <v>0</v>
      </c>
      <c r="P132" s="93"/>
      <c r="Q132" s="93"/>
      <c r="R132" s="93"/>
      <c r="S132" s="93"/>
    </row>
    <row r="133" spans="2:19" ht="15.95" customHeight="1">
      <c r="B133" s="30" t="s">
        <v>85</v>
      </c>
      <c r="C133" s="43"/>
      <c r="D133" s="43"/>
      <c r="E133" s="17">
        <v>0</v>
      </c>
      <c r="F133" s="61"/>
      <c r="G133" s="61"/>
      <c r="H133" s="61"/>
      <c r="I133" s="61"/>
      <c r="J133" s="61"/>
      <c r="K133" s="43"/>
      <c r="L133" s="33">
        <f t="shared" si="30"/>
        <v>0</v>
      </c>
      <c r="P133" s="93"/>
      <c r="Q133" s="93"/>
      <c r="R133" s="93"/>
      <c r="S133" s="93"/>
    </row>
    <row r="134" spans="2:19" ht="15.95" customHeight="1">
      <c r="B134" s="29" t="s">
        <v>86</v>
      </c>
      <c r="C134" s="43"/>
      <c r="D134" s="43"/>
      <c r="E134" s="17">
        <v>0</v>
      </c>
      <c r="F134" s="17">
        <v>0</v>
      </c>
      <c r="G134" s="17">
        <v>0</v>
      </c>
      <c r="H134" s="17">
        <v>0</v>
      </c>
      <c r="I134" s="17">
        <v>0</v>
      </c>
      <c r="J134" s="17">
        <v>0</v>
      </c>
      <c r="K134" s="43"/>
      <c r="L134" s="33">
        <f t="shared" si="30"/>
        <v>0</v>
      </c>
      <c r="P134" s="93"/>
      <c r="Q134" s="93"/>
      <c r="R134" s="93"/>
      <c r="S134" s="93"/>
    </row>
    <row r="135" spans="2:19" ht="15.95" customHeight="1">
      <c r="B135" s="31" t="s">
        <v>89</v>
      </c>
      <c r="C135" s="43"/>
      <c r="D135" s="43"/>
      <c r="E135" s="32">
        <f t="shared" ref="E135:J135" si="32">SUM(E117:E120)</f>
        <v>0</v>
      </c>
      <c r="F135" s="32">
        <f t="shared" si="32"/>
        <v>-6847</v>
      </c>
      <c r="G135" s="32">
        <f t="shared" si="32"/>
        <v>-335</v>
      </c>
      <c r="H135" s="32">
        <f t="shared" si="32"/>
        <v>-763</v>
      </c>
      <c r="I135" s="32">
        <f t="shared" si="32"/>
        <v>-111</v>
      </c>
      <c r="J135" s="32">
        <f t="shared" si="32"/>
        <v>-23</v>
      </c>
      <c r="K135" s="43"/>
      <c r="L135" s="32">
        <f>SUM(C135:K135)</f>
        <v>-8079</v>
      </c>
      <c r="O135" s="16"/>
      <c r="P135" s="89">
        <v>-8079</v>
      </c>
      <c r="Q135" s="48">
        <f>P135-L135</f>
        <v>0</v>
      </c>
    </row>
    <row r="136" spans="2:19" ht="12.75" customHeight="1">
      <c r="B136" s="4"/>
      <c r="C136" s="3"/>
      <c r="D136" s="3"/>
      <c r="E136" s="3"/>
      <c r="F136" s="3"/>
      <c r="G136" s="3"/>
      <c r="H136" s="3"/>
      <c r="I136" s="3"/>
      <c r="J136" s="3"/>
      <c r="K136" s="3"/>
      <c r="L136" s="3"/>
      <c r="M136" s="3"/>
      <c r="P136" s="3"/>
    </row>
  </sheetData>
  <mergeCells count="12">
    <mergeCell ref="C6:C7"/>
    <mergeCell ref="D6:D7"/>
    <mergeCell ref="E6:E7"/>
    <mergeCell ref="F6:F7"/>
    <mergeCell ref="G6:G7"/>
    <mergeCell ref="P6:P7"/>
    <mergeCell ref="Q6:Q7"/>
    <mergeCell ref="H6:H7"/>
    <mergeCell ref="I6:I7"/>
    <mergeCell ref="J6:J7"/>
    <mergeCell ref="K6:K7"/>
    <mergeCell ref="L6:L7"/>
  </mergeCells>
  <conditionalFormatting sqref="M79:M81 M113:M114">
    <cfRule type="cellIs" dxfId="299" priority="24" operator="equal">
      <formula>"FAIL"</formula>
    </cfRule>
  </conditionalFormatting>
  <conditionalFormatting sqref="E77:J77 L77 E111:J111 L111">
    <cfRule type="cellIs" dxfId="298" priority="23" operator="notEqual">
      <formula>0</formula>
    </cfRule>
  </conditionalFormatting>
  <conditionalFormatting sqref="Q8:Q13 Q19:Q23 Q28 Q39:Q40 Q44 Q48 Q135">
    <cfRule type="cellIs" dxfId="297" priority="22" operator="notEqual">
      <formula>0</formula>
    </cfRule>
  </conditionalFormatting>
  <conditionalFormatting sqref="Q6:Q7">
    <cfRule type="expression" dxfId="296" priority="21">
      <formula>SUM($Q$8:$Q$135)&lt;&gt;0</formula>
    </cfRule>
  </conditionalFormatting>
  <conditionalFormatting sqref="C3:E3">
    <cfRule type="expression" dxfId="295" priority="20">
      <formula>$E$3&lt;&gt;0</formula>
    </cfRule>
  </conditionalFormatting>
  <conditionalFormatting sqref="C33:L33">
    <cfRule type="expression" dxfId="294" priority="18">
      <formula>ABS(C16-C33)&gt;1000</formula>
    </cfRule>
    <cfRule type="expression" dxfId="293" priority="19">
      <formula>ABS((C16-C33)/C33)&gt;0.1</formula>
    </cfRule>
  </conditionalFormatting>
  <conditionalFormatting sqref="C34:L34">
    <cfRule type="expression" dxfId="292" priority="16">
      <formula>ABS(C26-C34)&gt;1000</formula>
    </cfRule>
    <cfRule type="expression" dxfId="291" priority="17">
      <formula>ABS((C26-C34)/C34)&gt;0.1</formula>
    </cfRule>
  </conditionalFormatting>
  <conditionalFormatting sqref="C35:L35">
    <cfRule type="expression" dxfId="290" priority="14">
      <formula>ABS(C28-C35)&gt;1000</formula>
    </cfRule>
    <cfRule type="expression" dxfId="289" priority="15">
      <formula>ABS((C28-C35)/C35)&gt;0.1</formula>
    </cfRule>
  </conditionalFormatting>
  <conditionalFormatting sqref="Q45">
    <cfRule type="cellIs" dxfId="288" priority="13" operator="notEqual">
      <formula>0</formula>
    </cfRule>
  </conditionalFormatting>
  <dataValidations count="2">
    <dataValidation type="list" allowBlank="1" showInputMessage="1" showErrorMessage="1" sqref="H3">
      <formula1>#REF!</formula1>
    </dataValidation>
    <dataValidation errorStyle="warning" allowBlank="1" showInputMessage="1" showErrorMessage="1" sqref="E131 F132:J133 E126:J126 F123:J124 E120:J121 N54 N88 E54:J54 E88:J88 C117:D120 K117:K120 K79 C79:D79 C51:D54 K51:K54 E51:J51 C85:D88 K85:K88 C113:D113 K113"/>
  </dataValidations>
  <printOptions horizontalCentered="1" verticalCentered="1"/>
  <pageMargins left="0.47244094488188981" right="0.47244094488188981" top="0.47244094488188981" bottom="0.47244094488188981" header="0.51181102362204722" footer="0.51181102362204722"/>
  <pageSetup paperSize="8" scale="4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8DB4E2"/>
    <pageSetUpPr fitToPage="1"/>
  </sheetPr>
  <dimension ref="A1:S136"/>
  <sheetViews>
    <sheetView zoomScaleNormal="100" workbookViewId="0">
      <pane ySplit="7" topLeftCell="A8" activePane="bottomLeft" state="frozen"/>
      <selection activeCell="L1" sqref="L1"/>
      <selection pane="bottomLeft" activeCell="L1" sqref="L1"/>
    </sheetView>
  </sheetViews>
  <sheetFormatPr defaultColWidth="10" defaultRowHeight="12.75"/>
  <cols>
    <col min="1" max="1" width="2.7109375" style="85" customWidth="1"/>
    <col min="2" max="2" width="104" style="85" customWidth="1"/>
    <col min="3" max="5" width="13.42578125" style="85" customWidth="1"/>
    <col min="6" max="6" width="13.85546875" style="85" customWidth="1"/>
    <col min="7" max="8" width="12.5703125" style="85" customWidth="1"/>
    <col min="9" max="9" width="13.28515625" style="85" customWidth="1"/>
    <col min="10" max="10" width="12.28515625" style="85" customWidth="1"/>
    <col min="11" max="12" width="15.140625" style="85" customWidth="1"/>
    <col min="13" max="13" width="7.7109375" style="85" customWidth="1"/>
    <col min="14" max="14" width="13" style="85" customWidth="1"/>
    <col min="15" max="15" width="3.28515625" style="85" customWidth="1"/>
    <col min="16" max="16" width="10.7109375" style="85" customWidth="1"/>
    <col min="17" max="17" width="11.5703125" style="85" customWidth="1"/>
    <col min="18" max="18" width="12.42578125" style="85" customWidth="1"/>
    <col min="19" max="20" width="9.140625" style="85" customWidth="1"/>
    <col min="21" max="21" width="10" style="85"/>
    <col min="22" max="22" width="10" style="85" customWidth="1"/>
    <col min="23" max="16384" width="10" style="85"/>
  </cols>
  <sheetData>
    <row r="1" spans="1:17" ht="20.100000000000001" customHeight="1">
      <c r="B1" s="22" t="s">
        <v>18</v>
      </c>
      <c r="C1" s="90"/>
      <c r="D1" s="90"/>
      <c r="G1" s="90"/>
      <c r="H1" s="90"/>
    </row>
    <row r="2" spans="1:17" ht="20.100000000000001" customHeight="1">
      <c r="B2" s="22" t="s">
        <v>116</v>
      </c>
    </row>
    <row r="3" spans="1:17" ht="20.100000000000001" customHeight="1">
      <c r="B3" s="23" t="s">
        <v>30</v>
      </c>
      <c r="C3" s="91"/>
      <c r="D3" s="91"/>
      <c r="E3" s="80"/>
      <c r="F3" s="92"/>
      <c r="G3" s="92"/>
      <c r="H3" s="82"/>
    </row>
    <row r="4" spans="1:17" ht="12.75" customHeight="1">
      <c r="C4" s="10"/>
      <c r="D4" s="10"/>
      <c r="E4" s="10"/>
      <c r="F4" s="10"/>
      <c r="G4" s="10"/>
      <c r="H4" s="10"/>
      <c r="I4" s="10"/>
      <c r="J4" s="10"/>
      <c r="K4" s="10"/>
      <c r="L4" s="10"/>
      <c r="M4" s="10"/>
      <c r="N4" s="10"/>
      <c r="P4" s="24"/>
    </row>
    <row r="5" spans="1:17" ht="12.75" customHeight="1">
      <c r="C5" s="10"/>
      <c r="D5" s="10"/>
      <c r="E5" s="10"/>
      <c r="F5" s="10"/>
      <c r="G5" s="10"/>
      <c r="H5" s="10"/>
      <c r="I5" s="10"/>
      <c r="J5" s="10"/>
      <c r="K5" s="10"/>
      <c r="L5" s="24" t="s">
        <v>64</v>
      </c>
      <c r="P5" s="16"/>
    </row>
    <row r="6" spans="1:17" ht="33" customHeight="1">
      <c r="B6" s="58" t="s">
        <v>104</v>
      </c>
      <c r="C6" s="108" t="s">
        <v>19</v>
      </c>
      <c r="D6" s="108" t="s">
        <v>20</v>
      </c>
      <c r="E6" s="108" t="s">
        <v>21</v>
      </c>
      <c r="F6" s="108" t="s">
        <v>63</v>
      </c>
      <c r="G6" s="108" t="s">
        <v>108</v>
      </c>
      <c r="H6" s="108" t="s">
        <v>109</v>
      </c>
      <c r="I6" s="108" t="s">
        <v>110</v>
      </c>
      <c r="J6" s="108" t="s">
        <v>111</v>
      </c>
      <c r="K6" s="108" t="s">
        <v>70</v>
      </c>
      <c r="L6" s="109" t="s">
        <v>22</v>
      </c>
      <c r="N6" s="49" t="s">
        <v>9</v>
      </c>
      <c r="O6" s="9"/>
      <c r="P6" s="107" t="s">
        <v>7</v>
      </c>
      <c r="Q6" s="107" t="s">
        <v>8</v>
      </c>
    </row>
    <row r="7" spans="1:17" ht="51.75" customHeight="1">
      <c r="B7" s="56" t="s">
        <v>105</v>
      </c>
      <c r="C7" s="108"/>
      <c r="D7" s="108"/>
      <c r="E7" s="108"/>
      <c r="F7" s="108"/>
      <c r="G7" s="108"/>
      <c r="H7" s="108"/>
      <c r="I7" s="108"/>
      <c r="J7" s="108"/>
      <c r="K7" s="108"/>
      <c r="L7" s="109"/>
      <c r="N7" s="49" t="s">
        <v>112</v>
      </c>
      <c r="O7" s="57"/>
      <c r="P7" s="107"/>
      <c r="Q7" s="107"/>
    </row>
    <row r="8" spans="1:17" ht="15.95" customHeight="1">
      <c r="A8" s="16"/>
      <c r="B8" s="28" t="s">
        <v>12</v>
      </c>
      <c r="C8" s="86">
        <v>16</v>
      </c>
      <c r="D8" s="86">
        <v>2</v>
      </c>
      <c r="E8" s="86">
        <v>823</v>
      </c>
      <c r="F8" s="86">
        <v>693</v>
      </c>
      <c r="G8" s="86">
        <v>312</v>
      </c>
      <c r="H8" s="86">
        <v>322</v>
      </c>
      <c r="I8" s="86">
        <v>405</v>
      </c>
      <c r="J8" s="86">
        <v>14</v>
      </c>
      <c r="K8" s="86">
        <v>211</v>
      </c>
      <c r="L8" s="59">
        <f>SUM(C8:K8)</f>
        <v>2798</v>
      </c>
      <c r="M8" s="10"/>
      <c r="N8" s="10"/>
      <c r="O8" s="19"/>
      <c r="P8" s="46">
        <v>2798</v>
      </c>
      <c r="Q8" s="47">
        <f t="shared" ref="Q8:Q13" si="0">P8-L8</f>
        <v>0</v>
      </c>
    </row>
    <row r="9" spans="1:17" ht="15.95" customHeight="1">
      <c r="A9" s="16"/>
      <c r="B9" s="28" t="s">
        <v>57</v>
      </c>
      <c r="C9" s="43"/>
      <c r="D9" s="43"/>
      <c r="E9" s="43"/>
      <c r="F9" s="43"/>
      <c r="G9" s="43"/>
      <c r="H9" s="43"/>
      <c r="I9" s="43"/>
      <c r="J9" s="43"/>
      <c r="K9" s="43"/>
      <c r="L9" s="43"/>
      <c r="M9" s="10"/>
      <c r="N9" s="10"/>
      <c r="O9" s="19"/>
      <c r="P9" s="78"/>
      <c r="Q9" s="79"/>
    </row>
    <row r="10" spans="1:17" ht="15.95" customHeight="1">
      <c r="A10" s="16"/>
      <c r="B10" s="29" t="s">
        <v>94</v>
      </c>
      <c r="C10" s="17">
        <v>653</v>
      </c>
      <c r="D10" s="17">
        <v>0</v>
      </c>
      <c r="E10" s="17">
        <v>23014</v>
      </c>
      <c r="F10" s="17">
        <v>27044</v>
      </c>
      <c r="G10" s="17">
        <v>3789</v>
      </c>
      <c r="H10" s="17">
        <v>11257</v>
      </c>
      <c r="I10" s="17">
        <v>2571</v>
      </c>
      <c r="J10" s="17">
        <v>168</v>
      </c>
      <c r="K10" s="17">
        <v>304</v>
      </c>
      <c r="L10" s="33">
        <f>SUM(C10:K10)</f>
        <v>68800</v>
      </c>
      <c r="M10" s="10"/>
      <c r="N10" s="10"/>
      <c r="O10" s="18"/>
      <c r="P10" s="46">
        <v>68800</v>
      </c>
      <c r="Q10" s="47">
        <f t="shared" si="0"/>
        <v>0</v>
      </c>
    </row>
    <row r="11" spans="1:17" ht="15.95" customHeight="1">
      <c r="B11" s="29" t="s">
        <v>91</v>
      </c>
      <c r="C11" s="17">
        <v>-70</v>
      </c>
      <c r="D11" s="17">
        <v>0</v>
      </c>
      <c r="E11" s="17">
        <v>-12</v>
      </c>
      <c r="F11" s="17">
        <v>-871</v>
      </c>
      <c r="G11" s="17">
        <v>-412</v>
      </c>
      <c r="H11" s="17">
        <v>-4</v>
      </c>
      <c r="I11" s="17">
        <v>0</v>
      </c>
      <c r="J11" s="17">
        <v>0</v>
      </c>
      <c r="K11" s="17">
        <v>0</v>
      </c>
      <c r="L11" s="33">
        <f>SUM(C11:K11)</f>
        <v>-1369</v>
      </c>
      <c r="O11" s="15"/>
      <c r="P11" s="46">
        <v>-1369</v>
      </c>
      <c r="Q11" s="47">
        <f t="shared" si="0"/>
        <v>0</v>
      </c>
    </row>
    <row r="12" spans="1:17" ht="15.95" customHeight="1">
      <c r="B12" s="28" t="s">
        <v>15</v>
      </c>
      <c r="C12" s="17">
        <v>2249</v>
      </c>
      <c r="D12" s="17">
        <v>25</v>
      </c>
      <c r="E12" s="17">
        <v>24507</v>
      </c>
      <c r="F12" s="17">
        <v>39909</v>
      </c>
      <c r="G12" s="17">
        <v>6111</v>
      </c>
      <c r="H12" s="17">
        <v>19848</v>
      </c>
      <c r="I12" s="17">
        <v>4170</v>
      </c>
      <c r="J12" s="17">
        <v>1001</v>
      </c>
      <c r="K12" s="17">
        <v>3463</v>
      </c>
      <c r="L12" s="33">
        <f>SUM(C12:K12)</f>
        <v>101283</v>
      </c>
      <c r="M12" s="10"/>
      <c r="N12" s="10"/>
      <c r="O12" s="11"/>
      <c r="P12" s="46">
        <v>101283</v>
      </c>
      <c r="Q12" s="47">
        <f t="shared" si="0"/>
        <v>0</v>
      </c>
    </row>
    <row r="13" spans="1:17" ht="15.95" customHeight="1">
      <c r="B13" s="31" t="s">
        <v>68</v>
      </c>
      <c r="C13" s="32">
        <f>C8+C9+C10+C11+C12</f>
        <v>2848</v>
      </c>
      <c r="D13" s="32">
        <f t="shared" ref="D13:L13" si="1">D8+D9+D10+D11+D12</f>
        <v>27</v>
      </c>
      <c r="E13" s="32">
        <f t="shared" si="1"/>
        <v>48332</v>
      </c>
      <c r="F13" s="32">
        <f t="shared" si="1"/>
        <v>66775</v>
      </c>
      <c r="G13" s="32">
        <f t="shared" si="1"/>
        <v>9800</v>
      </c>
      <c r="H13" s="32">
        <f t="shared" si="1"/>
        <v>31423</v>
      </c>
      <c r="I13" s="32">
        <f t="shared" si="1"/>
        <v>7146</v>
      </c>
      <c r="J13" s="32">
        <f t="shared" si="1"/>
        <v>1183</v>
      </c>
      <c r="K13" s="32">
        <f t="shared" si="1"/>
        <v>3978</v>
      </c>
      <c r="L13" s="32">
        <f t="shared" si="1"/>
        <v>171512</v>
      </c>
      <c r="M13" s="12"/>
      <c r="N13" s="10"/>
      <c r="O13" s="11"/>
      <c r="P13" s="46">
        <v>171512</v>
      </c>
      <c r="Q13" s="47">
        <f t="shared" si="0"/>
        <v>0</v>
      </c>
    </row>
    <row r="14" spans="1:17" ht="12.75" customHeight="1">
      <c r="C14" s="3"/>
      <c r="D14" s="3"/>
      <c r="E14" s="3"/>
      <c r="F14" s="3"/>
      <c r="G14" s="3"/>
      <c r="H14" s="3"/>
      <c r="I14" s="3"/>
      <c r="J14" s="3"/>
      <c r="K14" s="3"/>
      <c r="L14" s="3"/>
      <c r="N14" s="10"/>
      <c r="O14" s="5"/>
      <c r="P14" s="7"/>
      <c r="Q14" s="7"/>
    </row>
    <row r="15" spans="1:17" ht="15.95" customHeight="1">
      <c r="B15" s="45" t="s">
        <v>95</v>
      </c>
      <c r="C15" s="83">
        <f t="shared" ref="C15:K15" si="2">IF(C10&gt;-C21,C10+C21,0)</f>
        <v>0</v>
      </c>
      <c r="D15" s="83">
        <f t="shared" si="2"/>
        <v>0</v>
      </c>
      <c r="E15" s="83">
        <f t="shared" si="2"/>
        <v>0</v>
      </c>
      <c r="F15" s="83">
        <f t="shared" si="2"/>
        <v>0</v>
      </c>
      <c r="G15" s="83">
        <f t="shared" si="2"/>
        <v>0</v>
      </c>
      <c r="H15" s="83">
        <f t="shared" si="2"/>
        <v>0</v>
      </c>
      <c r="I15" s="83">
        <f t="shared" si="2"/>
        <v>0</v>
      </c>
      <c r="J15" s="83">
        <f t="shared" si="2"/>
        <v>0</v>
      </c>
      <c r="K15" s="83">
        <f t="shared" si="2"/>
        <v>0</v>
      </c>
      <c r="L15" s="33">
        <f>SUM(C15:K15)</f>
        <v>0</v>
      </c>
      <c r="N15" s="10"/>
      <c r="O15" s="5"/>
      <c r="P15" s="7"/>
      <c r="Q15" s="7"/>
    </row>
    <row r="16" spans="1:17" ht="15.95" customHeight="1">
      <c r="B16" s="31" t="s">
        <v>92</v>
      </c>
      <c r="C16" s="32">
        <f>SUM(C8:C9,C12,C15)+C19+C20+C11</f>
        <v>2195</v>
      </c>
      <c r="D16" s="32">
        <f t="shared" ref="D16:K16" si="3">SUM(D8:D9,D12,D15)+D19+D20+D11</f>
        <v>27</v>
      </c>
      <c r="E16" s="32">
        <f t="shared" si="3"/>
        <v>25216</v>
      </c>
      <c r="F16" s="32">
        <f t="shared" si="3"/>
        <v>39629</v>
      </c>
      <c r="G16" s="32">
        <f t="shared" si="3"/>
        <v>5910</v>
      </c>
      <c r="H16" s="32">
        <f t="shared" si="3"/>
        <v>20070</v>
      </c>
      <c r="I16" s="32">
        <f t="shared" si="3"/>
        <v>4479</v>
      </c>
      <c r="J16" s="32">
        <f t="shared" si="3"/>
        <v>1015</v>
      </c>
      <c r="K16" s="32">
        <f t="shared" si="3"/>
        <v>3536</v>
      </c>
      <c r="L16" s="32">
        <f>SUM(C16:K16)</f>
        <v>102077</v>
      </c>
      <c r="N16" s="10"/>
      <c r="O16" s="6"/>
      <c r="P16" s="7"/>
      <c r="Q16" s="7"/>
    </row>
    <row r="17" spans="1:19" ht="12.75" customHeight="1">
      <c r="A17" s="16"/>
      <c r="C17" s="3"/>
      <c r="D17" s="3"/>
      <c r="E17" s="3"/>
      <c r="F17" s="3"/>
      <c r="G17" s="3"/>
      <c r="H17" s="3"/>
      <c r="I17" s="3"/>
      <c r="J17" s="3"/>
      <c r="K17" s="3"/>
      <c r="L17" s="3"/>
      <c r="O17" s="18"/>
      <c r="P17" s="7"/>
      <c r="Q17" s="7"/>
    </row>
    <row r="18" spans="1:19" ht="15.95" customHeight="1">
      <c r="B18" s="21" t="s">
        <v>54</v>
      </c>
      <c r="C18" s="3"/>
      <c r="D18" s="3"/>
      <c r="E18" s="3"/>
      <c r="F18" s="3"/>
      <c r="G18" s="3"/>
      <c r="H18" s="3"/>
      <c r="I18" s="3"/>
      <c r="J18" s="3"/>
      <c r="K18" s="3"/>
      <c r="L18" s="3"/>
      <c r="M18" s="10"/>
      <c r="N18" s="5"/>
      <c r="O18" s="3"/>
      <c r="P18" s="7"/>
      <c r="Q18" s="7"/>
      <c r="R18" s="42"/>
      <c r="S18" s="42"/>
    </row>
    <row r="19" spans="1:19" ht="15.95" customHeight="1">
      <c r="A19" s="16"/>
      <c r="B19" s="29" t="s">
        <v>69</v>
      </c>
      <c r="C19" s="17">
        <v>0</v>
      </c>
      <c r="D19" s="17">
        <v>0</v>
      </c>
      <c r="E19" s="17">
        <v>-102</v>
      </c>
      <c r="F19" s="17">
        <v>-102</v>
      </c>
      <c r="G19" s="17">
        <v>-101</v>
      </c>
      <c r="H19" s="17">
        <v>-96</v>
      </c>
      <c r="I19" s="17">
        <v>-96</v>
      </c>
      <c r="J19" s="17">
        <v>0</v>
      </c>
      <c r="K19" s="17">
        <v>-138</v>
      </c>
      <c r="L19" s="33">
        <f t="shared" ref="L19:L23" si="4">SUM(C19:K19)</f>
        <v>-635</v>
      </c>
      <c r="O19" s="19"/>
      <c r="P19" s="46">
        <v>-635</v>
      </c>
      <c r="Q19" s="47">
        <f t="shared" ref="Q19:Q23" si="5">P19-L19</f>
        <v>0</v>
      </c>
    </row>
    <row r="20" spans="1:19" ht="15.95" customHeight="1">
      <c r="A20" s="16"/>
      <c r="B20" s="28" t="s">
        <v>56</v>
      </c>
      <c r="C20" s="43"/>
      <c r="D20" s="43"/>
      <c r="E20" s="43"/>
      <c r="F20" s="43"/>
      <c r="G20" s="43"/>
      <c r="H20" s="43"/>
      <c r="I20" s="43"/>
      <c r="J20" s="43"/>
      <c r="K20" s="43"/>
      <c r="L20" s="43"/>
      <c r="O20" s="18"/>
      <c r="P20" s="78"/>
      <c r="Q20" s="79"/>
    </row>
    <row r="21" spans="1:19" ht="15.95" customHeight="1">
      <c r="B21" s="29" t="s">
        <v>97</v>
      </c>
      <c r="C21" s="17">
        <v>-653</v>
      </c>
      <c r="D21" s="17">
        <v>0</v>
      </c>
      <c r="E21" s="17">
        <v>-23014</v>
      </c>
      <c r="F21" s="17">
        <v>-27044</v>
      </c>
      <c r="G21" s="17">
        <v>-3789</v>
      </c>
      <c r="H21" s="17">
        <v>-11257</v>
      </c>
      <c r="I21" s="17">
        <v>-2571</v>
      </c>
      <c r="J21" s="17">
        <v>-168</v>
      </c>
      <c r="K21" s="17">
        <v>-304</v>
      </c>
      <c r="L21" s="33">
        <f t="shared" si="4"/>
        <v>-68800</v>
      </c>
      <c r="O21" s="18"/>
      <c r="P21" s="46">
        <v>-68800</v>
      </c>
      <c r="Q21" s="47">
        <f t="shared" si="5"/>
        <v>0</v>
      </c>
    </row>
    <row r="22" spans="1:19" ht="15.95" customHeight="1">
      <c r="B22" s="28" t="s">
        <v>17</v>
      </c>
      <c r="C22" s="17">
        <v>-704</v>
      </c>
      <c r="D22" s="17">
        <v>0</v>
      </c>
      <c r="E22" s="17">
        <v>-358</v>
      </c>
      <c r="F22" s="17">
        <v>-11082</v>
      </c>
      <c r="G22" s="17">
        <v>-1806</v>
      </c>
      <c r="H22" s="17">
        <v>-7741</v>
      </c>
      <c r="I22" s="17">
        <v>-1856</v>
      </c>
      <c r="J22" s="17">
        <v>-847</v>
      </c>
      <c r="K22" s="17">
        <v>-2830</v>
      </c>
      <c r="L22" s="33">
        <f t="shared" si="4"/>
        <v>-27224</v>
      </c>
      <c r="O22" s="18"/>
      <c r="P22" s="46">
        <v>-27224</v>
      </c>
      <c r="Q22" s="47">
        <f t="shared" si="5"/>
        <v>0</v>
      </c>
    </row>
    <row r="23" spans="1:19" ht="15.95" customHeight="1">
      <c r="B23" s="34" t="s">
        <v>90</v>
      </c>
      <c r="C23" s="32">
        <f t="shared" ref="C23:K23" si="6">SUM(C19:C22)</f>
        <v>-1357</v>
      </c>
      <c r="D23" s="32">
        <f t="shared" si="6"/>
        <v>0</v>
      </c>
      <c r="E23" s="32">
        <f t="shared" si="6"/>
        <v>-23474</v>
      </c>
      <c r="F23" s="32">
        <f t="shared" si="6"/>
        <v>-38228</v>
      </c>
      <c r="G23" s="32">
        <f t="shared" si="6"/>
        <v>-5696</v>
      </c>
      <c r="H23" s="32">
        <f t="shared" si="6"/>
        <v>-19094</v>
      </c>
      <c r="I23" s="32">
        <f t="shared" si="6"/>
        <v>-4523</v>
      </c>
      <c r="J23" s="32">
        <f t="shared" si="6"/>
        <v>-1015</v>
      </c>
      <c r="K23" s="32">
        <f t="shared" si="6"/>
        <v>-3272</v>
      </c>
      <c r="L23" s="32">
        <f t="shared" si="4"/>
        <v>-96659</v>
      </c>
      <c r="M23" s="1"/>
      <c r="O23" s="15"/>
      <c r="P23" s="46">
        <v>-96659</v>
      </c>
      <c r="Q23" s="47">
        <f t="shared" si="5"/>
        <v>0</v>
      </c>
    </row>
    <row r="24" spans="1:19" ht="12.75" customHeight="1">
      <c r="A24" s="16"/>
      <c r="B24" s="2"/>
      <c r="C24" s="3"/>
      <c r="D24" s="3"/>
      <c r="E24" s="3"/>
      <c r="F24" s="3"/>
      <c r="G24" s="3"/>
      <c r="H24" s="3"/>
      <c r="I24" s="3"/>
      <c r="J24" s="3"/>
      <c r="K24" s="3"/>
      <c r="L24" s="3"/>
      <c r="O24" s="16"/>
      <c r="P24" s="7"/>
      <c r="Q24" s="7"/>
    </row>
    <row r="25" spans="1:19" ht="15.95" customHeight="1">
      <c r="A25" s="16"/>
      <c r="B25" s="45" t="s">
        <v>96</v>
      </c>
      <c r="C25" s="83">
        <f t="shared" ref="C25:K25" si="7">IF(-C21&gt;C10,C21+C10,0)</f>
        <v>0</v>
      </c>
      <c r="D25" s="83">
        <f t="shared" si="7"/>
        <v>0</v>
      </c>
      <c r="E25" s="83">
        <f t="shared" si="7"/>
        <v>0</v>
      </c>
      <c r="F25" s="83">
        <f t="shared" si="7"/>
        <v>0</v>
      </c>
      <c r="G25" s="83">
        <f t="shared" si="7"/>
        <v>0</v>
      </c>
      <c r="H25" s="83">
        <f t="shared" si="7"/>
        <v>0</v>
      </c>
      <c r="I25" s="83">
        <f t="shared" si="7"/>
        <v>0</v>
      </c>
      <c r="J25" s="83">
        <f t="shared" si="7"/>
        <v>0</v>
      </c>
      <c r="K25" s="83">
        <f t="shared" si="7"/>
        <v>0</v>
      </c>
      <c r="L25" s="33">
        <f t="shared" ref="L25:L26" si="8">SUM(C25:K25)</f>
        <v>0</v>
      </c>
      <c r="O25" s="16"/>
      <c r="P25" s="7"/>
      <c r="Q25" s="7"/>
    </row>
    <row r="26" spans="1:19" ht="15.95" customHeight="1">
      <c r="A26" s="16"/>
      <c r="B26" s="31" t="s">
        <v>93</v>
      </c>
      <c r="C26" s="32">
        <f>SUM(C22,C25)</f>
        <v>-704</v>
      </c>
      <c r="D26" s="32">
        <f t="shared" ref="D26:K26" si="9">SUM(D22,D25)</f>
        <v>0</v>
      </c>
      <c r="E26" s="32">
        <f t="shared" si="9"/>
        <v>-358</v>
      </c>
      <c r="F26" s="32">
        <f t="shared" si="9"/>
        <v>-11082</v>
      </c>
      <c r="G26" s="32">
        <f t="shared" si="9"/>
        <v>-1806</v>
      </c>
      <c r="H26" s="32">
        <f t="shared" si="9"/>
        <v>-7741</v>
      </c>
      <c r="I26" s="32">
        <f t="shared" si="9"/>
        <v>-1856</v>
      </c>
      <c r="J26" s="32">
        <f t="shared" si="9"/>
        <v>-847</v>
      </c>
      <c r="K26" s="32">
        <f t="shared" si="9"/>
        <v>-2830</v>
      </c>
      <c r="L26" s="32">
        <f t="shared" si="8"/>
        <v>-27224</v>
      </c>
      <c r="O26" s="15"/>
      <c r="P26" s="7"/>
      <c r="Q26" s="7"/>
    </row>
    <row r="27" spans="1:19" ht="12.75" customHeight="1">
      <c r="A27" s="16"/>
      <c r="B27" s="2"/>
      <c r="C27" s="3"/>
      <c r="D27" s="3"/>
      <c r="E27" s="3"/>
      <c r="F27" s="3"/>
      <c r="G27" s="3"/>
      <c r="H27" s="3"/>
      <c r="I27" s="3"/>
      <c r="J27" s="3"/>
      <c r="K27" s="3"/>
      <c r="L27" s="3"/>
      <c r="O27" s="15"/>
      <c r="P27" s="7"/>
      <c r="Q27" s="7"/>
    </row>
    <row r="28" spans="1:19" ht="15.95" customHeight="1">
      <c r="A28" s="16"/>
      <c r="B28" s="31" t="s">
        <v>67</v>
      </c>
      <c r="C28" s="32">
        <f>C13+C23</f>
        <v>1491</v>
      </c>
      <c r="D28" s="32">
        <f t="shared" ref="D28:L28" si="10">D13+D23</f>
        <v>27</v>
      </c>
      <c r="E28" s="32">
        <f t="shared" si="10"/>
        <v>24858</v>
      </c>
      <c r="F28" s="32">
        <f t="shared" si="10"/>
        <v>28547</v>
      </c>
      <c r="G28" s="32">
        <f t="shared" si="10"/>
        <v>4104</v>
      </c>
      <c r="H28" s="32">
        <f t="shared" si="10"/>
        <v>12329</v>
      </c>
      <c r="I28" s="32">
        <f t="shared" si="10"/>
        <v>2623</v>
      </c>
      <c r="J28" s="32">
        <f t="shared" si="10"/>
        <v>168</v>
      </c>
      <c r="K28" s="32">
        <f t="shared" si="10"/>
        <v>706</v>
      </c>
      <c r="L28" s="32">
        <f t="shared" si="10"/>
        <v>74853</v>
      </c>
      <c r="M28" s="1"/>
      <c r="O28" s="15"/>
      <c r="P28" s="46">
        <v>74853</v>
      </c>
      <c r="Q28" s="47">
        <f>P28-L28</f>
        <v>0</v>
      </c>
    </row>
    <row r="29" spans="1:19" ht="12.75" customHeight="1">
      <c r="A29" s="20"/>
      <c r="B29" s="2"/>
      <c r="C29" s="3"/>
      <c r="D29" s="3"/>
      <c r="E29" s="3"/>
      <c r="F29" s="3"/>
      <c r="G29" s="3"/>
      <c r="H29" s="3"/>
      <c r="I29" s="3"/>
      <c r="J29" s="3"/>
      <c r="K29" s="3"/>
      <c r="L29" s="3"/>
      <c r="O29" s="41"/>
      <c r="P29" s="3"/>
      <c r="Q29" s="3"/>
    </row>
    <row r="30" spans="1:19" ht="15.95" customHeight="1">
      <c r="B30" s="28" t="s">
        <v>14</v>
      </c>
      <c r="C30" s="17">
        <v>0</v>
      </c>
      <c r="D30" s="17">
        <v>0</v>
      </c>
      <c r="E30" s="17">
        <v>0</v>
      </c>
      <c r="F30" s="17">
        <v>0</v>
      </c>
      <c r="G30" s="17">
        <v>0</v>
      </c>
      <c r="H30" s="17">
        <v>0</v>
      </c>
      <c r="I30" s="17">
        <v>0</v>
      </c>
      <c r="J30" s="17">
        <v>0</v>
      </c>
      <c r="K30" s="17">
        <v>0</v>
      </c>
      <c r="L30" s="33">
        <f>SUM(C30:K30)</f>
        <v>0</v>
      </c>
      <c r="M30" s="10"/>
      <c r="N30" s="10"/>
      <c r="P30" s="11"/>
      <c r="Q30" s="15"/>
    </row>
    <row r="31" spans="1:19" s="16" customFormat="1" ht="12.75" customHeight="1">
      <c r="A31" s="85"/>
      <c r="B31" s="14"/>
      <c r="C31" s="11"/>
      <c r="D31" s="11"/>
      <c r="E31" s="11"/>
      <c r="F31" s="11"/>
      <c r="G31" s="11"/>
      <c r="H31" s="11"/>
      <c r="I31" s="11"/>
      <c r="J31" s="11"/>
      <c r="K31" s="11"/>
      <c r="L31" s="11"/>
      <c r="M31" s="13"/>
      <c r="N31" s="13"/>
      <c r="O31" s="36"/>
      <c r="P31" s="25"/>
      <c r="Q31" s="26"/>
    </row>
    <row r="32" spans="1:19" s="16" customFormat="1" ht="15.95" customHeight="1">
      <c r="B32" s="37" t="s">
        <v>106</v>
      </c>
      <c r="C32" s="11"/>
      <c r="D32" s="11"/>
      <c r="E32" s="11"/>
      <c r="F32" s="11"/>
      <c r="G32" s="11"/>
      <c r="H32" s="11"/>
      <c r="I32" s="11"/>
      <c r="J32" s="11"/>
      <c r="K32" s="11"/>
      <c r="L32" s="15"/>
      <c r="M32" s="25"/>
      <c r="O32" s="15"/>
      <c r="P32" s="15"/>
      <c r="Q32" s="15"/>
      <c r="S32" s="15"/>
    </row>
    <row r="33" spans="1:19" s="16" customFormat="1" ht="15.95" customHeight="1">
      <c r="A33" s="85"/>
      <c r="B33" s="45" t="s">
        <v>117</v>
      </c>
      <c r="C33" s="83">
        <v>2655</v>
      </c>
      <c r="D33" s="83">
        <v>25</v>
      </c>
      <c r="E33" s="83">
        <v>26808</v>
      </c>
      <c r="F33" s="83">
        <v>39128</v>
      </c>
      <c r="G33" s="83">
        <v>5671</v>
      </c>
      <c r="H33" s="83">
        <v>18369</v>
      </c>
      <c r="I33" s="83">
        <v>4121</v>
      </c>
      <c r="J33" s="83">
        <v>1108</v>
      </c>
      <c r="K33" s="83">
        <v>3180</v>
      </c>
      <c r="L33" s="83">
        <v>101065</v>
      </c>
      <c r="M33" s="13"/>
      <c r="N33" s="13"/>
      <c r="O33" s="36"/>
      <c r="P33" s="40"/>
      <c r="Q33" s="39"/>
    </row>
    <row r="34" spans="1:19" ht="15.95" customHeight="1">
      <c r="B34" s="45" t="s">
        <v>118</v>
      </c>
      <c r="C34" s="83">
        <v>-698</v>
      </c>
      <c r="D34" s="83">
        <v>0</v>
      </c>
      <c r="E34" s="83">
        <v>-374</v>
      </c>
      <c r="F34" s="83">
        <v>-11538</v>
      </c>
      <c r="G34" s="83">
        <v>-1783</v>
      </c>
      <c r="H34" s="83">
        <v>-7743</v>
      </c>
      <c r="I34" s="83">
        <v>-1886</v>
      </c>
      <c r="J34" s="83">
        <v>-932</v>
      </c>
      <c r="K34" s="83">
        <v>-2642</v>
      </c>
      <c r="L34" s="83">
        <v>-27596</v>
      </c>
      <c r="O34" s="36"/>
      <c r="P34" s="3"/>
      <c r="Q34" s="3"/>
    </row>
    <row r="35" spans="1:19" ht="15.95" customHeight="1">
      <c r="B35" s="45" t="s">
        <v>119</v>
      </c>
      <c r="C35" s="83">
        <v>1957</v>
      </c>
      <c r="D35" s="83">
        <v>25</v>
      </c>
      <c r="E35" s="83">
        <v>26434</v>
      </c>
      <c r="F35" s="83">
        <v>27590</v>
      </c>
      <c r="G35" s="83">
        <v>3888</v>
      </c>
      <c r="H35" s="83">
        <v>10626</v>
      </c>
      <c r="I35" s="83">
        <v>2235</v>
      </c>
      <c r="J35" s="83">
        <v>176</v>
      </c>
      <c r="K35" s="83">
        <v>538</v>
      </c>
      <c r="L35" s="83">
        <v>73469</v>
      </c>
      <c r="O35" s="36"/>
      <c r="P35" s="3"/>
      <c r="Q35" s="3"/>
    </row>
    <row r="36" spans="1:19" ht="12.75" customHeight="1">
      <c r="C36" s="41">
        <v>2</v>
      </c>
      <c r="D36" s="41">
        <v>3</v>
      </c>
      <c r="E36" s="41">
        <v>4</v>
      </c>
      <c r="F36" s="41">
        <v>5</v>
      </c>
      <c r="G36" s="41">
        <v>6</v>
      </c>
      <c r="H36" s="41">
        <v>7</v>
      </c>
      <c r="I36" s="41">
        <v>8</v>
      </c>
      <c r="J36" s="41">
        <v>9</v>
      </c>
      <c r="K36" s="41">
        <v>10</v>
      </c>
      <c r="L36" s="41">
        <v>11</v>
      </c>
      <c r="O36" s="36"/>
      <c r="P36" s="3"/>
      <c r="Q36" s="3"/>
    </row>
    <row r="37" spans="1:19" ht="18" customHeight="1">
      <c r="B37" s="27" t="s">
        <v>103</v>
      </c>
      <c r="C37" s="3"/>
      <c r="D37" s="3"/>
      <c r="E37" s="3"/>
      <c r="F37" s="3"/>
      <c r="G37" s="3"/>
      <c r="H37" s="3"/>
      <c r="I37" s="3"/>
      <c r="J37" s="3"/>
      <c r="K37" s="3"/>
      <c r="L37" s="3"/>
      <c r="O37" s="3"/>
      <c r="P37" s="3"/>
      <c r="Q37" s="3"/>
      <c r="R37" s="3"/>
      <c r="S37" s="3"/>
    </row>
    <row r="38" spans="1:19" ht="15.95" customHeight="1">
      <c r="B38" s="1" t="s">
        <v>53</v>
      </c>
      <c r="C38" s="3"/>
      <c r="D38" s="3"/>
      <c r="E38" s="3"/>
      <c r="F38" s="3"/>
      <c r="G38" s="3"/>
      <c r="H38" s="3"/>
      <c r="I38" s="3"/>
      <c r="J38" s="3"/>
      <c r="K38" s="3"/>
      <c r="L38" s="3"/>
      <c r="O38" s="36"/>
      <c r="P38" s="3"/>
      <c r="Q38" s="3"/>
    </row>
    <row r="39" spans="1:19" ht="15.95" customHeight="1">
      <c r="B39" s="28" t="s">
        <v>10</v>
      </c>
      <c r="C39" s="17">
        <v>1090</v>
      </c>
      <c r="D39" s="17">
        <v>0</v>
      </c>
      <c r="E39" s="17">
        <v>10493</v>
      </c>
      <c r="F39" s="17">
        <v>15668</v>
      </c>
      <c r="G39" s="17">
        <v>3136</v>
      </c>
      <c r="H39" s="17">
        <v>5952</v>
      </c>
      <c r="I39" s="17">
        <v>1939</v>
      </c>
      <c r="J39" s="17">
        <v>196</v>
      </c>
      <c r="K39" s="17">
        <v>2407</v>
      </c>
      <c r="L39" s="33">
        <f t="shared" ref="L39:L46" si="11">SUM(C39:K39)</f>
        <v>40881</v>
      </c>
      <c r="O39" s="81"/>
      <c r="P39" s="46">
        <v>40881</v>
      </c>
      <c r="Q39" s="47">
        <f>P39-L39</f>
        <v>0</v>
      </c>
    </row>
    <row r="40" spans="1:19" ht="15.95" customHeight="1">
      <c r="B40" s="53" t="s">
        <v>11</v>
      </c>
      <c r="C40" s="44">
        <f>SUM(C41:C46)</f>
        <v>1</v>
      </c>
      <c r="D40" s="44">
        <f>SUM(D41:D46)</f>
        <v>25</v>
      </c>
      <c r="E40" s="44">
        <f t="shared" ref="E40:J40" si="12">SUM(E41:E46)</f>
        <v>5763</v>
      </c>
      <c r="F40" s="44">
        <f t="shared" si="12"/>
        <v>20728</v>
      </c>
      <c r="G40" s="44">
        <f>SUM(G41:G46)</f>
        <v>2149</v>
      </c>
      <c r="H40" s="44">
        <f t="shared" si="12"/>
        <v>11849</v>
      </c>
      <c r="I40" s="44">
        <f t="shared" si="12"/>
        <v>1852</v>
      </c>
      <c r="J40" s="44">
        <f t="shared" si="12"/>
        <v>784</v>
      </c>
      <c r="K40" s="44">
        <f>SUM(K41:K46)</f>
        <v>447</v>
      </c>
      <c r="L40" s="33">
        <f t="shared" si="11"/>
        <v>43598</v>
      </c>
      <c r="O40" s="81"/>
      <c r="P40" s="46">
        <v>43598</v>
      </c>
      <c r="Q40" s="47">
        <f>P40-L40</f>
        <v>0</v>
      </c>
    </row>
    <row r="41" spans="1:19" ht="15.95" customHeight="1">
      <c r="B41" s="29" t="s">
        <v>71</v>
      </c>
      <c r="C41" s="17">
        <v>0</v>
      </c>
      <c r="D41" s="17">
        <v>0</v>
      </c>
      <c r="E41" s="17">
        <v>0</v>
      </c>
      <c r="F41" s="17">
        <v>0</v>
      </c>
      <c r="G41" s="17">
        <v>0</v>
      </c>
      <c r="H41" s="17">
        <v>0</v>
      </c>
      <c r="I41" s="17">
        <v>0</v>
      </c>
      <c r="J41" s="17">
        <v>0</v>
      </c>
      <c r="K41" s="17">
        <v>0</v>
      </c>
      <c r="L41" s="33">
        <f t="shared" si="11"/>
        <v>0</v>
      </c>
      <c r="O41" s="36"/>
      <c r="P41" s="3"/>
      <c r="Q41" s="3"/>
    </row>
    <row r="42" spans="1:19" ht="15.95" customHeight="1">
      <c r="B42" s="29" t="s">
        <v>72</v>
      </c>
      <c r="C42" s="17">
        <v>0</v>
      </c>
      <c r="D42" s="17">
        <v>0</v>
      </c>
      <c r="E42" s="17">
        <v>5763</v>
      </c>
      <c r="F42" s="17">
        <v>20597</v>
      </c>
      <c r="G42" s="17">
        <v>2149</v>
      </c>
      <c r="H42" s="17">
        <v>11717</v>
      </c>
      <c r="I42" s="17">
        <v>1852</v>
      </c>
      <c r="J42" s="17">
        <v>784</v>
      </c>
      <c r="K42" s="17">
        <v>222</v>
      </c>
      <c r="L42" s="33">
        <f t="shared" si="11"/>
        <v>43084</v>
      </c>
      <c r="O42" s="5"/>
      <c r="P42" s="3"/>
      <c r="Q42" s="3"/>
    </row>
    <row r="43" spans="1:19" ht="15.95" customHeight="1">
      <c r="B43" s="29" t="s">
        <v>73</v>
      </c>
      <c r="C43" s="17">
        <v>0</v>
      </c>
      <c r="D43" s="17">
        <v>0</v>
      </c>
      <c r="E43" s="17">
        <v>0</v>
      </c>
      <c r="F43" s="17">
        <v>0</v>
      </c>
      <c r="G43" s="17">
        <v>0</v>
      </c>
      <c r="H43" s="17">
        <v>0</v>
      </c>
      <c r="I43" s="17">
        <v>0</v>
      </c>
      <c r="J43" s="17">
        <v>0</v>
      </c>
      <c r="K43" s="17">
        <v>0</v>
      </c>
      <c r="L43" s="33">
        <f t="shared" si="11"/>
        <v>0</v>
      </c>
      <c r="O43" s="36"/>
      <c r="P43" s="3"/>
      <c r="Q43" s="3"/>
    </row>
    <row r="44" spans="1:19" ht="15.95" customHeight="1">
      <c r="B44" s="29" t="s">
        <v>74</v>
      </c>
      <c r="C44" s="17">
        <v>0</v>
      </c>
      <c r="D44" s="17">
        <v>0</v>
      </c>
      <c r="E44" s="17">
        <v>0</v>
      </c>
      <c r="F44" s="17">
        <v>0</v>
      </c>
      <c r="G44" s="17">
        <v>0</v>
      </c>
      <c r="H44" s="17">
        <v>0</v>
      </c>
      <c r="I44" s="17">
        <v>0</v>
      </c>
      <c r="J44" s="17">
        <v>0</v>
      </c>
      <c r="K44" s="17">
        <v>0</v>
      </c>
      <c r="L44" s="33">
        <f t="shared" si="11"/>
        <v>0</v>
      </c>
      <c r="O44" s="51"/>
      <c r="P44" s="46">
        <v>0</v>
      </c>
      <c r="Q44" s="47">
        <f>P44-L44</f>
        <v>0</v>
      </c>
    </row>
    <row r="45" spans="1:19" ht="15.95" customHeight="1">
      <c r="B45" s="29" t="s">
        <v>75</v>
      </c>
      <c r="C45" s="17">
        <v>0</v>
      </c>
      <c r="D45" s="17">
        <v>25</v>
      </c>
      <c r="E45" s="17">
        <v>0</v>
      </c>
      <c r="F45" s="17">
        <v>0</v>
      </c>
      <c r="G45" s="17">
        <v>0</v>
      </c>
      <c r="H45" s="17">
        <v>0</v>
      </c>
      <c r="I45" s="17">
        <v>0</v>
      </c>
      <c r="J45" s="17">
        <v>0</v>
      </c>
      <c r="K45" s="17">
        <v>225</v>
      </c>
      <c r="L45" s="33">
        <f t="shared" si="11"/>
        <v>250</v>
      </c>
      <c r="O45" s="5"/>
      <c r="P45" s="46">
        <v>250</v>
      </c>
      <c r="Q45" s="47">
        <f>P45-L45</f>
        <v>0</v>
      </c>
    </row>
    <row r="46" spans="1:19" ht="15.95" customHeight="1">
      <c r="B46" s="29" t="s">
        <v>6</v>
      </c>
      <c r="C46" s="17">
        <v>1</v>
      </c>
      <c r="D46" s="17">
        <v>0</v>
      </c>
      <c r="E46" s="17">
        <v>0</v>
      </c>
      <c r="F46" s="17">
        <v>131</v>
      </c>
      <c r="G46" s="17">
        <v>0</v>
      </c>
      <c r="H46" s="17">
        <v>132</v>
      </c>
      <c r="I46" s="17">
        <v>0</v>
      </c>
      <c r="J46" s="17">
        <v>0</v>
      </c>
      <c r="K46" s="17">
        <v>0</v>
      </c>
      <c r="L46" s="33">
        <f t="shared" si="11"/>
        <v>264</v>
      </c>
      <c r="O46" s="5"/>
      <c r="P46" s="3"/>
      <c r="Q46" s="3"/>
    </row>
    <row r="47" spans="1:19" ht="15.95" customHeight="1">
      <c r="B47" s="1" t="s">
        <v>54</v>
      </c>
      <c r="C47" s="3"/>
      <c r="D47" s="3"/>
      <c r="E47" s="3"/>
      <c r="F47" s="3"/>
      <c r="G47" s="3"/>
      <c r="H47" s="3"/>
      <c r="I47" s="3"/>
      <c r="J47" s="3"/>
      <c r="K47" s="3"/>
      <c r="L47" s="3"/>
      <c r="O47" s="5"/>
      <c r="P47" s="3"/>
      <c r="Q47" s="3"/>
    </row>
    <row r="48" spans="1:19" ht="15.95" customHeight="1">
      <c r="B48" s="28" t="s">
        <v>13</v>
      </c>
      <c r="C48" s="17">
        <v>-704</v>
      </c>
      <c r="D48" s="17">
        <v>0</v>
      </c>
      <c r="E48" s="17">
        <v>-266</v>
      </c>
      <c r="F48" s="17">
        <v>-3680</v>
      </c>
      <c r="G48" s="17">
        <v>-552</v>
      </c>
      <c r="H48" s="17">
        <v>-4064</v>
      </c>
      <c r="I48" s="17">
        <v>-844</v>
      </c>
      <c r="J48" s="17">
        <v>-667</v>
      </c>
      <c r="K48" s="17">
        <v>0</v>
      </c>
      <c r="L48" s="33">
        <f>SUM(C48:K48)</f>
        <v>-10777</v>
      </c>
      <c r="O48" s="51"/>
      <c r="P48" s="46">
        <v>-10777</v>
      </c>
      <c r="Q48" s="47">
        <f>P48-L48</f>
        <v>0</v>
      </c>
    </row>
    <row r="49" spans="2:19" ht="6" customHeight="1">
      <c r="B49" s="4"/>
      <c r="C49" s="3"/>
      <c r="D49" s="3"/>
      <c r="E49" s="3"/>
      <c r="F49" s="3"/>
      <c r="G49" s="3"/>
      <c r="H49" s="3"/>
      <c r="I49" s="3"/>
      <c r="J49" s="3"/>
      <c r="K49" s="3"/>
      <c r="L49" s="3"/>
      <c r="M49" s="3"/>
      <c r="O49" s="38"/>
      <c r="P49" s="3"/>
    </row>
    <row r="50" spans="2:19" ht="15.95" customHeight="1">
      <c r="B50" s="55" t="s">
        <v>101</v>
      </c>
      <c r="C50" s="3"/>
      <c r="D50" s="3"/>
      <c r="E50" s="5"/>
      <c r="F50" s="3"/>
      <c r="G50" s="5"/>
      <c r="H50" s="5"/>
      <c r="I50" s="5"/>
      <c r="J50" s="5"/>
      <c r="K50" s="3"/>
      <c r="L50" s="3"/>
      <c r="O50" s="12"/>
    </row>
    <row r="51" spans="2:19" ht="15.95" customHeight="1">
      <c r="B51" s="62" t="s">
        <v>12</v>
      </c>
      <c r="C51" s="43"/>
      <c r="D51" s="43"/>
      <c r="E51" s="50">
        <f t="shared" ref="E51:J51" si="13">E8</f>
        <v>823</v>
      </c>
      <c r="F51" s="50">
        <f t="shared" si="13"/>
        <v>693</v>
      </c>
      <c r="G51" s="50">
        <f t="shared" si="13"/>
        <v>312</v>
      </c>
      <c r="H51" s="50">
        <f t="shared" si="13"/>
        <v>322</v>
      </c>
      <c r="I51" s="50">
        <f t="shared" si="13"/>
        <v>405</v>
      </c>
      <c r="J51" s="50">
        <f t="shared" si="13"/>
        <v>14</v>
      </c>
      <c r="K51" s="43"/>
      <c r="L51" s="33">
        <f>SUM(C51:K51)</f>
        <v>2569</v>
      </c>
      <c r="N51" s="43"/>
      <c r="O51" s="12"/>
    </row>
    <row r="52" spans="2:19" ht="15.95" customHeight="1">
      <c r="B52" s="28" t="s">
        <v>0</v>
      </c>
      <c r="C52" s="43"/>
      <c r="D52" s="43"/>
      <c r="E52" s="17">
        <v>6145</v>
      </c>
      <c r="F52" s="17">
        <v>3780</v>
      </c>
      <c r="G52" s="17">
        <v>1407</v>
      </c>
      <c r="H52" s="17">
        <v>1386</v>
      </c>
      <c r="I52" s="17">
        <v>1747</v>
      </c>
      <c r="J52" s="17">
        <v>938</v>
      </c>
      <c r="K52" s="43"/>
      <c r="L52" s="33">
        <f>SUM(C52:K52)</f>
        <v>15403</v>
      </c>
      <c r="N52" s="43"/>
      <c r="O52" s="5"/>
      <c r="P52" s="93"/>
      <c r="Q52" s="93"/>
      <c r="R52" s="93"/>
      <c r="S52" s="93"/>
    </row>
    <row r="53" spans="2:19" ht="15.95" customHeight="1">
      <c r="B53" s="29" t="s">
        <v>65</v>
      </c>
      <c r="C53" s="43"/>
      <c r="D53" s="43"/>
      <c r="E53" s="17">
        <v>336</v>
      </c>
      <c r="F53" s="17">
        <v>1005</v>
      </c>
      <c r="G53" s="17">
        <v>229</v>
      </c>
      <c r="H53" s="17">
        <v>1063</v>
      </c>
      <c r="I53" s="17">
        <v>42</v>
      </c>
      <c r="J53" s="17">
        <v>0</v>
      </c>
      <c r="K53" s="43"/>
      <c r="L53" s="33">
        <f>SUM(C53:K53)</f>
        <v>2675</v>
      </c>
      <c r="N53" s="43"/>
      <c r="P53" s="93"/>
      <c r="Q53" s="93"/>
      <c r="R53" s="93"/>
      <c r="S53" s="93"/>
    </row>
    <row r="54" spans="2:19" ht="15.95" customHeight="1">
      <c r="B54" s="53" t="s">
        <v>76</v>
      </c>
      <c r="C54" s="43"/>
      <c r="D54" s="43"/>
      <c r="E54" s="54">
        <f t="shared" ref="E54:J54" si="14">SUM(E55,E64)</f>
        <v>17924</v>
      </c>
      <c r="F54" s="54">
        <f t="shared" si="14"/>
        <v>35022</v>
      </c>
      <c r="G54" s="54">
        <f t="shared" si="14"/>
        <v>4374</v>
      </c>
      <c r="H54" s="54">
        <f t="shared" si="14"/>
        <v>17303</v>
      </c>
      <c r="I54" s="54">
        <f t="shared" si="14"/>
        <v>2285</v>
      </c>
      <c r="J54" s="54">
        <f t="shared" si="14"/>
        <v>63</v>
      </c>
      <c r="K54" s="43"/>
      <c r="L54" s="33">
        <f>SUM(C54:K54)</f>
        <v>76971</v>
      </c>
      <c r="N54" s="54">
        <f>SUM(N55,N64)</f>
        <v>0</v>
      </c>
      <c r="P54" s="93"/>
      <c r="Q54" s="93"/>
      <c r="R54" s="93"/>
      <c r="S54" s="93"/>
    </row>
    <row r="55" spans="2:19" ht="15.95" customHeight="1">
      <c r="B55" s="53" t="s">
        <v>77</v>
      </c>
      <c r="C55" s="43"/>
      <c r="D55" s="43"/>
      <c r="E55" s="54">
        <f>E61+E62+E56+E63</f>
        <v>6658</v>
      </c>
      <c r="F55" s="54">
        <f>F56+F63</f>
        <v>16697</v>
      </c>
      <c r="G55" s="54">
        <f>G56+G63</f>
        <v>721</v>
      </c>
      <c r="H55" s="54">
        <f>H56+H63</f>
        <v>8601</v>
      </c>
      <c r="I55" s="54">
        <f>I56+I63</f>
        <v>721</v>
      </c>
      <c r="J55" s="54">
        <f>J56+J63</f>
        <v>0</v>
      </c>
      <c r="K55" s="43"/>
      <c r="L55" s="33">
        <f>SUM(C55:K55)</f>
        <v>33398</v>
      </c>
      <c r="N55" s="54">
        <f>N56</f>
        <v>0</v>
      </c>
      <c r="P55" s="93"/>
      <c r="Q55" s="93"/>
      <c r="R55" s="93"/>
      <c r="S55" s="93"/>
    </row>
    <row r="56" spans="2:19" ht="15.95" customHeight="1">
      <c r="B56" s="63" t="s">
        <v>58</v>
      </c>
      <c r="C56" s="43"/>
      <c r="D56" s="43"/>
      <c r="E56" s="54">
        <f>SUM(E57:E60)</f>
        <v>2391</v>
      </c>
      <c r="F56" s="54">
        <f t="shared" ref="F56:J56" si="15">SUM(F57:F60)</f>
        <v>15829</v>
      </c>
      <c r="G56" s="54">
        <f t="shared" si="15"/>
        <v>721</v>
      </c>
      <c r="H56" s="54">
        <f t="shared" si="15"/>
        <v>3543</v>
      </c>
      <c r="I56" s="54">
        <f t="shared" si="15"/>
        <v>721</v>
      </c>
      <c r="J56" s="54">
        <f t="shared" si="15"/>
        <v>0</v>
      </c>
      <c r="K56" s="43"/>
      <c r="L56" s="33">
        <f t="shared" ref="L56:L74" si="16">SUM(C56:K56)</f>
        <v>23205</v>
      </c>
      <c r="N56" s="54">
        <f>N60</f>
        <v>0</v>
      </c>
      <c r="P56" s="93"/>
      <c r="Q56" s="93"/>
      <c r="R56" s="93"/>
      <c r="S56" s="93"/>
    </row>
    <row r="57" spans="2:19" ht="15.95" customHeight="1">
      <c r="B57" s="29" t="s">
        <v>114</v>
      </c>
      <c r="C57" s="43"/>
      <c r="D57" s="43"/>
      <c r="E57" s="17">
        <v>0</v>
      </c>
      <c r="F57" s="17">
        <v>1814</v>
      </c>
      <c r="G57" s="17">
        <v>0</v>
      </c>
      <c r="H57" s="17">
        <v>0</v>
      </c>
      <c r="I57" s="17">
        <v>0</v>
      </c>
      <c r="J57" s="17">
        <v>0</v>
      </c>
      <c r="K57" s="43"/>
      <c r="L57" s="33">
        <f t="shared" si="16"/>
        <v>1814</v>
      </c>
      <c r="N57" s="43"/>
      <c r="P57" s="93"/>
      <c r="Q57" s="93"/>
      <c r="R57" s="93"/>
      <c r="S57" s="93"/>
    </row>
    <row r="58" spans="2:19" ht="15.95" customHeight="1">
      <c r="B58" s="29" t="s">
        <v>115</v>
      </c>
      <c r="C58" s="43"/>
      <c r="D58" s="43"/>
      <c r="E58" s="17">
        <v>0</v>
      </c>
      <c r="F58" s="17">
        <v>447</v>
      </c>
      <c r="G58" s="17">
        <v>0</v>
      </c>
      <c r="H58" s="17">
        <v>0</v>
      </c>
      <c r="I58" s="17">
        <v>0</v>
      </c>
      <c r="J58" s="17">
        <v>0</v>
      </c>
      <c r="K58" s="43"/>
      <c r="L58" s="33">
        <f t="shared" si="16"/>
        <v>447</v>
      </c>
      <c r="N58" s="43"/>
      <c r="P58" s="93"/>
      <c r="Q58" s="93"/>
      <c r="R58" s="93"/>
      <c r="S58" s="93"/>
    </row>
    <row r="59" spans="2:19" ht="15.95" customHeight="1">
      <c r="B59" s="29" t="s">
        <v>59</v>
      </c>
      <c r="C59" s="43"/>
      <c r="D59" s="43"/>
      <c r="E59" s="43"/>
      <c r="F59" s="43"/>
      <c r="G59" s="17">
        <v>0</v>
      </c>
      <c r="H59" s="17">
        <v>2</v>
      </c>
      <c r="I59" s="17">
        <v>0</v>
      </c>
      <c r="J59" s="17">
        <v>0</v>
      </c>
      <c r="K59" s="43"/>
      <c r="L59" s="33">
        <f t="shared" si="16"/>
        <v>2</v>
      </c>
      <c r="N59" s="43"/>
      <c r="P59" s="93"/>
      <c r="Q59" s="93"/>
      <c r="R59" s="93"/>
      <c r="S59" s="93"/>
    </row>
    <row r="60" spans="2:19" ht="15.95" customHeight="1">
      <c r="B60" s="52" t="s">
        <v>60</v>
      </c>
      <c r="C60" s="43"/>
      <c r="D60" s="43"/>
      <c r="E60" s="17">
        <v>2391</v>
      </c>
      <c r="F60" s="17">
        <v>13568</v>
      </c>
      <c r="G60" s="17">
        <v>721</v>
      </c>
      <c r="H60" s="17">
        <v>3541</v>
      </c>
      <c r="I60" s="17">
        <v>721</v>
      </c>
      <c r="J60" s="17">
        <v>0</v>
      </c>
      <c r="K60" s="43"/>
      <c r="L60" s="33">
        <f t="shared" si="16"/>
        <v>20942</v>
      </c>
      <c r="N60" s="17">
        <v>0</v>
      </c>
      <c r="P60" s="93"/>
      <c r="Q60" s="93"/>
      <c r="R60" s="93"/>
      <c r="S60" s="93"/>
    </row>
    <row r="61" spans="2:19" ht="15.95" customHeight="1">
      <c r="B61" s="52" t="s">
        <v>1</v>
      </c>
      <c r="C61" s="43"/>
      <c r="D61" s="43"/>
      <c r="E61" s="17">
        <v>23</v>
      </c>
      <c r="F61" s="43"/>
      <c r="G61" s="43"/>
      <c r="H61" s="43"/>
      <c r="I61" s="43"/>
      <c r="J61" s="43"/>
      <c r="K61" s="43"/>
      <c r="L61" s="33">
        <f>SUM(C61:K61)</f>
        <v>23</v>
      </c>
      <c r="N61" s="43"/>
      <c r="P61" s="93"/>
      <c r="Q61" s="93"/>
      <c r="R61" s="93"/>
      <c r="S61" s="93"/>
    </row>
    <row r="62" spans="2:19" ht="15.95" customHeight="1">
      <c r="B62" s="29" t="s">
        <v>78</v>
      </c>
      <c r="C62" s="43"/>
      <c r="D62" s="43"/>
      <c r="E62" s="17">
        <v>3655</v>
      </c>
      <c r="F62" s="43"/>
      <c r="G62" s="43"/>
      <c r="H62" s="43"/>
      <c r="I62" s="43"/>
      <c r="J62" s="43"/>
      <c r="K62" s="43"/>
      <c r="L62" s="33">
        <f>SUM(C62:K62)</f>
        <v>3655</v>
      </c>
      <c r="N62" s="17">
        <v>0</v>
      </c>
      <c r="P62" s="93"/>
      <c r="Q62" s="93"/>
      <c r="R62" s="93"/>
      <c r="S62" s="93"/>
    </row>
    <row r="63" spans="2:19" ht="15.95" customHeight="1">
      <c r="B63" s="29" t="s">
        <v>79</v>
      </c>
      <c r="C63" s="43"/>
      <c r="D63" s="43"/>
      <c r="E63" s="17">
        <v>589</v>
      </c>
      <c r="F63" s="17">
        <v>868</v>
      </c>
      <c r="G63" s="17">
        <v>0</v>
      </c>
      <c r="H63" s="17">
        <v>5058</v>
      </c>
      <c r="I63" s="17">
        <v>0</v>
      </c>
      <c r="J63" s="17">
        <v>0</v>
      </c>
      <c r="K63" s="43"/>
      <c r="L63" s="33">
        <f t="shared" si="16"/>
        <v>6515</v>
      </c>
      <c r="N63" s="17">
        <v>0</v>
      </c>
      <c r="P63" s="93"/>
      <c r="Q63" s="93"/>
      <c r="R63" s="93"/>
      <c r="S63" s="93"/>
    </row>
    <row r="64" spans="2:19" ht="15.95" customHeight="1">
      <c r="B64" s="53" t="s">
        <v>80</v>
      </c>
      <c r="C64" s="43"/>
      <c r="D64" s="43"/>
      <c r="E64" s="54">
        <f t="shared" ref="E64:J64" si="17">SUM(E65,E68:E74)</f>
        <v>11266</v>
      </c>
      <c r="F64" s="54">
        <f t="shared" si="17"/>
        <v>18325</v>
      </c>
      <c r="G64" s="54">
        <f t="shared" si="17"/>
        <v>3653</v>
      </c>
      <c r="H64" s="54">
        <f t="shared" si="17"/>
        <v>8702</v>
      </c>
      <c r="I64" s="54">
        <f t="shared" si="17"/>
        <v>1564</v>
      </c>
      <c r="J64" s="54">
        <f t="shared" si="17"/>
        <v>63</v>
      </c>
      <c r="K64" s="43"/>
      <c r="L64" s="33">
        <f t="shared" si="16"/>
        <v>43573</v>
      </c>
      <c r="N64" s="54">
        <f>SUM(N67:N69)</f>
        <v>0</v>
      </c>
      <c r="P64" s="93"/>
      <c r="Q64" s="93"/>
      <c r="R64" s="93"/>
      <c r="S64" s="93"/>
    </row>
    <row r="65" spans="2:19" ht="15.95" customHeight="1">
      <c r="B65" s="63" t="s">
        <v>2</v>
      </c>
      <c r="C65" s="43"/>
      <c r="D65" s="43"/>
      <c r="E65" s="54">
        <f>SUM(E66:E67)</f>
        <v>904</v>
      </c>
      <c r="F65" s="54">
        <f t="shared" ref="F65:J65" si="18">SUM(F66:F67)</f>
        <v>14571</v>
      </c>
      <c r="G65" s="54">
        <f t="shared" si="18"/>
        <v>2742</v>
      </c>
      <c r="H65" s="54">
        <f t="shared" si="18"/>
        <v>6258</v>
      </c>
      <c r="I65" s="54">
        <f t="shared" si="18"/>
        <v>1212</v>
      </c>
      <c r="J65" s="54">
        <f t="shared" si="18"/>
        <v>0</v>
      </c>
      <c r="K65" s="43"/>
      <c r="L65" s="33">
        <f t="shared" si="16"/>
        <v>25687</v>
      </c>
      <c r="N65" s="54">
        <f>SUM(N66:N67)</f>
        <v>0</v>
      </c>
      <c r="P65" s="93"/>
      <c r="Q65" s="93"/>
      <c r="R65" s="93"/>
      <c r="S65" s="93"/>
    </row>
    <row r="66" spans="2:19" ht="15.95" customHeight="1">
      <c r="B66" s="29" t="s">
        <v>102</v>
      </c>
      <c r="C66" s="43"/>
      <c r="D66" s="43"/>
      <c r="E66" s="17">
        <v>0</v>
      </c>
      <c r="F66" s="17">
        <v>10349</v>
      </c>
      <c r="G66" s="17">
        <v>0</v>
      </c>
      <c r="H66" s="17">
        <v>0</v>
      </c>
      <c r="I66" s="17">
        <v>0</v>
      </c>
      <c r="J66" s="17">
        <v>0</v>
      </c>
      <c r="K66" s="43"/>
      <c r="L66" s="33">
        <f t="shared" si="16"/>
        <v>10349</v>
      </c>
      <c r="N66" s="17">
        <v>0</v>
      </c>
      <c r="P66" s="93"/>
      <c r="Q66" s="93"/>
      <c r="R66" s="93"/>
      <c r="S66" s="93"/>
    </row>
    <row r="67" spans="2:19" ht="15.95" customHeight="1">
      <c r="B67" s="52" t="s">
        <v>61</v>
      </c>
      <c r="C67" s="43"/>
      <c r="D67" s="43"/>
      <c r="E67" s="17">
        <v>904</v>
      </c>
      <c r="F67" s="17">
        <v>4222</v>
      </c>
      <c r="G67" s="17">
        <v>2742</v>
      </c>
      <c r="H67" s="17">
        <v>6258</v>
      </c>
      <c r="I67" s="17">
        <v>1212</v>
      </c>
      <c r="J67" s="17">
        <v>0</v>
      </c>
      <c r="K67" s="43"/>
      <c r="L67" s="33">
        <f t="shared" si="16"/>
        <v>15338</v>
      </c>
      <c r="N67" s="17">
        <v>0</v>
      </c>
      <c r="P67" s="93"/>
      <c r="Q67" s="93"/>
      <c r="R67" s="93"/>
      <c r="S67" s="93"/>
    </row>
    <row r="68" spans="2:19" ht="15.95" customHeight="1">
      <c r="B68" s="52" t="s">
        <v>3</v>
      </c>
      <c r="C68" s="43"/>
      <c r="D68" s="43"/>
      <c r="E68" s="17">
        <v>1600</v>
      </c>
      <c r="F68" s="17">
        <v>1755</v>
      </c>
      <c r="G68" s="17">
        <v>1</v>
      </c>
      <c r="H68" s="17">
        <v>2170</v>
      </c>
      <c r="I68" s="17">
        <v>213</v>
      </c>
      <c r="J68" s="17">
        <v>0</v>
      </c>
      <c r="K68" s="43"/>
      <c r="L68" s="33">
        <f t="shared" si="16"/>
        <v>5739</v>
      </c>
      <c r="N68" s="17">
        <v>0</v>
      </c>
      <c r="P68" s="93"/>
      <c r="Q68" s="93"/>
      <c r="R68" s="93"/>
      <c r="S68" s="93"/>
    </row>
    <row r="69" spans="2:19" ht="15.95" customHeight="1">
      <c r="B69" s="29" t="s">
        <v>81</v>
      </c>
      <c r="C69" s="43"/>
      <c r="D69" s="43"/>
      <c r="E69" s="17">
        <v>61</v>
      </c>
      <c r="F69" s="17">
        <v>1884</v>
      </c>
      <c r="G69" s="17">
        <v>821</v>
      </c>
      <c r="H69" s="17">
        <v>44</v>
      </c>
      <c r="I69" s="17">
        <v>6</v>
      </c>
      <c r="J69" s="17">
        <v>0</v>
      </c>
      <c r="K69" s="43"/>
      <c r="L69" s="33">
        <f t="shared" si="16"/>
        <v>2816</v>
      </c>
      <c r="N69" s="17">
        <v>0</v>
      </c>
      <c r="P69" s="93"/>
      <c r="Q69" s="93"/>
      <c r="R69" s="93"/>
      <c r="S69" s="93"/>
    </row>
    <row r="70" spans="2:19" ht="15.95" customHeight="1">
      <c r="B70" s="30" t="s">
        <v>82</v>
      </c>
      <c r="C70" s="43"/>
      <c r="D70" s="43"/>
      <c r="E70" s="17">
        <v>794</v>
      </c>
      <c r="F70" s="17">
        <v>115</v>
      </c>
      <c r="G70" s="17">
        <v>89</v>
      </c>
      <c r="H70" s="17">
        <v>122</v>
      </c>
      <c r="I70" s="17">
        <v>133</v>
      </c>
      <c r="J70" s="17">
        <v>63</v>
      </c>
      <c r="K70" s="43"/>
      <c r="L70" s="33">
        <f t="shared" si="16"/>
        <v>1316</v>
      </c>
      <c r="N70" s="43"/>
      <c r="P70" s="93"/>
      <c r="Q70" s="93"/>
      <c r="R70" s="93"/>
      <c r="S70" s="93"/>
    </row>
    <row r="71" spans="2:19" ht="15.95" customHeight="1">
      <c r="B71" s="29" t="s">
        <v>83</v>
      </c>
      <c r="C71" s="43"/>
      <c r="D71" s="43"/>
      <c r="E71" s="43"/>
      <c r="F71" s="17">
        <v>0</v>
      </c>
      <c r="G71" s="17">
        <v>0</v>
      </c>
      <c r="H71" s="17">
        <v>108</v>
      </c>
      <c r="I71" s="17">
        <v>0</v>
      </c>
      <c r="J71" s="17">
        <v>0</v>
      </c>
      <c r="K71" s="43"/>
      <c r="L71" s="33">
        <f t="shared" si="16"/>
        <v>108</v>
      </c>
      <c r="N71" s="43"/>
      <c r="P71" s="93"/>
      <c r="Q71" s="93"/>
      <c r="R71" s="93"/>
      <c r="S71" s="93"/>
    </row>
    <row r="72" spans="2:19" ht="15.95" customHeight="1">
      <c r="B72" s="29" t="s">
        <v>84</v>
      </c>
      <c r="C72" s="43"/>
      <c r="D72" s="43"/>
      <c r="E72" s="17">
        <v>1065</v>
      </c>
      <c r="F72" s="61"/>
      <c r="G72" s="61"/>
      <c r="H72" s="61"/>
      <c r="I72" s="61"/>
      <c r="J72" s="61"/>
      <c r="K72" s="43"/>
      <c r="L72" s="33">
        <f t="shared" si="16"/>
        <v>1065</v>
      </c>
      <c r="N72" s="43"/>
      <c r="P72" s="93"/>
      <c r="Q72" s="93"/>
      <c r="R72" s="93"/>
      <c r="S72" s="93"/>
    </row>
    <row r="73" spans="2:19" ht="15.95" customHeight="1">
      <c r="B73" s="29" t="s">
        <v>113</v>
      </c>
      <c r="C73" s="43"/>
      <c r="D73" s="43"/>
      <c r="E73" s="17">
        <v>5513</v>
      </c>
      <c r="F73" s="61"/>
      <c r="G73" s="61"/>
      <c r="H73" s="61"/>
      <c r="I73" s="61"/>
      <c r="J73" s="61"/>
      <c r="K73" s="43"/>
      <c r="L73" s="33">
        <f t="shared" si="16"/>
        <v>5513</v>
      </c>
      <c r="N73" s="43"/>
      <c r="P73" s="93"/>
      <c r="Q73" s="93"/>
      <c r="R73" s="93"/>
      <c r="S73" s="93"/>
    </row>
    <row r="74" spans="2:19" ht="15.95" customHeight="1">
      <c r="B74" s="29" t="s">
        <v>86</v>
      </c>
      <c r="C74" s="43"/>
      <c r="D74" s="43"/>
      <c r="E74" s="17">
        <v>1329</v>
      </c>
      <c r="F74" s="17">
        <v>0</v>
      </c>
      <c r="G74" s="17">
        <v>0</v>
      </c>
      <c r="H74" s="17">
        <v>0</v>
      </c>
      <c r="I74" s="17">
        <v>0</v>
      </c>
      <c r="J74" s="17">
        <v>0</v>
      </c>
      <c r="K74" s="43"/>
      <c r="L74" s="33">
        <f t="shared" si="16"/>
        <v>1329</v>
      </c>
      <c r="N74" s="43"/>
      <c r="P74" s="93"/>
      <c r="Q74" s="93"/>
      <c r="R74" s="93"/>
      <c r="S74" s="93"/>
    </row>
    <row r="75" spans="2:19" ht="15.95" customHeight="1">
      <c r="B75" s="60" t="s">
        <v>16</v>
      </c>
      <c r="C75" s="32">
        <f>C16-C11</f>
        <v>2265</v>
      </c>
      <c r="D75" s="32">
        <f>D16-D11</f>
        <v>27</v>
      </c>
      <c r="E75" s="32">
        <f t="shared" ref="E75:J75" si="19">SUM(E51:E54)</f>
        <v>25228</v>
      </c>
      <c r="F75" s="32">
        <f t="shared" si="19"/>
        <v>40500</v>
      </c>
      <c r="G75" s="32">
        <f t="shared" si="19"/>
        <v>6322</v>
      </c>
      <c r="H75" s="32">
        <f t="shared" si="19"/>
        <v>20074</v>
      </c>
      <c r="I75" s="32">
        <f t="shared" si="19"/>
        <v>4479</v>
      </c>
      <c r="J75" s="32">
        <f t="shared" si="19"/>
        <v>1015</v>
      </c>
      <c r="K75" s="32">
        <f>K16-K11</f>
        <v>3536</v>
      </c>
      <c r="L75" s="32">
        <f>SUM(C75:K75)</f>
        <v>103446</v>
      </c>
      <c r="N75" s="32">
        <f>N54</f>
        <v>0</v>
      </c>
      <c r="P75" s="93"/>
      <c r="Q75" s="93"/>
      <c r="R75" s="93"/>
      <c r="S75" s="93"/>
    </row>
    <row r="76" spans="2:19" ht="12.75" customHeight="1">
      <c r="B76" s="8"/>
      <c r="C76" s="5"/>
      <c r="D76" s="5"/>
      <c r="E76" s="5"/>
      <c r="F76" s="5"/>
      <c r="G76" s="5"/>
      <c r="H76" s="5"/>
      <c r="I76" s="5"/>
      <c r="J76" s="5"/>
      <c r="K76" s="6"/>
      <c r="L76" s="6"/>
      <c r="N76" s="3"/>
      <c r="P76" s="93"/>
      <c r="Q76" s="93"/>
      <c r="R76" s="93"/>
      <c r="S76" s="93"/>
    </row>
    <row r="77" spans="2:19" s="2" customFormat="1" ht="15.95" customHeight="1">
      <c r="B77" s="64" t="s">
        <v>4</v>
      </c>
      <c r="C77" s="66"/>
      <c r="D77" s="66"/>
      <c r="E77" s="65">
        <f>E16-E75-E11</f>
        <v>0</v>
      </c>
      <c r="F77" s="65">
        <f t="shared" ref="F77:I77" si="20">F16-F75-F11</f>
        <v>0</v>
      </c>
      <c r="G77" s="65">
        <f t="shared" si="20"/>
        <v>0</v>
      </c>
      <c r="H77" s="65">
        <f t="shared" si="20"/>
        <v>0</v>
      </c>
      <c r="I77" s="65">
        <f t="shared" si="20"/>
        <v>0</v>
      </c>
      <c r="J77" s="65">
        <f>J16-J75-J11</f>
        <v>0</v>
      </c>
      <c r="K77" s="66"/>
      <c r="L77" s="65">
        <f>L16-L75-L11</f>
        <v>0</v>
      </c>
      <c r="N77" s="7"/>
      <c r="P77" s="93"/>
      <c r="Q77" s="93"/>
      <c r="R77" s="93"/>
      <c r="S77" s="93"/>
    </row>
    <row r="78" spans="2:19" ht="12.75" customHeight="1">
      <c r="C78" s="84"/>
      <c r="D78" s="84"/>
      <c r="E78" s="84"/>
      <c r="F78" s="84"/>
      <c r="G78" s="84"/>
      <c r="H78" s="84"/>
      <c r="I78" s="84"/>
      <c r="J78" s="84"/>
      <c r="K78" s="84"/>
      <c r="L78" s="3"/>
      <c r="N78" s="3"/>
      <c r="P78" s="93"/>
      <c r="Q78" s="93"/>
      <c r="R78" s="93"/>
      <c r="S78" s="93"/>
    </row>
    <row r="79" spans="2:19" ht="15.95" customHeight="1">
      <c r="B79" s="29" t="s">
        <v>66</v>
      </c>
      <c r="C79" s="43"/>
      <c r="D79" s="43"/>
      <c r="E79" s="17">
        <v>133</v>
      </c>
      <c r="F79" s="17">
        <v>491</v>
      </c>
      <c r="G79" s="17">
        <v>0</v>
      </c>
      <c r="H79" s="17">
        <v>119</v>
      </c>
      <c r="I79" s="17">
        <v>213</v>
      </c>
      <c r="J79" s="17">
        <v>0</v>
      </c>
      <c r="K79" s="43"/>
      <c r="L79" s="33">
        <f>SUM(C79:K79)</f>
        <v>956</v>
      </c>
      <c r="M79" s="77" t="s">
        <v>122</v>
      </c>
      <c r="N79" s="3"/>
      <c r="P79" s="93"/>
      <c r="Q79" s="93"/>
      <c r="R79" s="93"/>
      <c r="S79" s="93"/>
    </row>
    <row r="80" spans="2:19" ht="15.95" customHeight="1">
      <c r="B80" s="52" t="s">
        <v>5</v>
      </c>
      <c r="C80" s="43"/>
      <c r="D80" s="43"/>
      <c r="E80" s="43"/>
      <c r="F80" s="43"/>
      <c r="G80" s="43"/>
      <c r="H80" s="43"/>
      <c r="I80" s="43"/>
      <c r="J80" s="43"/>
      <c r="K80" s="43"/>
      <c r="L80" s="17">
        <v>226</v>
      </c>
      <c r="M80" s="77" t="s">
        <v>122</v>
      </c>
      <c r="N80" s="3"/>
      <c r="P80" s="93"/>
      <c r="Q80" s="93"/>
      <c r="R80" s="93"/>
      <c r="S80" s="93"/>
    </row>
    <row r="81" spans="2:19" ht="15.95" customHeight="1">
      <c r="B81" s="29" t="s">
        <v>87</v>
      </c>
      <c r="C81" s="43"/>
      <c r="D81" s="43"/>
      <c r="E81" s="17">
        <v>0</v>
      </c>
      <c r="F81" s="43"/>
      <c r="G81" s="43"/>
      <c r="H81" s="43"/>
      <c r="I81" s="43"/>
      <c r="J81" s="43"/>
      <c r="K81" s="43"/>
      <c r="L81" s="33">
        <f>SUM(C81:K81)</f>
        <v>0</v>
      </c>
      <c r="M81" s="77" t="s">
        <v>122</v>
      </c>
      <c r="N81" s="3"/>
      <c r="P81" s="93"/>
      <c r="Q81" s="93"/>
      <c r="R81" s="93"/>
      <c r="S81" s="93"/>
    </row>
    <row r="82" spans="2:19" ht="15.95" customHeight="1">
      <c r="B82" s="29" t="s">
        <v>98</v>
      </c>
      <c r="C82" s="43"/>
      <c r="D82" s="43"/>
      <c r="E82" s="17">
        <v>0</v>
      </c>
      <c r="F82" s="17">
        <v>4470</v>
      </c>
      <c r="G82" s="17">
        <v>0</v>
      </c>
      <c r="H82" s="17">
        <v>291</v>
      </c>
      <c r="I82" s="17">
        <v>134</v>
      </c>
      <c r="J82" s="17">
        <v>0</v>
      </c>
      <c r="K82" s="43"/>
      <c r="L82" s="33">
        <f>SUM(C82:K82)</f>
        <v>4895</v>
      </c>
      <c r="M82" s="3"/>
      <c r="N82" s="3"/>
      <c r="P82" s="93"/>
      <c r="Q82" s="93"/>
      <c r="R82" s="93"/>
      <c r="S82" s="93"/>
    </row>
    <row r="83" spans="2:19" ht="12.75" customHeight="1">
      <c r="B83" s="8"/>
      <c r="C83" s="5"/>
      <c r="D83" s="5"/>
      <c r="E83" s="5"/>
      <c r="F83" s="5"/>
      <c r="G83" s="5"/>
      <c r="H83" s="5"/>
      <c r="I83" s="5"/>
      <c r="J83" s="5"/>
      <c r="K83" s="5"/>
      <c r="L83" s="5"/>
      <c r="N83" s="3"/>
      <c r="P83" s="93"/>
      <c r="Q83" s="93"/>
      <c r="R83" s="93"/>
      <c r="S83" s="93"/>
    </row>
    <row r="84" spans="2:19" ht="15.95" customHeight="1">
      <c r="B84" s="55" t="s">
        <v>99</v>
      </c>
      <c r="C84" s="3"/>
      <c r="D84" s="3"/>
      <c r="E84" s="3"/>
      <c r="F84" s="3"/>
      <c r="G84" s="3"/>
      <c r="H84" s="3"/>
      <c r="I84" s="3"/>
      <c r="J84" s="3"/>
      <c r="K84" s="3"/>
      <c r="L84" s="3"/>
      <c r="N84" s="3"/>
      <c r="P84" s="93"/>
      <c r="Q84" s="93"/>
      <c r="R84" s="93"/>
      <c r="S84" s="93"/>
    </row>
    <row r="85" spans="2:19" ht="15.95" customHeight="1">
      <c r="B85" s="28" t="s">
        <v>12</v>
      </c>
      <c r="C85" s="43"/>
      <c r="D85" s="43"/>
      <c r="E85" s="17">
        <v>823</v>
      </c>
      <c r="F85" s="17">
        <v>693</v>
      </c>
      <c r="G85" s="17">
        <v>312</v>
      </c>
      <c r="H85" s="17">
        <v>322</v>
      </c>
      <c r="I85" s="17">
        <v>405</v>
      </c>
      <c r="J85" s="17">
        <v>14</v>
      </c>
      <c r="K85" s="43"/>
      <c r="L85" s="33">
        <f>SUM(C85:K85)</f>
        <v>2569</v>
      </c>
      <c r="N85" s="69"/>
      <c r="P85" s="93"/>
      <c r="Q85" s="93"/>
      <c r="R85" s="93"/>
      <c r="S85" s="93"/>
    </row>
    <row r="86" spans="2:19" ht="15.95" customHeight="1">
      <c r="B86" s="28" t="s">
        <v>0</v>
      </c>
      <c r="C86" s="43"/>
      <c r="D86" s="43"/>
      <c r="E86" s="17">
        <v>6130</v>
      </c>
      <c r="F86" s="17">
        <v>2903</v>
      </c>
      <c r="G86" s="17">
        <v>873</v>
      </c>
      <c r="H86" s="17">
        <v>765</v>
      </c>
      <c r="I86" s="17">
        <v>1183</v>
      </c>
      <c r="J86" s="17">
        <v>665</v>
      </c>
      <c r="K86" s="43"/>
      <c r="L86" s="33">
        <f>SUM(C86:K86)</f>
        <v>12519</v>
      </c>
      <c r="N86" s="69"/>
      <c r="P86" s="93"/>
      <c r="Q86" s="93"/>
      <c r="R86" s="93"/>
      <c r="S86" s="93"/>
    </row>
    <row r="87" spans="2:19" ht="15.95" customHeight="1">
      <c r="B87" s="29" t="s">
        <v>65</v>
      </c>
      <c r="C87" s="43"/>
      <c r="D87" s="43"/>
      <c r="E87" s="17">
        <v>336</v>
      </c>
      <c r="F87" s="17">
        <v>640</v>
      </c>
      <c r="G87" s="17">
        <v>136</v>
      </c>
      <c r="H87" s="17">
        <v>908</v>
      </c>
      <c r="I87" s="17">
        <v>33</v>
      </c>
      <c r="J87" s="17">
        <v>0</v>
      </c>
      <c r="K87" s="43"/>
      <c r="L87" s="33">
        <f>SUM(C87:K87)</f>
        <v>2053</v>
      </c>
      <c r="N87" s="69"/>
      <c r="P87" s="93"/>
      <c r="Q87" s="93"/>
      <c r="R87" s="93"/>
      <c r="S87" s="93"/>
    </row>
    <row r="88" spans="2:19" ht="15.95" customHeight="1">
      <c r="B88" s="53" t="s">
        <v>76</v>
      </c>
      <c r="C88" s="43"/>
      <c r="D88" s="43"/>
      <c r="E88" s="54">
        <f t="shared" ref="E88:J88" si="21">SUM(E89,E98)</f>
        <v>17569</v>
      </c>
      <c r="F88" s="54">
        <f t="shared" si="21"/>
        <v>24311</v>
      </c>
      <c r="G88" s="54">
        <f t="shared" si="21"/>
        <v>2783</v>
      </c>
      <c r="H88" s="54">
        <f t="shared" si="21"/>
        <v>10334</v>
      </c>
      <c r="I88" s="54">
        <f t="shared" si="21"/>
        <v>1002</v>
      </c>
      <c r="J88" s="54">
        <f t="shared" si="21"/>
        <v>-511</v>
      </c>
      <c r="K88" s="43"/>
      <c r="L88" s="33">
        <f>SUM(C88:K88)</f>
        <v>55488</v>
      </c>
      <c r="N88" s="75">
        <f>SUM(N89,N98)</f>
        <v>0</v>
      </c>
      <c r="P88" s="93"/>
      <c r="Q88" s="93"/>
      <c r="R88" s="93"/>
      <c r="S88" s="93"/>
    </row>
    <row r="89" spans="2:19" ht="15.95" customHeight="1">
      <c r="B89" s="53" t="s">
        <v>77</v>
      </c>
      <c r="C89" s="43"/>
      <c r="D89" s="43"/>
      <c r="E89" s="54">
        <f>E95+E96+E90+E97</f>
        <v>6364</v>
      </c>
      <c r="F89" s="54">
        <f>F90+F97</f>
        <v>12242</v>
      </c>
      <c r="G89" s="54">
        <f>G90+G97</f>
        <v>429</v>
      </c>
      <c r="H89" s="54">
        <f>H90+H97</f>
        <v>5152</v>
      </c>
      <c r="I89" s="54">
        <f>I90+I97</f>
        <v>407</v>
      </c>
      <c r="J89" s="54">
        <f>J90+J97</f>
        <v>0</v>
      </c>
      <c r="K89" s="43"/>
      <c r="L89" s="33">
        <f>SUM(C89:K89)</f>
        <v>24594</v>
      </c>
      <c r="N89" s="75">
        <f>N90</f>
        <v>0</v>
      </c>
      <c r="P89" s="93"/>
      <c r="Q89" s="93"/>
      <c r="R89" s="93"/>
      <c r="S89" s="93"/>
    </row>
    <row r="90" spans="2:19" ht="15.95" customHeight="1">
      <c r="B90" s="63" t="s">
        <v>58</v>
      </c>
      <c r="C90" s="43"/>
      <c r="D90" s="43"/>
      <c r="E90" s="54">
        <f>SUM(E91:E94)</f>
        <v>2137</v>
      </c>
      <c r="F90" s="54">
        <f t="shared" ref="F90:J90" si="22">SUM(F91:F94)</f>
        <v>11668</v>
      </c>
      <c r="G90" s="54">
        <f t="shared" si="22"/>
        <v>429</v>
      </c>
      <c r="H90" s="54">
        <f t="shared" si="22"/>
        <v>2767</v>
      </c>
      <c r="I90" s="54">
        <f t="shared" si="22"/>
        <v>407</v>
      </c>
      <c r="J90" s="54">
        <f t="shared" si="22"/>
        <v>0</v>
      </c>
      <c r="K90" s="43"/>
      <c r="L90" s="33">
        <f t="shared" ref="L90:L108" si="23">SUM(C90:K90)</f>
        <v>17408</v>
      </c>
      <c r="N90" s="75">
        <f>N94</f>
        <v>0</v>
      </c>
      <c r="P90" s="93"/>
      <c r="Q90" s="93"/>
      <c r="R90" s="93"/>
      <c r="S90" s="93"/>
    </row>
    <row r="91" spans="2:19" ht="15.95" customHeight="1">
      <c r="B91" s="29" t="s">
        <v>114</v>
      </c>
      <c r="C91" s="43"/>
      <c r="D91" s="43"/>
      <c r="E91" s="17">
        <v>0</v>
      </c>
      <c r="F91" s="17">
        <v>1814</v>
      </c>
      <c r="G91" s="17">
        <v>0</v>
      </c>
      <c r="H91" s="17">
        <v>0</v>
      </c>
      <c r="I91" s="17">
        <v>0</v>
      </c>
      <c r="J91" s="17">
        <v>0</v>
      </c>
      <c r="K91" s="43"/>
      <c r="L91" s="33">
        <f t="shared" si="23"/>
        <v>1814</v>
      </c>
      <c r="N91" s="69"/>
      <c r="P91" s="93"/>
      <c r="Q91" s="93"/>
      <c r="R91" s="93"/>
      <c r="S91" s="93"/>
    </row>
    <row r="92" spans="2:19" ht="15.95" customHeight="1">
      <c r="B92" s="29" t="s">
        <v>115</v>
      </c>
      <c r="C92" s="43"/>
      <c r="D92" s="43"/>
      <c r="E92" s="17">
        <v>0</v>
      </c>
      <c r="F92" s="17">
        <v>447</v>
      </c>
      <c r="G92" s="17">
        <v>0</v>
      </c>
      <c r="H92" s="17">
        <v>0</v>
      </c>
      <c r="I92" s="17">
        <v>0</v>
      </c>
      <c r="J92" s="17">
        <v>0</v>
      </c>
      <c r="K92" s="43"/>
      <c r="L92" s="33">
        <f t="shared" si="23"/>
        <v>447</v>
      </c>
      <c r="N92" s="69"/>
      <c r="P92" s="93"/>
      <c r="Q92" s="93"/>
      <c r="R92" s="93"/>
      <c r="S92" s="93"/>
    </row>
    <row r="93" spans="2:19" ht="15.95" customHeight="1">
      <c r="B93" s="29" t="s">
        <v>59</v>
      </c>
      <c r="C93" s="43"/>
      <c r="D93" s="43"/>
      <c r="E93" s="43"/>
      <c r="F93" s="43"/>
      <c r="G93" s="17">
        <v>0</v>
      </c>
      <c r="H93" s="17">
        <v>2</v>
      </c>
      <c r="I93" s="17">
        <v>0</v>
      </c>
      <c r="J93" s="17">
        <v>0</v>
      </c>
      <c r="K93" s="43"/>
      <c r="L93" s="33">
        <f t="shared" si="23"/>
        <v>2</v>
      </c>
      <c r="N93" s="69"/>
      <c r="P93" s="93"/>
      <c r="Q93" s="93"/>
      <c r="R93" s="93"/>
      <c r="S93" s="93"/>
    </row>
    <row r="94" spans="2:19" ht="15.95" customHeight="1">
      <c r="B94" s="52" t="s">
        <v>60</v>
      </c>
      <c r="C94" s="43"/>
      <c r="D94" s="43"/>
      <c r="E94" s="17">
        <v>2137</v>
      </c>
      <c r="F94" s="17">
        <v>9407</v>
      </c>
      <c r="G94" s="17">
        <v>429</v>
      </c>
      <c r="H94" s="17">
        <v>2765</v>
      </c>
      <c r="I94" s="17">
        <v>407</v>
      </c>
      <c r="J94" s="17">
        <v>0</v>
      </c>
      <c r="K94" s="43"/>
      <c r="L94" s="33">
        <f t="shared" si="23"/>
        <v>15145</v>
      </c>
      <c r="N94" s="87">
        <v>0</v>
      </c>
      <c r="P94" s="93"/>
      <c r="Q94" s="93"/>
      <c r="R94" s="93"/>
      <c r="S94" s="93"/>
    </row>
    <row r="95" spans="2:19" ht="15.95" customHeight="1">
      <c r="B95" s="52" t="s">
        <v>1</v>
      </c>
      <c r="C95" s="43"/>
      <c r="D95" s="43"/>
      <c r="E95" s="17">
        <v>23</v>
      </c>
      <c r="F95" s="43"/>
      <c r="G95" s="43"/>
      <c r="H95" s="43"/>
      <c r="I95" s="43"/>
      <c r="J95" s="43"/>
      <c r="K95" s="43"/>
      <c r="L95" s="33">
        <f>SUM(C95:K95)</f>
        <v>23</v>
      </c>
      <c r="N95" s="69"/>
      <c r="P95" s="93"/>
      <c r="Q95" s="93"/>
      <c r="R95" s="93"/>
      <c r="S95" s="93"/>
    </row>
    <row r="96" spans="2:19" ht="15.95" customHeight="1">
      <c r="B96" s="29" t="s">
        <v>78</v>
      </c>
      <c r="C96" s="43"/>
      <c r="D96" s="43"/>
      <c r="E96" s="17">
        <v>3655</v>
      </c>
      <c r="F96" s="43"/>
      <c r="G96" s="43"/>
      <c r="H96" s="43"/>
      <c r="I96" s="43"/>
      <c r="J96" s="43"/>
      <c r="K96" s="43"/>
      <c r="L96" s="33">
        <f>SUM(C96:K96)</f>
        <v>3655</v>
      </c>
      <c r="N96" s="87">
        <v>0</v>
      </c>
      <c r="P96" s="93"/>
      <c r="Q96" s="93"/>
      <c r="R96" s="93"/>
      <c r="S96" s="93"/>
    </row>
    <row r="97" spans="2:19" ht="15.95" customHeight="1">
      <c r="B97" s="29" t="s">
        <v>79</v>
      </c>
      <c r="C97" s="43"/>
      <c r="D97" s="43"/>
      <c r="E97" s="17">
        <v>549</v>
      </c>
      <c r="F97" s="17">
        <v>574</v>
      </c>
      <c r="G97" s="17">
        <v>0</v>
      </c>
      <c r="H97" s="17">
        <v>2385</v>
      </c>
      <c r="I97" s="17">
        <v>0</v>
      </c>
      <c r="J97" s="17">
        <v>0</v>
      </c>
      <c r="K97" s="43"/>
      <c r="L97" s="33">
        <f t="shared" si="23"/>
        <v>3508</v>
      </c>
      <c r="N97" s="87">
        <v>0</v>
      </c>
      <c r="P97" s="93"/>
      <c r="Q97" s="93"/>
      <c r="R97" s="93"/>
      <c r="S97" s="93"/>
    </row>
    <row r="98" spans="2:19" ht="15.95" customHeight="1">
      <c r="B98" s="53" t="s">
        <v>80</v>
      </c>
      <c r="C98" s="43"/>
      <c r="D98" s="43"/>
      <c r="E98" s="54">
        <f t="shared" ref="E98:J98" si="24">SUM(E99,E102:E108)</f>
        <v>11205</v>
      </c>
      <c r="F98" s="54">
        <f t="shared" si="24"/>
        <v>12069</v>
      </c>
      <c r="G98" s="54">
        <f t="shared" si="24"/>
        <v>2354</v>
      </c>
      <c r="H98" s="54">
        <f t="shared" si="24"/>
        <v>5182</v>
      </c>
      <c r="I98" s="54">
        <f t="shared" si="24"/>
        <v>595</v>
      </c>
      <c r="J98" s="54">
        <f t="shared" si="24"/>
        <v>-511</v>
      </c>
      <c r="K98" s="43"/>
      <c r="L98" s="33">
        <f t="shared" si="23"/>
        <v>30894</v>
      </c>
      <c r="N98" s="75">
        <f>SUM(N101:N103)</f>
        <v>0</v>
      </c>
      <c r="P98" s="93"/>
      <c r="Q98" s="93"/>
      <c r="R98" s="93"/>
      <c r="S98" s="93"/>
    </row>
    <row r="99" spans="2:19" ht="15.95" customHeight="1">
      <c r="B99" s="63" t="s">
        <v>2</v>
      </c>
      <c r="C99" s="43"/>
      <c r="D99" s="43"/>
      <c r="E99" s="54">
        <f>SUM(E100:E101)</f>
        <v>898</v>
      </c>
      <c r="F99" s="54">
        <f t="shared" ref="F99:J99" si="25">SUM(F100:F101)</f>
        <v>10387</v>
      </c>
      <c r="G99" s="54">
        <f t="shared" si="25"/>
        <v>2015</v>
      </c>
      <c r="H99" s="54">
        <f t="shared" si="25"/>
        <v>3260</v>
      </c>
      <c r="I99" s="54">
        <f t="shared" si="25"/>
        <v>367</v>
      </c>
      <c r="J99" s="54">
        <f t="shared" si="25"/>
        <v>0</v>
      </c>
      <c r="K99" s="43"/>
      <c r="L99" s="33">
        <f t="shared" si="23"/>
        <v>16927</v>
      </c>
      <c r="N99" s="75">
        <f>SUM(N100:N101)</f>
        <v>0</v>
      </c>
      <c r="P99" s="93"/>
      <c r="Q99" s="93"/>
      <c r="R99" s="93"/>
      <c r="S99" s="93"/>
    </row>
    <row r="100" spans="2:19" ht="15.95" customHeight="1">
      <c r="B100" s="52" t="s">
        <v>107</v>
      </c>
      <c r="C100" s="43"/>
      <c r="D100" s="43"/>
      <c r="E100" s="17">
        <v>0</v>
      </c>
      <c r="F100" s="17">
        <v>10349</v>
      </c>
      <c r="G100" s="17">
        <v>0</v>
      </c>
      <c r="H100" s="17">
        <v>0</v>
      </c>
      <c r="I100" s="17">
        <v>0</v>
      </c>
      <c r="J100" s="17">
        <v>0</v>
      </c>
      <c r="K100" s="43"/>
      <c r="L100" s="33">
        <f t="shared" si="23"/>
        <v>10349</v>
      </c>
      <c r="N100" s="17">
        <v>0</v>
      </c>
      <c r="P100" s="93"/>
      <c r="Q100" s="93"/>
      <c r="R100" s="93"/>
      <c r="S100" s="93"/>
    </row>
    <row r="101" spans="2:19" ht="15.95" customHeight="1">
      <c r="B101" s="52" t="s">
        <v>61</v>
      </c>
      <c r="C101" s="43"/>
      <c r="D101" s="43"/>
      <c r="E101" s="17">
        <v>898</v>
      </c>
      <c r="F101" s="17">
        <v>38</v>
      </c>
      <c r="G101" s="17">
        <v>2015</v>
      </c>
      <c r="H101" s="17">
        <v>3260</v>
      </c>
      <c r="I101" s="17">
        <v>367</v>
      </c>
      <c r="J101" s="17">
        <v>0</v>
      </c>
      <c r="K101" s="43"/>
      <c r="L101" s="33">
        <f t="shared" si="23"/>
        <v>6578</v>
      </c>
      <c r="N101" s="87">
        <v>0</v>
      </c>
      <c r="P101" s="93"/>
      <c r="Q101" s="93"/>
      <c r="R101" s="93"/>
      <c r="S101" s="93"/>
    </row>
    <row r="102" spans="2:19" ht="15.95" customHeight="1">
      <c r="B102" s="52" t="s">
        <v>3</v>
      </c>
      <c r="C102" s="43"/>
      <c r="D102" s="43"/>
      <c r="E102" s="17">
        <v>1600</v>
      </c>
      <c r="F102" s="17">
        <v>894</v>
      </c>
      <c r="G102" s="17">
        <v>1</v>
      </c>
      <c r="H102" s="17">
        <v>1794</v>
      </c>
      <c r="I102" s="17">
        <v>138</v>
      </c>
      <c r="J102" s="17">
        <v>0</v>
      </c>
      <c r="K102" s="43"/>
      <c r="L102" s="33">
        <f t="shared" si="23"/>
        <v>4427</v>
      </c>
      <c r="N102" s="87">
        <v>0</v>
      </c>
      <c r="P102" s="93"/>
      <c r="Q102" s="93"/>
      <c r="R102" s="93"/>
      <c r="S102" s="93"/>
    </row>
    <row r="103" spans="2:19" ht="15.95" customHeight="1">
      <c r="B103" s="29" t="s">
        <v>81</v>
      </c>
      <c r="C103" s="43"/>
      <c r="D103" s="43"/>
      <c r="E103" s="17">
        <v>43</v>
      </c>
      <c r="F103" s="17">
        <v>707</v>
      </c>
      <c r="G103" s="17">
        <v>283</v>
      </c>
      <c r="H103" s="17">
        <v>5</v>
      </c>
      <c r="I103" s="17">
        <v>2</v>
      </c>
      <c r="J103" s="17">
        <v>0</v>
      </c>
      <c r="K103" s="43"/>
      <c r="L103" s="33">
        <f t="shared" si="23"/>
        <v>1040</v>
      </c>
      <c r="N103" s="87">
        <v>0</v>
      </c>
      <c r="P103" s="93"/>
      <c r="Q103" s="93"/>
      <c r="R103" s="93"/>
      <c r="S103" s="93"/>
    </row>
    <row r="104" spans="2:19" ht="15.95" customHeight="1">
      <c r="B104" s="29" t="s">
        <v>82</v>
      </c>
      <c r="C104" s="43"/>
      <c r="D104" s="43"/>
      <c r="E104" s="17">
        <v>772</v>
      </c>
      <c r="F104" s="17">
        <v>81</v>
      </c>
      <c r="G104" s="17">
        <v>55</v>
      </c>
      <c r="H104" s="17">
        <v>15</v>
      </c>
      <c r="I104" s="17">
        <v>88</v>
      </c>
      <c r="J104" s="17">
        <v>-511</v>
      </c>
      <c r="K104" s="43"/>
      <c r="L104" s="33">
        <f t="shared" si="23"/>
        <v>500</v>
      </c>
      <c r="N104" s="69"/>
      <c r="P104" s="93"/>
      <c r="Q104" s="93"/>
      <c r="R104" s="93"/>
      <c r="S104" s="93"/>
    </row>
    <row r="105" spans="2:19" ht="15.95" customHeight="1">
      <c r="B105" s="29" t="s">
        <v>83</v>
      </c>
      <c r="C105" s="43"/>
      <c r="D105" s="43"/>
      <c r="E105" s="43"/>
      <c r="F105" s="17">
        <v>0</v>
      </c>
      <c r="G105" s="17">
        <v>0</v>
      </c>
      <c r="H105" s="17">
        <v>108</v>
      </c>
      <c r="I105" s="17">
        <v>0</v>
      </c>
      <c r="J105" s="17">
        <v>0</v>
      </c>
      <c r="K105" s="43"/>
      <c r="L105" s="33">
        <f t="shared" si="23"/>
        <v>108</v>
      </c>
      <c r="N105" s="69"/>
      <c r="P105" s="93"/>
      <c r="Q105" s="93"/>
      <c r="R105" s="93"/>
      <c r="S105" s="93"/>
    </row>
    <row r="106" spans="2:19" ht="15.95" customHeight="1">
      <c r="B106" s="29" t="s">
        <v>84</v>
      </c>
      <c r="C106" s="43"/>
      <c r="D106" s="43"/>
      <c r="E106" s="17">
        <v>1062</v>
      </c>
      <c r="F106" s="61"/>
      <c r="G106" s="61"/>
      <c r="H106" s="61"/>
      <c r="I106" s="61"/>
      <c r="J106" s="61"/>
      <c r="K106" s="43"/>
      <c r="L106" s="33">
        <f t="shared" si="23"/>
        <v>1062</v>
      </c>
      <c r="N106" s="69"/>
      <c r="P106" s="93"/>
      <c r="Q106" s="93"/>
      <c r="R106" s="93"/>
      <c r="S106" s="93"/>
    </row>
    <row r="107" spans="2:19" ht="15.95" customHeight="1">
      <c r="B107" s="29" t="s">
        <v>85</v>
      </c>
      <c r="C107" s="43"/>
      <c r="D107" s="43"/>
      <c r="E107" s="17">
        <v>5501</v>
      </c>
      <c r="F107" s="61"/>
      <c r="G107" s="61"/>
      <c r="H107" s="61"/>
      <c r="I107" s="61"/>
      <c r="J107" s="61"/>
      <c r="K107" s="43"/>
      <c r="L107" s="33">
        <f t="shared" si="23"/>
        <v>5501</v>
      </c>
      <c r="N107" s="69"/>
      <c r="P107" s="93"/>
      <c r="Q107" s="93"/>
      <c r="R107" s="93"/>
      <c r="S107" s="93"/>
    </row>
    <row r="108" spans="2:19" ht="15.95" customHeight="1">
      <c r="B108" s="29" t="s">
        <v>86</v>
      </c>
      <c r="C108" s="43"/>
      <c r="D108" s="43"/>
      <c r="E108" s="17">
        <v>1329</v>
      </c>
      <c r="F108" s="17">
        <v>0</v>
      </c>
      <c r="G108" s="17">
        <v>0</v>
      </c>
      <c r="H108" s="17">
        <v>0</v>
      </c>
      <c r="I108" s="17">
        <v>0</v>
      </c>
      <c r="J108" s="17">
        <v>0</v>
      </c>
      <c r="K108" s="43"/>
      <c r="L108" s="33">
        <f t="shared" si="23"/>
        <v>1329</v>
      </c>
      <c r="N108" s="69"/>
      <c r="P108" s="93"/>
      <c r="Q108" s="93"/>
      <c r="R108" s="93"/>
      <c r="S108" s="93"/>
    </row>
    <row r="109" spans="2:19" ht="15.95" customHeight="1">
      <c r="B109" s="60" t="s">
        <v>62</v>
      </c>
      <c r="C109" s="32">
        <f>C28</f>
        <v>1491</v>
      </c>
      <c r="D109" s="32">
        <f>D28</f>
        <v>27</v>
      </c>
      <c r="E109" s="32">
        <f t="shared" ref="E109:J109" si="26">SUM(E85:E88)</f>
        <v>24858</v>
      </c>
      <c r="F109" s="32">
        <f t="shared" si="26"/>
        <v>28547</v>
      </c>
      <c r="G109" s="32">
        <f t="shared" si="26"/>
        <v>4104</v>
      </c>
      <c r="H109" s="32">
        <f t="shared" si="26"/>
        <v>12329</v>
      </c>
      <c r="I109" s="32">
        <f t="shared" si="26"/>
        <v>2623</v>
      </c>
      <c r="J109" s="32">
        <f t="shared" si="26"/>
        <v>168</v>
      </c>
      <c r="K109" s="32">
        <f>K28</f>
        <v>706</v>
      </c>
      <c r="L109" s="32">
        <f>SUM(C109:K109)</f>
        <v>74853</v>
      </c>
      <c r="N109" s="35">
        <f>N88</f>
        <v>0</v>
      </c>
      <c r="P109" s="93"/>
      <c r="Q109" s="93"/>
      <c r="R109" s="93"/>
      <c r="S109" s="93"/>
    </row>
    <row r="110" spans="2:19" ht="12.75" customHeight="1">
      <c r="B110" s="8"/>
      <c r="C110" s="5"/>
      <c r="D110" s="5"/>
      <c r="E110" s="5"/>
      <c r="F110" s="5"/>
      <c r="G110" s="5"/>
      <c r="H110" s="5"/>
      <c r="I110" s="5"/>
      <c r="J110" s="5"/>
      <c r="K110" s="6"/>
      <c r="L110" s="6"/>
      <c r="P110" s="93"/>
      <c r="Q110" s="93"/>
      <c r="R110" s="93"/>
      <c r="S110" s="93"/>
    </row>
    <row r="111" spans="2:19" ht="15.95" customHeight="1">
      <c r="B111" s="70" t="s">
        <v>55</v>
      </c>
      <c r="C111" s="72"/>
      <c r="D111" s="73"/>
      <c r="E111" s="71">
        <f>E28-E109</f>
        <v>0</v>
      </c>
      <c r="F111" s="71">
        <f t="shared" ref="F111:L111" si="27">F28-F109</f>
        <v>0</v>
      </c>
      <c r="G111" s="71">
        <f t="shared" si="27"/>
        <v>0</v>
      </c>
      <c r="H111" s="71">
        <f t="shared" si="27"/>
        <v>0</v>
      </c>
      <c r="I111" s="71">
        <f t="shared" si="27"/>
        <v>0</v>
      </c>
      <c r="J111" s="71">
        <f t="shared" si="27"/>
        <v>0</v>
      </c>
      <c r="K111" s="74"/>
      <c r="L111" s="71">
        <f t="shared" si="27"/>
        <v>0</v>
      </c>
      <c r="P111" s="93"/>
      <c r="Q111" s="93"/>
      <c r="R111" s="93"/>
      <c r="S111" s="93"/>
    </row>
    <row r="112" spans="2:19" ht="12.75" customHeight="1">
      <c r="B112" s="8"/>
      <c r="C112" s="5"/>
      <c r="D112" s="5"/>
      <c r="E112" s="5"/>
      <c r="F112" s="5"/>
      <c r="G112" s="5"/>
      <c r="H112" s="5"/>
      <c r="I112" s="5"/>
      <c r="J112" s="5"/>
      <c r="K112" s="6"/>
      <c r="L112" s="6"/>
      <c r="P112" s="93"/>
      <c r="Q112" s="93"/>
      <c r="R112" s="93"/>
      <c r="S112" s="93"/>
    </row>
    <row r="113" spans="2:19" ht="15.95" customHeight="1">
      <c r="B113" s="29" t="s">
        <v>66</v>
      </c>
      <c r="C113" s="43"/>
      <c r="D113" s="43"/>
      <c r="E113" s="17">
        <v>133</v>
      </c>
      <c r="F113" s="17">
        <v>491</v>
      </c>
      <c r="G113" s="17">
        <v>0</v>
      </c>
      <c r="H113" s="17">
        <v>119</v>
      </c>
      <c r="I113" s="17">
        <v>213</v>
      </c>
      <c r="J113" s="17">
        <v>0</v>
      </c>
      <c r="K113" s="43"/>
      <c r="L113" s="33">
        <f>SUM(C113:K113)</f>
        <v>956</v>
      </c>
      <c r="M113" s="76" t="s">
        <v>122</v>
      </c>
      <c r="P113" s="93"/>
      <c r="Q113" s="93"/>
      <c r="R113" s="93"/>
      <c r="S113" s="93"/>
    </row>
    <row r="114" spans="2:19" ht="15.95" customHeight="1">
      <c r="B114" s="52" t="s">
        <v>5</v>
      </c>
      <c r="C114" s="43"/>
      <c r="D114" s="43"/>
      <c r="E114" s="43"/>
      <c r="F114" s="43"/>
      <c r="G114" s="43"/>
      <c r="H114" s="43"/>
      <c r="I114" s="43"/>
      <c r="J114" s="43"/>
      <c r="K114" s="43"/>
      <c r="L114" s="17">
        <v>226</v>
      </c>
      <c r="M114" s="76" t="s">
        <v>122</v>
      </c>
      <c r="P114" s="93"/>
      <c r="Q114" s="93"/>
      <c r="R114" s="93"/>
      <c r="S114" s="93"/>
    </row>
    <row r="115" spans="2:19" ht="12.75" customHeight="1">
      <c r="B115" s="8"/>
      <c r="C115" s="5"/>
      <c r="D115" s="5"/>
      <c r="E115" s="5"/>
      <c r="F115" s="5"/>
      <c r="G115" s="5"/>
      <c r="H115" s="5"/>
      <c r="I115" s="5"/>
      <c r="J115" s="5"/>
      <c r="K115" s="5"/>
      <c r="L115" s="5"/>
      <c r="P115" s="93"/>
      <c r="Q115" s="93"/>
      <c r="R115" s="93"/>
      <c r="S115" s="93"/>
    </row>
    <row r="116" spans="2:19" ht="15.95" customHeight="1">
      <c r="B116" s="55" t="s">
        <v>100</v>
      </c>
      <c r="C116" s="3"/>
      <c r="D116" s="3"/>
      <c r="E116" s="3"/>
      <c r="F116" s="3"/>
      <c r="G116" s="3"/>
      <c r="H116" s="3"/>
      <c r="I116" s="3"/>
      <c r="J116" s="3"/>
      <c r="K116" s="3"/>
      <c r="L116" s="3"/>
      <c r="P116" s="93"/>
      <c r="Q116" s="93"/>
      <c r="R116" s="93"/>
      <c r="S116" s="93"/>
    </row>
    <row r="117" spans="2:19" ht="15.95" customHeight="1">
      <c r="B117" s="67" t="s">
        <v>0</v>
      </c>
      <c r="C117" s="43"/>
      <c r="D117" s="43"/>
      <c r="E117" s="17">
        <v>0</v>
      </c>
      <c r="F117" s="17">
        <v>-1</v>
      </c>
      <c r="G117" s="17">
        <v>0</v>
      </c>
      <c r="H117" s="17">
        <v>0</v>
      </c>
      <c r="I117" s="17">
        <v>-71</v>
      </c>
      <c r="J117" s="17">
        <v>0</v>
      </c>
      <c r="K117" s="43"/>
      <c r="L117" s="33">
        <f>SUM(C117:K117)</f>
        <v>-72</v>
      </c>
      <c r="P117" s="93"/>
      <c r="Q117" s="93"/>
      <c r="R117" s="93"/>
      <c r="S117" s="93"/>
    </row>
    <row r="118" spans="2:19" ht="15.95" customHeight="1">
      <c r="B118" s="29" t="s">
        <v>65</v>
      </c>
      <c r="C118" s="43"/>
      <c r="D118" s="43"/>
      <c r="E118" s="17">
        <v>0</v>
      </c>
      <c r="F118" s="17">
        <v>-19</v>
      </c>
      <c r="G118" s="17">
        <v>-5</v>
      </c>
      <c r="H118" s="17">
        <v>0</v>
      </c>
      <c r="I118" s="17">
        <v>0</v>
      </c>
      <c r="J118" s="17">
        <v>0</v>
      </c>
      <c r="K118" s="43"/>
      <c r="L118" s="33">
        <f>SUM(C118:K118)</f>
        <v>-24</v>
      </c>
      <c r="P118" s="93"/>
      <c r="Q118" s="93"/>
      <c r="R118" s="93"/>
      <c r="S118" s="93"/>
    </row>
    <row r="119" spans="2:19" ht="15.95" customHeight="1">
      <c r="B119" s="29" t="s">
        <v>88</v>
      </c>
      <c r="C119" s="43"/>
      <c r="D119" s="43"/>
      <c r="E119" s="17">
        <v>0</v>
      </c>
      <c r="F119" s="17">
        <v>0</v>
      </c>
      <c r="G119" s="17">
        <v>0</v>
      </c>
      <c r="H119" s="17">
        <v>0</v>
      </c>
      <c r="I119" s="17">
        <v>0</v>
      </c>
      <c r="J119" s="17">
        <v>0</v>
      </c>
      <c r="K119" s="43"/>
      <c r="L119" s="33">
        <f>SUM(C119:K119)</f>
        <v>0</v>
      </c>
      <c r="P119" s="93"/>
      <c r="Q119" s="93"/>
      <c r="R119" s="93"/>
      <c r="S119" s="93"/>
    </row>
    <row r="120" spans="2:19" ht="15.95" customHeight="1">
      <c r="B120" s="53" t="s">
        <v>76</v>
      </c>
      <c r="C120" s="43"/>
      <c r="D120" s="43"/>
      <c r="E120" s="54">
        <f t="shared" ref="E120:J120" si="28">SUM(E121,E126)</f>
        <v>-4</v>
      </c>
      <c r="F120" s="54">
        <f t="shared" si="28"/>
        <v>-937</v>
      </c>
      <c r="G120" s="54">
        <f t="shared" si="28"/>
        <v>-111</v>
      </c>
      <c r="H120" s="54">
        <f t="shared" si="28"/>
        <v>-1022</v>
      </c>
      <c r="I120" s="54">
        <f t="shared" si="28"/>
        <v>-64</v>
      </c>
      <c r="J120" s="54">
        <f t="shared" si="28"/>
        <v>0</v>
      </c>
      <c r="K120" s="43"/>
      <c r="L120" s="33">
        <f>SUM(C120:K120)</f>
        <v>-2138</v>
      </c>
      <c r="P120" s="93"/>
      <c r="Q120" s="93"/>
      <c r="R120" s="93"/>
      <c r="S120" s="93"/>
    </row>
    <row r="121" spans="2:19" ht="15.95" customHeight="1">
      <c r="B121" s="53" t="s">
        <v>77</v>
      </c>
      <c r="C121" s="43"/>
      <c r="D121" s="43"/>
      <c r="E121" s="54">
        <f t="shared" ref="E121:J121" si="29">SUM(E122:E125)</f>
        <v>-1</v>
      </c>
      <c r="F121" s="54">
        <f t="shared" si="29"/>
        <v>-80</v>
      </c>
      <c r="G121" s="54">
        <f t="shared" si="29"/>
        <v>-6</v>
      </c>
      <c r="H121" s="54">
        <f t="shared" si="29"/>
        <v>-433</v>
      </c>
      <c r="I121" s="54">
        <f t="shared" si="29"/>
        <v>-1</v>
      </c>
      <c r="J121" s="54">
        <f t="shared" si="29"/>
        <v>0</v>
      </c>
      <c r="K121" s="43"/>
      <c r="L121" s="33">
        <f>SUM(C121:K121)</f>
        <v>-521</v>
      </c>
      <c r="P121" s="93"/>
      <c r="Q121" s="93"/>
      <c r="R121" s="93"/>
      <c r="S121" s="93"/>
    </row>
    <row r="122" spans="2:19" ht="15.95" customHeight="1">
      <c r="B122" s="68" t="s">
        <v>58</v>
      </c>
      <c r="C122" s="43"/>
      <c r="D122" s="43"/>
      <c r="E122" s="88">
        <v>0</v>
      </c>
      <c r="F122" s="88">
        <v>-80</v>
      </c>
      <c r="G122" s="88">
        <v>-6</v>
      </c>
      <c r="H122" s="88">
        <v>-59</v>
      </c>
      <c r="I122" s="88">
        <v>-1</v>
      </c>
      <c r="J122" s="88">
        <v>0</v>
      </c>
      <c r="K122" s="43"/>
      <c r="L122" s="33">
        <f t="shared" ref="L122:L134" si="30">SUM(C122:K122)</f>
        <v>-146</v>
      </c>
      <c r="P122" s="93"/>
      <c r="Q122" s="93"/>
      <c r="R122" s="93"/>
      <c r="S122" s="93"/>
    </row>
    <row r="123" spans="2:19" ht="15.95" customHeight="1">
      <c r="B123" s="68" t="s">
        <v>1</v>
      </c>
      <c r="C123" s="43"/>
      <c r="D123" s="43"/>
      <c r="E123" s="17">
        <v>0</v>
      </c>
      <c r="F123" s="43"/>
      <c r="G123" s="43"/>
      <c r="H123" s="43"/>
      <c r="I123" s="43"/>
      <c r="J123" s="43"/>
      <c r="K123" s="43"/>
      <c r="L123" s="33">
        <f>SUM(C123:K123)</f>
        <v>0</v>
      </c>
      <c r="P123" s="93"/>
      <c r="Q123" s="93"/>
      <c r="R123" s="93"/>
      <c r="S123" s="93"/>
    </row>
    <row r="124" spans="2:19" ht="15.95" customHeight="1">
      <c r="B124" s="30" t="s">
        <v>78</v>
      </c>
      <c r="C124" s="43"/>
      <c r="D124" s="43"/>
      <c r="E124" s="17">
        <v>0</v>
      </c>
      <c r="F124" s="43"/>
      <c r="G124" s="43"/>
      <c r="H124" s="43"/>
      <c r="I124" s="43"/>
      <c r="J124" s="43"/>
      <c r="K124" s="43"/>
      <c r="L124" s="33">
        <f>SUM(C124:K124)</f>
        <v>0</v>
      </c>
      <c r="P124" s="93"/>
      <c r="Q124" s="93"/>
      <c r="R124" s="93"/>
      <c r="S124" s="93"/>
    </row>
    <row r="125" spans="2:19" ht="15.95" customHeight="1">
      <c r="B125" s="30" t="s">
        <v>79</v>
      </c>
      <c r="C125" s="43"/>
      <c r="D125" s="43"/>
      <c r="E125" s="88">
        <v>-1</v>
      </c>
      <c r="F125" s="88">
        <v>0</v>
      </c>
      <c r="G125" s="88">
        <v>0</v>
      </c>
      <c r="H125" s="88">
        <v>-374</v>
      </c>
      <c r="I125" s="88">
        <v>0</v>
      </c>
      <c r="J125" s="88">
        <v>0</v>
      </c>
      <c r="K125" s="43"/>
      <c r="L125" s="33">
        <f t="shared" si="30"/>
        <v>-375</v>
      </c>
      <c r="P125" s="93"/>
      <c r="Q125" s="93"/>
      <c r="R125" s="93"/>
      <c r="S125" s="93"/>
    </row>
    <row r="126" spans="2:19" ht="15.95" customHeight="1">
      <c r="B126" s="53" t="s">
        <v>80</v>
      </c>
      <c r="C126" s="43"/>
      <c r="D126" s="43"/>
      <c r="E126" s="54">
        <f t="shared" ref="E126:J126" si="31">SUM(E127:E134)</f>
        <v>-3</v>
      </c>
      <c r="F126" s="54">
        <f t="shared" si="31"/>
        <v>-857</v>
      </c>
      <c r="G126" s="54">
        <f t="shared" si="31"/>
        <v>-105</v>
      </c>
      <c r="H126" s="54">
        <f t="shared" si="31"/>
        <v>-589</v>
      </c>
      <c r="I126" s="54">
        <f t="shared" si="31"/>
        <v>-63</v>
      </c>
      <c r="J126" s="54">
        <f t="shared" si="31"/>
        <v>0</v>
      </c>
      <c r="K126" s="43"/>
      <c r="L126" s="33">
        <f t="shared" si="30"/>
        <v>-1617</v>
      </c>
      <c r="P126" s="93"/>
      <c r="Q126" s="93"/>
      <c r="R126" s="93"/>
      <c r="S126" s="93"/>
    </row>
    <row r="127" spans="2:19" ht="15.95" customHeight="1">
      <c r="B127" s="68" t="s">
        <v>2</v>
      </c>
      <c r="C127" s="43"/>
      <c r="D127" s="43"/>
      <c r="E127" s="17">
        <v>0</v>
      </c>
      <c r="F127" s="17">
        <v>-615</v>
      </c>
      <c r="G127" s="17">
        <v>-77</v>
      </c>
      <c r="H127" s="17">
        <v>-505</v>
      </c>
      <c r="I127" s="17">
        <v>-61</v>
      </c>
      <c r="J127" s="17">
        <v>0</v>
      </c>
      <c r="K127" s="43"/>
      <c r="L127" s="33">
        <f t="shared" si="30"/>
        <v>-1258</v>
      </c>
      <c r="P127" s="93"/>
      <c r="Q127" s="93"/>
      <c r="R127" s="93"/>
      <c r="S127" s="93"/>
    </row>
    <row r="128" spans="2:19" ht="15.95" customHeight="1">
      <c r="B128" s="68" t="s">
        <v>3</v>
      </c>
      <c r="C128" s="43"/>
      <c r="D128" s="43"/>
      <c r="E128" s="17">
        <v>0</v>
      </c>
      <c r="F128" s="17">
        <v>-137</v>
      </c>
      <c r="G128" s="17">
        <v>-21</v>
      </c>
      <c r="H128" s="17">
        <v>-82</v>
      </c>
      <c r="I128" s="17">
        <v>0</v>
      </c>
      <c r="J128" s="17">
        <v>0</v>
      </c>
      <c r="K128" s="43"/>
      <c r="L128" s="33">
        <f t="shared" si="30"/>
        <v>-240</v>
      </c>
      <c r="P128" s="93"/>
      <c r="Q128" s="93"/>
      <c r="R128" s="93"/>
      <c r="S128" s="93"/>
    </row>
    <row r="129" spans="2:19" ht="15.95" customHeight="1">
      <c r="B129" s="30" t="s">
        <v>81</v>
      </c>
      <c r="C129" s="43"/>
      <c r="D129" s="43"/>
      <c r="E129" s="17">
        <v>0</v>
      </c>
      <c r="F129" s="17">
        <v>-105</v>
      </c>
      <c r="G129" s="17">
        <v>-7</v>
      </c>
      <c r="H129" s="17">
        <v>-2</v>
      </c>
      <c r="I129" s="17">
        <v>-2</v>
      </c>
      <c r="J129" s="17">
        <v>0</v>
      </c>
      <c r="K129" s="43"/>
      <c r="L129" s="33">
        <f t="shared" si="30"/>
        <v>-116</v>
      </c>
      <c r="P129" s="93"/>
      <c r="Q129" s="93"/>
      <c r="R129" s="93"/>
      <c r="S129" s="93"/>
    </row>
    <row r="130" spans="2:19" ht="15.95" customHeight="1">
      <c r="B130" s="30" t="s">
        <v>82</v>
      </c>
      <c r="C130" s="43"/>
      <c r="D130" s="43"/>
      <c r="E130" s="17">
        <v>0</v>
      </c>
      <c r="F130" s="17">
        <v>0</v>
      </c>
      <c r="G130" s="17">
        <v>0</v>
      </c>
      <c r="H130" s="17">
        <v>0</v>
      </c>
      <c r="I130" s="17">
        <v>0</v>
      </c>
      <c r="J130" s="17">
        <v>0</v>
      </c>
      <c r="K130" s="43"/>
      <c r="L130" s="33">
        <f t="shared" si="30"/>
        <v>0</v>
      </c>
      <c r="P130" s="93"/>
      <c r="Q130" s="93"/>
      <c r="R130" s="93"/>
      <c r="S130" s="93"/>
    </row>
    <row r="131" spans="2:19" ht="15.95" customHeight="1">
      <c r="B131" s="30" t="s">
        <v>83</v>
      </c>
      <c r="C131" s="43"/>
      <c r="D131" s="43"/>
      <c r="E131" s="43"/>
      <c r="F131" s="17">
        <v>0</v>
      </c>
      <c r="G131" s="17">
        <v>0</v>
      </c>
      <c r="H131" s="17">
        <v>0</v>
      </c>
      <c r="I131" s="17">
        <v>0</v>
      </c>
      <c r="J131" s="17">
        <v>0</v>
      </c>
      <c r="K131" s="43"/>
      <c r="L131" s="33">
        <f t="shared" si="30"/>
        <v>0</v>
      </c>
      <c r="P131" s="93"/>
      <c r="Q131" s="93"/>
      <c r="R131" s="93"/>
      <c r="S131" s="93"/>
    </row>
    <row r="132" spans="2:19" ht="15.95" customHeight="1">
      <c r="B132" s="30" t="s">
        <v>84</v>
      </c>
      <c r="C132" s="43"/>
      <c r="D132" s="43"/>
      <c r="E132" s="17">
        <v>0</v>
      </c>
      <c r="F132" s="61"/>
      <c r="G132" s="61"/>
      <c r="H132" s="61"/>
      <c r="I132" s="61"/>
      <c r="J132" s="61"/>
      <c r="K132" s="43"/>
      <c r="L132" s="33">
        <f t="shared" si="30"/>
        <v>0</v>
      </c>
      <c r="P132" s="93"/>
      <c r="Q132" s="93"/>
      <c r="R132" s="93"/>
      <c r="S132" s="93"/>
    </row>
    <row r="133" spans="2:19" ht="15.95" customHeight="1">
      <c r="B133" s="30" t="s">
        <v>85</v>
      </c>
      <c r="C133" s="43"/>
      <c r="D133" s="43"/>
      <c r="E133" s="17">
        <v>-3</v>
      </c>
      <c r="F133" s="61"/>
      <c r="G133" s="61"/>
      <c r="H133" s="61"/>
      <c r="I133" s="61"/>
      <c r="J133" s="61"/>
      <c r="K133" s="43"/>
      <c r="L133" s="33">
        <f t="shared" si="30"/>
        <v>-3</v>
      </c>
      <c r="P133" s="93"/>
      <c r="Q133" s="93"/>
      <c r="R133" s="93"/>
      <c r="S133" s="93"/>
    </row>
    <row r="134" spans="2:19" ht="15.95" customHeight="1">
      <c r="B134" s="29" t="s">
        <v>86</v>
      </c>
      <c r="C134" s="43"/>
      <c r="D134" s="43"/>
      <c r="E134" s="17">
        <v>0</v>
      </c>
      <c r="F134" s="17">
        <v>0</v>
      </c>
      <c r="G134" s="17">
        <v>0</v>
      </c>
      <c r="H134" s="17">
        <v>0</v>
      </c>
      <c r="I134" s="17">
        <v>0</v>
      </c>
      <c r="J134" s="17">
        <v>0</v>
      </c>
      <c r="K134" s="43"/>
      <c r="L134" s="33">
        <f t="shared" si="30"/>
        <v>0</v>
      </c>
      <c r="P134" s="93"/>
      <c r="Q134" s="93"/>
      <c r="R134" s="93"/>
      <c r="S134" s="93"/>
    </row>
    <row r="135" spans="2:19" ht="15.95" customHeight="1">
      <c r="B135" s="31" t="s">
        <v>89</v>
      </c>
      <c r="C135" s="43"/>
      <c r="D135" s="43"/>
      <c r="E135" s="32">
        <f t="shared" ref="E135:J135" si="32">SUM(E117:E120)</f>
        <v>-4</v>
      </c>
      <c r="F135" s="32">
        <f t="shared" si="32"/>
        <v>-957</v>
      </c>
      <c r="G135" s="32">
        <f t="shared" si="32"/>
        <v>-116</v>
      </c>
      <c r="H135" s="32">
        <f t="shared" si="32"/>
        <v>-1022</v>
      </c>
      <c r="I135" s="32">
        <f t="shared" si="32"/>
        <v>-135</v>
      </c>
      <c r="J135" s="32">
        <f t="shared" si="32"/>
        <v>0</v>
      </c>
      <c r="K135" s="43"/>
      <c r="L135" s="32">
        <f>SUM(C135:K135)</f>
        <v>-2234</v>
      </c>
      <c r="O135" s="16"/>
      <c r="P135" s="89">
        <v>-2234</v>
      </c>
      <c r="Q135" s="48">
        <f>P135-L135</f>
        <v>0</v>
      </c>
    </row>
    <row r="136" spans="2:19" ht="12.75" customHeight="1">
      <c r="B136" s="4"/>
      <c r="C136" s="3"/>
      <c r="D136" s="3"/>
      <c r="E136" s="3"/>
      <c r="F136" s="3"/>
      <c r="G136" s="3"/>
      <c r="H136" s="3"/>
      <c r="I136" s="3"/>
      <c r="J136" s="3"/>
      <c r="K136" s="3"/>
      <c r="L136" s="3"/>
      <c r="M136" s="3"/>
      <c r="P136" s="3"/>
    </row>
  </sheetData>
  <mergeCells count="12">
    <mergeCell ref="C6:C7"/>
    <mergeCell ref="D6:D7"/>
    <mergeCell ref="E6:E7"/>
    <mergeCell ref="F6:F7"/>
    <mergeCell ref="G6:G7"/>
    <mergeCell ref="P6:P7"/>
    <mergeCell ref="Q6:Q7"/>
    <mergeCell ref="H6:H7"/>
    <mergeCell ref="I6:I7"/>
    <mergeCell ref="J6:J7"/>
    <mergeCell ref="K6:K7"/>
    <mergeCell ref="L6:L7"/>
  </mergeCells>
  <conditionalFormatting sqref="M79:M81 M113:M114">
    <cfRule type="cellIs" dxfId="287" priority="24" operator="equal">
      <formula>"FAIL"</formula>
    </cfRule>
  </conditionalFormatting>
  <conditionalFormatting sqref="E77:J77 L77 E111:J111 L111">
    <cfRule type="cellIs" dxfId="286" priority="23" operator="notEqual">
      <formula>0</formula>
    </cfRule>
  </conditionalFormatting>
  <conditionalFormatting sqref="Q8:Q13 Q19:Q23 Q28 Q39:Q40 Q44 Q48 Q135">
    <cfRule type="cellIs" dxfId="285" priority="22" operator="notEqual">
      <formula>0</formula>
    </cfRule>
  </conditionalFormatting>
  <conditionalFormatting sqref="Q6:Q7">
    <cfRule type="expression" dxfId="284" priority="21">
      <formula>SUM($Q$8:$Q$135)&lt;&gt;0</formula>
    </cfRule>
  </conditionalFormatting>
  <conditionalFormatting sqref="C3:E3">
    <cfRule type="expression" dxfId="283" priority="20">
      <formula>$E$3&lt;&gt;0</formula>
    </cfRule>
  </conditionalFormatting>
  <conditionalFormatting sqref="C33:L33">
    <cfRule type="expression" dxfId="282" priority="18">
      <formula>ABS(C16-C33)&gt;1000</formula>
    </cfRule>
    <cfRule type="expression" dxfId="281" priority="19">
      <formula>ABS((C16-C33)/C33)&gt;0.1</formula>
    </cfRule>
  </conditionalFormatting>
  <conditionalFormatting sqref="C34:L34">
    <cfRule type="expression" dxfId="280" priority="16">
      <formula>ABS(C26-C34)&gt;1000</formula>
    </cfRule>
    <cfRule type="expression" dxfId="279" priority="17">
      <formula>ABS((C26-C34)/C34)&gt;0.1</formula>
    </cfRule>
  </conditionalFormatting>
  <conditionalFormatting sqref="C35:L35">
    <cfRule type="expression" dxfId="278" priority="14">
      <formula>ABS(C28-C35)&gt;1000</formula>
    </cfRule>
    <cfRule type="expression" dxfId="277" priority="15">
      <formula>ABS((C28-C35)/C35)&gt;0.1</formula>
    </cfRule>
  </conditionalFormatting>
  <conditionalFormatting sqref="Q45">
    <cfRule type="cellIs" dxfId="276" priority="13" operator="notEqual">
      <formula>0</formula>
    </cfRule>
  </conditionalFormatting>
  <dataValidations count="2">
    <dataValidation type="list" allowBlank="1" showInputMessage="1" showErrorMessage="1" sqref="H3">
      <formula1>#REF!</formula1>
    </dataValidation>
    <dataValidation errorStyle="warning" allowBlank="1" showInputMessage="1" showErrorMessage="1" sqref="E131 F132:J133 E126:J126 F123:J124 E120:J121 N54 N88 E54:J54 E88:J88 C117:D120 K117:K120 K79 C79:D79 C51:D54 K51:K54 E51:J51 C85:D88 K85:K88 C113:D113 K113"/>
  </dataValidations>
  <printOptions horizontalCentered="1" verticalCentered="1"/>
  <pageMargins left="0.47244094488188981" right="0.47244094488188981" top="0.47244094488188981" bottom="0.47244094488188981" header="0.51181102362204722" footer="0.51181102362204722"/>
  <pageSetup paperSize="8" scale="4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8DB4E2"/>
    <pageSetUpPr fitToPage="1"/>
  </sheetPr>
  <dimension ref="A1:S136"/>
  <sheetViews>
    <sheetView zoomScaleNormal="100" workbookViewId="0">
      <pane ySplit="7" topLeftCell="A8" activePane="bottomLeft" state="frozen"/>
      <selection activeCell="L1" sqref="L1"/>
      <selection pane="bottomLeft" activeCell="L1" sqref="L1"/>
    </sheetView>
  </sheetViews>
  <sheetFormatPr defaultColWidth="10" defaultRowHeight="12.75"/>
  <cols>
    <col min="1" max="1" width="2.7109375" style="85" customWidth="1"/>
    <col min="2" max="2" width="104" style="85" customWidth="1"/>
    <col min="3" max="5" width="13.42578125" style="85" customWidth="1"/>
    <col min="6" max="6" width="13.85546875" style="85" customWidth="1"/>
    <col min="7" max="8" width="12.5703125" style="85" customWidth="1"/>
    <col min="9" max="9" width="13.28515625" style="85" customWidth="1"/>
    <col min="10" max="10" width="12.28515625" style="85" customWidth="1"/>
    <col min="11" max="12" width="15.140625" style="85" customWidth="1"/>
    <col min="13" max="13" width="7.7109375" style="85" customWidth="1"/>
    <col min="14" max="14" width="13" style="85" customWidth="1"/>
    <col min="15" max="15" width="3.28515625" style="85" customWidth="1"/>
    <col min="16" max="16" width="10.7109375" style="85" customWidth="1"/>
    <col min="17" max="17" width="11.5703125" style="85" customWidth="1"/>
    <col min="18" max="18" width="12.42578125" style="85" customWidth="1"/>
    <col min="19" max="20" width="9.140625" style="85" customWidth="1"/>
    <col min="21" max="21" width="10" style="85"/>
    <col min="22" max="22" width="10" style="85" customWidth="1"/>
    <col min="23" max="16384" width="10" style="85"/>
  </cols>
  <sheetData>
    <row r="1" spans="1:17" ht="20.100000000000001" customHeight="1">
      <c r="B1" s="22" t="s">
        <v>18</v>
      </c>
      <c r="C1" s="90"/>
      <c r="D1" s="90"/>
      <c r="G1" s="90"/>
      <c r="H1" s="90"/>
    </row>
    <row r="2" spans="1:17" ht="20.100000000000001" customHeight="1">
      <c r="B2" s="22" t="s">
        <v>116</v>
      </c>
    </row>
    <row r="3" spans="1:17" ht="20.100000000000001" customHeight="1">
      <c r="B3" s="23" t="s">
        <v>31</v>
      </c>
      <c r="C3" s="91"/>
      <c r="D3" s="91"/>
      <c r="E3" s="80"/>
      <c r="F3" s="92"/>
      <c r="G3" s="92"/>
      <c r="H3" s="82"/>
    </row>
    <row r="4" spans="1:17" ht="12.75" customHeight="1">
      <c r="C4" s="10"/>
      <c r="D4" s="10"/>
      <c r="E4" s="10"/>
      <c r="F4" s="10"/>
      <c r="G4" s="10"/>
      <c r="H4" s="10"/>
      <c r="I4" s="10"/>
      <c r="J4" s="10"/>
      <c r="K4" s="10"/>
      <c r="L4" s="10"/>
      <c r="M4" s="10"/>
      <c r="N4" s="10"/>
      <c r="P4" s="24"/>
    </row>
    <row r="5" spans="1:17" ht="12.75" customHeight="1">
      <c r="C5" s="10"/>
      <c r="D5" s="10"/>
      <c r="E5" s="10"/>
      <c r="F5" s="10"/>
      <c r="G5" s="10"/>
      <c r="H5" s="10"/>
      <c r="I5" s="10"/>
      <c r="J5" s="10"/>
      <c r="K5" s="10"/>
      <c r="L5" s="24" t="s">
        <v>64</v>
      </c>
      <c r="P5" s="16"/>
    </row>
    <row r="6" spans="1:17" ht="33" customHeight="1">
      <c r="B6" s="58" t="s">
        <v>104</v>
      </c>
      <c r="C6" s="108" t="s">
        <v>19</v>
      </c>
      <c r="D6" s="108" t="s">
        <v>20</v>
      </c>
      <c r="E6" s="108" t="s">
        <v>21</v>
      </c>
      <c r="F6" s="108" t="s">
        <v>63</v>
      </c>
      <c r="G6" s="108" t="s">
        <v>108</v>
      </c>
      <c r="H6" s="108" t="s">
        <v>109</v>
      </c>
      <c r="I6" s="108" t="s">
        <v>110</v>
      </c>
      <c r="J6" s="108" t="s">
        <v>111</v>
      </c>
      <c r="K6" s="108" t="s">
        <v>70</v>
      </c>
      <c r="L6" s="109" t="s">
        <v>22</v>
      </c>
      <c r="N6" s="49" t="s">
        <v>9</v>
      </c>
      <c r="O6" s="9"/>
      <c r="P6" s="107" t="s">
        <v>7</v>
      </c>
      <c r="Q6" s="107" t="s">
        <v>8</v>
      </c>
    </row>
    <row r="7" spans="1:17" ht="51.75" customHeight="1">
      <c r="B7" s="56" t="s">
        <v>105</v>
      </c>
      <c r="C7" s="108"/>
      <c r="D7" s="108"/>
      <c r="E7" s="108"/>
      <c r="F7" s="108"/>
      <c r="G7" s="108"/>
      <c r="H7" s="108"/>
      <c r="I7" s="108"/>
      <c r="J7" s="108"/>
      <c r="K7" s="108"/>
      <c r="L7" s="109"/>
      <c r="N7" s="49" t="s">
        <v>112</v>
      </c>
      <c r="O7" s="57"/>
      <c r="P7" s="107"/>
      <c r="Q7" s="107"/>
    </row>
    <row r="8" spans="1:17" ht="15.95" customHeight="1">
      <c r="A8" s="16"/>
      <c r="B8" s="28" t="s">
        <v>12</v>
      </c>
      <c r="C8" s="86">
        <v>73</v>
      </c>
      <c r="D8" s="86">
        <v>0</v>
      </c>
      <c r="E8" s="86">
        <v>520</v>
      </c>
      <c r="F8" s="86">
        <v>521</v>
      </c>
      <c r="G8" s="86">
        <v>307</v>
      </c>
      <c r="H8" s="86">
        <v>539</v>
      </c>
      <c r="I8" s="86">
        <v>205</v>
      </c>
      <c r="J8" s="86">
        <v>0</v>
      </c>
      <c r="K8" s="86">
        <v>1</v>
      </c>
      <c r="L8" s="59">
        <f>SUM(C8:K8)</f>
        <v>2166</v>
      </c>
      <c r="M8" s="10"/>
      <c r="N8" s="10"/>
      <c r="O8" s="19"/>
      <c r="P8" s="46">
        <v>2166</v>
      </c>
      <c r="Q8" s="47">
        <f t="shared" ref="Q8:Q13" si="0">P8-L8</f>
        <v>0</v>
      </c>
    </row>
    <row r="9" spans="1:17" ht="15.95" customHeight="1">
      <c r="A9" s="16"/>
      <c r="B9" s="28" t="s">
        <v>57</v>
      </c>
      <c r="C9" s="43"/>
      <c r="D9" s="43"/>
      <c r="E9" s="43"/>
      <c r="F9" s="43"/>
      <c r="G9" s="43"/>
      <c r="H9" s="43"/>
      <c r="I9" s="43"/>
      <c r="J9" s="43"/>
      <c r="K9" s="43"/>
      <c r="L9" s="43"/>
      <c r="M9" s="10"/>
      <c r="N9" s="10"/>
      <c r="O9" s="19"/>
      <c r="P9" s="78"/>
      <c r="Q9" s="79"/>
    </row>
    <row r="10" spans="1:17" ht="15.95" customHeight="1">
      <c r="A10" s="16"/>
      <c r="B10" s="29" t="s">
        <v>94</v>
      </c>
      <c r="C10" s="17">
        <v>0</v>
      </c>
      <c r="D10" s="17">
        <v>0</v>
      </c>
      <c r="E10" s="17">
        <v>11995</v>
      </c>
      <c r="F10" s="17">
        <v>24143</v>
      </c>
      <c r="G10" s="17">
        <v>2702</v>
      </c>
      <c r="H10" s="17">
        <v>11140</v>
      </c>
      <c r="I10" s="17">
        <v>2079</v>
      </c>
      <c r="J10" s="17">
        <v>631</v>
      </c>
      <c r="K10" s="17">
        <v>0</v>
      </c>
      <c r="L10" s="33">
        <f>SUM(C10:K10)</f>
        <v>52690</v>
      </c>
      <c r="M10" s="10"/>
      <c r="N10" s="10"/>
      <c r="O10" s="18"/>
      <c r="P10" s="46">
        <v>52690</v>
      </c>
      <c r="Q10" s="47">
        <f t="shared" si="0"/>
        <v>0</v>
      </c>
    </row>
    <row r="11" spans="1:17" ht="15.95" customHeight="1">
      <c r="B11" s="29" t="s">
        <v>91</v>
      </c>
      <c r="C11" s="17">
        <v>0</v>
      </c>
      <c r="D11" s="17">
        <v>0</v>
      </c>
      <c r="E11" s="17">
        <v>-44</v>
      </c>
      <c r="F11" s="17">
        <v>-110</v>
      </c>
      <c r="G11" s="17">
        <v>-24</v>
      </c>
      <c r="H11" s="17">
        <v>-66</v>
      </c>
      <c r="I11" s="17">
        <v>-13</v>
      </c>
      <c r="J11" s="17">
        <v>0</v>
      </c>
      <c r="K11" s="17">
        <v>-2</v>
      </c>
      <c r="L11" s="33">
        <f>SUM(C11:K11)</f>
        <v>-259</v>
      </c>
      <c r="O11" s="15"/>
      <c r="P11" s="46">
        <v>-259</v>
      </c>
      <c r="Q11" s="47">
        <f t="shared" si="0"/>
        <v>0</v>
      </c>
    </row>
    <row r="12" spans="1:17" ht="15.95" customHeight="1">
      <c r="B12" s="28" t="s">
        <v>15</v>
      </c>
      <c r="C12" s="17">
        <v>663</v>
      </c>
      <c r="D12" s="17">
        <v>1</v>
      </c>
      <c r="E12" s="17">
        <v>13474</v>
      </c>
      <c r="F12" s="17">
        <v>36518</v>
      </c>
      <c r="G12" s="17">
        <v>4161</v>
      </c>
      <c r="H12" s="17">
        <v>17759</v>
      </c>
      <c r="I12" s="17">
        <v>3205</v>
      </c>
      <c r="J12" s="17">
        <v>1110</v>
      </c>
      <c r="K12" s="17">
        <v>1081</v>
      </c>
      <c r="L12" s="33">
        <f>SUM(C12:K12)</f>
        <v>77972</v>
      </c>
      <c r="M12" s="10"/>
      <c r="N12" s="10"/>
      <c r="O12" s="11"/>
      <c r="P12" s="46">
        <v>77972</v>
      </c>
      <c r="Q12" s="47">
        <f t="shared" si="0"/>
        <v>0</v>
      </c>
    </row>
    <row r="13" spans="1:17" ht="15.95" customHeight="1">
      <c r="B13" s="31" t="s">
        <v>68</v>
      </c>
      <c r="C13" s="32">
        <f>C8+C9+C10+C11+C12</f>
        <v>736</v>
      </c>
      <c r="D13" s="32">
        <f t="shared" ref="D13:L13" si="1">D8+D9+D10+D11+D12</f>
        <v>1</v>
      </c>
      <c r="E13" s="32">
        <f t="shared" si="1"/>
        <v>25945</v>
      </c>
      <c r="F13" s="32">
        <f t="shared" si="1"/>
        <v>61072</v>
      </c>
      <c r="G13" s="32">
        <f t="shared" si="1"/>
        <v>7146</v>
      </c>
      <c r="H13" s="32">
        <f t="shared" si="1"/>
        <v>29372</v>
      </c>
      <c r="I13" s="32">
        <f t="shared" si="1"/>
        <v>5476</v>
      </c>
      <c r="J13" s="32">
        <f t="shared" si="1"/>
        <v>1741</v>
      </c>
      <c r="K13" s="32">
        <f t="shared" si="1"/>
        <v>1080</v>
      </c>
      <c r="L13" s="32">
        <f t="shared" si="1"/>
        <v>132569</v>
      </c>
      <c r="M13" s="12"/>
      <c r="N13" s="10"/>
      <c r="O13" s="11"/>
      <c r="P13" s="46">
        <v>132569</v>
      </c>
      <c r="Q13" s="47">
        <f t="shared" si="0"/>
        <v>0</v>
      </c>
    </row>
    <row r="14" spans="1:17" ht="12.75" customHeight="1">
      <c r="C14" s="3"/>
      <c r="D14" s="3"/>
      <c r="E14" s="3"/>
      <c r="F14" s="3"/>
      <c r="G14" s="3"/>
      <c r="H14" s="3"/>
      <c r="I14" s="3"/>
      <c r="J14" s="3"/>
      <c r="K14" s="3"/>
      <c r="L14" s="3"/>
      <c r="N14" s="10"/>
      <c r="O14" s="5"/>
      <c r="P14" s="7"/>
      <c r="Q14" s="7"/>
    </row>
    <row r="15" spans="1:17" ht="15.95" customHeight="1">
      <c r="B15" s="45" t="s">
        <v>95</v>
      </c>
      <c r="C15" s="83">
        <f t="shared" ref="C15:K15" si="2">IF(C10&gt;-C21,C10+C21,0)</f>
        <v>0</v>
      </c>
      <c r="D15" s="83">
        <f t="shared" si="2"/>
        <v>0</v>
      </c>
      <c r="E15" s="83">
        <f t="shared" si="2"/>
        <v>0</v>
      </c>
      <c r="F15" s="83">
        <f t="shared" si="2"/>
        <v>0</v>
      </c>
      <c r="G15" s="83">
        <f t="shared" si="2"/>
        <v>0</v>
      </c>
      <c r="H15" s="83">
        <f t="shared" si="2"/>
        <v>0</v>
      </c>
      <c r="I15" s="83">
        <f t="shared" si="2"/>
        <v>0</v>
      </c>
      <c r="J15" s="83">
        <f t="shared" si="2"/>
        <v>0</v>
      </c>
      <c r="K15" s="83">
        <f t="shared" si="2"/>
        <v>0</v>
      </c>
      <c r="L15" s="33">
        <f>SUM(C15:K15)</f>
        <v>0</v>
      </c>
      <c r="N15" s="10"/>
      <c r="O15" s="5"/>
      <c r="P15" s="7"/>
      <c r="Q15" s="7"/>
    </row>
    <row r="16" spans="1:17" ht="15.95" customHeight="1">
      <c r="B16" s="31" t="s">
        <v>92</v>
      </c>
      <c r="C16" s="32">
        <f>SUM(C8:C9,C12,C15)+C19+C20+C11</f>
        <v>736</v>
      </c>
      <c r="D16" s="32">
        <f t="shared" ref="D16:K16" si="3">SUM(D8:D9,D12,D15)+D19+D20+D11</f>
        <v>1</v>
      </c>
      <c r="E16" s="32">
        <f t="shared" si="3"/>
        <v>13947</v>
      </c>
      <c r="F16" s="32">
        <f t="shared" si="3"/>
        <v>36915</v>
      </c>
      <c r="G16" s="32">
        <f t="shared" si="3"/>
        <v>4444</v>
      </c>
      <c r="H16" s="32">
        <f t="shared" si="3"/>
        <v>17824</v>
      </c>
      <c r="I16" s="32">
        <f t="shared" si="3"/>
        <v>3397</v>
      </c>
      <c r="J16" s="32">
        <f t="shared" si="3"/>
        <v>1110</v>
      </c>
      <c r="K16" s="32">
        <f t="shared" si="3"/>
        <v>1080</v>
      </c>
      <c r="L16" s="32">
        <f>SUM(C16:K16)</f>
        <v>79454</v>
      </c>
      <c r="N16" s="10"/>
      <c r="O16" s="6"/>
      <c r="P16" s="7"/>
      <c r="Q16" s="7"/>
    </row>
    <row r="17" spans="1:19" ht="12.75" customHeight="1">
      <c r="A17" s="16"/>
      <c r="C17" s="3"/>
      <c r="D17" s="3"/>
      <c r="E17" s="3"/>
      <c r="F17" s="3"/>
      <c r="G17" s="3"/>
      <c r="H17" s="3"/>
      <c r="I17" s="3"/>
      <c r="J17" s="3"/>
      <c r="K17" s="3"/>
      <c r="L17" s="3"/>
      <c r="O17" s="18"/>
      <c r="P17" s="7"/>
      <c r="Q17" s="7"/>
    </row>
    <row r="18" spans="1:19" ht="15.95" customHeight="1">
      <c r="B18" s="21" t="s">
        <v>54</v>
      </c>
      <c r="C18" s="3"/>
      <c r="D18" s="3"/>
      <c r="E18" s="3"/>
      <c r="F18" s="3"/>
      <c r="G18" s="3"/>
      <c r="H18" s="3"/>
      <c r="I18" s="3"/>
      <c r="J18" s="3"/>
      <c r="K18" s="3"/>
      <c r="L18" s="3"/>
      <c r="M18" s="10"/>
      <c r="N18" s="5"/>
      <c r="O18" s="3"/>
      <c r="P18" s="7"/>
      <c r="Q18" s="7"/>
      <c r="R18" s="42"/>
      <c r="S18" s="42"/>
    </row>
    <row r="19" spans="1:19" ht="15.95" customHeight="1">
      <c r="A19" s="16"/>
      <c r="B19" s="29" t="s">
        <v>69</v>
      </c>
      <c r="C19" s="17">
        <v>0</v>
      </c>
      <c r="D19" s="17">
        <v>0</v>
      </c>
      <c r="E19" s="17">
        <v>-3</v>
      </c>
      <c r="F19" s="17">
        <v>-14</v>
      </c>
      <c r="G19" s="17">
        <v>0</v>
      </c>
      <c r="H19" s="17">
        <v>-408</v>
      </c>
      <c r="I19" s="17">
        <v>0</v>
      </c>
      <c r="J19" s="17">
        <v>0</v>
      </c>
      <c r="K19" s="17">
        <v>0</v>
      </c>
      <c r="L19" s="33">
        <f t="shared" ref="L19:L23" si="4">SUM(C19:K19)</f>
        <v>-425</v>
      </c>
      <c r="O19" s="19"/>
      <c r="P19" s="46">
        <v>-425</v>
      </c>
      <c r="Q19" s="47">
        <f t="shared" ref="Q19:Q23" si="5">P19-L19</f>
        <v>0</v>
      </c>
    </row>
    <row r="20" spans="1:19" ht="15.95" customHeight="1">
      <c r="A20" s="16"/>
      <c r="B20" s="28" t="s">
        <v>56</v>
      </c>
      <c r="C20" s="43"/>
      <c r="D20" s="43"/>
      <c r="E20" s="43"/>
      <c r="F20" s="43"/>
      <c r="G20" s="43"/>
      <c r="H20" s="43"/>
      <c r="I20" s="43"/>
      <c r="J20" s="43"/>
      <c r="K20" s="43"/>
      <c r="L20" s="43"/>
      <c r="O20" s="18"/>
      <c r="P20" s="78"/>
      <c r="Q20" s="79"/>
    </row>
    <row r="21" spans="1:19" ht="15.95" customHeight="1">
      <c r="B21" s="29" t="s">
        <v>97</v>
      </c>
      <c r="C21" s="17">
        <v>0</v>
      </c>
      <c r="D21" s="17">
        <v>0</v>
      </c>
      <c r="E21" s="17">
        <v>-11995</v>
      </c>
      <c r="F21" s="17">
        <v>-24143</v>
      </c>
      <c r="G21" s="17">
        <v>-2702</v>
      </c>
      <c r="H21" s="17">
        <v>-11140</v>
      </c>
      <c r="I21" s="17">
        <v>-2079</v>
      </c>
      <c r="J21" s="17">
        <v>-631</v>
      </c>
      <c r="K21" s="17">
        <v>0</v>
      </c>
      <c r="L21" s="33">
        <f t="shared" si="4"/>
        <v>-52690</v>
      </c>
      <c r="O21" s="18"/>
      <c r="P21" s="46">
        <v>-52690</v>
      </c>
      <c r="Q21" s="47">
        <f t="shared" si="5"/>
        <v>0</v>
      </c>
    </row>
    <row r="22" spans="1:19" ht="15.95" customHeight="1">
      <c r="B22" s="28" t="s">
        <v>17</v>
      </c>
      <c r="C22" s="17">
        <v>-228</v>
      </c>
      <c r="D22" s="17">
        <v>0</v>
      </c>
      <c r="E22" s="17">
        <v>-1649</v>
      </c>
      <c r="F22" s="17">
        <v>-9655</v>
      </c>
      <c r="G22" s="17">
        <v>-1160</v>
      </c>
      <c r="H22" s="17">
        <v>-7004</v>
      </c>
      <c r="I22" s="17">
        <v>-2103</v>
      </c>
      <c r="J22" s="17">
        <v>-484</v>
      </c>
      <c r="K22" s="17">
        <v>-1105</v>
      </c>
      <c r="L22" s="33">
        <f t="shared" si="4"/>
        <v>-23388</v>
      </c>
      <c r="O22" s="18"/>
      <c r="P22" s="46">
        <v>-23388</v>
      </c>
      <c r="Q22" s="47">
        <f t="shared" si="5"/>
        <v>0</v>
      </c>
    </row>
    <row r="23" spans="1:19" ht="15.95" customHeight="1">
      <c r="B23" s="34" t="s">
        <v>90</v>
      </c>
      <c r="C23" s="32">
        <f t="shared" ref="C23:K23" si="6">SUM(C19:C22)</f>
        <v>-228</v>
      </c>
      <c r="D23" s="32">
        <f t="shared" si="6"/>
        <v>0</v>
      </c>
      <c r="E23" s="32">
        <f t="shared" si="6"/>
        <v>-13647</v>
      </c>
      <c r="F23" s="32">
        <f t="shared" si="6"/>
        <v>-33812</v>
      </c>
      <c r="G23" s="32">
        <f t="shared" si="6"/>
        <v>-3862</v>
      </c>
      <c r="H23" s="32">
        <f t="shared" si="6"/>
        <v>-18552</v>
      </c>
      <c r="I23" s="32">
        <f t="shared" si="6"/>
        <v>-4182</v>
      </c>
      <c r="J23" s="32">
        <f t="shared" si="6"/>
        <v>-1115</v>
      </c>
      <c r="K23" s="32">
        <f t="shared" si="6"/>
        <v>-1105</v>
      </c>
      <c r="L23" s="32">
        <f t="shared" si="4"/>
        <v>-76503</v>
      </c>
      <c r="M23" s="1"/>
      <c r="O23" s="15"/>
      <c r="P23" s="46">
        <v>-76503</v>
      </c>
      <c r="Q23" s="47">
        <f t="shared" si="5"/>
        <v>0</v>
      </c>
    </row>
    <row r="24" spans="1:19" ht="12.75" customHeight="1">
      <c r="A24" s="16"/>
      <c r="B24" s="2"/>
      <c r="C24" s="3"/>
      <c r="D24" s="3"/>
      <c r="E24" s="3"/>
      <c r="F24" s="3"/>
      <c r="G24" s="3"/>
      <c r="H24" s="3"/>
      <c r="I24" s="3"/>
      <c r="J24" s="3"/>
      <c r="K24" s="3"/>
      <c r="L24" s="3"/>
      <c r="O24" s="16"/>
      <c r="P24" s="7"/>
      <c r="Q24" s="7"/>
    </row>
    <row r="25" spans="1:19" ht="15.95" customHeight="1">
      <c r="A25" s="16"/>
      <c r="B25" s="45" t="s">
        <v>96</v>
      </c>
      <c r="C25" s="83">
        <f t="shared" ref="C25:K25" si="7">IF(-C21&gt;C10,C21+C10,0)</f>
        <v>0</v>
      </c>
      <c r="D25" s="83">
        <f t="shared" si="7"/>
        <v>0</v>
      </c>
      <c r="E25" s="83">
        <f t="shared" si="7"/>
        <v>0</v>
      </c>
      <c r="F25" s="83">
        <f t="shared" si="7"/>
        <v>0</v>
      </c>
      <c r="G25" s="83">
        <f t="shared" si="7"/>
        <v>0</v>
      </c>
      <c r="H25" s="83">
        <f t="shared" si="7"/>
        <v>0</v>
      </c>
      <c r="I25" s="83">
        <f t="shared" si="7"/>
        <v>0</v>
      </c>
      <c r="J25" s="83">
        <f t="shared" si="7"/>
        <v>0</v>
      </c>
      <c r="K25" s="83">
        <f t="shared" si="7"/>
        <v>0</v>
      </c>
      <c r="L25" s="33">
        <f t="shared" ref="L25:L26" si="8">SUM(C25:K25)</f>
        <v>0</v>
      </c>
      <c r="O25" s="16"/>
      <c r="P25" s="7"/>
      <c r="Q25" s="7"/>
    </row>
    <row r="26" spans="1:19" ht="15.95" customHeight="1">
      <c r="A26" s="16"/>
      <c r="B26" s="31" t="s">
        <v>93</v>
      </c>
      <c r="C26" s="32">
        <f>SUM(C22,C25)</f>
        <v>-228</v>
      </c>
      <c r="D26" s="32">
        <f t="shared" ref="D26:K26" si="9">SUM(D22,D25)</f>
        <v>0</v>
      </c>
      <c r="E26" s="32">
        <f t="shared" si="9"/>
        <v>-1649</v>
      </c>
      <c r="F26" s="32">
        <f t="shared" si="9"/>
        <v>-9655</v>
      </c>
      <c r="G26" s="32">
        <f t="shared" si="9"/>
        <v>-1160</v>
      </c>
      <c r="H26" s="32">
        <f t="shared" si="9"/>
        <v>-7004</v>
      </c>
      <c r="I26" s="32">
        <f t="shared" si="9"/>
        <v>-2103</v>
      </c>
      <c r="J26" s="32">
        <f t="shared" si="9"/>
        <v>-484</v>
      </c>
      <c r="K26" s="32">
        <f t="shared" si="9"/>
        <v>-1105</v>
      </c>
      <c r="L26" s="32">
        <f t="shared" si="8"/>
        <v>-23388</v>
      </c>
      <c r="O26" s="15"/>
      <c r="P26" s="7"/>
      <c r="Q26" s="7"/>
    </row>
    <row r="27" spans="1:19" ht="12.75" customHeight="1">
      <c r="A27" s="16"/>
      <c r="B27" s="2"/>
      <c r="C27" s="3"/>
      <c r="D27" s="3"/>
      <c r="E27" s="3"/>
      <c r="F27" s="3"/>
      <c r="G27" s="3"/>
      <c r="H27" s="3"/>
      <c r="I27" s="3"/>
      <c r="J27" s="3"/>
      <c r="K27" s="3"/>
      <c r="L27" s="3"/>
      <c r="O27" s="15"/>
      <c r="P27" s="7"/>
      <c r="Q27" s="7"/>
    </row>
    <row r="28" spans="1:19" ht="15.95" customHeight="1">
      <c r="A28" s="16"/>
      <c r="B28" s="31" t="s">
        <v>67</v>
      </c>
      <c r="C28" s="32">
        <f>C13+C23</f>
        <v>508</v>
      </c>
      <c r="D28" s="32">
        <f t="shared" ref="D28:L28" si="10">D13+D23</f>
        <v>1</v>
      </c>
      <c r="E28" s="32">
        <f t="shared" si="10"/>
        <v>12298</v>
      </c>
      <c r="F28" s="32">
        <f t="shared" si="10"/>
        <v>27260</v>
      </c>
      <c r="G28" s="32">
        <f t="shared" si="10"/>
        <v>3284</v>
      </c>
      <c r="H28" s="32">
        <f t="shared" si="10"/>
        <v>10820</v>
      </c>
      <c r="I28" s="32">
        <f t="shared" si="10"/>
        <v>1294</v>
      </c>
      <c r="J28" s="32">
        <f t="shared" si="10"/>
        <v>626</v>
      </c>
      <c r="K28" s="32">
        <f t="shared" si="10"/>
        <v>-25</v>
      </c>
      <c r="L28" s="32">
        <f t="shared" si="10"/>
        <v>56066</v>
      </c>
      <c r="M28" s="1"/>
      <c r="O28" s="15"/>
      <c r="P28" s="46">
        <v>56066</v>
      </c>
      <c r="Q28" s="47">
        <f>P28-L28</f>
        <v>0</v>
      </c>
    </row>
    <row r="29" spans="1:19" ht="12.75" customHeight="1">
      <c r="A29" s="20"/>
      <c r="B29" s="2"/>
      <c r="C29" s="3"/>
      <c r="D29" s="3"/>
      <c r="E29" s="3"/>
      <c r="F29" s="3"/>
      <c r="G29" s="3"/>
      <c r="H29" s="3"/>
      <c r="I29" s="3"/>
      <c r="J29" s="3"/>
      <c r="K29" s="3"/>
      <c r="L29" s="3"/>
      <c r="O29" s="41"/>
      <c r="P29" s="3"/>
      <c r="Q29" s="3"/>
    </row>
    <row r="30" spans="1:19" ht="15.95" customHeight="1">
      <c r="B30" s="28" t="s">
        <v>14</v>
      </c>
      <c r="C30" s="17">
        <v>0</v>
      </c>
      <c r="D30" s="17">
        <v>0</v>
      </c>
      <c r="E30" s="17">
        <v>0</v>
      </c>
      <c r="F30" s="17">
        <v>0</v>
      </c>
      <c r="G30" s="17">
        <v>0</v>
      </c>
      <c r="H30" s="17">
        <v>0</v>
      </c>
      <c r="I30" s="17">
        <v>0</v>
      </c>
      <c r="J30" s="17">
        <v>0</v>
      </c>
      <c r="K30" s="17">
        <v>0</v>
      </c>
      <c r="L30" s="33">
        <f>SUM(C30:K30)</f>
        <v>0</v>
      </c>
      <c r="M30" s="10"/>
      <c r="N30" s="10"/>
      <c r="P30" s="11"/>
      <c r="Q30" s="15"/>
    </row>
    <row r="31" spans="1:19" s="16" customFormat="1" ht="12.75" customHeight="1">
      <c r="A31" s="85"/>
      <c r="B31" s="14"/>
      <c r="C31" s="11"/>
      <c r="D31" s="11"/>
      <c r="E31" s="11"/>
      <c r="F31" s="11"/>
      <c r="G31" s="11"/>
      <c r="H31" s="11"/>
      <c r="I31" s="11"/>
      <c r="J31" s="11"/>
      <c r="K31" s="11"/>
      <c r="L31" s="11"/>
      <c r="M31" s="13"/>
      <c r="N31" s="13"/>
      <c r="O31" s="36"/>
      <c r="P31" s="25"/>
      <c r="Q31" s="26"/>
    </row>
    <row r="32" spans="1:19" s="16" customFormat="1" ht="15.95" customHeight="1">
      <c r="B32" s="37" t="s">
        <v>106</v>
      </c>
      <c r="C32" s="11"/>
      <c r="D32" s="11"/>
      <c r="E32" s="11"/>
      <c r="F32" s="11"/>
      <c r="G32" s="11"/>
      <c r="H32" s="11"/>
      <c r="I32" s="11"/>
      <c r="J32" s="11"/>
      <c r="K32" s="11"/>
      <c r="L32" s="15"/>
      <c r="M32" s="25"/>
      <c r="O32" s="15"/>
      <c r="P32" s="15"/>
      <c r="Q32" s="15"/>
      <c r="S32" s="15"/>
    </row>
    <row r="33" spans="1:19" s="16" customFormat="1" ht="15.95" customHeight="1">
      <c r="A33" s="85"/>
      <c r="B33" s="45" t="s">
        <v>117</v>
      </c>
      <c r="C33" s="83">
        <v>858</v>
      </c>
      <c r="D33" s="83">
        <v>2</v>
      </c>
      <c r="E33" s="83">
        <v>13631</v>
      </c>
      <c r="F33" s="83">
        <v>35319</v>
      </c>
      <c r="G33" s="83">
        <v>4627</v>
      </c>
      <c r="H33" s="83">
        <v>17251</v>
      </c>
      <c r="I33" s="83">
        <v>3501</v>
      </c>
      <c r="J33" s="83">
        <v>922</v>
      </c>
      <c r="K33" s="83">
        <v>1016</v>
      </c>
      <c r="L33" s="83">
        <v>77127</v>
      </c>
      <c r="M33" s="13"/>
      <c r="N33" s="13"/>
      <c r="O33" s="36"/>
      <c r="P33" s="40"/>
      <c r="Q33" s="39"/>
    </row>
    <row r="34" spans="1:19" ht="15.95" customHeight="1">
      <c r="B34" s="45" t="s">
        <v>118</v>
      </c>
      <c r="C34" s="83">
        <v>-3</v>
      </c>
      <c r="D34" s="83">
        <v>0</v>
      </c>
      <c r="E34" s="83">
        <v>-807</v>
      </c>
      <c r="F34" s="83">
        <v>-6424</v>
      </c>
      <c r="G34" s="83">
        <v>-954</v>
      </c>
      <c r="H34" s="83">
        <v>-7166</v>
      </c>
      <c r="I34" s="83">
        <v>-4003</v>
      </c>
      <c r="J34" s="83">
        <v>-548</v>
      </c>
      <c r="K34" s="83">
        <v>-1053</v>
      </c>
      <c r="L34" s="83">
        <v>-20958</v>
      </c>
      <c r="O34" s="36"/>
      <c r="P34" s="3"/>
      <c r="Q34" s="3"/>
    </row>
    <row r="35" spans="1:19" ht="15.95" customHeight="1">
      <c r="B35" s="45" t="s">
        <v>119</v>
      </c>
      <c r="C35" s="83">
        <v>855</v>
      </c>
      <c r="D35" s="83">
        <v>2</v>
      </c>
      <c r="E35" s="83">
        <v>12824</v>
      </c>
      <c r="F35" s="83">
        <v>28895</v>
      </c>
      <c r="G35" s="83">
        <v>3673</v>
      </c>
      <c r="H35" s="83">
        <v>10085</v>
      </c>
      <c r="I35" s="83">
        <v>-502</v>
      </c>
      <c r="J35" s="83">
        <v>374</v>
      </c>
      <c r="K35" s="83">
        <v>-37</v>
      </c>
      <c r="L35" s="83">
        <v>56169</v>
      </c>
      <c r="O35" s="36"/>
      <c r="P35" s="3"/>
      <c r="Q35" s="3"/>
    </row>
    <row r="36" spans="1:19" ht="12.75" customHeight="1">
      <c r="C36" s="41">
        <v>2</v>
      </c>
      <c r="D36" s="41">
        <v>3</v>
      </c>
      <c r="E36" s="41">
        <v>4</v>
      </c>
      <c r="F36" s="41">
        <v>5</v>
      </c>
      <c r="G36" s="41">
        <v>6</v>
      </c>
      <c r="H36" s="41">
        <v>7</v>
      </c>
      <c r="I36" s="41">
        <v>8</v>
      </c>
      <c r="J36" s="41">
        <v>9</v>
      </c>
      <c r="K36" s="41">
        <v>10</v>
      </c>
      <c r="L36" s="41">
        <v>11</v>
      </c>
      <c r="O36" s="36"/>
      <c r="P36" s="3"/>
      <c r="Q36" s="3"/>
    </row>
    <row r="37" spans="1:19" ht="18" customHeight="1">
      <c r="B37" s="27" t="s">
        <v>103</v>
      </c>
      <c r="C37" s="3"/>
      <c r="D37" s="3"/>
      <c r="E37" s="3"/>
      <c r="F37" s="3"/>
      <c r="G37" s="3"/>
      <c r="H37" s="3"/>
      <c r="I37" s="3"/>
      <c r="J37" s="3"/>
      <c r="K37" s="3"/>
      <c r="L37" s="3"/>
      <c r="O37" s="3"/>
      <c r="P37" s="3"/>
      <c r="Q37" s="3"/>
      <c r="R37" s="3"/>
      <c r="S37" s="3"/>
    </row>
    <row r="38" spans="1:19" ht="15.95" customHeight="1">
      <c r="B38" s="1" t="s">
        <v>53</v>
      </c>
      <c r="C38" s="3"/>
      <c r="D38" s="3"/>
      <c r="E38" s="3"/>
      <c r="F38" s="3"/>
      <c r="G38" s="3"/>
      <c r="H38" s="3"/>
      <c r="I38" s="3"/>
      <c r="J38" s="3"/>
      <c r="K38" s="3"/>
      <c r="L38" s="3"/>
      <c r="O38" s="36"/>
      <c r="P38" s="3"/>
      <c r="Q38" s="3"/>
    </row>
    <row r="39" spans="1:19" ht="15.95" customHeight="1">
      <c r="B39" s="28" t="s">
        <v>10</v>
      </c>
      <c r="C39" s="17">
        <v>396</v>
      </c>
      <c r="D39" s="17">
        <v>0</v>
      </c>
      <c r="E39" s="17">
        <v>4674</v>
      </c>
      <c r="F39" s="17">
        <v>8897</v>
      </c>
      <c r="G39" s="17">
        <v>838</v>
      </c>
      <c r="H39" s="17">
        <v>3983</v>
      </c>
      <c r="I39" s="17">
        <v>777</v>
      </c>
      <c r="J39" s="17">
        <v>496</v>
      </c>
      <c r="K39" s="17">
        <v>933</v>
      </c>
      <c r="L39" s="33">
        <f t="shared" ref="L39:L46" si="11">SUM(C39:K39)</f>
        <v>20994</v>
      </c>
      <c r="O39" s="81"/>
      <c r="P39" s="46">
        <v>20994</v>
      </c>
      <c r="Q39" s="47">
        <f>P39-L39</f>
        <v>0</v>
      </c>
    </row>
    <row r="40" spans="1:19" ht="15.95" customHeight="1">
      <c r="B40" s="53" t="s">
        <v>11</v>
      </c>
      <c r="C40" s="44">
        <f>SUM(C41:C46)</f>
        <v>144</v>
      </c>
      <c r="D40" s="44">
        <f>SUM(D41:D46)</f>
        <v>1</v>
      </c>
      <c r="E40" s="44">
        <f t="shared" ref="E40:J40" si="12">SUM(E41:E46)</f>
        <v>7143</v>
      </c>
      <c r="F40" s="44">
        <f t="shared" si="12"/>
        <v>23072</v>
      </c>
      <c r="G40" s="44">
        <f>SUM(G41:G46)</f>
        <v>2302</v>
      </c>
      <c r="H40" s="44">
        <f t="shared" si="12"/>
        <v>13288</v>
      </c>
      <c r="I40" s="44">
        <f t="shared" si="12"/>
        <v>2298</v>
      </c>
      <c r="J40" s="44">
        <f t="shared" si="12"/>
        <v>678</v>
      </c>
      <c r="K40" s="44">
        <f>SUM(K41:K46)</f>
        <v>36</v>
      </c>
      <c r="L40" s="33">
        <f t="shared" si="11"/>
        <v>48962</v>
      </c>
      <c r="O40" s="81"/>
      <c r="P40" s="46">
        <v>48962</v>
      </c>
      <c r="Q40" s="47">
        <f>P40-L40</f>
        <v>0</v>
      </c>
    </row>
    <row r="41" spans="1:19" ht="15.95" customHeight="1">
      <c r="B41" s="29" t="s">
        <v>71</v>
      </c>
      <c r="C41" s="17">
        <v>0</v>
      </c>
      <c r="D41" s="17">
        <v>1</v>
      </c>
      <c r="E41" s="17">
        <v>1060</v>
      </c>
      <c r="F41" s="17">
        <v>0</v>
      </c>
      <c r="G41" s="17">
        <v>0</v>
      </c>
      <c r="H41" s="17">
        <v>0</v>
      </c>
      <c r="I41" s="17">
        <v>0</v>
      </c>
      <c r="J41" s="17">
        <v>0</v>
      </c>
      <c r="K41" s="17">
        <v>0</v>
      </c>
      <c r="L41" s="33">
        <f t="shared" si="11"/>
        <v>1061</v>
      </c>
      <c r="O41" s="36"/>
      <c r="P41" s="3"/>
      <c r="Q41" s="3"/>
    </row>
    <row r="42" spans="1:19" ht="15.95" customHeight="1">
      <c r="B42" s="29" t="s">
        <v>72</v>
      </c>
      <c r="C42" s="17">
        <v>10</v>
      </c>
      <c r="D42" s="17">
        <v>0</v>
      </c>
      <c r="E42" s="17">
        <v>1681</v>
      </c>
      <c r="F42" s="17">
        <v>20644</v>
      </c>
      <c r="G42" s="17">
        <v>1035</v>
      </c>
      <c r="H42" s="17">
        <v>3940</v>
      </c>
      <c r="I42" s="17">
        <v>345</v>
      </c>
      <c r="J42" s="17">
        <v>205</v>
      </c>
      <c r="K42" s="17">
        <v>0</v>
      </c>
      <c r="L42" s="33">
        <f t="shared" si="11"/>
        <v>27860</v>
      </c>
      <c r="O42" s="5"/>
      <c r="P42" s="3"/>
      <c r="Q42" s="3"/>
    </row>
    <row r="43" spans="1:19" ht="15.95" customHeight="1">
      <c r="B43" s="29" t="s">
        <v>73</v>
      </c>
      <c r="C43" s="17">
        <v>122</v>
      </c>
      <c r="D43" s="17">
        <v>0</v>
      </c>
      <c r="E43" s="17">
        <v>4288</v>
      </c>
      <c r="F43" s="17">
        <v>2116</v>
      </c>
      <c r="G43" s="17">
        <v>1203</v>
      </c>
      <c r="H43" s="17">
        <v>9291</v>
      </c>
      <c r="I43" s="17">
        <v>1926</v>
      </c>
      <c r="J43" s="17">
        <v>455</v>
      </c>
      <c r="K43" s="17">
        <v>19</v>
      </c>
      <c r="L43" s="33">
        <f t="shared" si="11"/>
        <v>19420</v>
      </c>
      <c r="O43" s="36"/>
      <c r="P43" s="3"/>
      <c r="Q43" s="3"/>
    </row>
    <row r="44" spans="1:19" ht="15.95" customHeight="1">
      <c r="B44" s="29" t="s">
        <v>74</v>
      </c>
      <c r="C44" s="17">
        <v>0</v>
      </c>
      <c r="D44" s="17">
        <v>0</v>
      </c>
      <c r="E44" s="17">
        <v>0</v>
      </c>
      <c r="F44" s="17">
        <v>254</v>
      </c>
      <c r="G44" s="17">
        <v>0</v>
      </c>
      <c r="H44" s="17">
        <v>18</v>
      </c>
      <c r="I44" s="17">
        <v>18</v>
      </c>
      <c r="J44" s="17">
        <v>17</v>
      </c>
      <c r="K44" s="17">
        <v>0</v>
      </c>
      <c r="L44" s="33">
        <f t="shared" si="11"/>
        <v>307</v>
      </c>
      <c r="O44" s="51"/>
      <c r="P44" s="46">
        <v>307</v>
      </c>
      <c r="Q44" s="47">
        <f>P44-L44</f>
        <v>0</v>
      </c>
    </row>
    <row r="45" spans="1:19" ht="15.95" customHeight="1">
      <c r="B45" s="29" t="s">
        <v>75</v>
      </c>
      <c r="C45" s="17">
        <v>2</v>
      </c>
      <c r="D45" s="17">
        <v>0</v>
      </c>
      <c r="E45" s="17">
        <v>110</v>
      </c>
      <c r="F45" s="17">
        <v>54</v>
      </c>
      <c r="G45" s="17">
        <v>64</v>
      </c>
      <c r="H45" s="17">
        <v>15</v>
      </c>
      <c r="I45" s="17">
        <v>9</v>
      </c>
      <c r="J45" s="17">
        <v>1</v>
      </c>
      <c r="K45" s="17">
        <v>17</v>
      </c>
      <c r="L45" s="33">
        <f t="shared" si="11"/>
        <v>272</v>
      </c>
      <c r="O45" s="5"/>
      <c r="P45" s="46">
        <v>272</v>
      </c>
      <c r="Q45" s="47">
        <f>P45-L45</f>
        <v>0</v>
      </c>
    </row>
    <row r="46" spans="1:19" ht="15.95" customHeight="1">
      <c r="B46" s="29" t="s">
        <v>6</v>
      </c>
      <c r="C46" s="17">
        <v>10</v>
      </c>
      <c r="D46" s="17">
        <v>0</v>
      </c>
      <c r="E46" s="17">
        <v>4</v>
      </c>
      <c r="F46" s="17">
        <v>4</v>
      </c>
      <c r="G46" s="17">
        <v>0</v>
      </c>
      <c r="H46" s="17">
        <v>24</v>
      </c>
      <c r="I46" s="17">
        <v>0</v>
      </c>
      <c r="J46" s="17">
        <v>0</v>
      </c>
      <c r="K46" s="17">
        <v>0</v>
      </c>
      <c r="L46" s="33">
        <f t="shared" si="11"/>
        <v>42</v>
      </c>
      <c r="O46" s="5"/>
      <c r="P46" s="3"/>
      <c r="Q46" s="3"/>
    </row>
    <row r="47" spans="1:19" ht="15.95" customHeight="1">
      <c r="B47" s="1" t="s">
        <v>54</v>
      </c>
      <c r="C47" s="3"/>
      <c r="D47" s="3"/>
      <c r="E47" s="3"/>
      <c r="F47" s="3"/>
      <c r="G47" s="3"/>
      <c r="H47" s="3"/>
      <c r="I47" s="3"/>
      <c r="J47" s="3"/>
      <c r="K47" s="3"/>
      <c r="L47" s="3"/>
      <c r="O47" s="5"/>
      <c r="P47" s="3"/>
      <c r="Q47" s="3"/>
    </row>
    <row r="48" spans="1:19" ht="15.95" customHeight="1">
      <c r="B48" s="28" t="s">
        <v>13</v>
      </c>
      <c r="C48" s="17">
        <v>-2405</v>
      </c>
      <c r="D48" s="17">
        <v>0</v>
      </c>
      <c r="E48" s="17">
        <v>-1618</v>
      </c>
      <c r="F48" s="17">
        <v>-8479</v>
      </c>
      <c r="G48" s="17">
        <v>-902</v>
      </c>
      <c r="H48" s="17">
        <v>-5909</v>
      </c>
      <c r="I48" s="17">
        <v>-1693</v>
      </c>
      <c r="J48" s="17">
        <v>-426</v>
      </c>
      <c r="K48" s="17">
        <v>0</v>
      </c>
      <c r="L48" s="33">
        <f>SUM(C48:K48)</f>
        <v>-21432</v>
      </c>
      <c r="O48" s="51"/>
      <c r="P48" s="46">
        <v>-21432</v>
      </c>
      <c r="Q48" s="47">
        <f>P48-L48</f>
        <v>0</v>
      </c>
    </row>
    <row r="49" spans="2:19" ht="6" customHeight="1">
      <c r="B49" s="4"/>
      <c r="C49" s="3"/>
      <c r="D49" s="3"/>
      <c r="E49" s="3"/>
      <c r="F49" s="3"/>
      <c r="G49" s="3"/>
      <c r="H49" s="3"/>
      <c r="I49" s="3"/>
      <c r="J49" s="3"/>
      <c r="K49" s="3"/>
      <c r="L49" s="3"/>
      <c r="M49" s="3"/>
      <c r="O49" s="38"/>
      <c r="P49" s="3"/>
    </row>
    <row r="50" spans="2:19" ht="15.95" customHeight="1">
      <c r="B50" s="55" t="s">
        <v>101</v>
      </c>
      <c r="C50" s="3"/>
      <c r="D50" s="3"/>
      <c r="E50" s="5"/>
      <c r="F50" s="3"/>
      <c r="G50" s="5"/>
      <c r="H50" s="5"/>
      <c r="I50" s="5"/>
      <c r="J50" s="5"/>
      <c r="K50" s="3"/>
      <c r="L50" s="3"/>
      <c r="O50" s="12"/>
    </row>
    <row r="51" spans="2:19" ht="15.95" customHeight="1">
      <c r="B51" s="62" t="s">
        <v>12</v>
      </c>
      <c r="C51" s="43"/>
      <c r="D51" s="43"/>
      <c r="E51" s="50">
        <f t="shared" ref="E51:J51" si="13">E8</f>
        <v>520</v>
      </c>
      <c r="F51" s="50">
        <f t="shared" si="13"/>
        <v>521</v>
      </c>
      <c r="G51" s="50">
        <f t="shared" si="13"/>
        <v>307</v>
      </c>
      <c r="H51" s="50">
        <f t="shared" si="13"/>
        <v>539</v>
      </c>
      <c r="I51" s="50">
        <f t="shared" si="13"/>
        <v>205</v>
      </c>
      <c r="J51" s="50">
        <f t="shared" si="13"/>
        <v>0</v>
      </c>
      <c r="K51" s="43"/>
      <c r="L51" s="33">
        <f>SUM(C51:K51)</f>
        <v>2092</v>
      </c>
      <c r="N51" s="43"/>
      <c r="O51" s="12"/>
    </row>
    <row r="52" spans="2:19" ht="15.95" customHeight="1">
      <c r="B52" s="28" t="s">
        <v>0</v>
      </c>
      <c r="C52" s="43"/>
      <c r="D52" s="43"/>
      <c r="E52" s="17">
        <v>2204</v>
      </c>
      <c r="F52" s="17">
        <v>1596</v>
      </c>
      <c r="G52" s="17">
        <v>441</v>
      </c>
      <c r="H52" s="17">
        <v>934</v>
      </c>
      <c r="I52" s="17">
        <v>930</v>
      </c>
      <c r="J52" s="17">
        <v>510</v>
      </c>
      <c r="K52" s="43"/>
      <c r="L52" s="33">
        <f>SUM(C52:K52)</f>
        <v>6615</v>
      </c>
      <c r="N52" s="43"/>
      <c r="O52" s="5"/>
      <c r="P52" s="93"/>
      <c r="Q52" s="93"/>
      <c r="R52" s="93"/>
      <c r="S52" s="93"/>
    </row>
    <row r="53" spans="2:19" ht="15.95" customHeight="1">
      <c r="B53" s="29" t="s">
        <v>65</v>
      </c>
      <c r="C53" s="43"/>
      <c r="D53" s="43"/>
      <c r="E53" s="17">
        <v>504</v>
      </c>
      <c r="F53" s="17">
        <v>1346</v>
      </c>
      <c r="G53" s="17">
        <v>829</v>
      </c>
      <c r="H53" s="17">
        <v>613</v>
      </c>
      <c r="I53" s="17">
        <v>132</v>
      </c>
      <c r="J53" s="17">
        <v>0</v>
      </c>
      <c r="K53" s="43"/>
      <c r="L53" s="33">
        <f>SUM(C53:K53)</f>
        <v>3424</v>
      </c>
      <c r="N53" s="43"/>
      <c r="P53" s="93"/>
      <c r="Q53" s="93"/>
      <c r="R53" s="93"/>
      <c r="S53" s="93"/>
    </row>
    <row r="54" spans="2:19" ht="15.95" customHeight="1">
      <c r="B54" s="53" t="s">
        <v>76</v>
      </c>
      <c r="C54" s="43"/>
      <c r="D54" s="43"/>
      <c r="E54" s="54">
        <f t="shared" ref="E54:J54" si="14">SUM(E55,E64)</f>
        <v>10763</v>
      </c>
      <c r="F54" s="54">
        <f t="shared" si="14"/>
        <v>33562</v>
      </c>
      <c r="G54" s="54">
        <f t="shared" si="14"/>
        <v>2891</v>
      </c>
      <c r="H54" s="54">
        <f t="shared" si="14"/>
        <v>15804</v>
      </c>
      <c r="I54" s="54">
        <f t="shared" si="14"/>
        <v>2143</v>
      </c>
      <c r="J54" s="54">
        <f t="shared" si="14"/>
        <v>600</v>
      </c>
      <c r="K54" s="43"/>
      <c r="L54" s="33">
        <f>SUM(C54:K54)</f>
        <v>65763</v>
      </c>
      <c r="N54" s="54">
        <f>SUM(N55,N64)</f>
        <v>659</v>
      </c>
      <c r="P54" s="93"/>
      <c r="Q54" s="93"/>
      <c r="R54" s="93"/>
      <c r="S54" s="93"/>
    </row>
    <row r="55" spans="2:19" ht="15.95" customHeight="1">
      <c r="B55" s="53" t="s">
        <v>77</v>
      </c>
      <c r="C55" s="43"/>
      <c r="D55" s="43"/>
      <c r="E55" s="54">
        <f>E61+E62+E56+E63</f>
        <v>4830</v>
      </c>
      <c r="F55" s="54">
        <f>F56+F63</f>
        <v>17690</v>
      </c>
      <c r="G55" s="54">
        <f>G56+G63</f>
        <v>1355</v>
      </c>
      <c r="H55" s="54">
        <f>H56+H63</f>
        <v>11006</v>
      </c>
      <c r="I55" s="54">
        <f>I56+I63</f>
        <v>1453</v>
      </c>
      <c r="J55" s="54">
        <f>J56+J63</f>
        <v>153</v>
      </c>
      <c r="K55" s="43"/>
      <c r="L55" s="33">
        <f>SUM(C55:K55)</f>
        <v>36487</v>
      </c>
      <c r="N55" s="54">
        <f>N56</f>
        <v>0</v>
      </c>
      <c r="P55" s="93"/>
      <c r="Q55" s="93"/>
      <c r="R55" s="93"/>
      <c r="S55" s="93"/>
    </row>
    <row r="56" spans="2:19" ht="15.95" customHeight="1">
      <c r="B56" s="63" t="s">
        <v>58</v>
      </c>
      <c r="C56" s="43"/>
      <c r="D56" s="43"/>
      <c r="E56" s="54">
        <f>SUM(E57:E60)</f>
        <v>1392</v>
      </c>
      <c r="F56" s="54">
        <f t="shared" ref="F56:J56" si="15">SUM(F57:F60)</f>
        <v>15072</v>
      </c>
      <c r="G56" s="54">
        <f t="shared" si="15"/>
        <v>498</v>
      </c>
      <c r="H56" s="54">
        <f t="shared" si="15"/>
        <v>2802</v>
      </c>
      <c r="I56" s="54">
        <f t="shared" si="15"/>
        <v>486</v>
      </c>
      <c r="J56" s="54">
        <f t="shared" si="15"/>
        <v>132</v>
      </c>
      <c r="K56" s="43"/>
      <c r="L56" s="33">
        <f t="shared" ref="L56:L74" si="16">SUM(C56:K56)</f>
        <v>20382</v>
      </c>
      <c r="N56" s="54">
        <f>N60</f>
        <v>0</v>
      </c>
      <c r="P56" s="93"/>
      <c r="Q56" s="93"/>
      <c r="R56" s="93"/>
      <c r="S56" s="93"/>
    </row>
    <row r="57" spans="2:19" ht="15.95" customHeight="1">
      <c r="B57" s="29" t="s">
        <v>114</v>
      </c>
      <c r="C57" s="43"/>
      <c r="D57" s="43"/>
      <c r="E57" s="17">
        <v>0</v>
      </c>
      <c r="F57" s="17">
        <v>5195</v>
      </c>
      <c r="G57" s="17">
        <v>0</v>
      </c>
      <c r="H57" s="17">
        <v>0</v>
      </c>
      <c r="I57" s="17">
        <v>0</v>
      </c>
      <c r="J57" s="17">
        <v>0</v>
      </c>
      <c r="K57" s="43"/>
      <c r="L57" s="33">
        <f t="shared" si="16"/>
        <v>5195</v>
      </c>
      <c r="N57" s="43"/>
      <c r="P57" s="93"/>
      <c r="Q57" s="93"/>
      <c r="R57" s="93"/>
      <c r="S57" s="93"/>
    </row>
    <row r="58" spans="2:19" ht="15.95" customHeight="1">
      <c r="B58" s="29" t="s">
        <v>115</v>
      </c>
      <c r="C58" s="43"/>
      <c r="D58" s="43"/>
      <c r="E58" s="17">
        <v>0</v>
      </c>
      <c r="F58" s="17">
        <v>483</v>
      </c>
      <c r="G58" s="17">
        <v>0</v>
      </c>
      <c r="H58" s="17">
        <v>0</v>
      </c>
      <c r="I58" s="17">
        <v>0</v>
      </c>
      <c r="J58" s="17">
        <v>0</v>
      </c>
      <c r="K58" s="43"/>
      <c r="L58" s="33">
        <f t="shared" si="16"/>
        <v>483</v>
      </c>
      <c r="N58" s="43"/>
      <c r="P58" s="93"/>
      <c r="Q58" s="93"/>
      <c r="R58" s="93"/>
      <c r="S58" s="93"/>
    </row>
    <row r="59" spans="2:19" ht="15.95" customHeight="1">
      <c r="B59" s="29" t="s">
        <v>59</v>
      </c>
      <c r="C59" s="43"/>
      <c r="D59" s="43"/>
      <c r="E59" s="43"/>
      <c r="F59" s="43"/>
      <c r="G59" s="17">
        <v>8</v>
      </c>
      <c r="H59" s="17">
        <v>0</v>
      </c>
      <c r="I59" s="17">
        <v>3</v>
      </c>
      <c r="J59" s="17">
        <v>8</v>
      </c>
      <c r="K59" s="43"/>
      <c r="L59" s="33">
        <f t="shared" si="16"/>
        <v>19</v>
      </c>
      <c r="N59" s="43"/>
      <c r="P59" s="93"/>
      <c r="Q59" s="93"/>
      <c r="R59" s="93"/>
      <c r="S59" s="93"/>
    </row>
    <row r="60" spans="2:19" ht="15.95" customHeight="1">
      <c r="B60" s="52" t="s">
        <v>60</v>
      </c>
      <c r="C60" s="43"/>
      <c r="D60" s="43"/>
      <c r="E60" s="17">
        <v>1392</v>
      </c>
      <c r="F60" s="17">
        <v>9394</v>
      </c>
      <c r="G60" s="17">
        <v>490</v>
      </c>
      <c r="H60" s="17">
        <v>2802</v>
      </c>
      <c r="I60" s="17">
        <v>483</v>
      </c>
      <c r="J60" s="17">
        <v>124</v>
      </c>
      <c r="K60" s="43"/>
      <c r="L60" s="33">
        <f t="shared" si="16"/>
        <v>14685</v>
      </c>
      <c r="N60" s="17">
        <v>0</v>
      </c>
      <c r="P60" s="93"/>
      <c r="Q60" s="93"/>
      <c r="R60" s="93"/>
      <c r="S60" s="93"/>
    </row>
    <row r="61" spans="2:19" ht="15.95" customHeight="1">
      <c r="B61" s="52" t="s">
        <v>1</v>
      </c>
      <c r="C61" s="43"/>
      <c r="D61" s="43"/>
      <c r="E61" s="17">
        <v>171</v>
      </c>
      <c r="F61" s="43"/>
      <c r="G61" s="43"/>
      <c r="H61" s="43"/>
      <c r="I61" s="43"/>
      <c r="J61" s="43"/>
      <c r="K61" s="43"/>
      <c r="L61" s="33">
        <f>SUM(C61:K61)</f>
        <v>171</v>
      </c>
      <c r="N61" s="43"/>
      <c r="P61" s="93"/>
      <c r="Q61" s="93"/>
      <c r="R61" s="93"/>
      <c r="S61" s="93"/>
    </row>
    <row r="62" spans="2:19" ht="15.95" customHeight="1">
      <c r="B62" s="29" t="s">
        <v>78</v>
      </c>
      <c r="C62" s="43"/>
      <c r="D62" s="43"/>
      <c r="E62" s="17">
        <v>2862</v>
      </c>
      <c r="F62" s="43"/>
      <c r="G62" s="43"/>
      <c r="H62" s="43"/>
      <c r="I62" s="43"/>
      <c r="J62" s="43"/>
      <c r="K62" s="43"/>
      <c r="L62" s="33">
        <f>SUM(C62:K62)</f>
        <v>2862</v>
      </c>
      <c r="N62" s="17">
        <v>0</v>
      </c>
      <c r="P62" s="93"/>
      <c r="Q62" s="93"/>
      <c r="R62" s="93"/>
      <c r="S62" s="93"/>
    </row>
    <row r="63" spans="2:19" ht="15.95" customHeight="1">
      <c r="B63" s="29" t="s">
        <v>79</v>
      </c>
      <c r="C63" s="43"/>
      <c r="D63" s="43"/>
      <c r="E63" s="17">
        <v>405</v>
      </c>
      <c r="F63" s="17">
        <v>2618</v>
      </c>
      <c r="G63" s="17">
        <v>857</v>
      </c>
      <c r="H63" s="17">
        <v>8204</v>
      </c>
      <c r="I63" s="17">
        <v>967</v>
      </c>
      <c r="J63" s="17">
        <v>21</v>
      </c>
      <c r="K63" s="43"/>
      <c r="L63" s="33">
        <f t="shared" si="16"/>
        <v>13072</v>
      </c>
      <c r="N63" s="17">
        <v>517</v>
      </c>
      <c r="P63" s="93"/>
      <c r="Q63" s="93"/>
      <c r="R63" s="93"/>
      <c r="S63" s="93"/>
    </row>
    <row r="64" spans="2:19" ht="15.95" customHeight="1">
      <c r="B64" s="53" t="s">
        <v>80</v>
      </c>
      <c r="C64" s="43"/>
      <c r="D64" s="43"/>
      <c r="E64" s="54">
        <f t="shared" ref="E64:J64" si="17">SUM(E65,E68:E74)</f>
        <v>5933</v>
      </c>
      <c r="F64" s="54">
        <f t="shared" si="17"/>
        <v>15872</v>
      </c>
      <c r="G64" s="54">
        <f t="shared" si="17"/>
        <v>1536</v>
      </c>
      <c r="H64" s="54">
        <f t="shared" si="17"/>
        <v>4798</v>
      </c>
      <c r="I64" s="54">
        <f t="shared" si="17"/>
        <v>690</v>
      </c>
      <c r="J64" s="54">
        <f t="shared" si="17"/>
        <v>447</v>
      </c>
      <c r="K64" s="43"/>
      <c r="L64" s="33">
        <f t="shared" si="16"/>
        <v>29276</v>
      </c>
      <c r="N64" s="54">
        <f>SUM(N67:N69)</f>
        <v>659</v>
      </c>
      <c r="P64" s="93"/>
      <c r="Q64" s="93"/>
      <c r="R64" s="93"/>
      <c r="S64" s="93"/>
    </row>
    <row r="65" spans="2:19" ht="15.95" customHeight="1">
      <c r="B65" s="63" t="s">
        <v>2</v>
      </c>
      <c r="C65" s="43"/>
      <c r="D65" s="43"/>
      <c r="E65" s="54">
        <f>SUM(E66:E67)</f>
        <v>635</v>
      </c>
      <c r="F65" s="54">
        <f t="shared" ref="F65:J65" si="18">SUM(F66:F67)</f>
        <v>12271</v>
      </c>
      <c r="G65" s="54">
        <f t="shared" si="18"/>
        <v>238</v>
      </c>
      <c r="H65" s="54">
        <f t="shared" si="18"/>
        <v>74</v>
      </c>
      <c r="I65" s="54">
        <f t="shared" si="18"/>
        <v>37</v>
      </c>
      <c r="J65" s="54">
        <f t="shared" si="18"/>
        <v>33</v>
      </c>
      <c r="K65" s="43"/>
      <c r="L65" s="33">
        <f t="shared" si="16"/>
        <v>13288</v>
      </c>
      <c r="N65" s="54">
        <f>SUM(N66:N67)</f>
        <v>341</v>
      </c>
      <c r="P65" s="93"/>
      <c r="Q65" s="93"/>
      <c r="R65" s="93"/>
      <c r="S65" s="93"/>
    </row>
    <row r="66" spans="2:19" ht="15.95" customHeight="1">
      <c r="B66" s="29" t="s">
        <v>102</v>
      </c>
      <c r="C66" s="43"/>
      <c r="D66" s="43"/>
      <c r="E66" s="17">
        <v>0</v>
      </c>
      <c r="F66" s="17">
        <v>6054</v>
      </c>
      <c r="G66" s="17">
        <v>143</v>
      </c>
      <c r="H66" s="17">
        <v>16</v>
      </c>
      <c r="I66" s="17">
        <v>14</v>
      </c>
      <c r="J66" s="17">
        <v>15</v>
      </c>
      <c r="K66" s="43"/>
      <c r="L66" s="33">
        <f t="shared" si="16"/>
        <v>6242</v>
      </c>
      <c r="N66" s="17">
        <v>0</v>
      </c>
      <c r="P66" s="93"/>
      <c r="Q66" s="93"/>
      <c r="R66" s="93"/>
      <c r="S66" s="93"/>
    </row>
    <row r="67" spans="2:19" ht="15.95" customHeight="1">
      <c r="B67" s="52" t="s">
        <v>61</v>
      </c>
      <c r="C67" s="43"/>
      <c r="D67" s="43"/>
      <c r="E67" s="17">
        <v>635</v>
      </c>
      <c r="F67" s="17">
        <v>6217</v>
      </c>
      <c r="G67" s="17">
        <v>95</v>
      </c>
      <c r="H67" s="17">
        <v>58</v>
      </c>
      <c r="I67" s="17">
        <v>23</v>
      </c>
      <c r="J67" s="17">
        <v>18</v>
      </c>
      <c r="K67" s="43"/>
      <c r="L67" s="33">
        <f t="shared" si="16"/>
        <v>7046</v>
      </c>
      <c r="N67" s="17">
        <v>341</v>
      </c>
      <c r="P67" s="93"/>
      <c r="Q67" s="93"/>
      <c r="R67" s="93"/>
      <c r="S67" s="93"/>
    </row>
    <row r="68" spans="2:19" ht="15.95" customHeight="1">
      <c r="B68" s="52" t="s">
        <v>3</v>
      </c>
      <c r="C68" s="43"/>
      <c r="D68" s="43"/>
      <c r="E68" s="17">
        <v>1137</v>
      </c>
      <c r="F68" s="17">
        <v>2151</v>
      </c>
      <c r="G68" s="17">
        <v>576</v>
      </c>
      <c r="H68" s="17">
        <v>4261</v>
      </c>
      <c r="I68" s="17">
        <v>577</v>
      </c>
      <c r="J68" s="17">
        <v>22</v>
      </c>
      <c r="K68" s="43"/>
      <c r="L68" s="33">
        <f t="shared" si="16"/>
        <v>8724</v>
      </c>
      <c r="N68" s="17">
        <v>318</v>
      </c>
      <c r="P68" s="93"/>
      <c r="Q68" s="93"/>
      <c r="R68" s="93"/>
      <c r="S68" s="93"/>
    </row>
    <row r="69" spans="2:19" ht="15.95" customHeight="1">
      <c r="B69" s="29" t="s">
        <v>81</v>
      </c>
      <c r="C69" s="43"/>
      <c r="D69" s="43"/>
      <c r="E69" s="17">
        <v>0</v>
      </c>
      <c r="F69" s="17">
        <v>430</v>
      </c>
      <c r="G69" s="17">
        <v>460</v>
      </c>
      <c r="H69" s="17">
        <v>3</v>
      </c>
      <c r="I69" s="17">
        <v>0</v>
      </c>
      <c r="J69" s="17">
        <v>0</v>
      </c>
      <c r="K69" s="43"/>
      <c r="L69" s="33">
        <f t="shared" si="16"/>
        <v>893</v>
      </c>
      <c r="N69" s="17">
        <v>0</v>
      </c>
      <c r="P69" s="93"/>
      <c r="Q69" s="93"/>
      <c r="R69" s="93"/>
      <c r="S69" s="93"/>
    </row>
    <row r="70" spans="2:19" ht="15.95" customHeight="1">
      <c r="B70" s="30" t="s">
        <v>82</v>
      </c>
      <c r="C70" s="43"/>
      <c r="D70" s="43"/>
      <c r="E70" s="17">
        <v>461</v>
      </c>
      <c r="F70" s="17">
        <v>1</v>
      </c>
      <c r="G70" s="17">
        <v>10</v>
      </c>
      <c r="H70" s="17">
        <v>1</v>
      </c>
      <c r="I70" s="17">
        <v>0</v>
      </c>
      <c r="J70" s="17">
        <v>0</v>
      </c>
      <c r="K70" s="43"/>
      <c r="L70" s="33">
        <f t="shared" si="16"/>
        <v>473</v>
      </c>
      <c r="N70" s="43"/>
      <c r="P70" s="93"/>
      <c r="Q70" s="93"/>
      <c r="R70" s="93"/>
      <c r="S70" s="93"/>
    </row>
    <row r="71" spans="2:19" ht="15.95" customHeight="1">
      <c r="B71" s="29" t="s">
        <v>83</v>
      </c>
      <c r="C71" s="43"/>
      <c r="D71" s="43"/>
      <c r="E71" s="43"/>
      <c r="F71" s="17">
        <v>0</v>
      </c>
      <c r="G71" s="17">
        <v>22</v>
      </c>
      <c r="H71" s="17">
        <v>345</v>
      </c>
      <c r="I71" s="17">
        <v>30</v>
      </c>
      <c r="J71" s="17">
        <v>0</v>
      </c>
      <c r="K71" s="43"/>
      <c r="L71" s="33">
        <f t="shared" si="16"/>
        <v>397</v>
      </c>
      <c r="N71" s="43"/>
      <c r="P71" s="93"/>
      <c r="Q71" s="93"/>
      <c r="R71" s="93"/>
      <c r="S71" s="93"/>
    </row>
    <row r="72" spans="2:19" ht="15.95" customHeight="1">
      <c r="B72" s="29" t="s">
        <v>84</v>
      </c>
      <c r="C72" s="43"/>
      <c r="D72" s="43"/>
      <c r="E72" s="17">
        <v>200</v>
      </c>
      <c r="F72" s="61"/>
      <c r="G72" s="61"/>
      <c r="H72" s="61"/>
      <c r="I72" s="61"/>
      <c r="J72" s="61"/>
      <c r="K72" s="43"/>
      <c r="L72" s="33">
        <f t="shared" si="16"/>
        <v>200</v>
      </c>
      <c r="N72" s="43"/>
      <c r="P72" s="93"/>
      <c r="Q72" s="93"/>
      <c r="R72" s="93"/>
      <c r="S72" s="93"/>
    </row>
    <row r="73" spans="2:19" ht="15.95" customHeight="1">
      <c r="B73" s="29" t="s">
        <v>113</v>
      </c>
      <c r="C73" s="43"/>
      <c r="D73" s="43"/>
      <c r="E73" s="17">
        <v>2506</v>
      </c>
      <c r="F73" s="61"/>
      <c r="G73" s="61"/>
      <c r="H73" s="61"/>
      <c r="I73" s="61"/>
      <c r="J73" s="61"/>
      <c r="K73" s="43"/>
      <c r="L73" s="33">
        <f t="shared" si="16"/>
        <v>2506</v>
      </c>
      <c r="N73" s="43"/>
      <c r="P73" s="93"/>
      <c r="Q73" s="93"/>
      <c r="R73" s="93"/>
      <c r="S73" s="93"/>
    </row>
    <row r="74" spans="2:19" ht="15.95" customHeight="1">
      <c r="B74" s="29" t="s">
        <v>86</v>
      </c>
      <c r="C74" s="43"/>
      <c r="D74" s="43"/>
      <c r="E74" s="17">
        <v>994</v>
      </c>
      <c r="F74" s="17">
        <v>1019</v>
      </c>
      <c r="G74" s="17">
        <v>230</v>
      </c>
      <c r="H74" s="17">
        <v>114</v>
      </c>
      <c r="I74" s="17">
        <v>46</v>
      </c>
      <c r="J74" s="17">
        <v>392</v>
      </c>
      <c r="K74" s="43"/>
      <c r="L74" s="33">
        <f t="shared" si="16"/>
        <v>2795</v>
      </c>
      <c r="N74" s="43"/>
      <c r="P74" s="93"/>
      <c r="Q74" s="93"/>
      <c r="R74" s="93"/>
      <c r="S74" s="93"/>
    </row>
    <row r="75" spans="2:19" ht="15.95" customHeight="1">
      <c r="B75" s="60" t="s">
        <v>16</v>
      </c>
      <c r="C75" s="32">
        <f>C16-C11</f>
        <v>736</v>
      </c>
      <c r="D75" s="32">
        <f>D16-D11</f>
        <v>1</v>
      </c>
      <c r="E75" s="32">
        <f t="shared" ref="E75:J75" si="19">SUM(E51:E54)</f>
        <v>13991</v>
      </c>
      <c r="F75" s="32">
        <f t="shared" si="19"/>
        <v>37025</v>
      </c>
      <c r="G75" s="32">
        <f t="shared" si="19"/>
        <v>4468</v>
      </c>
      <c r="H75" s="32">
        <f t="shared" si="19"/>
        <v>17890</v>
      </c>
      <c r="I75" s="32">
        <f t="shared" si="19"/>
        <v>3410</v>
      </c>
      <c r="J75" s="32">
        <f t="shared" si="19"/>
        <v>1110</v>
      </c>
      <c r="K75" s="32">
        <f>K16-K11</f>
        <v>1082</v>
      </c>
      <c r="L75" s="32">
        <f>SUM(C75:K75)</f>
        <v>79713</v>
      </c>
      <c r="N75" s="32">
        <f>N54</f>
        <v>659</v>
      </c>
      <c r="P75" s="93"/>
      <c r="Q75" s="93"/>
      <c r="R75" s="93"/>
      <c r="S75" s="93"/>
    </row>
    <row r="76" spans="2:19" ht="12.75" customHeight="1">
      <c r="B76" s="8"/>
      <c r="C76" s="5"/>
      <c r="D76" s="5"/>
      <c r="E76" s="5"/>
      <c r="F76" s="5"/>
      <c r="G76" s="5"/>
      <c r="H76" s="5"/>
      <c r="I76" s="5"/>
      <c r="J76" s="5"/>
      <c r="K76" s="6"/>
      <c r="L76" s="6"/>
      <c r="N76" s="3"/>
      <c r="P76" s="93"/>
      <c r="Q76" s="93"/>
      <c r="R76" s="93"/>
      <c r="S76" s="93"/>
    </row>
    <row r="77" spans="2:19" s="2" customFormat="1" ht="15.95" customHeight="1">
      <c r="B77" s="64" t="s">
        <v>4</v>
      </c>
      <c r="C77" s="66"/>
      <c r="D77" s="66"/>
      <c r="E77" s="65">
        <f>E16-E75-E11</f>
        <v>0</v>
      </c>
      <c r="F77" s="65">
        <f t="shared" ref="F77:I77" si="20">F16-F75-F11</f>
        <v>0</v>
      </c>
      <c r="G77" s="65">
        <f t="shared" si="20"/>
        <v>0</v>
      </c>
      <c r="H77" s="65">
        <f t="shared" si="20"/>
        <v>0</v>
      </c>
      <c r="I77" s="65">
        <f t="shared" si="20"/>
        <v>0</v>
      </c>
      <c r="J77" s="65">
        <f>J16-J75-J11</f>
        <v>0</v>
      </c>
      <c r="K77" s="66"/>
      <c r="L77" s="65">
        <f>L16-L75-L11</f>
        <v>0</v>
      </c>
      <c r="N77" s="7"/>
      <c r="P77" s="93"/>
      <c r="Q77" s="93"/>
      <c r="R77" s="93"/>
      <c r="S77" s="93"/>
    </row>
    <row r="78" spans="2:19" ht="12.75" customHeight="1">
      <c r="C78" s="84"/>
      <c r="D78" s="84"/>
      <c r="E78" s="84"/>
      <c r="F78" s="84"/>
      <c r="G78" s="84"/>
      <c r="H78" s="84"/>
      <c r="I78" s="84"/>
      <c r="J78" s="84"/>
      <c r="K78" s="84"/>
      <c r="L78" s="3"/>
      <c r="N78" s="3"/>
      <c r="P78" s="93"/>
      <c r="Q78" s="93"/>
      <c r="R78" s="93"/>
      <c r="S78" s="93"/>
    </row>
    <row r="79" spans="2:19" ht="15.95" customHeight="1">
      <c r="B79" s="29" t="s">
        <v>66</v>
      </c>
      <c r="C79" s="43"/>
      <c r="D79" s="43"/>
      <c r="E79" s="17">
        <v>39</v>
      </c>
      <c r="F79" s="17">
        <v>807</v>
      </c>
      <c r="G79" s="17">
        <v>54</v>
      </c>
      <c r="H79" s="17">
        <v>47</v>
      </c>
      <c r="I79" s="17">
        <v>10</v>
      </c>
      <c r="J79" s="17">
        <v>0</v>
      </c>
      <c r="K79" s="43"/>
      <c r="L79" s="33">
        <f>SUM(C79:K79)</f>
        <v>957</v>
      </c>
      <c r="M79" s="77" t="s">
        <v>122</v>
      </c>
      <c r="N79" s="3"/>
      <c r="P79" s="93"/>
      <c r="Q79" s="93"/>
      <c r="R79" s="93"/>
      <c r="S79" s="93"/>
    </row>
    <row r="80" spans="2:19" ht="15.95" customHeight="1">
      <c r="B80" s="52" t="s">
        <v>5</v>
      </c>
      <c r="C80" s="43"/>
      <c r="D80" s="43"/>
      <c r="E80" s="43"/>
      <c r="F80" s="43"/>
      <c r="G80" s="43"/>
      <c r="H80" s="43"/>
      <c r="I80" s="43"/>
      <c r="J80" s="43"/>
      <c r="K80" s="43"/>
      <c r="L80" s="17">
        <v>357</v>
      </c>
      <c r="M80" s="77" t="s">
        <v>122</v>
      </c>
      <c r="N80" s="3"/>
      <c r="P80" s="93"/>
      <c r="Q80" s="93"/>
      <c r="R80" s="93"/>
      <c r="S80" s="93"/>
    </row>
    <row r="81" spans="2:19" ht="15.95" customHeight="1">
      <c r="B81" s="29" t="s">
        <v>87</v>
      </c>
      <c r="C81" s="43"/>
      <c r="D81" s="43"/>
      <c r="E81" s="17">
        <v>147</v>
      </c>
      <c r="F81" s="43"/>
      <c r="G81" s="43"/>
      <c r="H81" s="43"/>
      <c r="I81" s="43"/>
      <c r="J81" s="43"/>
      <c r="K81" s="43"/>
      <c r="L81" s="33">
        <f>SUM(C81:K81)</f>
        <v>147</v>
      </c>
      <c r="M81" s="77" t="s">
        <v>122</v>
      </c>
      <c r="N81" s="3"/>
      <c r="P81" s="93"/>
      <c r="Q81" s="93"/>
      <c r="R81" s="93"/>
      <c r="S81" s="93"/>
    </row>
    <row r="82" spans="2:19" ht="15.95" customHeight="1">
      <c r="B82" s="29" t="s">
        <v>98</v>
      </c>
      <c r="C82" s="43"/>
      <c r="D82" s="43"/>
      <c r="E82" s="17">
        <v>1</v>
      </c>
      <c r="F82" s="17">
        <v>3978</v>
      </c>
      <c r="G82" s="17">
        <v>93</v>
      </c>
      <c r="H82" s="17">
        <v>663</v>
      </c>
      <c r="I82" s="17">
        <v>77</v>
      </c>
      <c r="J82" s="17">
        <v>39</v>
      </c>
      <c r="K82" s="43"/>
      <c r="L82" s="33">
        <f>SUM(C82:K82)</f>
        <v>4851</v>
      </c>
      <c r="M82" s="3"/>
      <c r="N82" s="3"/>
      <c r="P82" s="93"/>
      <c r="Q82" s="93"/>
      <c r="R82" s="93"/>
      <c r="S82" s="93"/>
    </row>
    <row r="83" spans="2:19" ht="12.75" customHeight="1">
      <c r="B83" s="8"/>
      <c r="C83" s="5"/>
      <c r="D83" s="5"/>
      <c r="E83" s="5"/>
      <c r="F83" s="5"/>
      <c r="G83" s="5"/>
      <c r="H83" s="5"/>
      <c r="I83" s="5"/>
      <c r="J83" s="5"/>
      <c r="K83" s="5"/>
      <c r="L83" s="5"/>
      <c r="N83" s="3"/>
      <c r="P83" s="93"/>
      <c r="Q83" s="93"/>
      <c r="R83" s="93"/>
      <c r="S83" s="93"/>
    </row>
    <row r="84" spans="2:19" ht="15.95" customHeight="1">
      <c r="B84" s="55" t="s">
        <v>99</v>
      </c>
      <c r="C84" s="3"/>
      <c r="D84" s="3"/>
      <c r="E84" s="3"/>
      <c r="F84" s="3"/>
      <c r="G84" s="3"/>
      <c r="H84" s="3"/>
      <c r="I84" s="3"/>
      <c r="J84" s="3"/>
      <c r="K84" s="3"/>
      <c r="L84" s="3"/>
      <c r="N84" s="3"/>
      <c r="P84" s="93"/>
      <c r="Q84" s="93"/>
      <c r="R84" s="93"/>
      <c r="S84" s="93"/>
    </row>
    <row r="85" spans="2:19" ht="15.95" customHeight="1">
      <c r="B85" s="28" t="s">
        <v>12</v>
      </c>
      <c r="C85" s="43"/>
      <c r="D85" s="43"/>
      <c r="E85" s="17">
        <v>520</v>
      </c>
      <c r="F85" s="17">
        <v>521</v>
      </c>
      <c r="G85" s="17">
        <v>307</v>
      </c>
      <c r="H85" s="17">
        <v>539</v>
      </c>
      <c r="I85" s="17">
        <v>205</v>
      </c>
      <c r="J85" s="17">
        <v>0</v>
      </c>
      <c r="K85" s="43"/>
      <c r="L85" s="33">
        <f>SUM(C85:K85)</f>
        <v>2092</v>
      </c>
      <c r="N85" s="69"/>
      <c r="P85" s="93"/>
      <c r="Q85" s="93"/>
      <c r="R85" s="93"/>
      <c r="S85" s="93"/>
    </row>
    <row r="86" spans="2:19" ht="15.95" customHeight="1">
      <c r="B86" s="28" t="s">
        <v>0</v>
      </c>
      <c r="C86" s="43"/>
      <c r="D86" s="43"/>
      <c r="E86" s="17">
        <v>2034</v>
      </c>
      <c r="F86" s="17">
        <v>800</v>
      </c>
      <c r="G86" s="17">
        <v>364</v>
      </c>
      <c r="H86" s="17">
        <v>231</v>
      </c>
      <c r="I86" s="17">
        <v>709</v>
      </c>
      <c r="J86" s="17">
        <v>108</v>
      </c>
      <c r="K86" s="43"/>
      <c r="L86" s="33">
        <f>SUM(C86:K86)</f>
        <v>4246</v>
      </c>
      <c r="N86" s="69"/>
      <c r="P86" s="93"/>
      <c r="Q86" s="93"/>
      <c r="R86" s="93"/>
      <c r="S86" s="93"/>
    </row>
    <row r="87" spans="2:19" ht="15.95" customHeight="1">
      <c r="B87" s="29" t="s">
        <v>65</v>
      </c>
      <c r="C87" s="43"/>
      <c r="D87" s="43"/>
      <c r="E87" s="17">
        <v>504</v>
      </c>
      <c r="F87" s="17">
        <v>1346</v>
      </c>
      <c r="G87" s="17">
        <v>829</v>
      </c>
      <c r="H87" s="17">
        <v>613</v>
      </c>
      <c r="I87" s="17">
        <v>132</v>
      </c>
      <c r="J87" s="17">
        <v>0</v>
      </c>
      <c r="K87" s="43"/>
      <c r="L87" s="33">
        <f>SUM(C87:K87)</f>
        <v>3424</v>
      </c>
      <c r="N87" s="69"/>
      <c r="P87" s="93"/>
      <c r="Q87" s="93"/>
      <c r="R87" s="93"/>
      <c r="S87" s="93"/>
    </row>
    <row r="88" spans="2:19" ht="15.95" customHeight="1">
      <c r="B88" s="53" t="s">
        <v>76</v>
      </c>
      <c r="C88" s="43"/>
      <c r="D88" s="43"/>
      <c r="E88" s="54">
        <f t="shared" ref="E88:J88" si="21">SUM(E89,E98)</f>
        <v>9240</v>
      </c>
      <c r="F88" s="54">
        <f t="shared" si="21"/>
        <v>24593</v>
      </c>
      <c r="G88" s="54">
        <f t="shared" si="21"/>
        <v>1784</v>
      </c>
      <c r="H88" s="54">
        <f t="shared" si="21"/>
        <v>9437</v>
      </c>
      <c r="I88" s="54">
        <f t="shared" si="21"/>
        <v>248</v>
      </c>
      <c r="J88" s="54">
        <f t="shared" si="21"/>
        <v>518</v>
      </c>
      <c r="K88" s="43"/>
      <c r="L88" s="33">
        <f>SUM(C88:K88)</f>
        <v>45820</v>
      </c>
      <c r="N88" s="75">
        <f>SUM(N89,N98)</f>
        <v>659</v>
      </c>
      <c r="P88" s="93"/>
      <c r="Q88" s="93"/>
      <c r="R88" s="93"/>
      <c r="S88" s="93"/>
    </row>
    <row r="89" spans="2:19" ht="15.95" customHeight="1">
      <c r="B89" s="53" t="s">
        <v>77</v>
      </c>
      <c r="C89" s="43"/>
      <c r="D89" s="43"/>
      <c r="E89" s="54">
        <f>E95+E96+E90+E97</f>
        <v>3425</v>
      </c>
      <c r="F89" s="54">
        <f>F90+F97</f>
        <v>10096</v>
      </c>
      <c r="G89" s="54">
        <f>G90+G97</f>
        <v>310</v>
      </c>
      <c r="H89" s="54">
        <f>H90+H97</f>
        <v>5218</v>
      </c>
      <c r="I89" s="54">
        <f>I90+I97</f>
        <v>-221</v>
      </c>
      <c r="J89" s="54">
        <f>J90+J97</f>
        <v>85</v>
      </c>
      <c r="K89" s="43"/>
      <c r="L89" s="33">
        <f>SUM(C89:K89)</f>
        <v>18913</v>
      </c>
      <c r="N89" s="75">
        <f>N90</f>
        <v>0</v>
      </c>
      <c r="P89" s="93"/>
      <c r="Q89" s="93"/>
      <c r="R89" s="93"/>
      <c r="S89" s="93"/>
    </row>
    <row r="90" spans="2:19" ht="15.95" customHeight="1">
      <c r="B90" s="63" t="s">
        <v>58</v>
      </c>
      <c r="C90" s="43"/>
      <c r="D90" s="43"/>
      <c r="E90" s="54">
        <f>SUM(E91:E94)</f>
        <v>746</v>
      </c>
      <c r="F90" s="54">
        <f t="shared" ref="F90:J90" si="22">SUM(F91:F94)</f>
        <v>11507</v>
      </c>
      <c r="G90" s="54">
        <f t="shared" si="22"/>
        <v>19</v>
      </c>
      <c r="H90" s="54">
        <f t="shared" si="22"/>
        <v>115</v>
      </c>
      <c r="I90" s="54">
        <f t="shared" si="22"/>
        <v>-264</v>
      </c>
      <c r="J90" s="54">
        <f t="shared" si="22"/>
        <v>101</v>
      </c>
      <c r="K90" s="43"/>
      <c r="L90" s="33">
        <f t="shared" ref="L90:L108" si="23">SUM(C90:K90)</f>
        <v>12224</v>
      </c>
      <c r="N90" s="75">
        <f>N94</f>
        <v>0</v>
      </c>
      <c r="P90" s="93"/>
      <c r="Q90" s="93"/>
      <c r="R90" s="93"/>
      <c r="S90" s="93"/>
    </row>
    <row r="91" spans="2:19" ht="15.95" customHeight="1">
      <c r="B91" s="29" t="s">
        <v>114</v>
      </c>
      <c r="C91" s="43"/>
      <c r="D91" s="43"/>
      <c r="E91" s="17">
        <v>0</v>
      </c>
      <c r="F91" s="17">
        <v>5195</v>
      </c>
      <c r="G91" s="17">
        <v>0</v>
      </c>
      <c r="H91" s="17">
        <v>0</v>
      </c>
      <c r="I91" s="17">
        <v>0</v>
      </c>
      <c r="J91" s="17">
        <v>0</v>
      </c>
      <c r="K91" s="43"/>
      <c r="L91" s="33">
        <f t="shared" si="23"/>
        <v>5195</v>
      </c>
      <c r="N91" s="69"/>
      <c r="P91" s="93"/>
      <c r="Q91" s="93"/>
      <c r="R91" s="93"/>
      <c r="S91" s="93"/>
    </row>
    <row r="92" spans="2:19" ht="15.95" customHeight="1">
      <c r="B92" s="29" t="s">
        <v>115</v>
      </c>
      <c r="C92" s="43"/>
      <c r="D92" s="43"/>
      <c r="E92" s="17">
        <v>0</v>
      </c>
      <c r="F92" s="17">
        <v>483</v>
      </c>
      <c r="G92" s="17">
        <v>0</v>
      </c>
      <c r="H92" s="17">
        <v>0</v>
      </c>
      <c r="I92" s="17">
        <v>0</v>
      </c>
      <c r="J92" s="17">
        <v>0</v>
      </c>
      <c r="K92" s="43"/>
      <c r="L92" s="33">
        <f t="shared" si="23"/>
        <v>483</v>
      </c>
      <c r="N92" s="69"/>
      <c r="P92" s="93"/>
      <c r="Q92" s="93"/>
      <c r="R92" s="93"/>
      <c r="S92" s="93"/>
    </row>
    <row r="93" spans="2:19" ht="15.95" customHeight="1">
      <c r="B93" s="29" t="s">
        <v>59</v>
      </c>
      <c r="C93" s="43"/>
      <c r="D93" s="43"/>
      <c r="E93" s="43"/>
      <c r="F93" s="43"/>
      <c r="G93" s="17">
        <v>8</v>
      </c>
      <c r="H93" s="17">
        <v>0</v>
      </c>
      <c r="I93" s="17">
        <v>3</v>
      </c>
      <c r="J93" s="17">
        <v>8</v>
      </c>
      <c r="K93" s="43"/>
      <c r="L93" s="33">
        <f t="shared" si="23"/>
        <v>19</v>
      </c>
      <c r="N93" s="69"/>
      <c r="P93" s="93"/>
      <c r="Q93" s="93"/>
      <c r="R93" s="93"/>
      <c r="S93" s="93"/>
    </row>
    <row r="94" spans="2:19" ht="15.95" customHeight="1">
      <c r="B94" s="52" t="s">
        <v>60</v>
      </c>
      <c r="C94" s="43"/>
      <c r="D94" s="43"/>
      <c r="E94" s="17">
        <v>746</v>
      </c>
      <c r="F94" s="17">
        <v>5829</v>
      </c>
      <c r="G94" s="17">
        <v>11</v>
      </c>
      <c r="H94" s="17">
        <v>115</v>
      </c>
      <c r="I94" s="17">
        <v>-267</v>
      </c>
      <c r="J94" s="17">
        <v>93</v>
      </c>
      <c r="K94" s="43"/>
      <c r="L94" s="33">
        <f t="shared" si="23"/>
        <v>6527</v>
      </c>
      <c r="N94" s="87">
        <v>0</v>
      </c>
      <c r="P94" s="93"/>
      <c r="Q94" s="93"/>
      <c r="R94" s="93"/>
      <c r="S94" s="93"/>
    </row>
    <row r="95" spans="2:19" ht="15.95" customHeight="1">
      <c r="B95" s="52" t="s">
        <v>1</v>
      </c>
      <c r="C95" s="43"/>
      <c r="D95" s="43"/>
      <c r="E95" s="17">
        <v>171</v>
      </c>
      <c r="F95" s="43"/>
      <c r="G95" s="43"/>
      <c r="H95" s="43"/>
      <c r="I95" s="43"/>
      <c r="J95" s="43"/>
      <c r="K95" s="43"/>
      <c r="L95" s="33">
        <f>SUM(C95:K95)</f>
        <v>171</v>
      </c>
      <c r="N95" s="69"/>
      <c r="P95" s="93"/>
      <c r="Q95" s="93"/>
      <c r="R95" s="93"/>
      <c r="S95" s="93"/>
    </row>
    <row r="96" spans="2:19" ht="15.95" customHeight="1">
      <c r="B96" s="29" t="s">
        <v>78</v>
      </c>
      <c r="C96" s="43"/>
      <c r="D96" s="43"/>
      <c r="E96" s="17">
        <v>2862</v>
      </c>
      <c r="F96" s="43"/>
      <c r="G96" s="43"/>
      <c r="H96" s="43"/>
      <c r="I96" s="43"/>
      <c r="J96" s="43"/>
      <c r="K96" s="43"/>
      <c r="L96" s="33">
        <f>SUM(C96:K96)</f>
        <v>2862</v>
      </c>
      <c r="N96" s="87">
        <v>0</v>
      </c>
      <c r="P96" s="93"/>
      <c r="Q96" s="93"/>
      <c r="R96" s="93"/>
      <c r="S96" s="93"/>
    </row>
    <row r="97" spans="2:19" ht="15.95" customHeight="1">
      <c r="B97" s="29" t="s">
        <v>79</v>
      </c>
      <c r="C97" s="43"/>
      <c r="D97" s="43"/>
      <c r="E97" s="17">
        <v>-354</v>
      </c>
      <c r="F97" s="17">
        <v>-1411</v>
      </c>
      <c r="G97" s="17">
        <v>291</v>
      </c>
      <c r="H97" s="17">
        <v>5103</v>
      </c>
      <c r="I97" s="17">
        <v>43</v>
      </c>
      <c r="J97" s="17">
        <v>-16</v>
      </c>
      <c r="K97" s="43"/>
      <c r="L97" s="33">
        <f t="shared" si="23"/>
        <v>3656</v>
      </c>
      <c r="N97" s="87">
        <v>517</v>
      </c>
      <c r="P97" s="93"/>
      <c r="Q97" s="93"/>
      <c r="R97" s="93"/>
      <c r="S97" s="93"/>
    </row>
    <row r="98" spans="2:19" ht="15.95" customHeight="1">
      <c r="B98" s="53" t="s">
        <v>80</v>
      </c>
      <c r="C98" s="43"/>
      <c r="D98" s="43"/>
      <c r="E98" s="54">
        <f t="shared" ref="E98:J98" si="24">SUM(E99,E102:E108)</f>
        <v>5815</v>
      </c>
      <c r="F98" s="54">
        <f t="shared" si="24"/>
        <v>14497</v>
      </c>
      <c r="G98" s="54">
        <f t="shared" si="24"/>
        <v>1474</v>
      </c>
      <c r="H98" s="54">
        <f t="shared" si="24"/>
        <v>4219</v>
      </c>
      <c r="I98" s="54">
        <f t="shared" si="24"/>
        <v>469</v>
      </c>
      <c r="J98" s="54">
        <f t="shared" si="24"/>
        <v>433</v>
      </c>
      <c r="K98" s="43"/>
      <c r="L98" s="33">
        <f t="shared" si="23"/>
        <v>26907</v>
      </c>
      <c r="N98" s="75">
        <f>SUM(N101:N103)</f>
        <v>659</v>
      </c>
      <c r="P98" s="93"/>
      <c r="Q98" s="93"/>
      <c r="R98" s="93"/>
      <c r="S98" s="93"/>
    </row>
    <row r="99" spans="2:19" ht="15.95" customHeight="1">
      <c r="B99" s="63" t="s">
        <v>2</v>
      </c>
      <c r="C99" s="43"/>
      <c r="D99" s="43"/>
      <c r="E99" s="54">
        <f>SUM(E100:E101)</f>
        <v>631</v>
      </c>
      <c r="F99" s="54">
        <f t="shared" ref="F99:J99" si="25">SUM(F100:F101)</f>
        <v>11472</v>
      </c>
      <c r="G99" s="54">
        <f t="shared" si="25"/>
        <v>235</v>
      </c>
      <c r="H99" s="54">
        <f t="shared" si="25"/>
        <v>58</v>
      </c>
      <c r="I99" s="54">
        <f t="shared" si="25"/>
        <v>32</v>
      </c>
      <c r="J99" s="54">
        <f t="shared" si="25"/>
        <v>33</v>
      </c>
      <c r="K99" s="43"/>
      <c r="L99" s="33">
        <f t="shared" si="23"/>
        <v>12461</v>
      </c>
      <c r="N99" s="75">
        <f>SUM(N100:N101)</f>
        <v>341</v>
      </c>
      <c r="P99" s="93"/>
      <c r="Q99" s="93"/>
      <c r="R99" s="93"/>
      <c r="S99" s="93"/>
    </row>
    <row r="100" spans="2:19" ht="15.95" customHeight="1">
      <c r="B100" s="52" t="s">
        <v>107</v>
      </c>
      <c r="C100" s="43"/>
      <c r="D100" s="43"/>
      <c r="E100" s="17">
        <v>0</v>
      </c>
      <c r="F100" s="17">
        <v>6057</v>
      </c>
      <c r="G100" s="17">
        <v>143</v>
      </c>
      <c r="H100" s="17">
        <v>16</v>
      </c>
      <c r="I100" s="17">
        <v>14</v>
      </c>
      <c r="J100" s="17">
        <v>15</v>
      </c>
      <c r="K100" s="43"/>
      <c r="L100" s="33">
        <f t="shared" si="23"/>
        <v>6245</v>
      </c>
      <c r="N100" s="17">
        <v>0</v>
      </c>
      <c r="P100" s="93"/>
      <c r="Q100" s="93"/>
      <c r="R100" s="93"/>
      <c r="S100" s="93"/>
    </row>
    <row r="101" spans="2:19" ht="15.95" customHeight="1">
      <c r="B101" s="52" t="s">
        <v>61</v>
      </c>
      <c r="C101" s="43"/>
      <c r="D101" s="43"/>
      <c r="E101" s="17">
        <v>631</v>
      </c>
      <c r="F101" s="17">
        <v>5415</v>
      </c>
      <c r="G101" s="17">
        <v>92</v>
      </c>
      <c r="H101" s="17">
        <v>42</v>
      </c>
      <c r="I101" s="17">
        <v>18</v>
      </c>
      <c r="J101" s="17">
        <v>18</v>
      </c>
      <c r="K101" s="43"/>
      <c r="L101" s="33">
        <f t="shared" si="23"/>
        <v>6216</v>
      </c>
      <c r="N101" s="87">
        <v>341</v>
      </c>
      <c r="P101" s="93"/>
      <c r="Q101" s="93"/>
      <c r="R101" s="93"/>
      <c r="S101" s="93"/>
    </row>
    <row r="102" spans="2:19" ht="15.95" customHeight="1">
      <c r="B102" s="52" t="s">
        <v>3</v>
      </c>
      <c r="C102" s="43"/>
      <c r="D102" s="43"/>
      <c r="E102" s="17">
        <v>1086</v>
      </c>
      <c r="F102" s="17">
        <v>1704</v>
      </c>
      <c r="G102" s="17">
        <v>538</v>
      </c>
      <c r="H102" s="17">
        <v>3880</v>
      </c>
      <c r="I102" s="17">
        <v>390</v>
      </c>
      <c r="J102" s="17">
        <v>12</v>
      </c>
      <c r="K102" s="43"/>
      <c r="L102" s="33">
        <f t="shared" si="23"/>
        <v>7610</v>
      </c>
      <c r="N102" s="87">
        <v>318</v>
      </c>
      <c r="P102" s="93"/>
      <c r="Q102" s="93"/>
      <c r="R102" s="93"/>
      <c r="S102" s="93"/>
    </row>
    <row r="103" spans="2:19" ht="15.95" customHeight="1">
      <c r="B103" s="29" t="s">
        <v>81</v>
      </c>
      <c r="C103" s="43"/>
      <c r="D103" s="43"/>
      <c r="E103" s="17">
        <v>-4</v>
      </c>
      <c r="F103" s="17">
        <v>410</v>
      </c>
      <c r="G103" s="17">
        <v>457</v>
      </c>
      <c r="H103" s="17">
        <v>-12</v>
      </c>
      <c r="I103" s="17">
        <v>-4</v>
      </c>
      <c r="J103" s="17">
        <v>0</v>
      </c>
      <c r="K103" s="43"/>
      <c r="L103" s="33">
        <f t="shared" si="23"/>
        <v>847</v>
      </c>
      <c r="N103" s="87">
        <v>0</v>
      </c>
      <c r="P103" s="93"/>
      <c r="Q103" s="93"/>
      <c r="R103" s="93"/>
      <c r="S103" s="93"/>
    </row>
    <row r="104" spans="2:19" ht="15.95" customHeight="1">
      <c r="B104" s="29" t="s">
        <v>82</v>
      </c>
      <c r="C104" s="43"/>
      <c r="D104" s="43"/>
      <c r="E104" s="17">
        <v>439</v>
      </c>
      <c r="F104" s="17">
        <v>1</v>
      </c>
      <c r="G104" s="17">
        <v>10</v>
      </c>
      <c r="H104" s="17">
        <v>1</v>
      </c>
      <c r="I104" s="17">
        <v>0</v>
      </c>
      <c r="J104" s="17">
        <v>0</v>
      </c>
      <c r="K104" s="43"/>
      <c r="L104" s="33">
        <f t="shared" si="23"/>
        <v>451</v>
      </c>
      <c r="N104" s="69"/>
      <c r="P104" s="93"/>
      <c r="Q104" s="93"/>
      <c r="R104" s="93"/>
      <c r="S104" s="93"/>
    </row>
    <row r="105" spans="2:19" ht="15.95" customHeight="1">
      <c r="B105" s="29" t="s">
        <v>83</v>
      </c>
      <c r="C105" s="43"/>
      <c r="D105" s="43"/>
      <c r="E105" s="43"/>
      <c r="F105" s="17">
        <v>-78</v>
      </c>
      <c r="G105" s="17">
        <v>10</v>
      </c>
      <c r="H105" s="17">
        <v>204</v>
      </c>
      <c r="I105" s="17">
        <v>13</v>
      </c>
      <c r="J105" s="17">
        <v>-1</v>
      </c>
      <c r="K105" s="43"/>
      <c r="L105" s="33">
        <f t="shared" si="23"/>
        <v>148</v>
      </c>
      <c r="N105" s="69"/>
      <c r="P105" s="93"/>
      <c r="Q105" s="93"/>
      <c r="R105" s="93"/>
      <c r="S105" s="93"/>
    </row>
    <row r="106" spans="2:19" ht="15.95" customHeight="1">
      <c r="B106" s="29" t="s">
        <v>84</v>
      </c>
      <c r="C106" s="43"/>
      <c r="D106" s="43"/>
      <c r="E106" s="17">
        <v>200</v>
      </c>
      <c r="F106" s="61"/>
      <c r="G106" s="61"/>
      <c r="H106" s="61"/>
      <c r="I106" s="61"/>
      <c r="J106" s="61"/>
      <c r="K106" s="43"/>
      <c r="L106" s="33">
        <f t="shared" si="23"/>
        <v>200</v>
      </c>
      <c r="N106" s="69"/>
      <c r="P106" s="93"/>
      <c r="Q106" s="93"/>
      <c r="R106" s="93"/>
      <c r="S106" s="93"/>
    </row>
    <row r="107" spans="2:19" ht="15.95" customHeight="1">
      <c r="B107" s="29" t="s">
        <v>85</v>
      </c>
      <c r="C107" s="43"/>
      <c r="D107" s="43"/>
      <c r="E107" s="17">
        <v>2506</v>
      </c>
      <c r="F107" s="61"/>
      <c r="G107" s="61"/>
      <c r="H107" s="61"/>
      <c r="I107" s="61"/>
      <c r="J107" s="61"/>
      <c r="K107" s="43"/>
      <c r="L107" s="33">
        <f t="shared" si="23"/>
        <v>2506</v>
      </c>
      <c r="N107" s="69"/>
      <c r="P107" s="93"/>
      <c r="Q107" s="93"/>
      <c r="R107" s="93"/>
      <c r="S107" s="93"/>
    </row>
    <row r="108" spans="2:19" ht="15.95" customHeight="1">
      <c r="B108" s="29" t="s">
        <v>86</v>
      </c>
      <c r="C108" s="43"/>
      <c r="D108" s="43"/>
      <c r="E108" s="17">
        <v>957</v>
      </c>
      <c r="F108" s="17">
        <v>988</v>
      </c>
      <c r="G108" s="17">
        <v>224</v>
      </c>
      <c r="H108" s="17">
        <v>88</v>
      </c>
      <c r="I108" s="17">
        <v>38</v>
      </c>
      <c r="J108" s="17">
        <v>389</v>
      </c>
      <c r="K108" s="43"/>
      <c r="L108" s="33">
        <f t="shared" si="23"/>
        <v>2684</v>
      </c>
      <c r="N108" s="69"/>
      <c r="P108" s="93"/>
      <c r="Q108" s="93"/>
      <c r="R108" s="93"/>
      <c r="S108" s="93"/>
    </row>
    <row r="109" spans="2:19" ht="15.95" customHeight="1">
      <c r="B109" s="60" t="s">
        <v>62</v>
      </c>
      <c r="C109" s="32">
        <f>C28</f>
        <v>508</v>
      </c>
      <c r="D109" s="32">
        <f>D28</f>
        <v>1</v>
      </c>
      <c r="E109" s="32">
        <f t="shared" ref="E109:J109" si="26">SUM(E85:E88)</f>
        <v>12298</v>
      </c>
      <c r="F109" s="32">
        <f t="shared" si="26"/>
        <v>27260</v>
      </c>
      <c r="G109" s="32">
        <f t="shared" si="26"/>
        <v>3284</v>
      </c>
      <c r="H109" s="32">
        <f t="shared" si="26"/>
        <v>10820</v>
      </c>
      <c r="I109" s="32">
        <f t="shared" si="26"/>
        <v>1294</v>
      </c>
      <c r="J109" s="32">
        <f t="shared" si="26"/>
        <v>626</v>
      </c>
      <c r="K109" s="32">
        <f>K28</f>
        <v>-25</v>
      </c>
      <c r="L109" s="32">
        <f>SUM(C109:K109)</f>
        <v>56066</v>
      </c>
      <c r="N109" s="35">
        <f>N88</f>
        <v>659</v>
      </c>
      <c r="P109" s="93"/>
      <c r="Q109" s="93"/>
      <c r="R109" s="93"/>
      <c r="S109" s="93"/>
    </row>
    <row r="110" spans="2:19" ht="12.75" customHeight="1">
      <c r="B110" s="8"/>
      <c r="C110" s="5"/>
      <c r="D110" s="5"/>
      <c r="E110" s="5"/>
      <c r="F110" s="5"/>
      <c r="G110" s="5"/>
      <c r="H110" s="5"/>
      <c r="I110" s="5"/>
      <c r="J110" s="5"/>
      <c r="K110" s="6"/>
      <c r="L110" s="6"/>
      <c r="P110" s="93"/>
      <c r="Q110" s="93"/>
      <c r="R110" s="93"/>
      <c r="S110" s="93"/>
    </row>
    <row r="111" spans="2:19" ht="15.95" customHeight="1">
      <c r="B111" s="70" t="s">
        <v>55</v>
      </c>
      <c r="C111" s="72"/>
      <c r="D111" s="73"/>
      <c r="E111" s="71">
        <f>E28-E109</f>
        <v>0</v>
      </c>
      <c r="F111" s="71">
        <f t="shared" ref="F111:L111" si="27">F28-F109</f>
        <v>0</v>
      </c>
      <c r="G111" s="71">
        <f t="shared" si="27"/>
        <v>0</v>
      </c>
      <c r="H111" s="71">
        <f t="shared" si="27"/>
        <v>0</v>
      </c>
      <c r="I111" s="71">
        <f t="shared" si="27"/>
        <v>0</v>
      </c>
      <c r="J111" s="71">
        <f t="shared" si="27"/>
        <v>0</v>
      </c>
      <c r="K111" s="74"/>
      <c r="L111" s="71">
        <f t="shared" si="27"/>
        <v>0</v>
      </c>
      <c r="P111" s="93"/>
      <c r="Q111" s="93"/>
      <c r="R111" s="93"/>
      <c r="S111" s="93"/>
    </row>
    <row r="112" spans="2:19" ht="12.75" customHeight="1">
      <c r="B112" s="8"/>
      <c r="C112" s="5"/>
      <c r="D112" s="5"/>
      <c r="E112" s="5"/>
      <c r="F112" s="5"/>
      <c r="G112" s="5"/>
      <c r="H112" s="5"/>
      <c r="I112" s="5"/>
      <c r="J112" s="5"/>
      <c r="K112" s="6"/>
      <c r="L112" s="6"/>
      <c r="P112" s="93"/>
      <c r="Q112" s="93"/>
      <c r="R112" s="93"/>
      <c r="S112" s="93"/>
    </row>
    <row r="113" spans="2:19" ht="15.95" customHeight="1">
      <c r="B113" s="29" t="s">
        <v>66</v>
      </c>
      <c r="C113" s="43"/>
      <c r="D113" s="43"/>
      <c r="E113" s="17">
        <v>39</v>
      </c>
      <c r="F113" s="17">
        <v>807</v>
      </c>
      <c r="G113" s="17">
        <v>54</v>
      </c>
      <c r="H113" s="17">
        <v>47</v>
      </c>
      <c r="I113" s="17">
        <v>10</v>
      </c>
      <c r="J113" s="17">
        <v>0</v>
      </c>
      <c r="K113" s="43"/>
      <c r="L113" s="33">
        <f>SUM(C113:K113)</f>
        <v>957</v>
      </c>
      <c r="M113" s="76" t="s">
        <v>122</v>
      </c>
      <c r="P113" s="93"/>
      <c r="Q113" s="93"/>
      <c r="R113" s="93"/>
      <c r="S113" s="93"/>
    </row>
    <row r="114" spans="2:19" ht="15.95" customHeight="1">
      <c r="B114" s="52" t="s">
        <v>5</v>
      </c>
      <c r="C114" s="43"/>
      <c r="D114" s="43"/>
      <c r="E114" s="43"/>
      <c r="F114" s="43"/>
      <c r="G114" s="43"/>
      <c r="H114" s="43"/>
      <c r="I114" s="43"/>
      <c r="J114" s="43"/>
      <c r="K114" s="43"/>
      <c r="L114" s="17">
        <v>357</v>
      </c>
      <c r="M114" s="76" t="s">
        <v>122</v>
      </c>
      <c r="P114" s="93"/>
      <c r="Q114" s="93"/>
      <c r="R114" s="93"/>
      <c r="S114" s="93"/>
    </row>
    <row r="115" spans="2:19" ht="12.75" customHeight="1">
      <c r="B115" s="8"/>
      <c r="C115" s="5"/>
      <c r="D115" s="5"/>
      <c r="E115" s="5"/>
      <c r="F115" s="5"/>
      <c r="G115" s="5"/>
      <c r="H115" s="5"/>
      <c r="I115" s="5"/>
      <c r="J115" s="5"/>
      <c r="K115" s="5"/>
      <c r="L115" s="5"/>
      <c r="P115" s="93"/>
      <c r="Q115" s="93"/>
      <c r="R115" s="93"/>
      <c r="S115" s="93"/>
    </row>
    <row r="116" spans="2:19" ht="15.95" customHeight="1">
      <c r="B116" s="55" t="s">
        <v>100</v>
      </c>
      <c r="C116" s="3"/>
      <c r="D116" s="3"/>
      <c r="E116" s="3"/>
      <c r="F116" s="3"/>
      <c r="G116" s="3"/>
      <c r="H116" s="3"/>
      <c r="I116" s="3"/>
      <c r="J116" s="3"/>
      <c r="K116" s="3"/>
      <c r="L116" s="3"/>
      <c r="P116" s="93"/>
      <c r="Q116" s="93"/>
      <c r="R116" s="93"/>
      <c r="S116" s="93"/>
    </row>
    <row r="117" spans="2:19" ht="15.95" customHeight="1">
      <c r="B117" s="67" t="s">
        <v>0</v>
      </c>
      <c r="C117" s="43"/>
      <c r="D117" s="43"/>
      <c r="E117" s="17">
        <v>0</v>
      </c>
      <c r="F117" s="17">
        <v>0</v>
      </c>
      <c r="G117" s="17">
        <v>-41</v>
      </c>
      <c r="H117" s="17">
        <v>0</v>
      </c>
      <c r="I117" s="17">
        <v>0</v>
      </c>
      <c r="J117" s="17">
        <v>0</v>
      </c>
      <c r="K117" s="43"/>
      <c r="L117" s="33">
        <f>SUM(C117:K117)</f>
        <v>-41</v>
      </c>
      <c r="P117" s="93"/>
      <c r="Q117" s="93"/>
      <c r="R117" s="93"/>
      <c r="S117" s="93"/>
    </row>
    <row r="118" spans="2:19" ht="15.95" customHeight="1">
      <c r="B118" s="29" t="s">
        <v>65</v>
      </c>
      <c r="C118" s="43"/>
      <c r="D118" s="43"/>
      <c r="E118" s="17">
        <v>0</v>
      </c>
      <c r="F118" s="17">
        <v>0</v>
      </c>
      <c r="G118" s="17">
        <v>0</v>
      </c>
      <c r="H118" s="17">
        <v>0</v>
      </c>
      <c r="I118" s="17">
        <v>0</v>
      </c>
      <c r="J118" s="17">
        <v>0</v>
      </c>
      <c r="K118" s="43"/>
      <c r="L118" s="33">
        <f>SUM(C118:K118)</f>
        <v>0</v>
      </c>
      <c r="P118" s="93"/>
      <c r="Q118" s="93"/>
      <c r="R118" s="93"/>
      <c r="S118" s="93"/>
    </row>
    <row r="119" spans="2:19" ht="15.95" customHeight="1">
      <c r="B119" s="29" t="s">
        <v>88</v>
      </c>
      <c r="C119" s="43"/>
      <c r="D119" s="43"/>
      <c r="E119" s="17">
        <v>0</v>
      </c>
      <c r="F119" s="17">
        <v>0</v>
      </c>
      <c r="G119" s="17">
        <v>0</v>
      </c>
      <c r="H119" s="17">
        <v>0</v>
      </c>
      <c r="I119" s="17">
        <v>0</v>
      </c>
      <c r="J119" s="17">
        <v>0</v>
      </c>
      <c r="K119" s="43"/>
      <c r="L119" s="33">
        <f>SUM(C119:K119)</f>
        <v>0</v>
      </c>
      <c r="P119" s="93"/>
      <c r="Q119" s="93"/>
      <c r="R119" s="93"/>
      <c r="S119" s="93"/>
    </row>
    <row r="120" spans="2:19" ht="15.95" customHeight="1">
      <c r="B120" s="53" t="s">
        <v>76</v>
      </c>
      <c r="C120" s="43"/>
      <c r="D120" s="43"/>
      <c r="E120" s="54">
        <f t="shared" ref="E120:J120" si="28">SUM(E121,E126)</f>
        <v>0</v>
      </c>
      <c r="F120" s="54">
        <f t="shared" si="28"/>
        <v>-496</v>
      </c>
      <c r="G120" s="54">
        <f t="shared" si="28"/>
        <v>0</v>
      </c>
      <c r="H120" s="54">
        <f t="shared" si="28"/>
        <v>-161</v>
      </c>
      <c r="I120" s="54">
        <f t="shared" si="28"/>
        <v>-40</v>
      </c>
      <c r="J120" s="54">
        <f t="shared" si="28"/>
        <v>-8</v>
      </c>
      <c r="K120" s="43"/>
      <c r="L120" s="33">
        <f>SUM(C120:K120)</f>
        <v>-705</v>
      </c>
      <c r="P120" s="93"/>
      <c r="Q120" s="93"/>
      <c r="R120" s="93"/>
      <c r="S120" s="93"/>
    </row>
    <row r="121" spans="2:19" ht="15.95" customHeight="1">
      <c r="B121" s="53" t="s">
        <v>77</v>
      </c>
      <c r="C121" s="43"/>
      <c r="D121" s="43"/>
      <c r="E121" s="54">
        <f t="shared" ref="E121:J121" si="29">SUM(E122:E125)</f>
        <v>0</v>
      </c>
      <c r="F121" s="54">
        <f t="shared" si="29"/>
        <v>-20</v>
      </c>
      <c r="G121" s="54">
        <f t="shared" si="29"/>
        <v>0</v>
      </c>
      <c r="H121" s="54">
        <f t="shared" si="29"/>
        <v>-49</v>
      </c>
      <c r="I121" s="54">
        <f t="shared" si="29"/>
        <v>-33</v>
      </c>
      <c r="J121" s="54">
        <f t="shared" si="29"/>
        <v>0</v>
      </c>
      <c r="K121" s="43"/>
      <c r="L121" s="33">
        <f>SUM(C121:K121)</f>
        <v>-102</v>
      </c>
      <c r="P121" s="93"/>
      <c r="Q121" s="93"/>
      <c r="R121" s="93"/>
      <c r="S121" s="93"/>
    </row>
    <row r="122" spans="2:19" ht="15.95" customHeight="1">
      <c r="B122" s="68" t="s">
        <v>58</v>
      </c>
      <c r="C122" s="43"/>
      <c r="D122" s="43"/>
      <c r="E122" s="88">
        <v>0</v>
      </c>
      <c r="F122" s="88">
        <v>-20</v>
      </c>
      <c r="G122" s="88">
        <v>0</v>
      </c>
      <c r="H122" s="88">
        <v>-49</v>
      </c>
      <c r="I122" s="88">
        <v>0</v>
      </c>
      <c r="J122" s="88">
        <v>0</v>
      </c>
      <c r="K122" s="43"/>
      <c r="L122" s="33">
        <f t="shared" ref="L122:L134" si="30">SUM(C122:K122)</f>
        <v>-69</v>
      </c>
      <c r="P122" s="93"/>
      <c r="Q122" s="93"/>
      <c r="R122" s="93"/>
      <c r="S122" s="93"/>
    </row>
    <row r="123" spans="2:19" ht="15.95" customHeight="1">
      <c r="B123" s="68" t="s">
        <v>1</v>
      </c>
      <c r="C123" s="43"/>
      <c r="D123" s="43"/>
      <c r="E123" s="17">
        <v>0</v>
      </c>
      <c r="F123" s="43"/>
      <c r="G123" s="43"/>
      <c r="H123" s="43"/>
      <c r="I123" s="43"/>
      <c r="J123" s="43"/>
      <c r="K123" s="43"/>
      <c r="L123" s="33">
        <f>SUM(C123:K123)</f>
        <v>0</v>
      </c>
      <c r="P123" s="93"/>
      <c r="Q123" s="93"/>
      <c r="R123" s="93"/>
      <c r="S123" s="93"/>
    </row>
    <row r="124" spans="2:19" ht="15.95" customHeight="1">
      <c r="B124" s="30" t="s">
        <v>78</v>
      </c>
      <c r="C124" s="43"/>
      <c r="D124" s="43"/>
      <c r="E124" s="17">
        <v>0</v>
      </c>
      <c r="F124" s="43"/>
      <c r="G124" s="43"/>
      <c r="H124" s="43"/>
      <c r="I124" s="43"/>
      <c r="J124" s="43"/>
      <c r="K124" s="43"/>
      <c r="L124" s="33">
        <f>SUM(C124:K124)</f>
        <v>0</v>
      </c>
      <c r="P124" s="93"/>
      <c r="Q124" s="93"/>
      <c r="R124" s="93"/>
      <c r="S124" s="93"/>
    </row>
    <row r="125" spans="2:19" ht="15.95" customHeight="1">
      <c r="B125" s="30" t="s">
        <v>79</v>
      </c>
      <c r="C125" s="43"/>
      <c r="D125" s="43"/>
      <c r="E125" s="88">
        <v>0</v>
      </c>
      <c r="F125" s="88">
        <v>0</v>
      </c>
      <c r="G125" s="88">
        <v>0</v>
      </c>
      <c r="H125" s="88">
        <v>0</v>
      </c>
      <c r="I125" s="88">
        <v>-33</v>
      </c>
      <c r="J125" s="88">
        <v>0</v>
      </c>
      <c r="K125" s="43"/>
      <c r="L125" s="33">
        <f t="shared" si="30"/>
        <v>-33</v>
      </c>
      <c r="P125" s="93"/>
      <c r="Q125" s="93"/>
      <c r="R125" s="93"/>
      <c r="S125" s="93"/>
    </row>
    <row r="126" spans="2:19" ht="15.95" customHeight="1">
      <c r="B126" s="53" t="s">
        <v>80</v>
      </c>
      <c r="C126" s="43"/>
      <c r="D126" s="43"/>
      <c r="E126" s="54">
        <f t="shared" ref="E126:J126" si="31">SUM(E127:E134)</f>
        <v>0</v>
      </c>
      <c r="F126" s="54">
        <f t="shared" si="31"/>
        <v>-476</v>
      </c>
      <c r="G126" s="54">
        <f t="shared" si="31"/>
        <v>0</v>
      </c>
      <c r="H126" s="54">
        <f t="shared" si="31"/>
        <v>-112</v>
      </c>
      <c r="I126" s="54">
        <f t="shared" si="31"/>
        <v>-7</v>
      </c>
      <c r="J126" s="54">
        <f t="shared" si="31"/>
        <v>-8</v>
      </c>
      <c r="K126" s="43"/>
      <c r="L126" s="33">
        <f t="shared" si="30"/>
        <v>-603</v>
      </c>
      <c r="P126" s="93"/>
      <c r="Q126" s="93"/>
      <c r="R126" s="93"/>
      <c r="S126" s="93"/>
    </row>
    <row r="127" spans="2:19" ht="15.95" customHeight="1">
      <c r="B127" s="68" t="s">
        <v>2</v>
      </c>
      <c r="C127" s="43"/>
      <c r="D127" s="43"/>
      <c r="E127" s="17">
        <v>0</v>
      </c>
      <c r="F127" s="17">
        <v>-377</v>
      </c>
      <c r="G127" s="17">
        <v>0</v>
      </c>
      <c r="H127" s="17">
        <v>0</v>
      </c>
      <c r="I127" s="17">
        <v>0</v>
      </c>
      <c r="J127" s="17">
        <v>0</v>
      </c>
      <c r="K127" s="43"/>
      <c r="L127" s="33">
        <f t="shared" si="30"/>
        <v>-377</v>
      </c>
      <c r="P127" s="93"/>
      <c r="Q127" s="93"/>
      <c r="R127" s="93"/>
      <c r="S127" s="93"/>
    </row>
    <row r="128" spans="2:19" ht="15.95" customHeight="1">
      <c r="B128" s="68" t="s">
        <v>3</v>
      </c>
      <c r="C128" s="43"/>
      <c r="D128" s="43"/>
      <c r="E128" s="17">
        <v>0</v>
      </c>
      <c r="F128" s="17">
        <v>-99</v>
      </c>
      <c r="G128" s="17">
        <v>0</v>
      </c>
      <c r="H128" s="17">
        <v>-112</v>
      </c>
      <c r="I128" s="17">
        <v>-7</v>
      </c>
      <c r="J128" s="17">
        <v>-8</v>
      </c>
      <c r="K128" s="43"/>
      <c r="L128" s="33">
        <f t="shared" si="30"/>
        <v>-226</v>
      </c>
      <c r="P128" s="93"/>
      <c r="Q128" s="93"/>
      <c r="R128" s="93"/>
      <c r="S128" s="93"/>
    </row>
    <row r="129" spans="2:19" ht="15.95" customHeight="1">
      <c r="B129" s="30" t="s">
        <v>81</v>
      </c>
      <c r="C129" s="43"/>
      <c r="D129" s="43"/>
      <c r="E129" s="17">
        <v>0</v>
      </c>
      <c r="F129" s="17">
        <v>0</v>
      </c>
      <c r="G129" s="17">
        <v>0</v>
      </c>
      <c r="H129" s="17">
        <v>0</v>
      </c>
      <c r="I129" s="17">
        <v>0</v>
      </c>
      <c r="J129" s="17">
        <v>0</v>
      </c>
      <c r="K129" s="43"/>
      <c r="L129" s="33">
        <f t="shared" si="30"/>
        <v>0</v>
      </c>
      <c r="P129" s="93"/>
      <c r="Q129" s="93"/>
      <c r="R129" s="93"/>
      <c r="S129" s="93"/>
    </row>
    <row r="130" spans="2:19" ht="15.95" customHeight="1">
      <c r="B130" s="30" t="s">
        <v>82</v>
      </c>
      <c r="C130" s="43"/>
      <c r="D130" s="43"/>
      <c r="E130" s="17">
        <v>0</v>
      </c>
      <c r="F130" s="17">
        <v>0</v>
      </c>
      <c r="G130" s="17">
        <v>0</v>
      </c>
      <c r="H130" s="17">
        <v>0</v>
      </c>
      <c r="I130" s="17">
        <v>0</v>
      </c>
      <c r="J130" s="17">
        <v>0</v>
      </c>
      <c r="K130" s="43"/>
      <c r="L130" s="33">
        <f t="shared" si="30"/>
        <v>0</v>
      </c>
      <c r="P130" s="93"/>
      <c r="Q130" s="93"/>
      <c r="R130" s="93"/>
      <c r="S130" s="93"/>
    </row>
    <row r="131" spans="2:19" ht="15.95" customHeight="1">
      <c r="B131" s="30" t="s">
        <v>83</v>
      </c>
      <c r="C131" s="43"/>
      <c r="D131" s="43"/>
      <c r="E131" s="43"/>
      <c r="F131" s="17">
        <v>0</v>
      </c>
      <c r="G131" s="17">
        <v>0</v>
      </c>
      <c r="H131" s="17">
        <v>0</v>
      </c>
      <c r="I131" s="17">
        <v>0</v>
      </c>
      <c r="J131" s="17">
        <v>0</v>
      </c>
      <c r="K131" s="43"/>
      <c r="L131" s="33">
        <f t="shared" si="30"/>
        <v>0</v>
      </c>
      <c r="P131" s="93"/>
      <c r="Q131" s="93"/>
      <c r="R131" s="93"/>
      <c r="S131" s="93"/>
    </row>
    <row r="132" spans="2:19" ht="15.95" customHeight="1">
      <c r="B132" s="30" t="s">
        <v>84</v>
      </c>
      <c r="C132" s="43"/>
      <c r="D132" s="43"/>
      <c r="E132" s="17">
        <v>0</v>
      </c>
      <c r="F132" s="61"/>
      <c r="G132" s="61"/>
      <c r="H132" s="61"/>
      <c r="I132" s="61"/>
      <c r="J132" s="61"/>
      <c r="K132" s="43"/>
      <c r="L132" s="33">
        <f t="shared" si="30"/>
        <v>0</v>
      </c>
      <c r="P132" s="93"/>
      <c r="Q132" s="93"/>
      <c r="R132" s="93"/>
      <c r="S132" s="93"/>
    </row>
    <row r="133" spans="2:19" ht="15.95" customHeight="1">
      <c r="B133" s="30" t="s">
        <v>85</v>
      </c>
      <c r="C133" s="43"/>
      <c r="D133" s="43"/>
      <c r="E133" s="17">
        <v>0</v>
      </c>
      <c r="F133" s="61"/>
      <c r="G133" s="61"/>
      <c r="H133" s="61"/>
      <c r="I133" s="61"/>
      <c r="J133" s="61"/>
      <c r="K133" s="43"/>
      <c r="L133" s="33">
        <f t="shared" si="30"/>
        <v>0</v>
      </c>
      <c r="P133" s="93"/>
      <c r="Q133" s="93"/>
      <c r="R133" s="93"/>
      <c r="S133" s="93"/>
    </row>
    <row r="134" spans="2:19" ht="15.95" customHeight="1">
      <c r="B134" s="29" t="s">
        <v>86</v>
      </c>
      <c r="C134" s="43"/>
      <c r="D134" s="43"/>
      <c r="E134" s="17">
        <v>0</v>
      </c>
      <c r="F134" s="17">
        <v>0</v>
      </c>
      <c r="G134" s="17">
        <v>0</v>
      </c>
      <c r="H134" s="17">
        <v>0</v>
      </c>
      <c r="I134" s="17">
        <v>0</v>
      </c>
      <c r="J134" s="17">
        <v>0</v>
      </c>
      <c r="K134" s="43"/>
      <c r="L134" s="33">
        <f t="shared" si="30"/>
        <v>0</v>
      </c>
      <c r="P134" s="93"/>
      <c r="Q134" s="93"/>
      <c r="R134" s="93"/>
      <c r="S134" s="93"/>
    </row>
    <row r="135" spans="2:19" ht="15.95" customHeight="1">
      <c r="B135" s="31" t="s">
        <v>89</v>
      </c>
      <c r="C135" s="43"/>
      <c r="D135" s="43"/>
      <c r="E135" s="32">
        <f t="shared" ref="E135:J135" si="32">SUM(E117:E120)</f>
        <v>0</v>
      </c>
      <c r="F135" s="32">
        <f t="shared" si="32"/>
        <v>-496</v>
      </c>
      <c r="G135" s="32">
        <f t="shared" si="32"/>
        <v>-41</v>
      </c>
      <c r="H135" s="32">
        <f t="shared" si="32"/>
        <v>-161</v>
      </c>
      <c r="I135" s="32">
        <f t="shared" si="32"/>
        <v>-40</v>
      </c>
      <c r="J135" s="32">
        <f t="shared" si="32"/>
        <v>-8</v>
      </c>
      <c r="K135" s="43"/>
      <c r="L135" s="32">
        <f>SUM(C135:K135)</f>
        <v>-746</v>
      </c>
      <c r="O135" s="16"/>
      <c r="P135" s="89">
        <v>-746</v>
      </c>
      <c r="Q135" s="48">
        <f>P135-L135</f>
        <v>0</v>
      </c>
    </row>
    <row r="136" spans="2:19" ht="12.75" customHeight="1">
      <c r="B136" s="4"/>
      <c r="C136" s="3"/>
      <c r="D136" s="3"/>
      <c r="E136" s="3"/>
      <c r="F136" s="3"/>
      <c r="G136" s="3"/>
      <c r="H136" s="3"/>
      <c r="I136" s="3"/>
      <c r="J136" s="3"/>
      <c r="K136" s="3"/>
      <c r="L136" s="3"/>
      <c r="M136" s="3"/>
      <c r="P136" s="3"/>
    </row>
  </sheetData>
  <mergeCells count="12">
    <mergeCell ref="C6:C7"/>
    <mergeCell ref="D6:D7"/>
    <mergeCell ref="E6:E7"/>
    <mergeCell ref="F6:F7"/>
    <mergeCell ref="G6:G7"/>
    <mergeCell ref="P6:P7"/>
    <mergeCell ref="Q6:Q7"/>
    <mergeCell ref="H6:H7"/>
    <mergeCell ref="I6:I7"/>
    <mergeCell ref="J6:J7"/>
    <mergeCell ref="K6:K7"/>
    <mergeCell ref="L6:L7"/>
  </mergeCells>
  <conditionalFormatting sqref="M79:M81 M113:M114">
    <cfRule type="cellIs" dxfId="275" priority="24" operator="equal">
      <formula>"FAIL"</formula>
    </cfRule>
  </conditionalFormatting>
  <conditionalFormatting sqref="E77:J77 L77 E111:J111 L111">
    <cfRule type="cellIs" dxfId="274" priority="23" operator="notEqual">
      <formula>0</formula>
    </cfRule>
  </conditionalFormatting>
  <conditionalFormatting sqref="Q8:Q13 Q19:Q23 Q28 Q39:Q40 Q44 Q48 Q135">
    <cfRule type="cellIs" dxfId="273" priority="22" operator="notEqual">
      <formula>0</formula>
    </cfRule>
  </conditionalFormatting>
  <conditionalFormatting sqref="Q6:Q7">
    <cfRule type="expression" dxfId="272" priority="21">
      <formula>SUM($Q$8:$Q$135)&lt;&gt;0</formula>
    </cfRule>
  </conditionalFormatting>
  <conditionalFormatting sqref="C3:E3">
    <cfRule type="expression" dxfId="271" priority="20">
      <formula>$E$3&lt;&gt;0</formula>
    </cfRule>
  </conditionalFormatting>
  <conditionalFormatting sqref="C33:L33">
    <cfRule type="expression" dxfId="270" priority="18">
      <formula>ABS(C16-C33)&gt;1000</formula>
    </cfRule>
    <cfRule type="expression" dxfId="269" priority="19">
      <formula>ABS((C16-C33)/C33)&gt;0.1</formula>
    </cfRule>
  </conditionalFormatting>
  <conditionalFormatting sqref="C34:L34">
    <cfRule type="expression" dxfId="268" priority="16">
      <formula>ABS(C26-C34)&gt;1000</formula>
    </cfRule>
    <cfRule type="expression" dxfId="267" priority="17">
      <formula>ABS((C26-C34)/C34)&gt;0.1</formula>
    </cfRule>
  </conditionalFormatting>
  <conditionalFormatting sqref="C35:L35">
    <cfRule type="expression" dxfId="266" priority="14">
      <formula>ABS(C28-C35)&gt;1000</formula>
    </cfRule>
    <cfRule type="expression" dxfId="265" priority="15">
      <formula>ABS((C28-C35)/C35)&gt;0.1</formula>
    </cfRule>
  </conditionalFormatting>
  <conditionalFormatting sqref="Q45">
    <cfRule type="cellIs" dxfId="264" priority="13" operator="notEqual">
      <formula>0</formula>
    </cfRule>
  </conditionalFormatting>
  <dataValidations count="2">
    <dataValidation type="list" allowBlank="1" showInputMessage="1" showErrorMessage="1" sqref="H3">
      <formula1>#REF!</formula1>
    </dataValidation>
    <dataValidation errorStyle="warning" allowBlank="1" showInputMessage="1" showErrorMessage="1" sqref="E131 F132:J133 E126:J126 F123:J124 E120:J121 N54 N88 E54:J54 E88:J88 C117:D120 K117:K120 K79 C79:D79 C51:D54 K51:K54 E51:J51 C85:D88 K85:K88 C113:D113 K113"/>
  </dataValidations>
  <printOptions horizontalCentered="1" verticalCentered="1"/>
  <pageMargins left="0.47244094488188981" right="0.47244094488188981" top="0.47244094488188981" bottom="0.47244094488188981" header="0.51181102362204722" footer="0.51181102362204722"/>
  <pageSetup paperSize="8" scale="47"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8DB4E2"/>
    <pageSetUpPr fitToPage="1"/>
  </sheetPr>
  <dimension ref="A1:S136"/>
  <sheetViews>
    <sheetView zoomScaleNormal="100" workbookViewId="0">
      <pane ySplit="7" topLeftCell="A8" activePane="bottomLeft" state="frozen"/>
      <selection activeCell="L1" sqref="L1"/>
      <selection pane="bottomLeft" activeCell="L1" sqref="L1"/>
    </sheetView>
  </sheetViews>
  <sheetFormatPr defaultColWidth="10" defaultRowHeight="12.75"/>
  <cols>
    <col min="1" max="1" width="2.7109375" style="85" customWidth="1"/>
    <col min="2" max="2" width="104" style="85" customWidth="1"/>
    <col min="3" max="5" width="13.42578125" style="85" customWidth="1"/>
    <col min="6" max="6" width="13.85546875" style="85" customWidth="1"/>
    <col min="7" max="8" width="12.5703125" style="85" customWidth="1"/>
    <col min="9" max="9" width="13.28515625" style="85" customWidth="1"/>
    <col min="10" max="10" width="12.28515625" style="85" customWidth="1"/>
    <col min="11" max="12" width="15.140625" style="85" customWidth="1"/>
    <col min="13" max="13" width="7.7109375" style="85" customWidth="1"/>
    <col min="14" max="14" width="13" style="85" customWidth="1"/>
    <col min="15" max="15" width="3.28515625" style="85" customWidth="1"/>
    <col min="16" max="16" width="10.7109375" style="85" customWidth="1"/>
    <col min="17" max="17" width="11.5703125" style="85" customWidth="1"/>
    <col min="18" max="18" width="12.42578125" style="85" customWidth="1"/>
    <col min="19" max="20" width="9.140625" style="85" customWidth="1"/>
    <col min="21" max="21" width="10" style="85"/>
    <col min="22" max="22" width="10" style="85" customWidth="1"/>
    <col min="23" max="16384" width="10" style="85"/>
  </cols>
  <sheetData>
    <row r="1" spans="1:17" ht="20.100000000000001" customHeight="1">
      <c r="B1" s="22" t="s">
        <v>18</v>
      </c>
      <c r="C1" s="90"/>
      <c r="D1" s="90"/>
      <c r="G1" s="90"/>
      <c r="H1" s="90"/>
    </row>
    <row r="2" spans="1:17" ht="20.100000000000001" customHeight="1">
      <c r="B2" s="22" t="s">
        <v>116</v>
      </c>
    </row>
    <row r="3" spans="1:17" ht="20.100000000000001" customHeight="1">
      <c r="B3" s="23" t="s">
        <v>32</v>
      </c>
      <c r="C3" s="91"/>
      <c r="D3" s="91"/>
      <c r="E3" s="80"/>
      <c r="F3" s="92"/>
      <c r="G3" s="92"/>
      <c r="H3" s="82"/>
    </row>
    <row r="4" spans="1:17" ht="12.75" customHeight="1">
      <c r="C4" s="10"/>
      <c r="D4" s="10"/>
      <c r="E4" s="10"/>
      <c r="F4" s="10"/>
      <c r="G4" s="10"/>
      <c r="H4" s="10"/>
      <c r="I4" s="10"/>
      <c r="J4" s="10"/>
      <c r="K4" s="10"/>
      <c r="L4" s="10"/>
      <c r="M4" s="10"/>
      <c r="N4" s="10"/>
      <c r="P4" s="24"/>
    </row>
    <row r="5" spans="1:17" ht="12.75" customHeight="1">
      <c r="C5" s="10"/>
      <c r="D5" s="10"/>
      <c r="E5" s="10"/>
      <c r="F5" s="10"/>
      <c r="G5" s="10"/>
      <c r="H5" s="10"/>
      <c r="I5" s="10"/>
      <c r="J5" s="10"/>
      <c r="K5" s="10"/>
      <c r="L5" s="24" t="s">
        <v>64</v>
      </c>
      <c r="P5" s="16"/>
    </row>
    <row r="6" spans="1:17" ht="33" customHeight="1">
      <c r="B6" s="58" t="s">
        <v>104</v>
      </c>
      <c r="C6" s="108" t="s">
        <v>19</v>
      </c>
      <c r="D6" s="108" t="s">
        <v>20</v>
      </c>
      <c r="E6" s="108" t="s">
        <v>21</v>
      </c>
      <c r="F6" s="108" t="s">
        <v>63</v>
      </c>
      <c r="G6" s="108" t="s">
        <v>108</v>
      </c>
      <c r="H6" s="108" t="s">
        <v>109</v>
      </c>
      <c r="I6" s="108" t="s">
        <v>110</v>
      </c>
      <c r="J6" s="108" t="s">
        <v>111</v>
      </c>
      <c r="K6" s="108" t="s">
        <v>70</v>
      </c>
      <c r="L6" s="109" t="s">
        <v>22</v>
      </c>
      <c r="N6" s="49" t="s">
        <v>9</v>
      </c>
      <c r="O6" s="9"/>
      <c r="P6" s="107" t="s">
        <v>7</v>
      </c>
      <c r="Q6" s="107" t="s">
        <v>8</v>
      </c>
    </row>
    <row r="7" spans="1:17" ht="51.75" customHeight="1">
      <c r="B7" s="56" t="s">
        <v>105</v>
      </c>
      <c r="C7" s="108"/>
      <c r="D7" s="108"/>
      <c r="E7" s="108"/>
      <c r="F7" s="108"/>
      <c r="G7" s="108"/>
      <c r="H7" s="108"/>
      <c r="I7" s="108"/>
      <c r="J7" s="108"/>
      <c r="K7" s="108"/>
      <c r="L7" s="109"/>
      <c r="N7" s="49" t="s">
        <v>112</v>
      </c>
      <c r="O7" s="57"/>
      <c r="P7" s="107"/>
      <c r="Q7" s="107"/>
    </row>
    <row r="8" spans="1:17" ht="15.95" customHeight="1">
      <c r="A8" s="16"/>
      <c r="B8" s="28" t="s">
        <v>12</v>
      </c>
      <c r="C8" s="86">
        <v>0</v>
      </c>
      <c r="D8" s="86">
        <v>0</v>
      </c>
      <c r="E8" s="86">
        <v>721</v>
      </c>
      <c r="F8" s="86">
        <v>485</v>
      </c>
      <c r="G8" s="86">
        <v>115</v>
      </c>
      <c r="H8" s="86">
        <v>577</v>
      </c>
      <c r="I8" s="86">
        <v>28</v>
      </c>
      <c r="J8" s="86">
        <v>43</v>
      </c>
      <c r="K8" s="86">
        <v>0</v>
      </c>
      <c r="L8" s="59">
        <f>SUM(C8:K8)</f>
        <v>1969</v>
      </c>
      <c r="M8" s="10"/>
      <c r="N8" s="10"/>
      <c r="O8" s="19"/>
      <c r="P8" s="46">
        <v>1969</v>
      </c>
      <c r="Q8" s="47">
        <f t="shared" ref="Q8:Q13" si="0">P8-L8</f>
        <v>0</v>
      </c>
    </row>
    <row r="9" spans="1:17" ht="15.95" customHeight="1">
      <c r="A9" s="16"/>
      <c r="B9" s="28" t="s">
        <v>57</v>
      </c>
      <c r="C9" s="43"/>
      <c r="D9" s="43"/>
      <c r="E9" s="43"/>
      <c r="F9" s="43"/>
      <c r="G9" s="43"/>
      <c r="H9" s="43"/>
      <c r="I9" s="43"/>
      <c r="J9" s="43"/>
      <c r="K9" s="43"/>
      <c r="L9" s="43"/>
      <c r="M9" s="10"/>
      <c r="N9" s="10"/>
      <c r="O9" s="19"/>
      <c r="P9" s="78"/>
      <c r="Q9" s="79"/>
    </row>
    <row r="10" spans="1:17" ht="15.95" customHeight="1">
      <c r="A10" s="16"/>
      <c r="B10" s="29" t="s">
        <v>94</v>
      </c>
      <c r="C10" s="17">
        <v>2399</v>
      </c>
      <c r="D10" s="17">
        <v>0</v>
      </c>
      <c r="E10" s="17">
        <v>0</v>
      </c>
      <c r="F10" s="17">
        <v>21357</v>
      </c>
      <c r="G10" s="17">
        <v>2358</v>
      </c>
      <c r="H10" s="17">
        <v>13012</v>
      </c>
      <c r="I10" s="17">
        <v>1753</v>
      </c>
      <c r="J10" s="17">
        <v>4179</v>
      </c>
      <c r="K10" s="17">
        <v>0</v>
      </c>
      <c r="L10" s="33">
        <f>SUM(C10:K10)</f>
        <v>45058</v>
      </c>
      <c r="M10" s="10"/>
      <c r="N10" s="10"/>
      <c r="O10" s="18"/>
      <c r="P10" s="46">
        <v>45058</v>
      </c>
      <c r="Q10" s="47">
        <f t="shared" si="0"/>
        <v>0</v>
      </c>
    </row>
    <row r="11" spans="1:17" ht="15.95" customHeight="1">
      <c r="B11" s="29" t="s">
        <v>91</v>
      </c>
      <c r="C11" s="17">
        <v>-134</v>
      </c>
      <c r="D11" s="17">
        <v>0</v>
      </c>
      <c r="E11" s="17">
        <v>-127</v>
      </c>
      <c r="F11" s="17">
        <v>-1187</v>
      </c>
      <c r="G11" s="17">
        <v>-8</v>
      </c>
      <c r="H11" s="17">
        <v>-33</v>
      </c>
      <c r="I11" s="17">
        <v>-44</v>
      </c>
      <c r="J11" s="17">
        <v>0</v>
      </c>
      <c r="K11" s="17">
        <v>-4</v>
      </c>
      <c r="L11" s="33">
        <f>SUM(C11:K11)</f>
        <v>-1537</v>
      </c>
      <c r="O11" s="15"/>
      <c r="P11" s="46">
        <v>-1537</v>
      </c>
      <c r="Q11" s="47">
        <f t="shared" si="0"/>
        <v>0</v>
      </c>
    </row>
    <row r="12" spans="1:17" ht="15.95" customHeight="1">
      <c r="B12" s="28" t="s">
        <v>15</v>
      </c>
      <c r="C12" s="17">
        <v>1522</v>
      </c>
      <c r="D12" s="17">
        <v>0</v>
      </c>
      <c r="E12" s="17">
        <v>16624</v>
      </c>
      <c r="F12" s="17">
        <v>32360</v>
      </c>
      <c r="G12" s="17">
        <v>4934</v>
      </c>
      <c r="H12" s="17">
        <v>19247</v>
      </c>
      <c r="I12" s="17">
        <v>2225</v>
      </c>
      <c r="J12" s="17">
        <v>1082</v>
      </c>
      <c r="K12" s="17">
        <v>1347</v>
      </c>
      <c r="L12" s="33">
        <f>SUM(C12:K12)</f>
        <v>79341</v>
      </c>
      <c r="M12" s="10"/>
      <c r="N12" s="10"/>
      <c r="O12" s="11"/>
      <c r="P12" s="46">
        <v>79341</v>
      </c>
      <c r="Q12" s="47">
        <f t="shared" si="0"/>
        <v>0</v>
      </c>
    </row>
    <row r="13" spans="1:17" ht="15.95" customHeight="1">
      <c r="B13" s="31" t="s">
        <v>68</v>
      </c>
      <c r="C13" s="32">
        <f>C8+C9+C10+C11+C12</f>
        <v>3787</v>
      </c>
      <c r="D13" s="32">
        <f t="shared" ref="D13:L13" si="1">D8+D9+D10+D11+D12</f>
        <v>0</v>
      </c>
      <c r="E13" s="32">
        <f t="shared" si="1"/>
        <v>17218</v>
      </c>
      <c r="F13" s="32">
        <f t="shared" si="1"/>
        <v>53015</v>
      </c>
      <c r="G13" s="32">
        <f t="shared" si="1"/>
        <v>7399</v>
      </c>
      <c r="H13" s="32">
        <f t="shared" si="1"/>
        <v>32803</v>
      </c>
      <c r="I13" s="32">
        <f t="shared" si="1"/>
        <v>3962</v>
      </c>
      <c r="J13" s="32">
        <f t="shared" si="1"/>
        <v>5304</v>
      </c>
      <c r="K13" s="32">
        <f t="shared" si="1"/>
        <v>1343</v>
      </c>
      <c r="L13" s="32">
        <f t="shared" si="1"/>
        <v>124831</v>
      </c>
      <c r="M13" s="12"/>
      <c r="N13" s="10"/>
      <c r="O13" s="11"/>
      <c r="P13" s="46">
        <v>124831</v>
      </c>
      <c r="Q13" s="47">
        <f t="shared" si="0"/>
        <v>0</v>
      </c>
    </row>
    <row r="14" spans="1:17" ht="12.75" customHeight="1">
      <c r="C14" s="3"/>
      <c r="D14" s="3"/>
      <c r="E14" s="3"/>
      <c r="F14" s="3"/>
      <c r="G14" s="3"/>
      <c r="H14" s="3"/>
      <c r="I14" s="3"/>
      <c r="J14" s="3"/>
      <c r="K14" s="3"/>
      <c r="L14" s="3"/>
      <c r="N14" s="10"/>
      <c r="O14" s="5"/>
      <c r="P14" s="7"/>
      <c r="Q14" s="7"/>
    </row>
    <row r="15" spans="1:17" ht="15.95" customHeight="1">
      <c r="B15" s="45" t="s">
        <v>95</v>
      </c>
      <c r="C15" s="83">
        <f t="shared" ref="C15:K15" si="2">IF(C10&gt;-C21,C10+C21,0)</f>
        <v>0</v>
      </c>
      <c r="D15" s="83">
        <f t="shared" si="2"/>
        <v>0</v>
      </c>
      <c r="E15" s="83">
        <f t="shared" si="2"/>
        <v>0</v>
      </c>
      <c r="F15" s="83">
        <f t="shared" si="2"/>
        <v>0</v>
      </c>
      <c r="G15" s="83">
        <f t="shared" si="2"/>
        <v>0</v>
      </c>
      <c r="H15" s="83">
        <f t="shared" si="2"/>
        <v>0</v>
      </c>
      <c r="I15" s="83">
        <f t="shared" si="2"/>
        <v>0</v>
      </c>
      <c r="J15" s="83">
        <f t="shared" si="2"/>
        <v>0</v>
      </c>
      <c r="K15" s="83">
        <f t="shared" si="2"/>
        <v>0</v>
      </c>
      <c r="L15" s="33">
        <f>SUM(C15:K15)</f>
        <v>0</v>
      </c>
      <c r="N15" s="10"/>
      <c r="O15" s="5"/>
      <c r="P15" s="7"/>
      <c r="Q15" s="7"/>
    </row>
    <row r="16" spans="1:17" ht="15.95" customHeight="1">
      <c r="B16" s="31" t="s">
        <v>92</v>
      </c>
      <c r="C16" s="32">
        <f>SUM(C8:C9,C12,C15)+C19+C20+C11</f>
        <v>1388</v>
      </c>
      <c r="D16" s="32">
        <f t="shared" ref="D16:K16" si="3">SUM(D8:D9,D12,D15)+D19+D20+D11</f>
        <v>0</v>
      </c>
      <c r="E16" s="32">
        <f t="shared" si="3"/>
        <v>16944</v>
      </c>
      <c r="F16" s="32">
        <f t="shared" si="3"/>
        <v>31628</v>
      </c>
      <c r="G16" s="32">
        <f t="shared" si="3"/>
        <v>5034</v>
      </c>
      <c r="H16" s="32">
        <f t="shared" si="3"/>
        <v>19675</v>
      </c>
      <c r="I16" s="32">
        <f t="shared" si="3"/>
        <v>2206</v>
      </c>
      <c r="J16" s="32">
        <f t="shared" si="3"/>
        <v>1043</v>
      </c>
      <c r="K16" s="32">
        <f t="shared" si="3"/>
        <v>1343</v>
      </c>
      <c r="L16" s="32">
        <f>SUM(C16:K16)</f>
        <v>79261</v>
      </c>
      <c r="N16" s="10"/>
      <c r="O16" s="6"/>
      <c r="P16" s="7"/>
      <c r="Q16" s="7"/>
    </row>
    <row r="17" spans="1:19" ht="12.75" customHeight="1">
      <c r="A17" s="16"/>
      <c r="C17" s="3"/>
      <c r="D17" s="3"/>
      <c r="E17" s="3"/>
      <c r="F17" s="3"/>
      <c r="G17" s="3"/>
      <c r="H17" s="3"/>
      <c r="I17" s="3"/>
      <c r="J17" s="3"/>
      <c r="K17" s="3"/>
      <c r="L17" s="3"/>
      <c r="O17" s="18"/>
      <c r="P17" s="7"/>
      <c r="Q17" s="7"/>
    </row>
    <row r="18" spans="1:19" ht="15.95" customHeight="1">
      <c r="B18" s="21" t="s">
        <v>54</v>
      </c>
      <c r="C18" s="3"/>
      <c r="D18" s="3"/>
      <c r="E18" s="3"/>
      <c r="F18" s="3"/>
      <c r="G18" s="3"/>
      <c r="H18" s="3"/>
      <c r="I18" s="3"/>
      <c r="J18" s="3"/>
      <c r="K18" s="3"/>
      <c r="L18" s="3"/>
      <c r="M18" s="10"/>
      <c r="N18" s="5"/>
      <c r="O18" s="3"/>
      <c r="P18" s="7"/>
      <c r="Q18" s="7"/>
      <c r="R18" s="42"/>
      <c r="S18" s="42"/>
    </row>
    <row r="19" spans="1:19" ht="15.95" customHeight="1">
      <c r="A19" s="16"/>
      <c r="B19" s="29" t="s">
        <v>69</v>
      </c>
      <c r="C19" s="17">
        <v>0</v>
      </c>
      <c r="D19" s="17">
        <v>0</v>
      </c>
      <c r="E19" s="17">
        <v>-274</v>
      </c>
      <c r="F19" s="17">
        <v>-30</v>
      </c>
      <c r="G19" s="17">
        <v>-7</v>
      </c>
      <c r="H19" s="17">
        <v>-116</v>
      </c>
      <c r="I19" s="17">
        <v>-3</v>
      </c>
      <c r="J19" s="17">
        <v>-82</v>
      </c>
      <c r="K19" s="17">
        <v>0</v>
      </c>
      <c r="L19" s="33">
        <f t="shared" ref="L19:L23" si="4">SUM(C19:K19)</f>
        <v>-512</v>
      </c>
      <c r="O19" s="19"/>
      <c r="P19" s="46">
        <v>-512</v>
      </c>
      <c r="Q19" s="47">
        <f t="shared" ref="Q19:Q23" si="5">P19-L19</f>
        <v>0</v>
      </c>
    </row>
    <row r="20" spans="1:19" ht="15.95" customHeight="1">
      <c r="A20" s="16"/>
      <c r="B20" s="28" t="s">
        <v>56</v>
      </c>
      <c r="C20" s="43"/>
      <c r="D20" s="43"/>
      <c r="E20" s="43"/>
      <c r="F20" s="43"/>
      <c r="G20" s="43"/>
      <c r="H20" s="43"/>
      <c r="I20" s="43"/>
      <c r="J20" s="43"/>
      <c r="K20" s="43"/>
      <c r="L20" s="43"/>
      <c r="O20" s="18"/>
      <c r="P20" s="78"/>
      <c r="Q20" s="79"/>
    </row>
    <row r="21" spans="1:19" ht="15.95" customHeight="1">
      <c r="B21" s="29" t="s">
        <v>97</v>
      </c>
      <c r="C21" s="17">
        <v>-2399</v>
      </c>
      <c r="D21" s="17">
        <v>0</v>
      </c>
      <c r="E21" s="17">
        <v>0</v>
      </c>
      <c r="F21" s="17">
        <v>-21357</v>
      </c>
      <c r="G21" s="17">
        <v>-2358</v>
      </c>
      <c r="H21" s="17">
        <v>-13012</v>
      </c>
      <c r="I21" s="17">
        <v>-1753</v>
      </c>
      <c r="J21" s="17">
        <v>-4179</v>
      </c>
      <c r="K21" s="17">
        <v>0</v>
      </c>
      <c r="L21" s="33">
        <f t="shared" si="4"/>
        <v>-45058</v>
      </c>
      <c r="O21" s="18"/>
      <c r="P21" s="46">
        <v>-45058</v>
      </c>
      <c r="Q21" s="47">
        <f t="shared" si="5"/>
        <v>0</v>
      </c>
    </row>
    <row r="22" spans="1:19" ht="15.95" customHeight="1">
      <c r="B22" s="28" t="s">
        <v>17</v>
      </c>
      <c r="C22" s="17">
        <v>0</v>
      </c>
      <c r="D22" s="17">
        <v>0</v>
      </c>
      <c r="E22" s="17">
        <v>-226</v>
      </c>
      <c r="F22" s="17">
        <v>-7176</v>
      </c>
      <c r="G22" s="17">
        <v>-768</v>
      </c>
      <c r="H22" s="17">
        <v>-5503</v>
      </c>
      <c r="I22" s="17">
        <v>-731</v>
      </c>
      <c r="J22" s="17">
        <v>-444</v>
      </c>
      <c r="K22" s="17">
        <v>-1346</v>
      </c>
      <c r="L22" s="33">
        <f t="shared" si="4"/>
        <v>-16194</v>
      </c>
      <c r="O22" s="18"/>
      <c r="P22" s="46">
        <v>-16194</v>
      </c>
      <c r="Q22" s="47">
        <f t="shared" si="5"/>
        <v>0</v>
      </c>
    </row>
    <row r="23" spans="1:19" ht="15.95" customHeight="1">
      <c r="B23" s="34" t="s">
        <v>90</v>
      </c>
      <c r="C23" s="32">
        <f t="shared" ref="C23:K23" si="6">SUM(C19:C22)</f>
        <v>-2399</v>
      </c>
      <c r="D23" s="32">
        <f t="shared" si="6"/>
        <v>0</v>
      </c>
      <c r="E23" s="32">
        <f t="shared" si="6"/>
        <v>-500</v>
      </c>
      <c r="F23" s="32">
        <f t="shared" si="6"/>
        <v>-28563</v>
      </c>
      <c r="G23" s="32">
        <f t="shared" si="6"/>
        <v>-3133</v>
      </c>
      <c r="H23" s="32">
        <f t="shared" si="6"/>
        <v>-18631</v>
      </c>
      <c r="I23" s="32">
        <f t="shared" si="6"/>
        <v>-2487</v>
      </c>
      <c r="J23" s="32">
        <f t="shared" si="6"/>
        <v>-4705</v>
      </c>
      <c r="K23" s="32">
        <f t="shared" si="6"/>
        <v>-1346</v>
      </c>
      <c r="L23" s="32">
        <f t="shared" si="4"/>
        <v>-61764</v>
      </c>
      <c r="M23" s="1"/>
      <c r="O23" s="15"/>
      <c r="P23" s="46">
        <v>-61764</v>
      </c>
      <c r="Q23" s="47">
        <f t="shared" si="5"/>
        <v>0</v>
      </c>
    </row>
    <row r="24" spans="1:19" ht="12.75" customHeight="1">
      <c r="A24" s="16"/>
      <c r="B24" s="2"/>
      <c r="C24" s="3"/>
      <c r="D24" s="3"/>
      <c r="E24" s="3"/>
      <c r="F24" s="3"/>
      <c r="G24" s="3"/>
      <c r="H24" s="3"/>
      <c r="I24" s="3"/>
      <c r="J24" s="3"/>
      <c r="K24" s="3"/>
      <c r="L24" s="3"/>
      <c r="O24" s="16"/>
      <c r="P24" s="7"/>
      <c r="Q24" s="7"/>
    </row>
    <row r="25" spans="1:19" ht="15.95" customHeight="1">
      <c r="A25" s="16"/>
      <c r="B25" s="45" t="s">
        <v>96</v>
      </c>
      <c r="C25" s="83">
        <f t="shared" ref="C25:K25" si="7">IF(-C21&gt;C10,C21+C10,0)</f>
        <v>0</v>
      </c>
      <c r="D25" s="83">
        <f t="shared" si="7"/>
        <v>0</v>
      </c>
      <c r="E25" s="83">
        <f t="shared" si="7"/>
        <v>0</v>
      </c>
      <c r="F25" s="83">
        <f t="shared" si="7"/>
        <v>0</v>
      </c>
      <c r="G25" s="83">
        <f t="shared" si="7"/>
        <v>0</v>
      </c>
      <c r="H25" s="83">
        <f t="shared" si="7"/>
        <v>0</v>
      </c>
      <c r="I25" s="83">
        <f t="shared" si="7"/>
        <v>0</v>
      </c>
      <c r="J25" s="83">
        <f t="shared" si="7"/>
        <v>0</v>
      </c>
      <c r="K25" s="83">
        <f t="shared" si="7"/>
        <v>0</v>
      </c>
      <c r="L25" s="33">
        <f t="shared" ref="L25:L26" si="8">SUM(C25:K25)</f>
        <v>0</v>
      </c>
      <c r="O25" s="16"/>
      <c r="P25" s="7"/>
      <c r="Q25" s="7"/>
    </row>
    <row r="26" spans="1:19" ht="15.95" customHeight="1">
      <c r="A26" s="16"/>
      <c r="B26" s="31" t="s">
        <v>93</v>
      </c>
      <c r="C26" s="32">
        <f>SUM(C22,C25)</f>
        <v>0</v>
      </c>
      <c r="D26" s="32">
        <f t="shared" ref="D26:K26" si="9">SUM(D22,D25)</f>
        <v>0</v>
      </c>
      <c r="E26" s="32">
        <f t="shared" si="9"/>
        <v>-226</v>
      </c>
      <c r="F26" s="32">
        <f t="shared" si="9"/>
        <v>-7176</v>
      </c>
      <c r="G26" s="32">
        <f t="shared" si="9"/>
        <v>-768</v>
      </c>
      <c r="H26" s="32">
        <f t="shared" si="9"/>
        <v>-5503</v>
      </c>
      <c r="I26" s="32">
        <f t="shared" si="9"/>
        <v>-731</v>
      </c>
      <c r="J26" s="32">
        <f t="shared" si="9"/>
        <v>-444</v>
      </c>
      <c r="K26" s="32">
        <f t="shared" si="9"/>
        <v>-1346</v>
      </c>
      <c r="L26" s="32">
        <f t="shared" si="8"/>
        <v>-16194</v>
      </c>
      <c r="O26" s="15"/>
      <c r="P26" s="7"/>
      <c r="Q26" s="7"/>
    </row>
    <row r="27" spans="1:19" ht="12.75" customHeight="1">
      <c r="A27" s="16"/>
      <c r="B27" s="2"/>
      <c r="C27" s="3"/>
      <c r="D27" s="3"/>
      <c r="E27" s="3"/>
      <c r="F27" s="3"/>
      <c r="G27" s="3"/>
      <c r="H27" s="3"/>
      <c r="I27" s="3"/>
      <c r="J27" s="3"/>
      <c r="K27" s="3"/>
      <c r="L27" s="3"/>
      <c r="O27" s="15"/>
      <c r="P27" s="7"/>
      <c r="Q27" s="7"/>
    </row>
    <row r="28" spans="1:19" ht="15.95" customHeight="1">
      <c r="A28" s="16"/>
      <c r="B28" s="31" t="s">
        <v>67</v>
      </c>
      <c r="C28" s="32">
        <f>C13+C23</f>
        <v>1388</v>
      </c>
      <c r="D28" s="32">
        <f t="shared" ref="D28:L28" si="10">D13+D23</f>
        <v>0</v>
      </c>
      <c r="E28" s="32">
        <f t="shared" si="10"/>
        <v>16718</v>
      </c>
      <c r="F28" s="32">
        <f t="shared" si="10"/>
        <v>24452</v>
      </c>
      <c r="G28" s="32">
        <f t="shared" si="10"/>
        <v>4266</v>
      </c>
      <c r="H28" s="32">
        <f t="shared" si="10"/>
        <v>14172</v>
      </c>
      <c r="I28" s="32">
        <f t="shared" si="10"/>
        <v>1475</v>
      </c>
      <c r="J28" s="32">
        <f t="shared" si="10"/>
        <v>599</v>
      </c>
      <c r="K28" s="32">
        <f t="shared" si="10"/>
        <v>-3</v>
      </c>
      <c r="L28" s="32">
        <f t="shared" si="10"/>
        <v>63067</v>
      </c>
      <c r="M28" s="1"/>
      <c r="O28" s="15"/>
      <c r="P28" s="46">
        <v>63067</v>
      </c>
      <c r="Q28" s="47">
        <f>P28-L28</f>
        <v>0</v>
      </c>
    </row>
    <row r="29" spans="1:19" ht="12.75" customHeight="1">
      <c r="A29" s="20"/>
      <c r="B29" s="2"/>
      <c r="C29" s="3"/>
      <c r="D29" s="3"/>
      <c r="E29" s="3"/>
      <c r="F29" s="3"/>
      <c r="G29" s="3"/>
      <c r="H29" s="3"/>
      <c r="I29" s="3"/>
      <c r="J29" s="3"/>
      <c r="K29" s="3"/>
      <c r="L29" s="3"/>
      <c r="O29" s="41"/>
      <c r="P29" s="3"/>
      <c r="Q29" s="3"/>
    </row>
    <row r="30" spans="1:19" ht="15.95" customHeight="1">
      <c r="B30" s="28" t="s">
        <v>14</v>
      </c>
      <c r="C30" s="17">
        <v>0</v>
      </c>
      <c r="D30" s="17">
        <v>0</v>
      </c>
      <c r="E30" s="17">
        <v>0</v>
      </c>
      <c r="F30" s="17">
        <v>0</v>
      </c>
      <c r="G30" s="17">
        <v>0</v>
      </c>
      <c r="H30" s="17">
        <v>0</v>
      </c>
      <c r="I30" s="17">
        <v>0</v>
      </c>
      <c r="J30" s="17">
        <v>0</v>
      </c>
      <c r="K30" s="17">
        <v>0</v>
      </c>
      <c r="L30" s="33">
        <f>SUM(C30:K30)</f>
        <v>0</v>
      </c>
      <c r="M30" s="10"/>
      <c r="N30" s="10"/>
      <c r="P30" s="11"/>
      <c r="Q30" s="15"/>
    </row>
    <row r="31" spans="1:19" s="16" customFormat="1" ht="12.75" customHeight="1">
      <c r="A31" s="85"/>
      <c r="B31" s="14"/>
      <c r="C31" s="11"/>
      <c r="D31" s="11"/>
      <c r="E31" s="11"/>
      <c r="F31" s="11"/>
      <c r="G31" s="11"/>
      <c r="H31" s="11"/>
      <c r="I31" s="11"/>
      <c r="J31" s="11"/>
      <c r="K31" s="11"/>
      <c r="L31" s="11"/>
      <c r="M31" s="13"/>
      <c r="N31" s="13"/>
      <c r="O31" s="36"/>
      <c r="P31" s="25"/>
      <c r="Q31" s="26"/>
    </row>
    <row r="32" spans="1:19" s="16" customFormat="1" ht="15.95" customHeight="1">
      <c r="B32" s="37" t="s">
        <v>106</v>
      </c>
      <c r="C32" s="11"/>
      <c r="D32" s="11"/>
      <c r="E32" s="11"/>
      <c r="F32" s="11"/>
      <c r="G32" s="11"/>
      <c r="H32" s="11"/>
      <c r="I32" s="11"/>
      <c r="J32" s="11"/>
      <c r="K32" s="11"/>
      <c r="L32" s="15"/>
      <c r="M32" s="25"/>
      <c r="O32" s="15"/>
      <c r="P32" s="15"/>
      <c r="Q32" s="15"/>
      <c r="S32" s="15"/>
    </row>
    <row r="33" spans="1:19" s="16" customFormat="1" ht="15.95" customHeight="1">
      <c r="A33" s="85"/>
      <c r="B33" s="45" t="s">
        <v>117</v>
      </c>
      <c r="C33" s="83">
        <v>1247</v>
      </c>
      <c r="D33" s="83">
        <v>0</v>
      </c>
      <c r="E33" s="83">
        <v>14813</v>
      </c>
      <c r="F33" s="83">
        <v>31489</v>
      </c>
      <c r="G33" s="83">
        <v>4852</v>
      </c>
      <c r="H33" s="83">
        <v>19221</v>
      </c>
      <c r="I33" s="83">
        <v>2311</v>
      </c>
      <c r="J33" s="83">
        <v>686</v>
      </c>
      <c r="K33" s="83">
        <v>1332</v>
      </c>
      <c r="L33" s="83">
        <v>75951</v>
      </c>
      <c r="M33" s="13"/>
      <c r="N33" s="13"/>
      <c r="O33" s="36"/>
      <c r="P33" s="40"/>
      <c r="Q33" s="39"/>
    </row>
    <row r="34" spans="1:19" ht="15.95" customHeight="1">
      <c r="B34" s="45" t="s">
        <v>118</v>
      </c>
      <c r="C34" s="83">
        <v>0</v>
      </c>
      <c r="D34" s="83">
        <v>0</v>
      </c>
      <c r="E34" s="83">
        <v>-290</v>
      </c>
      <c r="F34" s="83">
        <v>-6474</v>
      </c>
      <c r="G34" s="83">
        <v>-902</v>
      </c>
      <c r="H34" s="83">
        <v>-5600</v>
      </c>
      <c r="I34" s="83">
        <v>-747</v>
      </c>
      <c r="J34" s="83">
        <v>-384</v>
      </c>
      <c r="K34" s="83">
        <v>-1345</v>
      </c>
      <c r="L34" s="83">
        <v>-15742</v>
      </c>
      <c r="O34" s="36"/>
      <c r="P34" s="3"/>
      <c r="Q34" s="3"/>
    </row>
    <row r="35" spans="1:19" ht="15.95" customHeight="1">
      <c r="B35" s="45" t="s">
        <v>119</v>
      </c>
      <c r="C35" s="83">
        <v>1247</v>
      </c>
      <c r="D35" s="83">
        <v>0</v>
      </c>
      <c r="E35" s="83">
        <v>14523</v>
      </c>
      <c r="F35" s="83">
        <v>25015</v>
      </c>
      <c r="G35" s="83">
        <v>3950</v>
      </c>
      <c r="H35" s="83">
        <v>13621</v>
      </c>
      <c r="I35" s="83">
        <v>1564</v>
      </c>
      <c r="J35" s="83">
        <v>302</v>
      </c>
      <c r="K35" s="83">
        <v>-13</v>
      </c>
      <c r="L35" s="83">
        <v>60209</v>
      </c>
      <c r="O35" s="36"/>
      <c r="P35" s="3"/>
      <c r="Q35" s="3"/>
    </row>
    <row r="36" spans="1:19" ht="12.75" customHeight="1">
      <c r="C36" s="41">
        <v>2</v>
      </c>
      <c r="D36" s="41">
        <v>3</v>
      </c>
      <c r="E36" s="41">
        <v>4</v>
      </c>
      <c r="F36" s="41">
        <v>5</v>
      </c>
      <c r="G36" s="41">
        <v>6</v>
      </c>
      <c r="H36" s="41">
        <v>7</v>
      </c>
      <c r="I36" s="41">
        <v>8</v>
      </c>
      <c r="J36" s="41">
        <v>9</v>
      </c>
      <c r="K36" s="41">
        <v>10</v>
      </c>
      <c r="L36" s="41">
        <v>11</v>
      </c>
      <c r="O36" s="36"/>
      <c r="P36" s="3"/>
      <c r="Q36" s="3"/>
    </row>
    <row r="37" spans="1:19" ht="18" customHeight="1">
      <c r="B37" s="27" t="s">
        <v>103</v>
      </c>
      <c r="C37" s="3"/>
      <c r="D37" s="3"/>
      <c r="E37" s="3"/>
      <c r="F37" s="3"/>
      <c r="G37" s="3"/>
      <c r="H37" s="3"/>
      <c r="I37" s="3"/>
      <c r="J37" s="3"/>
      <c r="K37" s="3"/>
      <c r="L37" s="3"/>
      <c r="O37" s="3"/>
      <c r="P37" s="3"/>
      <c r="Q37" s="3"/>
      <c r="R37" s="3"/>
      <c r="S37" s="3"/>
    </row>
    <row r="38" spans="1:19" ht="15.95" customHeight="1">
      <c r="B38" s="1" t="s">
        <v>53</v>
      </c>
      <c r="C38" s="3"/>
      <c r="D38" s="3"/>
      <c r="E38" s="3"/>
      <c r="F38" s="3"/>
      <c r="G38" s="3"/>
      <c r="H38" s="3"/>
      <c r="I38" s="3"/>
      <c r="J38" s="3"/>
      <c r="K38" s="3"/>
      <c r="L38" s="3"/>
      <c r="O38" s="36"/>
      <c r="P38" s="3"/>
      <c r="Q38" s="3"/>
    </row>
    <row r="39" spans="1:19" ht="15.95" customHeight="1">
      <c r="B39" s="28" t="s">
        <v>10</v>
      </c>
      <c r="C39" s="17">
        <v>1000</v>
      </c>
      <c r="D39" s="17">
        <v>0</v>
      </c>
      <c r="E39" s="17">
        <v>6795</v>
      </c>
      <c r="F39" s="17">
        <v>10794</v>
      </c>
      <c r="G39" s="17">
        <v>693</v>
      </c>
      <c r="H39" s="17">
        <v>2633</v>
      </c>
      <c r="I39" s="17">
        <v>522</v>
      </c>
      <c r="J39" s="17">
        <v>119</v>
      </c>
      <c r="K39" s="17">
        <v>838</v>
      </c>
      <c r="L39" s="33">
        <f t="shared" ref="L39:L46" si="11">SUM(C39:K39)</f>
        <v>23394</v>
      </c>
      <c r="O39" s="81"/>
      <c r="P39" s="46">
        <v>23394</v>
      </c>
      <c r="Q39" s="47">
        <f>P39-L39</f>
        <v>0</v>
      </c>
    </row>
    <row r="40" spans="1:19" ht="15.95" customHeight="1">
      <c r="B40" s="53" t="s">
        <v>11</v>
      </c>
      <c r="C40" s="44">
        <f>SUM(C41:C46)</f>
        <v>5</v>
      </c>
      <c r="D40" s="44">
        <f>SUM(D41:D46)</f>
        <v>0</v>
      </c>
      <c r="E40" s="44">
        <f t="shared" ref="E40:J40" si="12">SUM(E41:E46)</f>
        <v>2747</v>
      </c>
      <c r="F40" s="44">
        <f t="shared" si="12"/>
        <v>6664</v>
      </c>
      <c r="G40" s="44">
        <f>SUM(G41:G46)</f>
        <v>1725</v>
      </c>
      <c r="H40" s="44">
        <f t="shared" si="12"/>
        <v>10915</v>
      </c>
      <c r="I40" s="44">
        <f t="shared" si="12"/>
        <v>833</v>
      </c>
      <c r="J40" s="44">
        <f t="shared" si="12"/>
        <v>51</v>
      </c>
      <c r="K40" s="44">
        <f>SUM(K41:K46)</f>
        <v>182</v>
      </c>
      <c r="L40" s="33">
        <f t="shared" si="11"/>
        <v>23122</v>
      </c>
      <c r="O40" s="81"/>
      <c r="P40" s="46">
        <v>23122</v>
      </c>
      <c r="Q40" s="47">
        <f>P40-L40</f>
        <v>0</v>
      </c>
    </row>
    <row r="41" spans="1:19" ht="15.95" customHeight="1">
      <c r="B41" s="29" t="s">
        <v>71</v>
      </c>
      <c r="C41" s="17">
        <v>0</v>
      </c>
      <c r="D41" s="17">
        <v>0</v>
      </c>
      <c r="E41" s="17">
        <v>2333</v>
      </c>
      <c r="F41" s="17">
        <v>0</v>
      </c>
      <c r="G41" s="17">
        <v>0</v>
      </c>
      <c r="H41" s="17">
        <v>0</v>
      </c>
      <c r="I41" s="17">
        <v>0</v>
      </c>
      <c r="J41" s="17">
        <v>0</v>
      </c>
      <c r="K41" s="17">
        <v>0</v>
      </c>
      <c r="L41" s="33">
        <f t="shared" si="11"/>
        <v>2333</v>
      </c>
      <c r="O41" s="36"/>
      <c r="P41" s="3"/>
      <c r="Q41" s="3"/>
    </row>
    <row r="42" spans="1:19" ht="15.95" customHeight="1">
      <c r="B42" s="29" t="s">
        <v>72</v>
      </c>
      <c r="C42" s="17">
        <v>0</v>
      </c>
      <c r="D42" s="17">
        <v>0</v>
      </c>
      <c r="E42" s="17">
        <v>69</v>
      </c>
      <c r="F42" s="17">
        <v>6313</v>
      </c>
      <c r="G42" s="17">
        <v>1303</v>
      </c>
      <c r="H42" s="17">
        <v>10447</v>
      </c>
      <c r="I42" s="17">
        <v>790</v>
      </c>
      <c r="J42" s="17">
        <v>14</v>
      </c>
      <c r="K42" s="17">
        <v>0</v>
      </c>
      <c r="L42" s="33">
        <f t="shared" si="11"/>
        <v>18936</v>
      </c>
      <c r="O42" s="5"/>
      <c r="P42" s="3"/>
      <c r="Q42" s="3"/>
    </row>
    <row r="43" spans="1:19" ht="15.95" customHeight="1">
      <c r="B43" s="29" t="s">
        <v>73</v>
      </c>
      <c r="C43" s="17">
        <v>0</v>
      </c>
      <c r="D43" s="17">
        <v>0</v>
      </c>
      <c r="E43" s="17">
        <v>297</v>
      </c>
      <c r="F43" s="17">
        <v>0</v>
      </c>
      <c r="G43" s="17">
        <v>0</v>
      </c>
      <c r="H43" s="17">
        <v>0</v>
      </c>
      <c r="I43" s="17">
        <v>0</v>
      </c>
      <c r="J43" s="17">
        <v>0</v>
      </c>
      <c r="K43" s="17">
        <v>0</v>
      </c>
      <c r="L43" s="33">
        <f t="shared" si="11"/>
        <v>297</v>
      </c>
      <c r="O43" s="36"/>
      <c r="P43" s="3"/>
      <c r="Q43" s="3"/>
    </row>
    <row r="44" spans="1:19" ht="15.95" customHeight="1">
      <c r="B44" s="29" t="s">
        <v>74</v>
      </c>
      <c r="C44" s="17">
        <v>0</v>
      </c>
      <c r="D44" s="17">
        <v>0</v>
      </c>
      <c r="E44" s="17">
        <v>0</v>
      </c>
      <c r="F44" s="17">
        <v>0</v>
      </c>
      <c r="G44" s="17">
        <v>0</v>
      </c>
      <c r="H44" s="17">
        <v>0</v>
      </c>
      <c r="I44" s="17">
        <v>0</v>
      </c>
      <c r="J44" s="17">
        <v>0</v>
      </c>
      <c r="K44" s="17">
        <v>0</v>
      </c>
      <c r="L44" s="33">
        <f t="shared" si="11"/>
        <v>0</v>
      </c>
      <c r="O44" s="51"/>
      <c r="P44" s="46">
        <v>0</v>
      </c>
      <c r="Q44" s="47">
        <f>P44-L44</f>
        <v>0</v>
      </c>
    </row>
    <row r="45" spans="1:19" ht="15.95" customHeight="1">
      <c r="B45" s="29" t="s">
        <v>75</v>
      </c>
      <c r="C45" s="17">
        <v>4</v>
      </c>
      <c r="D45" s="17">
        <v>0</v>
      </c>
      <c r="E45" s="17">
        <v>46</v>
      </c>
      <c r="F45" s="17">
        <v>158</v>
      </c>
      <c r="G45" s="17">
        <v>347</v>
      </c>
      <c r="H45" s="17">
        <v>60</v>
      </c>
      <c r="I45" s="17">
        <v>24</v>
      </c>
      <c r="J45" s="17">
        <v>37</v>
      </c>
      <c r="K45" s="17">
        <v>182</v>
      </c>
      <c r="L45" s="33">
        <f t="shared" si="11"/>
        <v>858</v>
      </c>
      <c r="O45" s="5"/>
      <c r="P45" s="46">
        <v>858</v>
      </c>
      <c r="Q45" s="47">
        <f>P45-L45</f>
        <v>0</v>
      </c>
    </row>
    <row r="46" spans="1:19" ht="15.95" customHeight="1">
      <c r="B46" s="29" t="s">
        <v>6</v>
      </c>
      <c r="C46" s="17">
        <v>1</v>
      </c>
      <c r="D46" s="17">
        <v>0</v>
      </c>
      <c r="E46" s="17">
        <v>2</v>
      </c>
      <c r="F46" s="17">
        <v>193</v>
      </c>
      <c r="G46" s="17">
        <v>75</v>
      </c>
      <c r="H46" s="17">
        <v>408</v>
      </c>
      <c r="I46" s="17">
        <v>19</v>
      </c>
      <c r="J46" s="17">
        <v>0</v>
      </c>
      <c r="K46" s="17">
        <v>0</v>
      </c>
      <c r="L46" s="33">
        <f t="shared" si="11"/>
        <v>698</v>
      </c>
      <c r="O46" s="5"/>
      <c r="P46" s="3"/>
      <c r="Q46" s="3"/>
    </row>
    <row r="47" spans="1:19" ht="15.95" customHeight="1">
      <c r="B47" s="1" t="s">
        <v>54</v>
      </c>
      <c r="C47" s="3"/>
      <c r="D47" s="3"/>
      <c r="E47" s="3"/>
      <c r="F47" s="3"/>
      <c r="G47" s="3"/>
      <c r="H47" s="3"/>
      <c r="I47" s="3"/>
      <c r="J47" s="3"/>
      <c r="K47" s="3"/>
      <c r="L47" s="3"/>
      <c r="O47" s="5"/>
      <c r="P47" s="3"/>
      <c r="Q47" s="3"/>
    </row>
    <row r="48" spans="1:19" ht="15.95" customHeight="1">
      <c r="B48" s="28" t="s">
        <v>13</v>
      </c>
      <c r="C48" s="17">
        <v>0</v>
      </c>
      <c r="D48" s="17">
        <v>0</v>
      </c>
      <c r="E48" s="17">
        <v>0</v>
      </c>
      <c r="F48" s="17">
        <v>-4843</v>
      </c>
      <c r="G48" s="17">
        <v>-443</v>
      </c>
      <c r="H48" s="17">
        <v>-4646</v>
      </c>
      <c r="I48" s="17">
        <v>-635</v>
      </c>
      <c r="J48" s="17">
        <v>-18</v>
      </c>
      <c r="K48" s="17">
        <v>0</v>
      </c>
      <c r="L48" s="33">
        <f>SUM(C48:K48)</f>
        <v>-10585</v>
      </c>
      <c r="O48" s="51"/>
      <c r="P48" s="46">
        <v>-10585</v>
      </c>
      <c r="Q48" s="47">
        <f>P48-L48</f>
        <v>0</v>
      </c>
    </row>
    <row r="49" spans="2:19" ht="6" customHeight="1">
      <c r="B49" s="4"/>
      <c r="C49" s="3"/>
      <c r="D49" s="3"/>
      <c r="E49" s="3"/>
      <c r="F49" s="3"/>
      <c r="G49" s="3"/>
      <c r="H49" s="3"/>
      <c r="I49" s="3"/>
      <c r="J49" s="3"/>
      <c r="K49" s="3"/>
      <c r="L49" s="3"/>
      <c r="M49" s="3"/>
      <c r="O49" s="38"/>
      <c r="P49" s="3"/>
    </row>
    <row r="50" spans="2:19" ht="15.95" customHeight="1">
      <c r="B50" s="55" t="s">
        <v>101</v>
      </c>
      <c r="C50" s="3"/>
      <c r="D50" s="3"/>
      <c r="E50" s="5"/>
      <c r="F50" s="3"/>
      <c r="G50" s="5"/>
      <c r="H50" s="5"/>
      <c r="I50" s="5"/>
      <c r="J50" s="5"/>
      <c r="K50" s="3"/>
      <c r="L50" s="3"/>
      <c r="O50" s="12"/>
    </row>
    <row r="51" spans="2:19" ht="15.95" customHeight="1">
      <c r="B51" s="62" t="s">
        <v>12</v>
      </c>
      <c r="C51" s="43"/>
      <c r="D51" s="43"/>
      <c r="E51" s="50">
        <f t="shared" ref="E51:J51" si="13">E8</f>
        <v>721</v>
      </c>
      <c r="F51" s="50">
        <f t="shared" si="13"/>
        <v>485</v>
      </c>
      <c r="G51" s="50">
        <f t="shared" si="13"/>
        <v>115</v>
      </c>
      <c r="H51" s="50">
        <f t="shared" si="13"/>
        <v>577</v>
      </c>
      <c r="I51" s="50">
        <f t="shared" si="13"/>
        <v>28</v>
      </c>
      <c r="J51" s="50">
        <f t="shared" si="13"/>
        <v>43</v>
      </c>
      <c r="K51" s="43"/>
      <c r="L51" s="33">
        <f>SUM(C51:K51)</f>
        <v>1969</v>
      </c>
      <c r="N51" s="43"/>
      <c r="O51" s="12"/>
    </row>
    <row r="52" spans="2:19" ht="15.95" customHeight="1">
      <c r="B52" s="28" t="s">
        <v>0</v>
      </c>
      <c r="C52" s="43"/>
      <c r="D52" s="43"/>
      <c r="E52" s="17">
        <v>5180</v>
      </c>
      <c r="F52" s="17">
        <v>2917</v>
      </c>
      <c r="G52" s="17">
        <v>412</v>
      </c>
      <c r="H52" s="17">
        <v>1142</v>
      </c>
      <c r="I52" s="17">
        <v>549</v>
      </c>
      <c r="J52" s="17">
        <v>666</v>
      </c>
      <c r="K52" s="43"/>
      <c r="L52" s="33">
        <f>SUM(C52:K52)</f>
        <v>10866</v>
      </c>
      <c r="N52" s="43"/>
      <c r="O52" s="5"/>
      <c r="P52" s="93"/>
      <c r="Q52" s="93"/>
      <c r="R52" s="93"/>
      <c r="S52" s="93"/>
    </row>
    <row r="53" spans="2:19" ht="15.95" customHeight="1">
      <c r="B53" s="29" t="s">
        <v>65</v>
      </c>
      <c r="C53" s="43"/>
      <c r="D53" s="43"/>
      <c r="E53" s="17">
        <v>235</v>
      </c>
      <c r="F53" s="17">
        <v>304</v>
      </c>
      <c r="G53" s="17">
        <v>638</v>
      </c>
      <c r="H53" s="17">
        <v>702</v>
      </c>
      <c r="I53" s="17">
        <v>68</v>
      </c>
      <c r="J53" s="17">
        <v>0</v>
      </c>
      <c r="K53" s="43"/>
      <c r="L53" s="33">
        <f>SUM(C53:K53)</f>
        <v>1947</v>
      </c>
      <c r="N53" s="43"/>
      <c r="P53" s="93"/>
      <c r="Q53" s="93"/>
      <c r="R53" s="93"/>
      <c r="S53" s="93"/>
    </row>
    <row r="54" spans="2:19" ht="15.95" customHeight="1">
      <c r="B54" s="53" t="s">
        <v>76</v>
      </c>
      <c r="C54" s="43"/>
      <c r="D54" s="43"/>
      <c r="E54" s="54">
        <f t="shared" ref="E54:J54" si="14">SUM(E55,E64)</f>
        <v>10935</v>
      </c>
      <c r="F54" s="54">
        <f t="shared" si="14"/>
        <v>29109</v>
      </c>
      <c r="G54" s="54">
        <f t="shared" si="14"/>
        <v>3877</v>
      </c>
      <c r="H54" s="54">
        <f t="shared" si="14"/>
        <v>17287</v>
      </c>
      <c r="I54" s="54">
        <f t="shared" si="14"/>
        <v>1605</v>
      </c>
      <c r="J54" s="54">
        <f t="shared" si="14"/>
        <v>334</v>
      </c>
      <c r="K54" s="43"/>
      <c r="L54" s="33">
        <f>SUM(C54:K54)</f>
        <v>63147</v>
      </c>
      <c r="N54" s="54">
        <f>SUM(N55,N64)</f>
        <v>732</v>
      </c>
      <c r="P54" s="93"/>
      <c r="Q54" s="93"/>
      <c r="R54" s="93"/>
      <c r="S54" s="93"/>
    </row>
    <row r="55" spans="2:19" ht="15.95" customHeight="1">
      <c r="B55" s="53" t="s">
        <v>77</v>
      </c>
      <c r="C55" s="43"/>
      <c r="D55" s="43"/>
      <c r="E55" s="54">
        <f>E61+E62+E56+E63</f>
        <v>5921</v>
      </c>
      <c r="F55" s="54">
        <f>F56+F63</f>
        <v>17715</v>
      </c>
      <c r="G55" s="54">
        <f>G56+G63</f>
        <v>1611</v>
      </c>
      <c r="H55" s="54">
        <f>H56+H63</f>
        <v>3360</v>
      </c>
      <c r="I55" s="54">
        <f>I56+I63</f>
        <v>528</v>
      </c>
      <c r="J55" s="54">
        <f>J56+J63</f>
        <v>0</v>
      </c>
      <c r="K55" s="43"/>
      <c r="L55" s="33">
        <f>SUM(C55:K55)</f>
        <v>29135</v>
      </c>
      <c r="N55" s="54">
        <f>N56</f>
        <v>455</v>
      </c>
      <c r="P55" s="93"/>
      <c r="Q55" s="93"/>
      <c r="R55" s="93"/>
      <c r="S55" s="93"/>
    </row>
    <row r="56" spans="2:19" ht="15.95" customHeight="1">
      <c r="B56" s="63" t="s">
        <v>58</v>
      </c>
      <c r="C56" s="43"/>
      <c r="D56" s="43"/>
      <c r="E56" s="54">
        <f>SUM(E57:E60)</f>
        <v>2020</v>
      </c>
      <c r="F56" s="54">
        <f t="shared" ref="F56:J56" si="15">SUM(F57:F60)</f>
        <v>17715</v>
      </c>
      <c r="G56" s="54">
        <f t="shared" si="15"/>
        <v>1611</v>
      </c>
      <c r="H56" s="54">
        <f t="shared" si="15"/>
        <v>3360</v>
      </c>
      <c r="I56" s="54">
        <f t="shared" si="15"/>
        <v>528</v>
      </c>
      <c r="J56" s="54">
        <f t="shared" si="15"/>
        <v>0</v>
      </c>
      <c r="K56" s="43"/>
      <c r="L56" s="33">
        <f t="shared" ref="L56:L74" si="16">SUM(C56:K56)</f>
        <v>25234</v>
      </c>
      <c r="N56" s="54">
        <f>N60</f>
        <v>455</v>
      </c>
      <c r="P56" s="93"/>
      <c r="Q56" s="93"/>
      <c r="R56" s="93"/>
      <c r="S56" s="93"/>
    </row>
    <row r="57" spans="2:19" ht="15.95" customHeight="1">
      <c r="B57" s="29" t="s">
        <v>114</v>
      </c>
      <c r="C57" s="43"/>
      <c r="D57" s="43"/>
      <c r="E57" s="17">
        <v>0</v>
      </c>
      <c r="F57" s="17">
        <v>2161</v>
      </c>
      <c r="G57" s="17">
        <v>0</v>
      </c>
      <c r="H57" s="17">
        <v>0</v>
      </c>
      <c r="I57" s="17">
        <v>0</v>
      </c>
      <c r="J57" s="17">
        <v>0</v>
      </c>
      <c r="K57" s="43"/>
      <c r="L57" s="33">
        <f t="shared" si="16"/>
        <v>2161</v>
      </c>
      <c r="N57" s="43"/>
      <c r="P57" s="93"/>
      <c r="Q57" s="93"/>
      <c r="R57" s="93"/>
      <c r="S57" s="93"/>
    </row>
    <row r="58" spans="2:19" ht="15.95" customHeight="1">
      <c r="B58" s="29" t="s">
        <v>115</v>
      </c>
      <c r="C58" s="43"/>
      <c r="D58" s="43"/>
      <c r="E58" s="17">
        <v>0</v>
      </c>
      <c r="F58" s="17">
        <v>761</v>
      </c>
      <c r="G58" s="17">
        <v>0</v>
      </c>
      <c r="H58" s="17">
        <v>0</v>
      </c>
      <c r="I58" s="17">
        <v>0</v>
      </c>
      <c r="J58" s="17">
        <v>0</v>
      </c>
      <c r="K58" s="43"/>
      <c r="L58" s="33">
        <f t="shared" si="16"/>
        <v>761</v>
      </c>
      <c r="N58" s="43"/>
      <c r="P58" s="93"/>
      <c r="Q58" s="93"/>
      <c r="R58" s="93"/>
      <c r="S58" s="93"/>
    </row>
    <row r="59" spans="2:19" ht="15.95" customHeight="1">
      <c r="B59" s="29" t="s">
        <v>59</v>
      </c>
      <c r="C59" s="43"/>
      <c r="D59" s="43"/>
      <c r="E59" s="43"/>
      <c r="F59" s="43"/>
      <c r="G59" s="17">
        <v>2</v>
      </c>
      <c r="H59" s="17">
        <v>0</v>
      </c>
      <c r="I59" s="17">
        <v>6</v>
      </c>
      <c r="J59" s="17">
        <v>0</v>
      </c>
      <c r="K59" s="43"/>
      <c r="L59" s="33">
        <f t="shared" si="16"/>
        <v>8</v>
      </c>
      <c r="N59" s="43"/>
      <c r="P59" s="93"/>
      <c r="Q59" s="93"/>
      <c r="R59" s="93"/>
      <c r="S59" s="93"/>
    </row>
    <row r="60" spans="2:19" ht="15.95" customHeight="1">
      <c r="B60" s="52" t="s">
        <v>60</v>
      </c>
      <c r="C60" s="43"/>
      <c r="D60" s="43"/>
      <c r="E60" s="17">
        <v>2020</v>
      </c>
      <c r="F60" s="17">
        <v>14793</v>
      </c>
      <c r="G60" s="17">
        <v>1609</v>
      </c>
      <c r="H60" s="17">
        <v>3360</v>
      </c>
      <c r="I60" s="17">
        <v>522</v>
      </c>
      <c r="J60" s="17">
        <v>0</v>
      </c>
      <c r="K60" s="43"/>
      <c r="L60" s="33">
        <f t="shared" si="16"/>
        <v>22304</v>
      </c>
      <c r="N60" s="17">
        <v>455</v>
      </c>
      <c r="P60" s="93"/>
      <c r="Q60" s="93"/>
      <c r="R60" s="93"/>
      <c r="S60" s="93"/>
    </row>
    <row r="61" spans="2:19" ht="15.95" customHeight="1">
      <c r="B61" s="52" t="s">
        <v>1</v>
      </c>
      <c r="C61" s="43"/>
      <c r="D61" s="43"/>
      <c r="E61" s="17">
        <v>759</v>
      </c>
      <c r="F61" s="43"/>
      <c r="G61" s="43"/>
      <c r="H61" s="43"/>
      <c r="I61" s="43"/>
      <c r="J61" s="43"/>
      <c r="K61" s="43"/>
      <c r="L61" s="33">
        <f>SUM(C61:K61)</f>
        <v>759</v>
      </c>
      <c r="N61" s="43"/>
      <c r="P61" s="93"/>
      <c r="Q61" s="93"/>
      <c r="R61" s="93"/>
      <c r="S61" s="93"/>
    </row>
    <row r="62" spans="2:19" ht="15.95" customHeight="1">
      <c r="B62" s="29" t="s">
        <v>78</v>
      </c>
      <c r="C62" s="43"/>
      <c r="D62" s="43"/>
      <c r="E62" s="17">
        <v>3132</v>
      </c>
      <c r="F62" s="43"/>
      <c r="G62" s="43"/>
      <c r="H62" s="43"/>
      <c r="I62" s="43"/>
      <c r="J62" s="43"/>
      <c r="K62" s="43"/>
      <c r="L62" s="33">
        <f>SUM(C62:K62)</f>
        <v>3132</v>
      </c>
      <c r="N62" s="17">
        <v>388</v>
      </c>
      <c r="P62" s="93"/>
      <c r="Q62" s="93"/>
      <c r="R62" s="93"/>
      <c r="S62" s="93"/>
    </row>
    <row r="63" spans="2:19" ht="15.95" customHeight="1">
      <c r="B63" s="29" t="s">
        <v>79</v>
      </c>
      <c r="C63" s="43"/>
      <c r="D63" s="43"/>
      <c r="E63" s="17">
        <v>10</v>
      </c>
      <c r="F63" s="17">
        <v>0</v>
      </c>
      <c r="G63" s="17">
        <v>0</v>
      </c>
      <c r="H63" s="17">
        <v>0</v>
      </c>
      <c r="I63" s="17">
        <v>0</v>
      </c>
      <c r="J63" s="17">
        <v>0</v>
      </c>
      <c r="K63" s="43"/>
      <c r="L63" s="33">
        <f t="shared" si="16"/>
        <v>10</v>
      </c>
      <c r="N63" s="17">
        <v>0</v>
      </c>
      <c r="P63" s="93"/>
      <c r="Q63" s="93"/>
      <c r="R63" s="93"/>
      <c r="S63" s="93"/>
    </row>
    <row r="64" spans="2:19" ht="15.95" customHeight="1">
      <c r="B64" s="53" t="s">
        <v>80</v>
      </c>
      <c r="C64" s="43"/>
      <c r="D64" s="43"/>
      <c r="E64" s="54">
        <f t="shared" ref="E64:J64" si="17">SUM(E65,E68:E74)</f>
        <v>5014</v>
      </c>
      <c r="F64" s="54">
        <f t="shared" si="17"/>
        <v>11394</v>
      </c>
      <c r="G64" s="54">
        <f t="shared" si="17"/>
        <v>2266</v>
      </c>
      <c r="H64" s="54">
        <f t="shared" si="17"/>
        <v>13927</v>
      </c>
      <c r="I64" s="54">
        <f t="shared" si="17"/>
        <v>1077</v>
      </c>
      <c r="J64" s="54">
        <f t="shared" si="17"/>
        <v>334</v>
      </c>
      <c r="K64" s="43"/>
      <c r="L64" s="33">
        <f t="shared" si="16"/>
        <v>34012</v>
      </c>
      <c r="N64" s="54">
        <f>SUM(N67:N69)</f>
        <v>277</v>
      </c>
      <c r="P64" s="93"/>
      <c r="Q64" s="93"/>
      <c r="R64" s="93"/>
      <c r="S64" s="93"/>
    </row>
    <row r="65" spans="2:19" ht="15.95" customHeight="1">
      <c r="B65" s="63" t="s">
        <v>2</v>
      </c>
      <c r="C65" s="43"/>
      <c r="D65" s="43"/>
      <c r="E65" s="54">
        <f>SUM(E66:E67)</f>
        <v>147</v>
      </c>
      <c r="F65" s="54">
        <f t="shared" ref="F65:J65" si="18">SUM(F66:F67)</f>
        <v>8960</v>
      </c>
      <c r="G65" s="54">
        <f t="shared" si="18"/>
        <v>1493</v>
      </c>
      <c r="H65" s="54">
        <f t="shared" si="18"/>
        <v>10976</v>
      </c>
      <c r="I65" s="54">
        <f t="shared" si="18"/>
        <v>824</v>
      </c>
      <c r="J65" s="54">
        <f t="shared" si="18"/>
        <v>0</v>
      </c>
      <c r="K65" s="43"/>
      <c r="L65" s="33">
        <f t="shared" si="16"/>
        <v>22400</v>
      </c>
      <c r="N65" s="54">
        <f>SUM(N66:N67)</f>
        <v>173</v>
      </c>
      <c r="P65" s="93"/>
      <c r="Q65" s="93"/>
      <c r="R65" s="93"/>
      <c r="S65" s="93"/>
    </row>
    <row r="66" spans="2:19" ht="15.95" customHeight="1">
      <c r="B66" s="29" t="s">
        <v>102</v>
      </c>
      <c r="C66" s="43"/>
      <c r="D66" s="43"/>
      <c r="E66" s="17">
        <v>0</v>
      </c>
      <c r="F66" s="17">
        <v>7265</v>
      </c>
      <c r="G66" s="17">
        <v>561</v>
      </c>
      <c r="H66" s="17">
        <v>1666</v>
      </c>
      <c r="I66" s="17">
        <v>82</v>
      </c>
      <c r="J66" s="17">
        <v>0</v>
      </c>
      <c r="K66" s="43"/>
      <c r="L66" s="33">
        <f t="shared" si="16"/>
        <v>9574</v>
      </c>
      <c r="N66" s="17">
        <v>0</v>
      </c>
      <c r="P66" s="93"/>
      <c r="Q66" s="93"/>
      <c r="R66" s="93"/>
      <c r="S66" s="93"/>
    </row>
    <row r="67" spans="2:19" ht="15.95" customHeight="1">
      <c r="B67" s="52" t="s">
        <v>61</v>
      </c>
      <c r="C67" s="43"/>
      <c r="D67" s="43"/>
      <c r="E67" s="17">
        <v>147</v>
      </c>
      <c r="F67" s="17">
        <v>1695</v>
      </c>
      <c r="G67" s="17">
        <v>932</v>
      </c>
      <c r="H67" s="17">
        <v>9310</v>
      </c>
      <c r="I67" s="17">
        <v>742</v>
      </c>
      <c r="J67" s="17">
        <v>0</v>
      </c>
      <c r="K67" s="43"/>
      <c r="L67" s="33">
        <f t="shared" si="16"/>
        <v>12826</v>
      </c>
      <c r="N67" s="17">
        <v>173</v>
      </c>
      <c r="P67" s="93"/>
      <c r="Q67" s="93"/>
      <c r="R67" s="93"/>
      <c r="S67" s="93"/>
    </row>
    <row r="68" spans="2:19" ht="15.95" customHeight="1">
      <c r="B68" s="52" t="s">
        <v>3</v>
      </c>
      <c r="C68" s="43"/>
      <c r="D68" s="43"/>
      <c r="E68" s="17">
        <v>594</v>
      </c>
      <c r="F68" s="17">
        <v>337</v>
      </c>
      <c r="G68" s="17">
        <v>377</v>
      </c>
      <c r="H68" s="17">
        <v>1910</v>
      </c>
      <c r="I68" s="17">
        <v>0</v>
      </c>
      <c r="J68" s="17">
        <v>0</v>
      </c>
      <c r="K68" s="43"/>
      <c r="L68" s="33">
        <f t="shared" si="16"/>
        <v>3218</v>
      </c>
      <c r="N68" s="17">
        <v>104</v>
      </c>
      <c r="P68" s="93"/>
      <c r="Q68" s="93"/>
      <c r="R68" s="93"/>
      <c r="S68" s="93"/>
    </row>
    <row r="69" spans="2:19" ht="15.95" customHeight="1">
      <c r="B69" s="29" t="s">
        <v>81</v>
      </c>
      <c r="C69" s="43"/>
      <c r="D69" s="43"/>
      <c r="E69" s="17">
        <v>0</v>
      </c>
      <c r="F69" s="17">
        <v>458</v>
      </c>
      <c r="G69" s="17">
        <v>153</v>
      </c>
      <c r="H69" s="17">
        <v>0</v>
      </c>
      <c r="I69" s="17">
        <v>0</v>
      </c>
      <c r="J69" s="17">
        <v>0</v>
      </c>
      <c r="K69" s="43"/>
      <c r="L69" s="33">
        <f t="shared" si="16"/>
        <v>611</v>
      </c>
      <c r="N69" s="17">
        <v>0</v>
      </c>
      <c r="P69" s="93"/>
      <c r="Q69" s="93"/>
      <c r="R69" s="93"/>
      <c r="S69" s="93"/>
    </row>
    <row r="70" spans="2:19" ht="15.95" customHeight="1">
      <c r="B70" s="30" t="s">
        <v>82</v>
      </c>
      <c r="C70" s="43"/>
      <c r="D70" s="43"/>
      <c r="E70" s="17">
        <v>347</v>
      </c>
      <c r="F70" s="17">
        <v>81</v>
      </c>
      <c r="G70" s="17">
        <v>16</v>
      </c>
      <c r="H70" s="17">
        <v>69</v>
      </c>
      <c r="I70" s="17">
        <v>9</v>
      </c>
      <c r="J70" s="17">
        <v>0</v>
      </c>
      <c r="K70" s="43"/>
      <c r="L70" s="33">
        <f t="shared" si="16"/>
        <v>522</v>
      </c>
      <c r="N70" s="43"/>
      <c r="P70" s="93"/>
      <c r="Q70" s="93"/>
      <c r="R70" s="93"/>
      <c r="S70" s="93"/>
    </row>
    <row r="71" spans="2:19" ht="15.95" customHeight="1">
      <c r="B71" s="29" t="s">
        <v>83</v>
      </c>
      <c r="C71" s="43"/>
      <c r="D71" s="43"/>
      <c r="E71" s="43"/>
      <c r="F71" s="17">
        <v>0</v>
      </c>
      <c r="G71" s="17">
        <v>0</v>
      </c>
      <c r="H71" s="17">
        <v>0</v>
      </c>
      <c r="I71" s="17">
        <v>0</v>
      </c>
      <c r="J71" s="17">
        <v>0</v>
      </c>
      <c r="K71" s="43"/>
      <c r="L71" s="33">
        <f t="shared" si="16"/>
        <v>0</v>
      </c>
      <c r="N71" s="43"/>
      <c r="P71" s="93"/>
      <c r="Q71" s="93"/>
      <c r="R71" s="93"/>
      <c r="S71" s="93"/>
    </row>
    <row r="72" spans="2:19" ht="15.95" customHeight="1">
      <c r="B72" s="29" t="s">
        <v>84</v>
      </c>
      <c r="C72" s="43"/>
      <c r="D72" s="43"/>
      <c r="E72" s="17">
        <v>223</v>
      </c>
      <c r="F72" s="61"/>
      <c r="G72" s="61"/>
      <c r="H72" s="61"/>
      <c r="I72" s="61"/>
      <c r="J72" s="61"/>
      <c r="K72" s="43"/>
      <c r="L72" s="33">
        <f t="shared" si="16"/>
        <v>223</v>
      </c>
      <c r="N72" s="43"/>
      <c r="P72" s="93"/>
      <c r="Q72" s="93"/>
      <c r="R72" s="93"/>
      <c r="S72" s="93"/>
    </row>
    <row r="73" spans="2:19" ht="15.95" customHeight="1">
      <c r="B73" s="29" t="s">
        <v>113</v>
      </c>
      <c r="C73" s="43"/>
      <c r="D73" s="43"/>
      <c r="E73" s="17">
        <v>2932</v>
      </c>
      <c r="F73" s="61"/>
      <c r="G73" s="61"/>
      <c r="H73" s="61"/>
      <c r="I73" s="61"/>
      <c r="J73" s="61"/>
      <c r="K73" s="43"/>
      <c r="L73" s="33">
        <f t="shared" si="16"/>
        <v>2932</v>
      </c>
      <c r="N73" s="43"/>
      <c r="P73" s="93"/>
      <c r="Q73" s="93"/>
      <c r="R73" s="93"/>
      <c r="S73" s="93"/>
    </row>
    <row r="74" spans="2:19" ht="15.95" customHeight="1">
      <c r="B74" s="29" t="s">
        <v>86</v>
      </c>
      <c r="C74" s="43"/>
      <c r="D74" s="43"/>
      <c r="E74" s="17">
        <v>771</v>
      </c>
      <c r="F74" s="17">
        <v>1558</v>
      </c>
      <c r="G74" s="17">
        <v>227</v>
      </c>
      <c r="H74" s="17">
        <v>972</v>
      </c>
      <c r="I74" s="17">
        <v>244</v>
      </c>
      <c r="J74" s="17">
        <v>334</v>
      </c>
      <c r="K74" s="43"/>
      <c r="L74" s="33">
        <f t="shared" si="16"/>
        <v>4106</v>
      </c>
      <c r="N74" s="43"/>
      <c r="P74" s="93"/>
      <c r="Q74" s="93"/>
      <c r="R74" s="93"/>
      <c r="S74" s="93"/>
    </row>
    <row r="75" spans="2:19" ht="15.95" customHeight="1">
      <c r="B75" s="60" t="s">
        <v>16</v>
      </c>
      <c r="C75" s="32">
        <f>C16-C11</f>
        <v>1522</v>
      </c>
      <c r="D75" s="32">
        <f>D16-D11</f>
        <v>0</v>
      </c>
      <c r="E75" s="32">
        <f t="shared" ref="E75:J75" si="19">SUM(E51:E54)</f>
        <v>17071</v>
      </c>
      <c r="F75" s="32">
        <f t="shared" si="19"/>
        <v>32815</v>
      </c>
      <c r="G75" s="32">
        <f t="shared" si="19"/>
        <v>5042</v>
      </c>
      <c r="H75" s="32">
        <f t="shared" si="19"/>
        <v>19708</v>
      </c>
      <c r="I75" s="32">
        <f t="shared" si="19"/>
        <v>2250</v>
      </c>
      <c r="J75" s="32">
        <f t="shared" si="19"/>
        <v>1043</v>
      </c>
      <c r="K75" s="32">
        <f>K16-K11</f>
        <v>1347</v>
      </c>
      <c r="L75" s="32">
        <f>SUM(C75:K75)</f>
        <v>80798</v>
      </c>
      <c r="N75" s="32">
        <f>N54</f>
        <v>732</v>
      </c>
      <c r="P75" s="93"/>
      <c r="Q75" s="93"/>
      <c r="R75" s="93"/>
      <c r="S75" s="93"/>
    </row>
    <row r="76" spans="2:19" ht="12.75" customHeight="1">
      <c r="B76" s="8"/>
      <c r="C76" s="5"/>
      <c r="D76" s="5"/>
      <c r="E76" s="5"/>
      <c r="F76" s="5"/>
      <c r="G76" s="5"/>
      <c r="H76" s="5"/>
      <c r="I76" s="5"/>
      <c r="J76" s="5"/>
      <c r="K76" s="6"/>
      <c r="L76" s="6"/>
      <c r="N76" s="3"/>
      <c r="P76" s="93"/>
      <c r="Q76" s="93"/>
      <c r="R76" s="93"/>
      <c r="S76" s="93"/>
    </row>
    <row r="77" spans="2:19" s="2" customFormat="1" ht="15.95" customHeight="1">
      <c r="B77" s="64" t="s">
        <v>4</v>
      </c>
      <c r="C77" s="66"/>
      <c r="D77" s="66"/>
      <c r="E77" s="65">
        <f>E16-E75-E11</f>
        <v>0</v>
      </c>
      <c r="F77" s="65">
        <f t="shared" ref="F77:I77" si="20">F16-F75-F11</f>
        <v>0</v>
      </c>
      <c r="G77" s="65">
        <f t="shared" si="20"/>
        <v>0</v>
      </c>
      <c r="H77" s="65">
        <f t="shared" si="20"/>
        <v>0</v>
      </c>
      <c r="I77" s="65">
        <f t="shared" si="20"/>
        <v>0</v>
      </c>
      <c r="J77" s="65">
        <f>J16-J75-J11</f>
        <v>0</v>
      </c>
      <c r="K77" s="66"/>
      <c r="L77" s="65">
        <f>L16-L75-L11</f>
        <v>0</v>
      </c>
      <c r="N77" s="7"/>
      <c r="P77" s="93"/>
      <c r="Q77" s="93"/>
      <c r="R77" s="93"/>
      <c r="S77" s="93"/>
    </row>
    <row r="78" spans="2:19" ht="12.75" customHeight="1">
      <c r="C78" s="84"/>
      <c r="D78" s="84"/>
      <c r="E78" s="84"/>
      <c r="F78" s="84"/>
      <c r="G78" s="84"/>
      <c r="H78" s="84"/>
      <c r="I78" s="84"/>
      <c r="J78" s="84"/>
      <c r="K78" s="84"/>
      <c r="L78" s="3"/>
      <c r="N78" s="3"/>
      <c r="P78" s="93"/>
      <c r="Q78" s="93"/>
      <c r="R78" s="93"/>
      <c r="S78" s="93"/>
    </row>
    <row r="79" spans="2:19" ht="15.95" customHeight="1">
      <c r="B79" s="29" t="s">
        <v>66</v>
      </c>
      <c r="C79" s="43"/>
      <c r="D79" s="43"/>
      <c r="E79" s="17">
        <v>0</v>
      </c>
      <c r="F79" s="17">
        <v>784</v>
      </c>
      <c r="G79" s="17">
        <v>30</v>
      </c>
      <c r="H79" s="17">
        <v>14</v>
      </c>
      <c r="I79" s="17">
        <v>3</v>
      </c>
      <c r="J79" s="17">
        <v>0</v>
      </c>
      <c r="K79" s="43"/>
      <c r="L79" s="33">
        <f>SUM(C79:K79)</f>
        <v>831</v>
      </c>
      <c r="M79" s="77" t="s">
        <v>122</v>
      </c>
      <c r="N79" s="3"/>
      <c r="P79" s="93"/>
      <c r="Q79" s="93"/>
      <c r="R79" s="93"/>
      <c r="S79" s="93"/>
    </row>
    <row r="80" spans="2:19" ht="15.95" customHeight="1">
      <c r="B80" s="52" t="s">
        <v>5</v>
      </c>
      <c r="C80" s="43"/>
      <c r="D80" s="43"/>
      <c r="E80" s="43"/>
      <c r="F80" s="43"/>
      <c r="G80" s="43"/>
      <c r="H80" s="43"/>
      <c r="I80" s="43"/>
      <c r="J80" s="43"/>
      <c r="K80" s="43"/>
      <c r="L80" s="17">
        <v>188</v>
      </c>
      <c r="M80" s="77" t="s">
        <v>122</v>
      </c>
      <c r="N80" s="3"/>
      <c r="P80" s="93"/>
      <c r="Q80" s="93"/>
      <c r="R80" s="93"/>
      <c r="S80" s="93"/>
    </row>
    <row r="81" spans="2:19" ht="15.95" customHeight="1">
      <c r="B81" s="29" t="s">
        <v>87</v>
      </c>
      <c r="C81" s="43"/>
      <c r="D81" s="43"/>
      <c r="E81" s="17">
        <v>1102</v>
      </c>
      <c r="F81" s="43"/>
      <c r="G81" s="43"/>
      <c r="H81" s="43"/>
      <c r="I81" s="43"/>
      <c r="J81" s="43"/>
      <c r="K81" s="43"/>
      <c r="L81" s="33">
        <f>SUM(C81:K81)</f>
        <v>1102</v>
      </c>
      <c r="M81" s="77" t="s">
        <v>122</v>
      </c>
      <c r="N81" s="3"/>
      <c r="P81" s="93"/>
      <c r="Q81" s="93"/>
      <c r="R81" s="93"/>
      <c r="S81" s="93"/>
    </row>
    <row r="82" spans="2:19" ht="15.95" customHeight="1">
      <c r="B82" s="29" t="s">
        <v>98</v>
      </c>
      <c r="C82" s="43"/>
      <c r="D82" s="43"/>
      <c r="E82" s="17">
        <v>0</v>
      </c>
      <c r="F82" s="17">
        <v>0</v>
      </c>
      <c r="G82" s="17">
        <v>0</v>
      </c>
      <c r="H82" s="17">
        <v>0</v>
      </c>
      <c r="I82" s="17">
        <v>0</v>
      </c>
      <c r="J82" s="17">
        <v>0</v>
      </c>
      <c r="K82" s="43"/>
      <c r="L82" s="33">
        <f>SUM(C82:K82)</f>
        <v>0</v>
      </c>
      <c r="M82" s="3"/>
      <c r="N82" s="3"/>
      <c r="P82" s="93"/>
      <c r="Q82" s="93"/>
      <c r="R82" s="93"/>
      <c r="S82" s="93"/>
    </row>
    <row r="83" spans="2:19" ht="12.75" customHeight="1">
      <c r="B83" s="8"/>
      <c r="C83" s="5"/>
      <c r="D83" s="5"/>
      <c r="E83" s="5"/>
      <c r="F83" s="5"/>
      <c r="G83" s="5"/>
      <c r="H83" s="5"/>
      <c r="I83" s="5"/>
      <c r="J83" s="5"/>
      <c r="K83" s="5"/>
      <c r="L83" s="5"/>
      <c r="N83" s="3"/>
      <c r="P83" s="93"/>
      <c r="Q83" s="93"/>
      <c r="R83" s="93"/>
      <c r="S83" s="93"/>
    </row>
    <row r="84" spans="2:19" ht="15.95" customHeight="1">
      <c r="B84" s="55" t="s">
        <v>99</v>
      </c>
      <c r="C84" s="3"/>
      <c r="D84" s="3"/>
      <c r="E84" s="3"/>
      <c r="F84" s="3"/>
      <c r="G84" s="3"/>
      <c r="H84" s="3"/>
      <c r="I84" s="3"/>
      <c r="J84" s="3"/>
      <c r="K84" s="3"/>
      <c r="L84" s="3"/>
      <c r="N84" s="3"/>
      <c r="P84" s="93"/>
      <c r="Q84" s="93"/>
      <c r="R84" s="93"/>
      <c r="S84" s="93"/>
    </row>
    <row r="85" spans="2:19" ht="15.95" customHeight="1">
      <c r="B85" s="28" t="s">
        <v>12</v>
      </c>
      <c r="C85" s="43"/>
      <c r="D85" s="43"/>
      <c r="E85" s="17">
        <v>721</v>
      </c>
      <c r="F85" s="17">
        <v>485</v>
      </c>
      <c r="G85" s="17">
        <v>115</v>
      </c>
      <c r="H85" s="17">
        <v>577</v>
      </c>
      <c r="I85" s="17">
        <v>28</v>
      </c>
      <c r="J85" s="17">
        <v>43</v>
      </c>
      <c r="K85" s="43"/>
      <c r="L85" s="33">
        <f>SUM(C85:K85)</f>
        <v>1969</v>
      </c>
      <c r="N85" s="69"/>
      <c r="P85" s="93"/>
      <c r="Q85" s="93"/>
      <c r="R85" s="93"/>
      <c r="S85" s="93"/>
    </row>
    <row r="86" spans="2:19" ht="15.95" customHeight="1">
      <c r="B86" s="28" t="s">
        <v>0</v>
      </c>
      <c r="C86" s="43"/>
      <c r="D86" s="43"/>
      <c r="E86" s="17">
        <v>4987</v>
      </c>
      <c r="F86" s="17">
        <v>2514</v>
      </c>
      <c r="G86" s="17">
        <v>334</v>
      </c>
      <c r="H86" s="17">
        <v>811</v>
      </c>
      <c r="I86" s="17">
        <v>477</v>
      </c>
      <c r="J86" s="17">
        <v>240</v>
      </c>
      <c r="K86" s="43"/>
      <c r="L86" s="33">
        <f>SUM(C86:K86)</f>
        <v>9363</v>
      </c>
      <c r="N86" s="69"/>
      <c r="P86" s="93"/>
      <c r="Q86" s="93"/>
      <c r="R86" s="93"/>
      <c r="S86" s="93"/>
    </row>
    <row r="87" spans="2:19" ht="15.95" customHeight="1">
      <c r="B87" s="29" t="s">
        <v>65</v>
      </c>
      <c r="C87" s="43"/>
      <c r="D87" s="43"/>
      <c r="E87" s="17">
        <v>230</v>
      </c>
      <c r="F87" s="17">
        <v>304</v>
      </c>
      <c r="G87" s="17">
        <v>638</v>
      </c>
      <c r="H87" s="17">
        <v>702</v>
      </c>
      <c r="I87" s="17">
        <v>68</v>
      </c>
      <c r="J87" s="17">
        <v>0</v>
      </c>
      <c r="K87" s="43"/>
      <c r="L87" s="33">
        <f>SUM(C87:K87)</f>
        <v>1942</v>
      </c>
      <c r="N87" s="69"/>
      <c r="P87" s="93"/>
      <c r="Q87" s="93"/>
      <c r="R87" s="93"/>
      <c r="S87" s="93"/>
    </row>
    <row r="88" spans="2:19" ht="15.95" customHeight="1">
      <c r="B88" s="53" t="s">
        <v>76</v>
      </c>
      <c r="C88" s="43"/>
      <c r="D88" s="43"/>
      <c r="E88" s="54">
        <f t="shared" ref="E88:J88" si="21">SUM(E89,E98)</f>
        <v>10780</v>
      </c>
      <c r="F88" s="54">
        <f t="shared" si="21"/>
        <v>21149</v>
      </c>
      <c r="G88" s="54">
        <f t="shared" si="21"/>
        <v>3179</v>
      </c>
      <c r="H88" s="54">
        <f t="shared" si="21"/>
        <v>12082</v>
      </c>
      <c r="I88" s="54">
        <f t="shared" si="21"/>
        <v>902</v>
      </c>
      <c r="J88" s="54">
        <f t="shared" si="21"/>
        <v>316</v>
      </c>
      <c r="K88" s="43"/>
      <c r="L88" s="33">
        <f>SUM(C88:K88)</f>
        <v>48408</v>
      </c>
      <c r="N88" s="75">
        <f>SUM(N89,N98)</f>
        <v>711</v>
      </c>
      <c r="P88" s="93"/>
      <c r="Q88" s="93"/>
      <c r="R88" s="93"/>
      <c r="S88" s="93"/>
    </row>
    <row r="89" spans="2:19" ht="15.95" customHeight="1">
      <c r="B89" s="53" t="s">
        <v>77</v>
      </c>
      <c r="C89" s="43"/>
      <c r="D89" s="43"/>
      <c r="E89" s="54">
        <f>E95+E96+E90+E97</f>
        <v>5892</v>
      </c>
      <c r="F89" s="54">
        <f>F90+F97</f>
        <v>13596</v>
      </c>
      <c r="G89" s="54">
        <f>G90+G97</f>
        <v>1438</v>
      </c>
      <c r="H89" s="54">
        <f>H90+H97</f>
        <v>2440</v>
      </c>
      <c r="I89" s="54">
        <f>I90+I97</f>
        <v>371</v>
      </c>
      <c r="J89" s="54">
        <f>J90+J97</f>
        <v>0</v>
      </c>
      <c r="K89" s="43"/>
      <c r="L89" s="33">
        <f>SUM(C89:K89)</f>
        <v>23737</v>
      </c>
      <c r="N89" s="75">
        <f>N90</f>
        <v>434</v>
      </c>
      <c r="P89" s="93"/>
      <c r="Q89" s="93"/>
      <c r="R89" s="93"/>
      <c r="S89" s="93"/>
    </row>
    <row r="90" spans="2:19" ht="15.95" customHeight="1">
      <c r="B90" s="63" t="s">
        <v>58</v>
      </c>
      <c r="C90" s="43"/>
      <c r="D90" s="43"/>
      <c r="E90" s="54">
        <f>SUM(E91:E94)</f>
        <v>1991</v>
      </c>
      <c r="F90" s="54">
        <f t="shared" ref="F90:J90" si="22">SUM(F91:F94)</f>
        <v>13596</v>
      </c>
      <c r="G90" s="54">
        <f t="shared" si="22"/>
        <v>1438</v>
      </c>
      <c r="H90" s="54">
        <f t="shared" si="22"/>
        <v>2440</v>
      </c>
      <c r="I90" s="54">
        <f t="shared" si="22"/>
        <v>371</v>
      </c>
      <c r="J90" s="54">
        <f t="shared" si="22"/>
        <v>0</v>
      </c>
      <c r="K90" s="43"/>
      <c r="L90" s="33">
        <f t="shared" ref="L90:L108" si="23">SUM(C90:K90)</f>
        <v>19836</v>
      </c>
      <c r="N90" s="75">
        <f>N94</f>
        <v>434</v>
      </c>
      <c r="P90" s="93"/>
      <c r="Q90" s="93"/>
      <c r="R90" s="93"/>
      <c r="S90" s="93"/>
    </row>
    <row r="91" spans="2:19" ht="15.95" customHeight="1">
      <c r="B91" s="29" t="s">
        <v>114</v>
      </c>
      <c r="C91" s="43"/>
      <c r="D91" s="43"/>
      <c r="E91" s="17">
        <v>0</v>
      </c>
      <c r="F91" s="17">
        <v>2161</v>
      </c>
      <c r="G91" s="17">
        <v>0</v>
      </c>
      <c r="H91" s="17">
        <v>0</v>
      </c>
      <c r="I91" s="17">
        <v>0</v>
      </c>
      <c r="J91" s="17">
        <v>0</v>
      </c>
      <c r="K91" s="43"/>
      <c r="L91" s="33">
        <f t="shared" si="23"/>
        <v>2161</v>
      </c>
      <c r="N91" s="69"/>
      <c r="P91" s="93"/>
      <c r="Q91" s="93"/>
      <c r="R91" s="93"/>
      <c r="S91" s="93"/>
    </row>
    <row r="92" spans="2:19" ht="15.95" customHeight="1">
      <c r="B92" s="29" t="s">
        <v>115</v>
      </c>
      <c r="C92" s="43"/>
      <c r="D92" s="43"/>
      <c r="E92" s="17">
        <v>0</v>
      </c>
      <c r="F92" s="17">
        <v>761</v>
      </c>
      <c r="G92" s="17">
        <v>0</v>
      </c>
      <c r="H92" s="17">
        <v>0</v>
      </c>
      <c r="I92" s="17">
        <v>0</v>
      </c>
      <c r="J92" s="17">
        <v>0</v>
      </c>
      <c r="K92" s="43"/>
      <c r="L92" s="33">
        <f t="shared" si="23"/>
        <v>761</v>
      </c>
      <c r="N92" s="69"/>
      <c r="P92" s="93"/>
      <c r="Q92" s="93"/>
      <c r="R92" s="93"/>
      <c r="S92" s="93"/>
    </row>
    <row r="93" spans="2:19" ht="15.95" customHeight="1">
      <c r="B93" s="29" t="s">
        <v>59</v>
      </c>
      <c r="C93" s="43"/>
      <c r="D93" s="43"/>
      <c r="E93" s="43"/>
      <c r="F93" s="43"/>
      <c r="G93" s="17">
        <v>2</v>
      </c>
      <c r="H93" s="17">
        <v>0</v>
      </c>
      <c r="I93" s="17">
        <v>6</v>
      </c>
      <c r="J93" s="17">
        <v>0</v>
      </c>
      <c r="K93" s="43"/>
      <c r="L93" s="33">
        <f t="shared" si="23"/>
        <v>8</v>
      </c>
      <c r="N93" s="69"/>
      <c r="P93" s="93"/>
      <c r="Q93" s="93"/>
      <c r="R93" s="93"/>
      <c r="S93" s="93"/>
    </row>
    <row r="94" spans="2:19" ht="15.95" customHeight="1">
      <c r="B94" s="52" t="s">
        <v>60</v>
      </c>
      <c r="C94" s="43"/>
      <c r="D94" s="43"/>
      <c r="E94" s="17">
        <v>1991</v>
      </c>
      <c r="F94" s="17">
        <v>10674</v>
      </c>
      <c r="G94" s="17">
        <v>1436</v>
      </c>
      <c r="H94" s="17">
        <v>2440</v>
      </c>
      <c r="I94" s="17">
        <v>365</v>
      </c>
      <c r="J94" s="17">
        <v>0</v>
      </c>
      <c r="K94" s="43"/>
      <c r="L94" s="33">
        <f t="shared" si="23"/>
        <v>16906</v>
      </c>
      <c r="N94" s="87">
        <v>434</v>
      </c>
      <c r="P94" s="93"/>
      <c r="Q94" s="93"/>
      <c r="R94" s="93"/>
      <c r="S94" s="93"/>
    </row>
    <row r="95" spans="2:19" ht="15.95" customHeight="1">
      <c r="B95" s="52" t="s">
        <v>1</v>
      </c>
      <c r="C95" s="43"/>
      <c r="D95" s="43"/>
      <c r="E95" s="17">
        <v>759</v>
      </c>
      <c r="F95" s="43"/>
      <c r="G95" s="43"/>
      <c r="H95" s="43"/>
      <c r="I95" s="43"/>
      <c r="J95" s="43"/>
      <c r="K95" s="43"/>
      <c r="L95" s="33">
        <f>SUM(C95:K95)</f>
        <v>759</v>
      </c>
      <c r="N95" s="69"/>
      <c r="P95" s="93"/>
      <c r="Q95" s="93"/>
      <c r="R95" s="93"/>
      <c r="S95" s="93"/>
    </row>
    <row r="96" spans="2:19" ht="15.95" customHeight="1">
      <c r="B96" s="29" t="s">
        <v>78</v>
      </c>
      <c r="C96" s="43"/>
      <c r="D96" s="43"/>
      <c r="E96" s="17">
        <v>3132</v>
      </c>
      <c r="F96" s="43"/>
      <c r="G96" s="43"/>
      <c r="H96" s="43"/>
      <c r="I96" s="43"/>
      <c r="J96" s="43"/>
      <c r="K96" s="43"/>
      <c r="L96" s="33">
        <f>SUM(C96:K96)</f>
        <v>3132</v>
      </c>
      <c r="N96" s="87">
        <v>388</v>
      </c>
      <c r="P96" s="93"/>
      <c r="Q96" s="93"/>
      <c r="R96" s="93"/>
      <c r="S96" s="93"/>
    </row>
    <row r="97" spans="2:19" ht="15.95" customHeight="1">
      <c r="B97" s="29" t="s">
        <v>79</v>
      </c>
      <c r="C97" s="43"/>
      <c r="D97" s="43"/>
      <c r="E97" s="17">
        <v>10</v>
      </c>
      <c r="F97" s="17">
        <v>0</v>
      </c>
      <c r="G97" s="17">
        <v>0</v>
      </c>
      <c r="H97" s="17">
        <v>0</v>
      </c>
      <c r="I97" s="17">
        <v>0</v>
      </c>
      <c r="J97" s="17">
        <v>0</v>
      </c>
      <c r="K97" s="43"/>
      <c r="L97" s="33">
        <f t="shared" si="23"/>
        <v>10</v>
      </c>
      <c r="N97" s="87">
        <v>0</v>
      </c>
      <c r="P97" s="93"/>
      <c r="Q97" s="93"/>
      <c r="R97" s="93"/>
      <c r="S97" s="93"/>
    </row>
    <row r="98" spans="2:19" ht="15.95" customHeight="1">
      <c r="B98" s="53" t="s">
        <v>80</v>
      </c>
      <c r="C98" s="43"/>
      <c r="D98" s="43"/>
      <c r="E98" s="54">
        <f t="shared" ref="E98:J98" si="24">SUM(E99,E102:E108)</f>
        <v>4888</v>
      </c>
      <c r="F98" s="54">
        <f t="shared" si="24"/>
        <v>7553</v>
      </c>
      <c r="G98" s="54">
        <f t="shared" si="24"/>
        <v>1741</v>
      </c>
      <c r="H98" s="54">
        <f t="shared" si="24"/>
        <v>9642</v>
      </c>
      <c r="I98" s="54">
        <f t="shared" si="24"/>
        <v>531</v>
      </c>
      <c r="J98" s="54">
        <f t="shared" si="24"/>
        <v>316</v>
      </c>
      <c r="K98" s="43"/>
      <c r="L98" s="33">
        <f t="shared" si="23"/>
        <v>24671</v>
      </c>
      <c r="N98" s="75">
        <f>SUM(N101:N103)</f>
        <v>277</v>
      </c>
      <c r="P98" s="93"/>
      <c r="Q98" s="93"/>
      <c r="R98" s="93"/>
      <c r="S98" s="93"/>
    </row>
    <row r="99" spans="2:19" ht="15.95" customHeight="1">
      <c r="B99" s="63" t="s">
        <v>2</v>
      </c>
      <c r="C99" s="43"/>
      <c r="D99" s="43"/>
      <c r="E99" s="54">
        <f>SUM(E100:E101)</f>
        <v>147</v>
      </c>
      <c r="F99" s="54">
        <f t="shared" ref="F99:J99" si="25">SUM(F100:F101)</f>
        <v>6912</v>
      </c>
      <c r="G99" s="54">
        <f t="shared" si="25"/>
        <v>1031</v>
      </c>
      <c r="H99" s="54">
        <f t="shared" si="25"/>
        <v>8775</v>
      </c>
      <c r="I99" s="54">
        <f t="shared" si="25"/>
        <v>592</v>
      </c>
      <c r="J99" s="54">
        <f t="shared" si="25"/>
        <v>0</v>
      </c>
      <c r="K99" s="43"/>
      <c r="L99" s="33">
        <f t="shared" si="23"/>
        <v>17457</v>
      </c>
      <c r="N99" s="75">
        <f>SUM(N100:N101)</f>
        <v>173</v>
      </c>
      <c r="P99" s="93"/>
      <c r="Q99" s="93"/>
      <c r="R99" s="93"/>
      <c r="S99" s="93"/>
    </row>
    <row r="100" spans="2:19" ht="15.95" customHeight="1">
      <c r="B100" s="52" t="s">
        <v>107</v>
      </c>
      <c r="C100" s="43"/>
      <c r="D100" s="43"/>
      <c r="E100" s="17">
        <v>0</v>
      </c>
      <c r="F100" s="17">
        <v>5604</v>
      </c>
      <c r="G100" s="17">
        <v>387</v>
      </c>
      <c r="H100" s="17">
        <v>1332</v>
      </c>
      <c r="I100" s="17">
        <v>59</v>
      </c>
      <c r="J100" s="17">
        <v>0</v>
      </c>
      <c r="K100" s="43"/>
      <c r="L100" s="33">
        <f t="shared" si="23"/>
        <v>7382</v>
      </c>
      <c r="N100" s="17">
        <v>0</v>
      </c>
      <c r="P100" s="93"/>
      <c r="Q100" s="93"/>
      <c r="R100" s="93"/>
      <c r="S100" s="93"/>
    </row>
    <row r="101" spans="2:19" ht="15.95" customHeight="1">
      <c r="B101" s="52" t="s">
        <v>61</v>
      </c>
      <c r="C101" s="43"/>
      <c r="D101" s="43"/>
      <c r="E101" s="17">
        <v>147</v>
      </c>
      <c r="F101" s="17">
        <v>1308</v>
      </c>
      <c r="G101" s="17">
        <v>644</v>
      </c>
      <c r="H101" s="17">
        <v>7443</v>
      </c>
      <c r="I101" s="17">
        <v>533</v>
      </c>
      <c r="J101" s="17">
        <v>0</v>
      </c>
      <c r="K101" s="43"/>
      <c r="L101" s="33">
        <f t="shared" si="23"/>
        <v>10075</v>
      </c>
      <c r="N101" s="87">
        <v>173</v>
      </c>
      <c r="P101" s="93"/>
      <c r="Q101" s="93"/>
      <c r="R101" s="93"/>
      <c r="S101" s="93"/>
    </row>
    <row r="102" spans="2:19" ht="15.95" customHeight="1">
      <c r="B102" s="52" t="s">
        <v>3</v>
      </c>
      <c r="C102" s="43"/>
      <c r="D102" s="43"/>
      <c r="E102" s="17">
        <v>589</v>
      </c>
      <c r="F102" s="17">
        <v>196</v>
      </c>
      <c r="G102" s="17">
        <v>368</v>
      </c>
      <c r="H102" s="17">
        <v>1852</v>
      </c>
      <c r="I102" s="17">
        <v>0</v>
      </c>
      <c r="J102" s="17">
        <v>0</v>
      </c>
      <c r="K102" s="43"/>
      <c r="L102" s="33">
        <f t="shared" si="23"/>
        <v>3005</v>
      </c>
      <c r="N102" s="87">
        <v>104</v>
      </c>
      <c r="P102" s="93"/>
      <c r="Q102" s="93"/>
      <c r="R102" s="93"/>
      <c r="S102" s="93"/>
    </row>
    <row r="103" spans="2:19" ht="15.95" customHeight="1">
      <c r="B103" s="29" t="s">
        <v>81</v>
      </c>
      <c r="C103" s="43"/>
      <c r="D103" s="43"/>
      <c r="E103" s="17">
        <v>0</v>
      </c>
      <c r="F103" s="17">
        <v>457</v>
      </c>
      <c r="G103" s="17">
        <v>153</v>
      </c>
      <c r="H103" s="17">
        <v>0</v>
      </c>
      <c r="I103" s="17">
        <v>0</v>
      </c>
      <c r="J103" s="17">
        <v>0</v>
      </c>
      <c r="K103" s="43"/>
      <c r="L103" s="33">
        <f t="shared" si="23"/>
        <v>610</v>
      </c>
      <c r="N103" s="87">
        <v>0</v>
      </c>
      <c r="P103" s="93"/>
      <c r="Q103" s="93"/>
      <c r="R103" s="93"/>
      <c r="S103" s="93"/>
    </row>
    <row r="104" spans="2:19" ht="15.95" customHeight="1">
      <c r="B104" s="29" t="s">
        <v>82</v>
      </c>
      <c r="C104" s="43"/>
      <c r="D104" s="43"/>
      <c r="E104" s="17">
        <v>347</v>
      </c>
      <c r="F104" s="17">
        <v>81</v>
      </c>
      <c r="G104" s="17">
        <v>16</v>
      </c>
      <c r="H104" s="17">
        <v>69</v>
      </c>
      <c r="I104" s="17">
        <v>9</v>
      </c>
      <c r="J104" s="17">
        <v>0</v>
      </c>
      <c r="K104" s="43"/>
      <c r="L104" s="33">
        <f t="shared" si="23"/>
        <v>522</v>
      </c>
      <c r="N104" s="69"/>
      <c r="P104" s="93"/>
      <c r="Q104" s="93"/>
      <c r="R104" s="93"/>
      <c r="S104" s="93"/>
    </row>
    <row r="105" spans="2:19" ht="15.95" customHeight="1">
      <c r="B105" s="29" t="s">
        <v>83</v>
      </c>
      <c r="C105" s="43"/>
      <c r="D105" s="43"/>
      <c r="E105" s="43"/>
      <c r="F105" s="17">
        <v>0</v>
      </c>
      <c r="G105" s="17">
        <v>0</v>
      </c>
      <c r="H105" s="17">
        <v>0</v>
      </c>
      <c r="I105" s="17">
        <v>0</v>
      </c>
      <c r="J105" s="17">
        <v>0</v>
      </c>
      <c r="K105" s="43"/>
      <c r="L105" s="33">
        <f t="shared" si="23"/>
        <v>0</v>
      </c>
      <c r="N105" s="69"/>
      <c r="P105" s="93"/>
      <c r="Q105" s="93"/>
      <c r="R105" s="93"/>
      <c r="S105" s="93"/>
    </row>
    <row r="106" spans="2:19" ht="15.95" customHeight="1">
      <c r="B106" s="29" t="s">
        <v>84</v>
      </c>
      <c r="C106" s="43"/>
      <c r="D106" s="43"/>
      <c r="E106" s="17">
        <v>223</v>
      </c>
      <c r="F106" s="61"/>
      <c r="G106" s="61"/>
      <c r="H106" s="61"/>
      <c r="I106" s="61"/>
      <c r="J106" s="61"/>
      <c r="K106" s="43"/>
      <c r="L106" s="33">
        <f t="shared" si="23"/>
        <v>223</v>
      </c>
      <c r="N106" s="69"/>
      <c r="P106" s="93"/>
      <c r="Q106" s="93"/>
      <c r="R106" s="93"/>
      <c r="S106" s="93"/>
    </row>
    <row r="107" spans="2:19" ht="15.95" customHeight="1">
      <c r="B107" s="29" t="s">
        <v>85</v>
      </c>
      <c r="C107" s="43"/>
      <c r="D107" s="43"/>
      <c r="E107" s="17">
        <v>2844</v>
      </c>
      <c r="F107" s="61"/>
      <c r="G107" s="61"/>
      <c r="H107" s="61"/>
      <c r="I107" s="61"/>
      <c r="J107" s="61"/>
      <c r="K107" s="43"/>
      <c r="L107" s="33">
        <f t="shared" si="23"/>
        <v>2844</v>
      </c>
      <c r="N107" s="69"/>
      <c r="P107" s="93"/>
      <c r="Q107" s="93"/>
      <c r="R107" s="93"/>
      <c r="S107" s="93"/>
    </row>
    <row r="108" spans="2:19" ht="15.95" customHeight="1">
      <c r="B108" s="29" t="s">
        <v>86</v>
      </c>
      <c r="C108" s="43"/>
      <c r="D108" s="43"/>
      <c r="E108" s="17">
        <v>738</v>
      </c>
      <c r="F108" s="17">
        <v>-93</v>
      </c>
      <c r="G108" s="17">
        <v>173</v>
      </c>
      <c r="H108" s="17">
        <v>-1054</v>
      </c>
      <c r="I108" s="17">
        <v>-70</v>
      </c>
      <c r="J108" s="17">
        <v>316</v>
      </c>
      <c r="K108" s="43"/>
      <c r="L108" s="33">
        <f t="shared" si="23"/>
        <v>10</v>
      </c>
      <c r="N108" s="69"/>
      <c r="P108" s="93"/>
      <c r="Q108" s="93"/>
      <c r="R108" s="93"/>
      <c r="S108" s="93"/>
    </row>
    <row r="109" spans="2:19" ht="15.95" customHeight="1">
      <c r="B109" s="60" t="s">
        <v>62</v>
      </c>
      <c r="C109" s="32">
        <f>C28</f>
        <v>1388</v>
      </c>
      <c r="D109" s="32">
        <f>D28</f>
        <v>0</v>
      </c>
      <c r="E109" s="32">
        <f t="shared" ref="E109:J109" si="26">SUM(E85:E88)</f>
        <v>16718</v>
      </c>
      <c r="F109" s="32">
        <f t="shared" si="26"/>
        <v>24452</v>
      </c>
      <c r="G109" s="32">
        <f t="shared" si="26"/>
        <v>4266</v>
      </c>
      <c r="H109" s="32">
        <f t="shared" si="26"/>
        <v>14172</v>
      </c>
      <c r="I109" s="32">
        <f t="shared" si="26"/>
        <v>1475</v>
      </c>
      <c r="J109" s="32">
        <f t="shared" si="26"/>
        <v>599</v>
      </c>
      <c r="K109" s="32">
        <f>K28</f>
        <v>-3</v>
      </c>
      <c r="L109" s="32">
        <f>SUM(C109:K109)</f>
        <v>63067</v>
      </c>
      <c r="N109" s="35">
        <f>N88</f>
        <v>711</v>
      </c>
      <c r="P109" s="93"/>
      <c r="Q109" s="93"/>
      <c r="R109" s="93"/>
      <c r="S109" s="93"/>
    </row>
    <row r="110" spans="2:19" ht="12.75" customHeight="1">
      <c r="B110" s="8"/>
      <c r="C110" s="5"/>
      <c r="D110" s="5"/>
      <c r="E110" s="5"/>
      <c r="F110" s="5"/>
      <c r="G110" s="5"/>
      <c r="H110" s="5"/>
      <c r="I110" s="5"/>
      <c r="J110" s="5"/>
      <c r="K110" s="6"/>
      <c r="L110" s="6"/>
      <c r="P110" s="93"/>
      <c r="Q110" s="93"/>
      <c r="R110" s="93"/>
      <c r="S110" s="93"/>
    </row>
    <row r="111" spans="2:19" ht="15.95" customHeight="1">
      <c r="B111" s="70" t="s">
        <v>55</v>
      </c>
      <c r="C111" s="72"/>
      <c r="D111" s="73"/>
      <c r="E111" s="71">
        <f>E28-E109</f>
        <v>0</v>
      </c>
      <c r="F111" s="71">
        <f t="shared" ref="F111:L111" si="27">F28-F109</f>
        <v>0</v>
      </c>
      <c r="G111" s="71">
        <f t="shared" si="27"/>
        <v>0</v>
      </c>
      <c r="H111" s="71">
        <f t="shared" si="27"/>
        <v>0</v>
      </c>
      <c r="I111" s="71">
        <f t="shared" si="27"/>
        <v>0</v>
      </c>
      <c r="J111" s="71">
        <f t="shared" si="27"/>
        <v>0</v>
      </c>
      <c r="K111" s="74"/>
      <c r="L111" s="71">
        <f t="shared" si="27"/>
        <v>0</v>
      </c>
      <c r="P111" s="93"/>
      <c r="Q111" s="93"/>
      <c r="R111" s="93"/>
      <c r="S111" s="93"/>
    </row>
    <row r="112" spans="2:19" ht="12.75" customHeight="1">
      <c r="B112" s="8"/>
      <c r="C112" s="5"/>
      <c r="D112" s="5"/>
      <c r="E112" s="5"/>
      <c r="F112" s="5"/>
      <c r="G112" s="5"/>
      <c r="H112" s="5"/>
      <c r="I112" s="5"/>
      <c r="J112" s="5"/>
      <c r="K112" s="6"/>
      <c r="L112" s="6"/>
      <c r="P112" s="93"/>
      <c r="Q112" s="93"/>
      <c r="R112" s="93"/>
      <c r="S112" s="93"/>
    </row>
    <row r="113" spans="2:19" ht="15.95" customHeight="1">
      <c r="B113" s="29" t="s">
        <v>66</v>
      </c>
      <c r="C113" s="43"/>
      <c r="D113" s="43"/>
      <c r="E113" s="17">
        <v>0</v>
      </c>
      <c r="F113" s="17">
        <v>784</v>
      </c>
      <c r="G113" s="17">
        <v>30</v>
      </c>
      <c r="H113" s="17">
        <v>14</v>
      </c>
      <c r="I113" s="17">
        <v>3</v>
      </c>
      <c r="J113" s="17">
        <v>0</v>
      </c>
      <c r="K113" s="43"/>
      <c r="L113" s="33">
        <f>SUM(C113:K113)</f>
        <v>831</v>
      </c>
      <c r="M113" s="76" t="s">
        <v>122</v>
      </c>
      <c r="P113" s="93"/>
      <c r="Q113" s="93"/>
      <c r="R113" s="93"/>
      <c r="S113" s="93"/>
    </row>
    <row r="114" spans="2:19" ht="15.95" customHeight="1">
      <c r="B114" s="52" t="s">
        <v>5</v>
      </c>
      <c r="C114" s="43"/>
      <c r="D114" s="43"/>
      <c r="E114" s="43"/>
      <c r="F114" s="43"/>
      <c r="G114" s="43"/>
      <c r="H114" s="43"/>
      <c r="I114" s="43"/>
      <c r="J114" s="43"/>
      <c r="K114" s="43"/>
      <c r="L114" s="17">
        <v>123</v>
      </c>
      <c r="M114" s="76" t="s">
        <v>122</v>
      </c>
      <c r="P114" s="93"/>
      <c r="Q114" s="93"/>
      <c r="R114" s="93"/>
      <c r="S114" s="93"/>
    </row>
    <row r="115" spans="2:19" ht="12.75" customHeight="1">
      <c r="B115" s="8"/>
      <c r="C115" s="5"/>
      <c r="D115" s="5"/>
      <c r="E115" s="5"/>
      <c r="F115" s="5"/>
      <c r="G115" s="5"/>
      <c r="H115" s="5"/>
      <c r="I115" s="5"/>
      <c r="J115" s="5"/>
      <c r="K115" s="5"/>
      <c r="L115" s="5"/>
      <c r="P115" s="93"/>
      <c r="Q115" s="93"/>
      <c r="R115" s="93"/>
      <c r="S115" s="93"/>
    </row>
    <row r="116" spans="2:19" ht="15.95" customHeight="1">
      <c r="B116" s="55" t="s">
        <v>100</v>
      </c>
      <c r="C116" s="3"/>
      <c r="D116" s="3"/>
      <c r="E116" s="3"/>
      <c r="F116" s="3"/>
      <c r="G116" s="3"/>
      <c r="H116" s="3"/>
      <c r="I116" s="3"/>
      <c r="J116" s="3"/>
      <c r="K116" s="3"/>
      <c r="L116" s="3"/>
      <c r="P116" s="93"/>
      <c r="Q116" s="93"/>
      <c r="R116" s="93"/>
      <c r="S116" s="93"/>
    </row>
    <row r="117" spans="2:19" ht="15.95" customHeight="1">
      <c r="B117" s="67" t="s">
        <v>0</v>
      </c>
      <c r="C117" s="43"/>
      <c r="D117" s="43"/>
      <c r="E117" s="17">
        <v>0</v>
      </c>
      <c r="F117" s="17">
        <v>-2</v>
      </c>
      <c r="G117" s="17">
        <v>0</v>
      </c>
      <c r="H117" s="17">
        <v>-1</v>
      </c>
      <c r="I117" s="17">
        <v>0</v>
      </c>
      <c r="J117" s="17">
        <v>0</v>
      </c>
      <c r="K117" s="43"/>
      <c r="L117" s="33">
        <f>SUM(C117:K117)</f>
        <v>-3</v>
      </c>
      <c r="P117" s="93"/>
      <c r="Q117" s="93"/>
      <c r="R117" s="93"/>
      <c r="S117" s="93"/>
    </row>
    <row r="118" spans="2:19" ht="15.95" customHeight="1">
      <c r="B118" s="29" t="s">
        <v>65</v>
      </c>
      <c r="C118" s="43"/>
      <c r="D118" s="43"/>
      <c r="E118" s="17">
        <v>0</v>
      </c>
      <c r="F118" s="17">
        <v>0</v>
      </c>
      <c r="G118" s="17">
        <v>0</v>
      </c>
      <c r="H118" s="17">
        <v>0</v>
      </c>
      <c r="I118" s="17">
        <v>0</v>
      </c>
      <c r="J118" s="17">
        <v>0</v>
      </c>
      <c r="K118" s="43"/>
      <c r="L118" s="33">
        <f>SUM(C118:K118)</f>
        <v>0</v>
      </c>
      <c r="P118" s="93"/>
      <c r="Q118" s="93"/>
      <c r="R118" s="93"/>
      <c r="S118" s="93"/>
    </row>
    <row r="119" spans="2:19" ht="15.95" customHeight="1">
      <c r="B119" s="29" t="s">
        <v>88</v>
      </c>
      <c r="C119" s="43"/>
      <c r="D119" s="43"/>
      <c r="E119" s="17">
        <v>0</v>
      </c>
      <c r="F119" s="17">
        <v>0</v>
      </c>
      <c r="G119" s="17">
        <v>0</v>
      </c>
      <c r="H119" s="17">
        <v>0</v>
      </c>
      <c r="I119" s="17">
        <v>0</v>
      </c>
      <c r="J119" s="17">
        <v>0</v>
      </c>
      <c r="K119" s="43"/>
      <c r="L119" s="33">
        <f>SUM(C119:K119)</f>
        <v>0</v>
      </c>
      <c r="P119" s="93"/>
      <c r="Q119" s="93"/>
      <c r="R119" s="93"/>
      <c r="S119" s="93"/>
    </row>
    <row r="120" spans="2:19" ht="15.95" customHeight="1">
      <c r="B120" s="53" t="s">
        <v>76</v>
      </c>
      <c r="C120" s="43"/>
      <c r="D120" s="43"/>
      <c r="E120" s="54">
        <f t="shared" ref="E120:J120" si="28">SUM(E121,E126)</f>
        <v>-314</v>
      </c>
      <c r="F120" s="54">
        <f t="shared" si="28"/>
        <v>-1928</v>
      </c>
      <c r="G120" s="54">
        <f t="shared" si="28"/>
        <v>-110</v>
      </c>
      <c r="H120" s="54">
        <f t="shared" si="28"/>
        <v>-196</v>
      </c>
      <c r="I120" s="54">
        <f t="shared" si="28"/>
        <v>0</v>
      </c>
      <c r="J120" s="54">
        <f t="shared" si="28"/>
        <v>0</v>
      </c>
      <c r="K120" s="43"/>
      <c r="L120" s="33">
        <f>SUM(C120:K120)</f>
        <v>-2548</v>
      </c>
      <c r="P120" s="93"/>
      <c r="Q120" s="93"/>
      <c r="R120" s="93"/>
      <c r="S120" s="93"/>
    </row>
    <row r="121" spans="2:19" ht="15.95" customHeight="1">
      <c r="B121" s="53" t="s">
        <v>77</v>
      </c>
      <c r="C121" s="43"/>
      <c r="D121" s="43"/>
      <c r="E121" s="54">
        <f t="shared" ref="E121:J121" si="29">SUM(E122:E125)</f>
        <v>-158</v>
      </c>
      <c r="F121" s="54">
        <f t="shared" si="29"/>
        <v>-1700</v>
      </c>
      <c r="G121" s="54">
        <f t="shared" si="29"/>
        <v>-110</v>
      </c>
      <c r="H121" s="54">
        <f t="shared" si="29"/>
        <v>-196</v>
      </c>
      <c r="I121" s="54">
        <f t="shared" si="29"/>
        <v>0</v>
      </c>
      <c r="J121" s="54">
        <f t="shared" si="29"/>
        <v>0</v>
      </c>
      <c r="K121" s="43"/>
      <c r="L121" s="33">
        <f>SUM(C121:K121)</f>
        <v>-2164</v>
      </c>
      <c r="P121" s="93"/>
      <c r="Q121" s="93"/>
      <c r="R121" s="93"/>
      <c r="S121" s="93"/>
    </row>
    <row r="122" spans="2:19" ht="15.95" customHeight="1">
      <c r="B122" s="68" t="s">
        <v>58</v>
      </c>
      <c r="C122" s="43"/>
      <c r="D122" s="43"/>
      <c r="E122" s="88">
        <v>-158</v>
      </c>
      <c r="F122" s="88">
        <v>-1700</v>
      </c>
      <c r="G122" s="88">
        <v>-110</v>
      </c>
      <c r="H122" s="88">
        <v>-196</v>
      </c>
      <c r="I122" s="88">
        <v>0</v>
      </c>
      <c r="J122" s="88">
        <v>0</v>
      </c>
      <c r="K122" s="43"/>
      <c r="L122" s="33">
        <f t="shared" ref="L122:L134" si="30">SUM(C122:K122)</f>
        <v>-2164</v>
      </c>
      <c r="P122" s="93"/>
      <c r="Q122" s="93"/>
      <c r="R122" s="93"/>
      <c r="S122" s="93"/>
    </row>
    <row r="123" spans="2:19" ht="15.95" customHeight="1">
      <c r="B123" s="68" t="s">
        <v>1</v>
      </c>
      <c r="C123" s="43"/>
      <c r="D123" s="43"/>
      <c r="E123" s="17">
        <v>0</v>
      </c>
      <c r="F123" s="43"/>
      <c r="G123" s="43"/>
      <c r="H123" s="43"/>
      <c r="I123" s="43"/>
      <c r="J123" s="43"/>
      <c r="K123" s="43"/>
      <c r="L123" s="33">
        <f>SUM(C123:K123)</f>
        <v>0</v>
      </c>
      <c r="P123" s="93"/>
      <c r="Q123" s="93"/>
      <c r="R123" s="93"/>
      <c r="S123" s="93"/>
    </row>
    <row r="124" spans="2:19" ht="15.95" customHeight="1">
      <c r="B124" s="30" t="s">
        <v>78</v>
      </c>
      <c r="C124" s="43"/>
      <c r="D124" s="43"/>
      <c r="E124" s="17">
        <v>0</v>
      </c>
      <c r="F124" s="43"/>
      <c r="G124" s="43"/>
      <c r="H124" s="43"/>
      <c r="I124" s="43"/>
      <c r="J124" s="43"/>
      <c r="K124" s="43"/>
      <c r="L124" s="33">
        <f>SUM(C124:K124)</f>
        <v>0</v>
      </c>
      <c r="P124" s="93"/>
      <c r="Q124" s="93"/>
      <c r="R124" s="93"/>
      <c r="S124" s="93"/>
    </row>
    <row r="125" spans="2:19" ht="15.95" customHeight="1">
      <c r="B125" s="30" t="s">
        <v>79</v>
      </c>
      <c r="C125" s="43"/>
      <c r="D125" s="43"/>
      <c r="E125" s="88">
        <v>0</v>
      </c>
      <c r="F125" s="88">
        <v>0</v>
      </c>
      <c r="G125" s="88">
        <v>0</v>
      </c>
      <c r="H125" s="88">
        <v>0</v>
      </c>
      <c r="I125" s="88">
        <v>0</v>
      </c>
      <c r="J125" s="88">
        <v>0</v>
      </c>
      <c r="K125" s="43"/>
      <c r="L125" s="33">
        <f t="shared" si="30"/>
        <v>0</v>
      </c>
      <c r="P125" s="93"/>
      <c r="Q125" s="93"/>
      <c r="R125" s="93"/>
      <c r="S125" s="93"/>
    </row>
    <row r="126" spans="2:19" ht="15.95" customHeight="1">
      <c r="B126" s="53" t="s">
        <v>80</v>
      </c>
      <c r="C126" s="43"/>
      <c r="D126" s="43"/>
      <c r="E126" s="54">
        <f t="shared" ref="E126:J126" si="31">SUM(E127:E134)</f>
        <v>-156</v>
      </c>
      <c r="F126" s="54">
        <f t="shared" si="31"/>
        <v>-228</v>
      </c>
      <c r="G126" s="54">
        <f t="shared" si="31"/>
        <v>0</v>
      </c>
      <c r="H126" s="54">
        <f t="shared" si="31"/>
        <v>0</v>
      </c>
      <c r="I126" s="54">
        <f t="shared" si="31"/>
        <v>0</v>
      </c>
      <c r="J126" s="54">
        <f t="shared" si="31"/>
        <v>0</v>
      </c>
      <c r="K126" s="43"/>
      <c r="L126" s="33">
        <f t="shared" si="30"/>
        <v>-384</v>
      </c>
      <c r="P126" s="93"/>
      <c r="Q126" s="93"/>
      <c r="R126" s="93"/>
      <c r="S126" s="93"/>
    </row>
    <row r="127" spans="2:19" ht="15.95" customHeight="1">
      <c r="B127" s="68" t="s">
        <v>2</v>
      </c>
      <c r="C127" s="43"/>
      <c r="D127" s="43"/>
      <c r="E127" s="17">
        <v>0</v>
      </c>
      <c r="F127" s="17">
        <v>-137</v>
      </c>
      <c r="G127" s="17">
        <v>0</v>
      </c>
      <c r="H127" s="17">
        <v>0</v>
      </c>
      <c r="I127" s="17">
        <v>0</v>
      </c>
      <c r="J127" s="17">
        <v>0</v>
      </c>
      <c r="K127" s="43"/>
      <c r="L127" s="33">
        <f t="shared" si="30"/>
        <v>-137</v>
      </c>
      <c r="P127" s="93"/>
      <c r="Q127" s="93"/>
      <c r="R127" s="93"/>
      <c r="S127" s="93"/>
    </row>
    <row r="128" spans="2:19" ht="15.95" customHeight="1">
      <c r="B128" s="68" t="s">
        <v>3</v>
      </c>
      <c r="C128" s="43"/>
      <c r="D128" s="43"/>
      <c r="E128" s="17">
        <v>0</v>
      </c>
      <c r="F128" s="17">
        <v>-91</v>
      </c>
      <c r="G128" s="17">
        <v>0</v>
      </c>
      <c r="H128" s="17">
        <v>0</v>
      </c>
      <c r="I128" s="17">
        <v>0</v>
      </c>
      <c r="J128" s="17">
        <v>0</v>
      </c>
      <c r="K128" s="43"/>
      <c r="L128" s="33">
        <f t="shared" si="30"/>
        <v>-91</v>
      </c>
      <c r="P128" s="93"/>
      <c r="Q128" s="93"/>
      <c r="R128" s="93"/>
      <c r="S128" s="93"/>
    </row>
    <row r="129" spans="2:19" ht="15.95" customHeight="1">
      <c r="B129" s="30" t="s">
        <v>81</v>
      </c>
      <c r="C129" s="43"/>
      <c r="D129" s="43"/>
      <c r="E129" s="17">
        <v>0</v>
      </c>
      <c r="F129" s="17">
        <v>0</v>
      </c>
      <c r="G129" s="17">
        <v>0</v>
      </c>
      <c r="H129" s="17">
        <v>0</v>
      </c>
      <c r="I129" s="17">
        <v>0</v>
      </c>
      <c r="J129" s="17">
        <v>0</v>
      </c>
      <c r="K129" s="43"/>
      <c r="L129" s="33">
        <f t="shared" si="30"/>
        <v>0</v>
      </c>
      <c r="P129" s="93"/>
      <c r="Q129" s="93"/>
      <c r="R129" s="93"/>
      <c r="S129" s="93"/>
    </row>
    <row r="130" spans="2:19" ht="15.95" customHeight="1">
      <c r="B130" s="30" t="s">
        <v>82</v>
      </c>
      <c r="C130" s="43"/>
      <c r="D130" s="43"/>
      <c r="E130" s="17">
        <v>0</v>
      </c>
      <c r="F130" s="17">
        <v>0</v>
      </c>
      <c r="G130" s="17">
        <v>0</v>
      </c>
      <c r="H130" s="17">
        <v>0</v>
      </c>
      <c r="I130" s="17">
        <v>0</v>
      </c>
      <c r="J130" s="17">
        <v>0</v>
      </c>
      <c r="K130" s="43"/>
      <c r="L130" s="33">
        <f t="shared" si="30"/>
        <v>0</v>
      </c>
      <c r="P130" s="93"/>
      <c r="Q130" s="93"/>
      <c r="R130" s="93"/>
      <c r="S130" s="93"/>
    </row>
    <row r="131" spans="2:19" ht="15.95" customHeight="1">
      <c r="B131" s="30" t="s">
        <v>83</v>
      </c>
      <c r="C131" s="43"/>
      <c r="D131" s="43"/>
      <c r="E131" s="43"/>
      <c r="F131" s="17">
        <v>0</v>
      </c>
      <c r="G131" s="17">
        <v>0</v>
      </c>
      <c r="H131" s="17">
        <v>0</v>
      </c>
      <c r="I131" s="17">
        <v>0</v>
      </c>
      <c r="J131" s="17">
        <v>0</v>
      </c>
      <c r="K131" s="43"/>
      <c r="L131" s="33">
        <f t="shared" si="30"/>
        <v>0</v>
      </c>
      <c r="P131" s="93"/>
      <c r="Q131" s="93"/>
      <c r="R131" s="93"/>
      <c r="S131" s="93"/>
    </row>
    <row r="132" spans="2:19" ht="15.95" customHeight="1">
      <c r="B132" s="30" t="s">
        <v>84</v>
      </c>
      <c r="C132" s="43"/>
      <c r="D132" s="43"/>
      <c r="E132" s="17">
        <v>-38</v>
      </c>
      <c r="F132" s="61"/>
      <c r="G132" s="61"/>
      <c r="H132" s="61"/>
      <c r="I132" s="61"/>
      <c r="J132" s="61"/>
      <c r="K132" s="43"/>
      <c r="L132" s="33">
        <f t="shared" si="30"/>
        <v>-38</v>
      </c>
      <c r="P132" s="93"/>
      <c r="Q132" s="93"/>
      <c r="R132" s="93"/>
      <c r="S132" s="93"/>
    </row>
    <row r="133" spans="2:19" ht="15.95" customHeight="1">
      <c r="B133" s="30" t="s">
        <v>85</v>
      </c>
      <c r="C133" s="43"/>
      <c r="D133" s="43"/>
      <c r="E133" s="17">
        <v>-118</v>
      </c>
      <c r="F133" s="61"/>
      <c r="G133" s="61"/>
      <c r="H133" s="61"/>
      <c r="I133" s="61"/>
      <c r="J133" s="61"/>
      <c r="K133" s="43"/>
      <c r="L133" s="33">
        <f t="shared" si="30"/>
        <v>-118</v>
      </c>
      <c r="P133" s="93"/>
      <c r="Q133" s="93"/>
      <c r="R133" s="93"/>
      <c r="S133" s="93"/>
    </row>
    <row r="134" spans="2:19" ht="15.95" customHeight="1">
      <c r="B134" s="29" t="s">
        <v>86</v>
      </c>
      <c r="C134" s="43"/>
      <c r="D134" s="43"/>
      <c r="E134" s="17">
        <v>0</v>
      </c>
      <c r="F134" s="17">
        <v>0</v>
      </c>
      <c r="G134" s="17">
        <v>0</v>
      </c>
      <c r="H134" s="17">
        <v>0</v>
      </c>
      <c r="I134" s="17">
        <v>0</v>
      </c>
      <c r="J134" s="17">
        <v>0</v>
      </c>
      <c r="K134" s="43"/>
      <c r="L134" s="33">
        <f t="shared" si="30"/>
        <v>0</v>
      </c>
      <c r="P134" s="93"/>
      <c r="Q134" s="93"/>
      <c r="R134" s="93"/>
      <c r="S134" s="93"/>
    </row>
    <row r="135" spans="2:19" ht="15.95" customHeight="1">
      <c r="B135" s="31" t="s">
        <v>89</v>
      </c>
      <c r="C135" s="43"/>
      <c r="D135" s="43"/>
      <c r="E135" s="32">
        <f t="shared" ref="E135:J135" si="32">SUM(E117:E120)</f>
        <v>-314</v>
      </c>
      <c r="F135" s="32">
        <f t="shared" si="32"/>
        <v>-1930</v>
      </c>
      <c r="G135" s="32">
        <f t="shared" si="32"/>
        <v>-110</v>
      </c>
      <c r="H135" s="32">
        <f t="shared" si="32"/>
        <v>-197</v>
      </c>
      <c r="I135" s="32">
        <f t="shared" si="32"/>
        <v>0</v>
      </c>
      <c r="J135" s="32">
        <f t="shared" si="32"/>
        <v>0</v>
      </c>
      <c r="K135" s="43"/>
      <c r="L135" s="32">
        <f>SUM(C135:K135)</f>
        <v>-2551</v>
      </c>
      <c r="O135" s="16"/>
      <c r="P135" s="89">
        <v>-2551</v>
      </c>
      <c r="Q135" s="48">
        <f>P135-L135</f>
        <v>0</v>
      </c>
    </row>
    <row r="136" spans="2:19" ht="12.75" customHeight="1">
      <c r="B136" s="4"/>
      <c r="C136" s="3"/>
      <c r="D136" s="3"/>
      <c r="E136" s="3"/>
      <c r="F136" s="3"/>
      <c r="G136" s="3"/>
      <c r="H136" s="3"/>
      <c r="I136" s="3"/>
      <c r="J136" s="3"/>
      <c r="K136" s="3"/>
      <c r="L136" s="3"/>
      <c r="M136" s="3"/>
      <c r="P136" s="3"/>
    </row>
  </sheetData>
  <mergeCells count="12">
    <mergeCell ref="C6:C7"/>
    <mergeCell ref="D6:D7"/>
    <mergeCell ref="E6:E7"/>
    <mergeCell ref="F6:F7"/>
    <mergeCell ref="G6:G7"/>
    <mergeCell ref="P6:P7"/>
    <mergeCell ref="Q6:Q7"/>
    <mergeCell ref="H6:H7"/>
    <mergeCell ref="I6:I7"/>
    <mergeCell ref="J6:J7"/>
    <mergeCell ref="K6:K7"/>
    <mergeCell ref="L6:L7"/>
  </mergeCells>
  <conditionalFormatting sqref="M79:M81 M113:M114">
    <cfRule type="cellIs" dxfId="263" priority="24" operator="equal">
      <formula>"FAIL"</formula>
    </cfRule>
  </conditionalFormatting>
  <conditionalFormatting sqref="E77:J77 L77 E111:J111 L111">
    <cfRule type="cellIs" dxfId="262" priority="23" operator="notEqual">
      <formula>0</formula>
    </cfRule>
  </conditionalFormatting>
  <conditionalFormatting sqref="Q8:Q13 Q19:Q23 Q28 Q39:Q40 Q44 Q48 Q135">
    <cfRule type="cellIs" dxfId="261" priority="22" operator="notEqual">
      <formula>0</formula>
    </cfRule>
  </conditionalFormatting>
  <conditionalFormatting sqref="Q6:Q7">
    <cfRule type="expression" dxfId="260" priority="21">
      <formula>SUM($Q$8:$Q$135)&lt;&gt;0</formula>
    </cfRule>
  </conditionalFormatting>
  <conditionalFormatting sqref="C3:E3">
    <cfRule type="expression" dxfId="259" priority="20">
      <formula>$E$3&lt;&gt;0</formula>
    </cfRule>
  </conditionalFormatting>
  <conditionalFormatting sqref="C33:L33">
    <cfRule type="expression" dxfId="258" priority="18">
      <formula>ABS(C16-C33)&gt;1000</formula>
    </cfRule>
    <cfRule type="expression" dxfId="257" priority="19">
      <formula>ABS((C16-C33)/C33)&gt;0.1</formula>
    </cfRule>
  </conditionalFormatting>
  <conditionalFormatting sqref="C34:L34">
    <cfRule type="expression" dxfId="256" priority="16">
      <formula>ABS(C26-C34)&gt;1000</formula>
    </cfRule>
    <cfRule type="expression" dxfId="255" priority="17">
      <formula>ABS((C26-C34)/C34)&gt;0.1</formula>
    </cfRule>
  </conditionalFormatting>
  <conditionalFormatting sqref="C35:L35">
    <cfRule type="expression" dxfId="254" priority="14">
      <formula>ABS(C28-C35)&gt;1000</formula>
    </cfRule>
    <cfRule type="expression" dxfId="253" priority="15">
      <formula>ABS((C28-C35)/C35)&gt;0.1</formula>
    </cfRule>
  </conditionalFormatting>
  <conditionalFormatting sqref="Q45">
    <cfRule type="cellIs" dxfId="252" priority="13" operator="notEqual">
      <formula>0</formula>
    </cfRule>
  </conditionalFormatting>
  <dataValidations count="2">
    <dataValidation type="list" allowBlank="1" showInputMessage="1" showErrorMessage="1" sqref="H3">
      <formula1>#REF!</formula1>
    </dataValidation>
    <dataValidation errorStyle="warning" allowBlank="1" showInputMessage="1" showErrorMessage="1" sqref="E131 F132:J133 E126:J126 F123:J124 E120:J121 N54 N88 E54:J54 E88:J88 C117:D120 K117:K120 K79 C79:D79 C51:D54 K51:K54 E51:J51 C85:D88 K85:K88 C113:D113 K113"/>
  </dataValidations>
  <printOptions horizontalCentered="1" verticalCentered="1"/>
  <pageMargins left="0.47244094488188981" right="0.47244094488188981" top="0.47244094488188981" bottom="0.47244094488188981" header="0.51181102362204722" footer="0.51181102362204722"/>
  <pageSetup paperSize="8" scale="47"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8DB4E2"/>
    <pageSetUpPr fitToPage="1"/>
  </sheetPr>
  <dimension ref="A1:S136"/>
  <sheetViews>
    <sheetView zoomScaleNormal="100" workbookViewId="0">
      <pane ySplit="7" topLeftCell="A8" activePane="bottomLeft" state="frozen"/>
      <selection activeCell="L1" sqref="L1"/>
      <selection pane="bottomLeft" activeCell="L1" sqref="L1"/>
    </sheetView>
  </sheetViews>
  <sheetFormatPr defaultColWidth="10" defaultRowHeight="12.75"/>
  <cols>
    <col min="1" max="1" width="2.7109375" style="85" customWidth="1"/>
    <col min="2" max="2" width="104" style="85" customWidth="1"/>
    <col min="3" max="5" width="13.42578125" style="85" customWidth="1"/>
    <col min="6" max="6" width="13.85546875" style="85" customWidth="1"/>
    <col min="7" max="8" width="12.5703125" style="85" customWidth="1"/>
    <col min="9" max="9" width="13.28515625" style="85" customWidth="1"/>
    <col min="10" max="10" width="12.28515625" style="85" customWidth="1"/>
    <col min="11" max="12" width="15.140625" style="85" customWidth="1"/>
    <col min="13" max="13" width="7.7109375" style="85" customWidth="1"/>
    <col min="14" max="14" width="13" style="85" customWidth="1"/>
    <col min="15" max="15" width="3.28515625" style="85" customWidth="1"/>
    <col min="16" max="16" width="10.7109375" style="85" customWidth="1"/>
    <col min="17" max="17" width="11.5703125" style="85" customWidth="1"/>
    <col min="18" max="18" width="12.42578125" style="85" customWidth="1"/>
    <col min="19" max="20" width="9.140625" style="85" customWidth="1"/>
    <col min="21" max="21" width="10" style="85"/>
    <col min="22" max="22" width="10" style="85" customWidth="1"/>
    <col min="23" max="16384" width="10" style="85"/>
  </cols>
  <sheetData>
    <row r="1" spans="1:17" ht="20.100000000000001" customHeight="1">
      <c r="B1" s="22" t="s">
        <v>18</v>
      </c>
      <c r="C1" s="90"/>
      <c r="D1" s="90"/>
      <c r="G1" s="90"/>
      <c r="H1" s="90"/>
    </row>
    <row r="2" spans="1:17" ht="20.100000000000001" customHeight="1">
      <c r="B2" s="22" t="s">
        <v>116</v>
      </c>
    </row>
    <row r="3" spans="1:17" ht="20.100000000000001" customHeight="1">
      <c r="B3" s="23" t="s">
        <v>33</v>
      </c>
      <c r="C3" s="91"/>
      <c r="D3" s="91"/>
      <c r="E3" s="80"/>
      <c r="F3" s="92"/>
      <c r="G3" s="92"/>
      <c r="H3" s="82"/>
    </row>
    <row r="4" spans="1:17" ht="12.75" customHeight="1">
      <c r="C4" s="10"/>
      <c r="D4" s="10"/>
      <c r="E4" s="10"/>
      <c r="F4" s="10"/>
      <c r="G4" s="10"/>
      <c r="H4" s="10"/>
      <c r="I4" s="10"/>
      <c r="J4" s="10"/>
      <c r="K4" s="10"/>
      <c r="L4" s="10"/>
      <c r="M4" s="10"/>
      <c r="N4" s="10"/>
      <c r="P4" s="24"/>
    </row>
    <row r="5" spans="1:17" ht="12.75" customHeight="1">
      <c r="C5" s="10"/>
      <c r="D5" s="10"/>
      <c r="E5" s="10"/>
      <c r="F5" s="10"/>
      <c r="G5" s="10"/>
      <c r="H5" s="10"/>
      <c r="I5" s="10"/>
      <c r="J5" s="10"/>
      <c r="K5" s="10"/>
      <c r="L5" s="24" t="s">
        <v>64</v>
      </c>
      <c r="P5" s="16"/>
    </row>
    <row r="6" spans="1:17" ht="33" customHeight="1">
      <c r="B6" s="58" t="s">
        <v>104</v>
      </c>
      <c r="C6" s="108" t="s">
        <v>19</v>
      </c>
      <c r="D6" s="108" t="s">
        <v>20</v>
      </c>
      <c r="E6" s="108" t="s">
        <v>21</v>
      </c>
      <c r="F6" s="108" t="s">
        <v>63</v>
      </c>
      <c r="G6" s="108" t="s">
        <v>108</v>
      </c>
      <c r="H6" s="108" t="s">
        <v>109</v>
      </c>
      <c r="I6" s="108" t="s">
        <v>110</v>
      </c>
      <c r="J6" s="108" t="s">
        <v>111</v>
      </c>
      <c r="K6" s="108" t="s">
        <v>70</v>
      </c>
      <c r="L6" s="109" t="s">
        <v>22</v>
      </c>
      <c r="N6" s="49" t="s">
        <v>9</v>
      </c>
      <c r="O6" s="9"/>
      <c r="P6" s="107" t="s">
        <v>7</v>
      </c>
      <c r="Q6" s="107" t="s">
        <v>8</v>
      </c>
    </row>
    <row r="7" spans="1:17" ht="51.75" customHeight="1">
      <c r="B7" s="56" t="s">
        <v>105</v>
      </c>
      <c r="C7" s="108"/>
      <c r="D7" s="108"/>
      <c r="E7" s="108"/>
      <c r="F7" s="108"/>
      <c r="G7" s="108"/>
      <c r="H7" s="108"/>
      <c r="I7" s="108"/>
      <c r="J7" s="108"/>
      <c r="K7" s="108"/>
      <c r="L7" s="109"/>
      <c r="N7" s="49" t="s">
        <v>112</v>
      </c>
      <c r="O7" s="57"/>
      <c r="P7" s="107"/>
      <c r="Q7" s="107"/>
    </row>
    <row r="8" spans="1:17" ht="15.95" customHeight="1">
      <c r="A8" s="16"/>
      <c r="B8" s="28" t="s">
        <v>12</v>
      </c>
      <c r="C8" s="86">
        <v>6</v>
      </c>
      <c r="D8" s="86">
        <v>0</v>
      </c>
      <c r="E8" s="86">
        <v>376</v>
      </c>
      <c r="F8" s="86">
        <v>1338</v>
      </c>
      <c r="G8" s="86">
        <v>228</v>
      </c>
      <c r="H8" s="86">
        <v>614</v>
      </c>
      <c r="I8" s="86">
        <v>96</v>
      </c>
      <c r="J8" s="86">
        <v>35</v>
      </c>
      <c r="K8" s="86">
        <v>27</v>
      </c>
      <c r="L8" s="59">
        <f>SUM(C8:K8)</f>
        <v>2720</v>
      </c>
      <c r="M8" s="10"/>
      <c r="N8" s="10"/>
      <c r="O8" s="19"/>
      <c r="P8" s="46">
        <v>2720</v>
      </c>
      <c r="Q8" s="47">
        <f t="shared" ref="Q8:Q13" si="0">P8-L8</f>
        <v>0</v>
      </c>
    </row>
    <row r="9" spans="1:17" ht="15.95" customHeight="1">
      <c r="A9" s="16"/>
      <c r="B9" s="28" t="s">
        <v>57</v>
      </c>
      <c r="C9" s="43"/>
      <c r="D9" s="43"/>
      <c r="E9" s="43"/>
      <c r="F9" s="43"/>
      <c r="G9" s="43"/>
      <c r="H9" s="43"/>
      <c r="I9" s="43"/>
      <c r="J9" s="43"/>
      <c r="K9" s="43"/>
      <c r="L9" s="43"/>
      <c r="M9" s="10"/>
      <c r="N9" s="10"/>
      <c r="O9" s="19"/>
      <c r="P9" s="78"/>
      <c r="Q9" s="79"/>
    </row>
    <row r="10" spans="1:17" ht="15.95" customHeight="1">
      <c r="A10" s="16"/>
      <c r="B10" s="29" t="s">
        <v>94</v>
      </c>
      <c r="C10" s="17">
        <v>1259</v>
      </c>
      <c r="D10" s="17">
        <v>0</v>
      </c>
      <c r="E10" s="17">
        <v>8563</v>
      </c>
      <c r="F10" s="17">
        <v>23105</v>
      </c>
      <c r="G10" s="17">
        <v>4675</v>
      </c>
      <c r="H10" s="17">
        <v>8943</v>
      </c>
      <c r="I10" s="17">
        <v>1414</v>
      </c>
      <c r="J10" s="17">
        <v>295</v>
      </c>
      <c r="K10" s="17">
        <v>47</v>
      </c>
      <c r="L10" s="33">
        <f>SUM(C10:K10)</f>
        <v>48301</v>
      </c>
      <c r="M10" s="10"/>
      <c r="N10" s="10"/>
      <c r="O10" s="18"/>
      <c r="P10" s="46">
        <v>48301</v>
      </c>
      <c r="Q10" s="47">
        <f t="shared" si="0"/>
        <v>0</v>
      </c>
    </row>
    <row r="11" spans="1:17" ht="15.95" customHeight="1">
      <c r="B11" s="29" t="s">
        <v>91</v>
      </c>
      <c r="C11" s="17">
        <v>0</v>
      </c>
      <c r="D11" s="17">
        <v>0</v>
      </c>
      <c r="E11" s="17">
        <v>0</v>
      </c>
      <c r="F11" s="17">
        <v>0</v>
      </c>
      <c r="G11" s="17">
        <v>0</v>
      </c>
      <c r="H11" s="17">
        <v>0</v>
      </c>
      <c r="I11" s="17">
        <v>0</v>
      </c>
      <c r="J11" s="17">
        <v>0</v>
      </c>
      <c r="K11" s="17">
        <v>0</v>
      </c>
      <c r="L11" s="33">
        <f>SUM(C11:K11)</f>
        <v>0</v>
      </c>
      <c r="O11" s="15"/>
      <c r="P11" s="46">
        <v>0</v>
      </c>
      <c r="Q11" s="47">
        <f t="shared" si="0"/>
        <v>0</v>
      </c>
    </row>
    <row r="12" spans="1:17" ht="15.95" customHeight="1">
      <c r="B12" s="28" t="s">
        <v>15</v>
      </c>
      <c r="C12" s="17">
        <v>1762</v>
      </c>
      <c r="D12" s="17">
        <v>0</v>
      </c>
      <c r="E12" s="17">
        <v>8492</v>
      </c>
      <c r="F12" s="17">
        <v>30374</v>
      </c>
      <c r="G12" s="17">
        <v>5171</v>
      </c>
      <c r="H12" s="17">
        <v>13933</v>
      </c>
      <c r="I12" s="17">
        <v>2178</v>
      </c>
      <c r="J12" s="17">
        <v>793</v>
      </c>
      <c r="K12" s="17">
        <v>594</v>
      </c>
      <c r="L12" s="33">
        <f>SUM(C12:K12)</f>
        <v>63297</v>
      </c>
      <c r="M12" s="10"/>
      <c r="N12" s="10"/>
      <c r="O12" s="11"/>
      <c r="P12" s="46">
        <v>63297</v>
      </c>
      <c r="Q12" s="47">
        <f t="shared" si="0"/>
        <v>0</v>
      </c>
    </row>
    <row r="13" spans="1:17" ht="15.95" customHeight="1">
      <c r="B13" s="31" t="s">
        <v>68</v>
      </c>
      <c r="C13" s="32">
        <f>C8+C9+C10+C11+C12</f>
        <v>3027</v>
      </c>
      <c r="D13" s="32">
        <f t="shared" ref="D13:L13" si="1">D8+D9+D10+D11+D12</f>
        <v>0</v>
      </c>
      <c r="E13" s="32">
        <f t="shared" si="1"/>
        <v>17431</v>
      </c>
      <c r="F13" s="32">
        <f t="shared" si="1"/>
        <v>54817</v>
      </c>
      <c r="G13" s="32">
        <f t="shared" si="1"/>
        <v>10074</v>
      </c>
      <c r="H13" s="32">
        <f t="shared" si="1"/>
        <v>23490</v>
      </c>
      <c r="I13" s="32">
        <f t="shared" si="1"/>
        <v>3688</v>
      </c>
      <c r="J13" s="32">
        <f t="shared" si="1"/>
        <v>1123</v>
      </c>
      <c r="K13" s="32">
        <f t="shared" si="1"/>
        <v>668</v>
      </c>
      <c r="L13" s="32">
        <f t="shared" si="1"/>
        <v>114318</v>
      </c>
      <c r="M13" s="12"/>
      <c r="N13" s="10"/>
      <c r="O13" s="11"/>
      <c r="P13" s="46">
        <v>114318</v>
      </c>
      <c r="Q13" s="47">
        <f t="shared" si="0"/>
        <v>0</v>
      </c>
    </row>
    <row r="14" spans="1:17" ht="12.75" customHeight="1">
      <c r="C14" s="3"/>
      <c r="D14" s="3"/>
      <c r="E14" s="3"/>
      <c r="F14" s="3"/>
      <c r="G14" s="3"/>
      <c r="H14" s="3"/>
      <c r="I14" s="3"/>
      <c r="J14" s="3"/>
      <c r="K14" s="3"/>
      <c r="L14" s="3"/>
      <c r="N14" s="10"/>
      <c r="O14" s="5"/>
      <c r="P14" s="7"/>
      <c r="Q14" s="7"/>
    </row>
    <row r="15" spans="1:17" ht="15.95" customHeight="1">
      <c r="B15" s="45" t="s">
        <v>95</v>
      </c>
      <c r="C15" s="83">
        <f t="shared" ref="C15:K15" si="2">IF(C10&gt;-C21,C10+C21,0)</f>
        <v>0</v>
      </c>
      <c r="D15" s="83">
        <f t="shared" si="2"/>
        <v>0</v>
      </c>
      <c r="E15" s="83">
        <f t="shared" si="2"/>
        <v>0</v>
      </c>
      <c r="F15" s="83">
        <f t="shared" si="2"/>
        <v>0</v>
      </c>
      <c r="G15" s="83">
        <f t="shared" si="2"/>
        <v>0</v>
      </c>
      <c r="H15" s="83">
        <f t="shared" si="2"/>
        <v>0</v>
      </c>
      <c r="I15" s="83">
        <f t="shared" si="2"/>
        <v>0</v>
      </c>
      <c r="J15" s="83">
        <f t="shared" si="2"/>
        <v>0</v>
      </c>
      <c r="K15" s="83">
        <f t="shared" si="2"/>
        <v>0</v>
      </c>
      <c r="L15" s="33">
        <f>SUM(C15:K15)</f>
        <v>0</v>
      </c>
      <c r="N15" s="10"/>
      <c r="O15" s="5"/>
      <c r="P15" s="7"/>
      <c r="Q15" s="7"/>
    </row>
    <row r="16" spans="1:17" ht="15.95" customHeight="1">
      <c r="B16" s="31" t="s">
        <v>92</v>
      </c>
      <c r="C16" s="32">
        <f>SUM(C8:C9,C12,C15)+C19+C20+C11</f>
        <v>1768</v>
      </c>
      <c r="D16" s="32">
        <f t="shared" ref="D16:K16" si="3">SUM(D8:D9,D12,D15)+D19+D20+D11</f>
        <v>0</v>
      </c>
      <c r="E16" s="32">
        <f t="shared" si="3"/>
        <v>8864</v>
      </c>
      <c r="F16" s="32">
        <f t="shared" si="3"/>
        <v>31712</v>
      </c>
      <c r="G16" s="32">
        <f t="shared" si="3"/>
        <v>5399</v>
      </c>
      <c r="H16" s="32">
        <f t="shared" si="3"/>
        <v>14494</v>
      </c>
      <c r="I16" s="32">
        <f t="shared" si="3"/>
        <v>2274</v>
      </c>
      <c r="J16" s="32">
        <f t="shared" si="3"/>
        <v>828</v>
      </c>
      <c r="K16" s="32">
        <f t="shared" si="3"/>
        <v>621</v>
      </c>
      <c r="L16" s="32">
        <f>SUM(C16:K16)</f>
        <v>65960</v>
      </c>
      <c r="N16" s="10"/>
      <c r="O16" s="6"/>
      <c r="P16" s="7"/>
      <c r="Q16" s="7"/>
    </row>
    <row r="17" spans="1:19" ht="12.75" customHeight="1">
      <c r="A17" s="16"/>
      <c r="C17" s="3"/>
      <c r="D17" s="3"/>
      <c r="E17" s="3"/>
      <c r="F17" s="3"/>
      <c r="G17" s="3"/>
      <c r="H17" s="3"/>
      <c r="I17" s="3"/>
      <c r="J17" s="3"/>
      <c r="K17" s="3"/>
      <c r="L17" s="3"/>
      <c r="O17" s="18"/>
      <c r="P17" s="7"/>
      <c r="Q17" s="7"/>
    </row>
    <row r="18" spans="1:19" ht="15.95" customHeight="1">
      <c r="B18" s="21" t="s">
        <v>54</v>
      </c>
      <c r="C18" s="3"/>
      <c r="D18" s="3"/>
      <c r="E18" s="3"/>
      <c r="F18" s="3"/>
      <c r="G18" s="3"/>
      <c r="H18" s="3"/>
      <c r="I18" s="3"/>
      <c r="J18" s="3"/>
      <c r="K18" s="3"/>
      <c r="L18" s="3"/>
      <c r="M18" s="10"/>
      <c r="N18" s="5"/>
      <c r="O18" s="3"/>
      <c r="P18" s="7"/>
      <c r="Q18" s="7"/>
      <c r="R18" s="42"/>
      <c r="S18" s="42"/>
    </row>
    <row r="19" spans="1:19" ht="15.95" customHeight="1">
      <c r="A19" s="16"/>
      <c r="B19" s="29" t="s">
        <v>69</v>
      </c>
      <c r="C19" s="17">
        <v>0</v>
      </c>
      <c r="D19" s="17">
        <v>0</v>
      </c>
      <c r="E19" s="17">
        <v>-4</v>
      </c>
      <c r="F19" s="17">
        <v>0</v>
      </c>
      <c r="G19" s="17">
        <v>0</v>
      </c>
      <c r="H19" s="17">
        <v>-53</v>
      </c>
      <c r="I19" s="17">
        <v>0</v>
      </c>
      <c r="J19" s="17">
        <v>0</v>
      </c>
      <c r="K19" s="17">
        <v>0</v>
      </c>
      <c r="L19" s="33">
        <f t="shared" ref="L19:L23" si="4">SUM(C19:K19)</f>
        <v>-57</v>
      </c>
      <c r="O19" s="19"/>
      <c r="P19" s="46">
        <v>-57</v>
      </c>
      <c r="Q19" s="47">
        <f t="shared" ref="Q19:Q23" si="5">P19-L19</f>
        <v>0</v>
      </c>
    </row>
    <row r="20" spans="1:19" ht="15.95" customHeight="1">
      <c r="A20" s="16"/>
      <c r="B20" s="28" t="s">
        <v>56</v>
      </c>
      <c r="C20" s="43"/>
      <c r="D20" s="43"/>
      <c r="E20" s="43"/>
      <c r="F20" s="43"/>
      <c r="G20" s="43"/>
      <c r="H20" s="43"/>
      <c r="I20" s="43"/>
      <c r="J20" s="43"/>
      <c r="K20" s="43"/>
      <c r="L20" s="43"/>
      <c r="O20" s="18"/>
      <c r="P20" s="78"/>
      <c r="Q20" s="79"/>
    </row>
    <row r="21" spans="1:19" ht="15.95" customHeight="1">
      <c r="B21" s="29" t="s">
        <v>97</v>
      </c>
      <c r="C21" s="17">
        <v>-1259</v>
      </c>
      <c r="D21" s="17">
        <v>0</v>
      </c>
      <c r="E21" s="17">
        <v>-8563</v>
      </c>
      <c r="F21" s="17">
        <v>-23105</v>
      </c>
      <c r="G21" s="17">
        <v>-4675</v>
      </c>
      <c r="H21" s="17">
        <v>-8943</v>
      </c>
      <c r="I21" s="17">
        <v>-1414</v>
      </c>
      <c r="J21" s="17">
        <v>-295</v>
      </c>
      <c r="K21" s="17">
        <v>-47</v>
      </c>
      <c r="L21" s="33">
        <f t="shared" si="4"/>
        <v>-48301</v>
      </c>
      <c r="O21" s="18"/>
      <c r="P21" s="46">
        <v>-48301</v>
      </c>
      <c r="Q21" s="47">
        <f t="shared" si="5"/>
        <v>0</v>
      </c>
    </row>
    <row r="22" spans="1:19" ht="15.95" customHeight="1">
      <c r="B22" s="28" t="s">
        <v>17</v>
      </c>
      <c r="C22" s="17">
        <v>-506</v>
      </c>
      <c r="D22" s="17">
        <v>0</v>
      </c>
      <c r="E22" s="17">
        <v>-277</v>
      </c>
      <c r="F22" s="17">
        <v>-8542</v>
      </c>
      <c r="G22" s="17">
        <v>-711</v>
      </c>
      <c r="H22" s="17">
        <v>-5526</v>
      </c>
      <c r="I22" s="17">
        <v>-856</v>
      </c>
      <c r="J22" s="17">
        <v>-532</v>
      </c>
      <c r="K22" s="17">
        <v>-574</v>
      </c>
      <c r="L22" s="33">
        <f t="shared" si="4"/>
        <v>-17524</v>
      </c>
      <c r="O22" s="18"/>
      <c r="P22" s="46">
        <v>-17524</v>
      </c>
      <c r="Q22" s="47">
        <f t="shared" si="5"/>
        <v>0</v>
      </c>
    </row>
    <row r="23" spans="1:19" ht="15.95" customHeight="1">
      <c r="B23" s="34" t="s">
        <v>90</v>
      </c>
      <c r="C23" s="32">
        <f t="shared" ref="C23:K23" si="6">SUM(C19:C22)</f>
        <v>-1765</v>
      </c>
      <c r="D23" s="32">
        <f t="shared" si="6"/>
        <v>0</v>
      </c>
      <c r="E23" s="32">
        <f t="shared" si="6"/>
        <v>-8844</v>
      </c>
      <c r="F23" s="32">
        <f t="shared" si="6"/>
        <v>-31647</v>
      </c>
      <c r="G23" s="32">
        <f t="shared" si="6"/>
        <v>-5386</v>
      </c>
      <c r="H23" s="32">
        <f t="shared" si="6"/>
        <v>-14522</v>
      </c>
      <c r="I23" s="32">
        <f t="shared" si="6"/>
        <v>-2270</v>
      </c>
      <c r="J23" s="32">
        <f t="shared" si="6"/>
        <v>-827</v>
      </c>
      <c r="K23" s="32">
        <f t="shared" si="6"/>
        <v>-621</v>
      </c>
      <c r="L23" s="32">
        <f t="shared" si="4"/>
        <v>-65882</v>
      </c>
      <c r="M23" s="1"/>
      <c r="O23" s="15"/>
      <c r="P23" s="46">
        <v>-65882</v>
      </c>
      <c r="Q23" s="47">
        <f t="shared" si="5"/>
        <v>0</v>
      </c>
    </row>
    <row r="24" spans="1:19" ht="12.75" customHeight="1">
      <c r="A24" s="16"/>
      <c r="B24" s="2"/>
      <c r="C24" s="3"/>
      <c r="D24" s="3"/>
      <c r="E24" s="3"/>
      <c r="F24" s="3"/>
      <c r="G24" s="3"/>
      <c r="H24" s="3"/>
      <c r="I24" s="3"/>
      <c r="J24" s="3"/>
      <c r="K24" s="3"/>
      <c r="L24" s="3"/>
      <c r="O24" s="16"/>
      <c r="P24" s="7"/>
      <c r="Q24" s="7"/>
    </row>
    <row r="25" spans="1:19" ht="15.95" customHeight="1">
      <c r="A25" s="16"/>
      <c r="B25" s="45" t="s">
        <v>96</v>
      </c>
      <c r="C25" s="83">
        <f t="shared" ref="C25:K25" si="7">IF(-C21&gt;C10,C21+C10,0)</f>
        <v>0</v>
      </c>
      <c r="D25" s="83">
        <f t="shared" si="7"/>
        <v>0</v>
      </c>
      <c r="E25" s="83">
        <f t="shared" si="7"/>
        <v>0</v>
      </c>
      <c r="F25" s="83">
        <f t="shared" si="7"/>
        <v>0</v>
      </c>
      <c r="G25" s="83">
        <f t="shared" si="7"/>
        <v>0</v>
      </c>
      <c r="H25" s="83">
        <f t="shared" si="7"/>
        <v>0</v>
      </c>
      <c r="I25" s="83">
        <f t="shared" si="7"/>
        <v>0</v>
      </c>
      <c r="J25" s="83">
        <f t="shared" si="7"/>
        <v>0</v>
      </c>
      <c r="K25" s="83">
        <f t="shared" si="7"/>
        <v>0</v>
      </c>
      <c r="L25" s="33">
        <f t="shared" ref="L25:L26" si="8">SUM(C25:K25)</f>
        <v>0</v>
      </c>
      <c r="O25" s="16"/>
      <c r="P25" s="7"/>
      <c r="Q25" s="7"/>
    </row>
    <row r="26" spans="1:19" ht="15.95" customHeight="1">
      <c r="A26" s="16"/>
      <c r="B26" s="31" t="s">
        <v>93</v>
      </c>
      <c r="C26" s="32">
        <f>SUM(C22,C25)</f>
        <v>-506</v>
      </c>
      <c r="D26" s="32">
        <f t="shared" ref="D26:K26" si="9">SUM(D22,D25)</f>
        <v>0</v>
      </c>
      <c r="E26" s="32">
        <f t="shared" si="9"/>
        <v>-277</v>
      </c>
      <c r="F26" s="32">
        <f t="shared" si="9"/>
        <v>-8542</v>
      </c>
      <c r="G26" s="32">
        <f t="shared" si="9"/>
        <v>-711</v>
      </c>
      <c r="H26" s="32">
        <f t="shared" si="9"/>
        <v>-5526</v>
      </c>
      <c r="I26" s="32">
        <f t="shared" si="9"/>
        <v>-856</v>
      </c>
      <c r="J26" s="32">
        <f t="shared" si="9"/>
        <v>-532</v>
      </c>
      <c r="K26" s="32">
        <f t="shared" si="9"/>
        <v>-574</v>
      </c>
      <c r="L26" s="32">
        <f t="shared" si="8"/>
        <v>-17524</v>
      </c>
      <c r="O26" s="15"/>
      <c r="P26" s="7"/>
      <c r="Q26" s="7"/>
    </row>
    <row r="27" spans="1:19" ht="12.75" customHeight="1">
      <c r="A27" s="16"/>
      <c r="B27" s="2"/>
      <c r="C27" s="3"/>
      <c r="D27" s="3"/>
      <c r="E27" s="3"/>
      <c r="F27" s="3"/>
      <c r="G27" s="3"/>
      <c r="H27" s="3"/>
      <c r="I27" s="3"/>
      <c r="J27" s="3"/>
      <c r="K27" s="3"/>
      <c r="L27" s="3"/>
      <c r="O27" s="15"/>
      <c r="P27" s="7"/>
      <c r="Q27" s="7"/>
    </row>
    <row r="28" spans="1:19" ht="15.95" customHeight="1">
      <c r="A28" s="16"/>
      <c r="B28" s="31" t="s">
        <v>67</v>
      </c>
      <c r="C28" s="32">
        <f>C13+C23</f>
        <v>1262</v>
      </c>
      <c r="D28" s="32">
        <f t="shared" ref="D28:L28" si="10">D13+D23</f>
        <v>0</v>
      </c>
      <c r="E28" s="32">
        <f t="shared" si="10"/>
        <v>8587</v>
      </c>
      <c r="F28" s="32">
        <f t="shared" si="10"/>
        <v>23170</v>
      </c>
      <c r="G28" s="32">
        <f t="shared" si="10"/>
        <v>4688</v>
      </c>
      <c r="H28" s="32">
        <f t="shared" si="10"/>
        <v>8968</v>
      </c>
      <c r="I28" s="32">
        <f t="shared" si="10"/>
        <v>1418</v>
      </c>
      <c r="J28" s="32">
        <f t="shared" si="10"/>
        <v>296</v>
      </c>
      <c r="K28" s="32">
        <f t="shared" si="10"/>
        <v>47</v>
      </c>
      <c r="L28" s="32">
        <f t="shared" si="10"/>
        <v>48436</v>
      </c>
      <c r="M28" s="1"/>
      <c r="O28" s="15"/>
      <c r="P28" s="46">
        <v>48436</v>
      </c>
      <c r="Q28" s="47">
        <f>P28-L28</f>
        <v>0</v>
      </c>
    </row>
    <row r="29" spans="1:19" ht="12.75" customHeight="1">
      <c r="A29" s="20"/>
      <c r="B29" s="2"/>
      <c r="C29" s="3"/>
      <c r="D29" s="3"/>
      <c r="E29" s="3"/>
      <c r="F29" s="3"/>
      <c r="G29" s="3"/>
      <c r="H29" s="3"/>
      <c r="I29" s="3"/>
      <c r="J29" s="3"/>
      <c r="K29" s="3"/>
      <c r="L29" s="3"/>
      <c r="O29" s="41"/>
      <c r="P29" s="3"/>
      <c r="Q29" s="3"/>
    </row>
    <row r="30" spans="1:19" ht="15.95" customHeight="1">
      <c r="B30" s="28" t="s">
        <v>14</v>
      </c>
      <c r="C30" s="17">
        <v>0</v>
      </c>
      <c r="D30" s="17">
        <v>0</v>
      </c>
      <c r="E30" s="17">
        <v>0</v>
      </c>
      <c r="F30" s="17">
        <v>0</v>
      </c>
      <c r="G30" s="17">
        <v>0</v>
      </c>
      <c r="H30" s="17">
        <v>0</v>
      </c>
      <c r="I30" s="17">
        <v>0</v>
      </c>
      <c r="J30" s="17">
        <v>0</v>
      </c>
      <c r="K30" s="17">
        <v>0</v>
      </c>
      <c r="L30" s="33">
        <f>SUM(C30:K30)</f>
        <v>0</v>
      </c>
      <c r="M30" s="10"/>
      <c r="N30" s="10"/>
      <c r="P30" s="11"/>
      <c r="Q30" s="15"/>
    </row>
    <row r="31" spans="1:19" s="16" customFormat="1" ht="12.75" customHeight="1">
      <c r="A31" s="85"/>
      <c r="B31" s="14"/>
      <c r="C31" s="11"/>
      <c r="D31" s="11"/>
      <c r="E31" s="11"/>
      <c r="F31" s="11"/>
      <c r="G31" s="11"/>
      <c r="H31" s="11"/>
      <c r="I31" s="11"/>
      <c r="J31" s="11"/>
      <c r="K31" s="11"/>
      <c r="L31" s="11"/>
      <c r="M31" s="13"/>
      <c r="N31" s="13"/>
      <c r="O31" s="36"/>
      <c r="P31" s="25"/>
      <c r="Q31" s="26"/>
    </row>
    <row r="32" spans="1:19" s="16" customFormat="1" ht="15.95" customHeight="1">
      <c r="B32" s="37" t="s">
        <v>106</v>
      </c>
      <c r="C32" s="11"/>
      <c r="D32" s="11"/>
      <c r="E32" s="11"/>
      <c r="F32" s="11"/>
      <c r="G32" s="11"/>
      <c r="H32" s="11"/>
      <c r="I32" s="11"/>
      <c r="J32" s="11"/>
      <c r="K32" s="11"/>
      <c r="L32" s="15"/>
      <c r="M32" s="25"/>
      <c r="O32" s="15"/>
      <c r="P32" s="15"/>
      <c r="Q32" s="15"/>
      <c r="S32" s="15"/>
    </row>
    <row r="33" spans="1:19" s="16" customFormat="1" ht="15.95" customHeight="1">
      <c r="A33" s="85"/>
      <c r="B33" s="45" t="s">
        <v>117</v>
      </c>
      <c r="C33" s="83">
        <v>1699</v>
      </c>
      <c r="D33" s="83">
        <v>0</v>
      </c>
      <c r="E33" s="83">
        <v>9156</v>
      </c>
      <c r="F33" s="83">
        <v>28315</v>
      </c>
      <c r="G33" s="83">
        <v>5173</v>
      </c>
      <c r="H33" s="83">
        <v>13891</v>
      </c>
      <c r="I33" s="83">
        <v>2184</v>
      </c>
      <c r="J33" s="83">
        <v>853</v>
      </c>
      <c r="K33" s="83">
        <v>594</v>
      </c>
      <c r="L33" s="83">
        <v>61865</v>
      </c>
      <c r="M33" s="13"/>
      <c r="N33" s="13"/>
      <c r="O33" s="36"/>
      <c r="P33" s="40"/>
      <c r="Q33" s="39"/>
    </row>
    <row r="34" spans="1:19" ht="15.95" customHeight="1">
      <c r="B34" s="45" t="s">
        <v>118</v>
      </c>
      <c r="C34" s="83">
        <v>-756</v>
      </c>
      <c r="D34" s="83">
        <v>0</v>
      </c>
      <c r="E34" s="83">
        <v>-345</v>
      </c>
      <c r="F34" s="83">
        <v>-7405</v>
      </c>
      <c r="G34" s="83">
        <v>-493</v>
      </c>
      <c r="H34" s="83">
        <v>-4824</v>
      </c>
      <c r="I34" s="83">
        <v>-847</v>
      </c>
      <c r="J34" s="83">
        <v>-534</v>
      </c>
      <c r="K34" s="83">
        <v>-533</v>
      </c>
      <c r="L34" s="83">
        <v>-15737</v>
      </c>
      <c r="O34" s="36"/>
      <c r="P34" s="3"/>
      <c r="Q34" s="3"/>
    </row>
    <row r="35" spans="1:19" ht="15.95" customHeight="1">
      <c r="B35" s="45" t="s">
        <v>119</v>
      </c>
      <c r="C35" s="83">
        <v>943</v>
      </c>
      <c r="D35" s="83">
        <v>0</v>
      </c>
      <c r="E35" s="83">
        <v>8811</v>
      </c>
      <c r="F35" s="83">
        <v>20910</v>
      </c>
      <c r="G35" s="83">
        <v>4680</v>
      </c>
      <c r="H35" s="83">
        <v>9067</v>
      </c>
      <c r="I35" s="83">
        <v>1337</v>
      </c>
      <c r="J35" s="83">
        <v>319</v>
      </c>
      <c r="K35" s="83">
        <v>61</v>
      </c>
      <c r="L35" s="83">
        <v>46128</v>
      </c>
      <c r="O35" s="36"/>
      <c r="P35" s="3"/>
      <c r="Q35" s="3"/>
    </row>
    <row r="36" spans="1:19" ht="12.75" customHeight="1">
      <c r="C36" s="41">
        <v>2</v>
      </c>
      <c r="D36" s="41">
        <v>3</v>
      </c>
      <c r="E36" s="41">
        <v>4</v>
      </c>
      <c r="F36" s="41">
        <v>5</v>
      </c>
      <c r="G36" s="41">
        <v>6</v>
      </c>
      <c r="H36" s="41">
        <v>7</v>
      </c>
      <c r="I36" s="41">
        <v>8</v>
      </c>
      <c r="J36" s="41">
        <v>9</v>
      </c>
      <c r="K36" s="41">
        <v>10</v>
      </c>
      <c r="L36" s="41">
        <v>11</v>
      </c>
      <c r="O36" s="36"/>
      <c r="P36" s="3"/>
      <c r="Q36" s="3"/>
    </row>
    <row r="37" spans="1:19" ht="18" customHeight="1">
      <c r="B37" s="27" t="s">
        <v>103</v>
      </c>
      <c r="C37" s="3"/>
      <c r="D37" s="3"/>
      <c r="E37" s="3"/>
      <c r="F37" s="3"/>
      <c r="G37" s="3"/>
      <c r="H37" s="3"/>
      <c r="I37" s="3"/>
      <c r="J37" s="3"/>
      <c r="K37" s="3"/>
      <c r="L37" s="3"/>
      <c r="O37" s="3"/>
      <c r="P37" s="3"/>
      <c r="Q37" s="3"/>
      <c r="R37" s="3"/>
      <c r="S37" s="3"/>
    </row>
    <row r="38" spans="1:19" ht="15.95" customHeight="1">
      <c r="B38" s="1" t="s">
        <v>53</v>
      </c>
      <c r="C38" s="3"/>
      <c r="D38" s="3"/>
      <c r="E38" s="3"/>
      <c r="F38" s="3"/>
      <c r="G38" s="3"/>
      <c r="H38" s="3"/>
      <c r="I38" s="3"/>
      <c r="J38" s="3"/>
      <c r="K38" s="3"/>
      <c r="L38" s="3"/>
      <c r="O38" s="36"/>
      <c r="P38" s="3"/>
      <c r="Q38" s="3"/>
    </row>
    <row r="39" spans="1:19" ht="15.95" customHeight="1">
      <c r="B39" s="28" t="s">
        <v>10</v>
      </c>
      <c r="C39" s="17">
        <v>1195</v>
      </c>
      <c r="D39" s="17">
        <v>0</v>
      </c>
      <c r="E39" s="17">
        <v>3230</v>
      </c>
      <c r="F39" s="17">
        <v>9033</v>
      </c>
      <c r="G39" s="17">
        <v>1412</v>
      </c>
      <c r="H39" s="17">
        <v>1497</v>
      </c>
      <c r="I39" s="17">
        <v>569</v>
      </c>
      <c r="J39" s="17">
        <v>605</v>
      </c>
      <c r="K39" s="17">
        <v>480</v>
      </c>
      <c r="L39" s="33">
        <f t="shared" ref="L39:L46" si="11">SUM(C39:K39)</f>
        <v>18021</v>
      </c>
      <c r="O39" s="81"/>
      <c r="P39" s="46">
        <v>18021</v>
      </c>
      <c r="Q39" s="47">
        <f>P39-L39</f>
        <v>0</v>
      </c>
    </row>
    <row r="40" spans="1:19" ht="15.95" customHeight="1">
      <c r="B40" s="53" t="s">
        <v>11</v>
      </c>
      <c r="C40" s="44">
        <f>SUM(C41:C46)</f>
        <v>57</v>
      </c>
      <c r="D40" s="44">
        <f>SUM(D41:D46)</f>
        <v>0</v>
      </c>
      <c r="E40" s="44">
        <f t="shared" ref="E40:J40" si="12">SUM(E41:E46)</f>
        <v>4220</v>
      </c>
      <c r="F40" s="44">
        <f t="shared" si="12"/>
        <v>18706</v>
      </c>
      <c r="G40" s="44">
        <f>SUM(G41:G46)</f>
        <v>2821</v>
      </c>
      <c r="H40" s="44">
        <f t="shared" si="12"/>
        <v>11393</v>
      </c>
      <c r="I40" s="44">
        <f t="shared" si="12"/>
        <v>1481</v>
      </c>
      <c r="J40" s="44">
        <f t="shared" si="12"/>
        <v>129</v>
      </c>
      <c r="K40" s="44">
        <f>SUM(K41:K46)</f>
        <v>15</v>
      </c>
      <c r="L40" s="33">
        <f t="shared" si="11"/>
        <v>38822</v>
      </c>
      <c r="O40" s="81"/>
      <c r="P40" s="46">
        <v>38822</v>
      </c>
      <c r="Q40" s="47">
        <f>P40-L40</f>
        <v>0</v>
      </c>
    </row>
    <row r="41" spans="1:19" ht="15.95" customHeight="1">
      <c r="B41" s="29" t="s">
        <v>71</v>
      </c>
      <c r="C41" s="17">
        <v>0</v>
      </c>
      <c r="D41" s="17">
        <v>0</v>
      </c>
      <c r="E41" s="17">
        <v>2004</v>
      </c>
      <c r="F41" s="17">
        <v>884</v>
      </c>
      <c r="G41" s="17">
        <v>1050</v>
      </c>
      <c r="H41" s="17">
        <v>1027</v>
      </c>
      <c r="I41" s="17">
        <v>47</v>
      </c>
      <c r="J41" s="17">
        <v>0</v>
      </c>
      <c r="K41" s="17">
        <v>0</v>
      </c>
      <c r="L41" s="33">
        <f t="shared" si="11"/>
        <v>5012</v>
      </c>
      <c r="O41" s="36"/>
      <c r="P41" s="3"/>
      <c r="Q41" s="3"/>
    </row>
    <row r="42" spans="1:19" ht="15.95" customHeight="1">
      <c r="B42" s="29" t="s">
        <v>72</v>
      </c>
      <c r="C42" s="17">
        <v>0</v>
      </c>
      <c r="D42" s="17">
        <v>0</v>
      </c>
      <c r="E42" s="17">
        <v>1</v>
      </c>
      <c r="F42" s="17">
        <v>13991</v>
      </c>
      <c r="G42" s="17">
        <v>0</v>
      </c>
      <c r="H42" s="17">
        <v>2</v>
      </c>
      <c r="I42" s="17">
        <v>3</v>
      </c>
      <c r="J42" s="17">
        <v>0</v>
      </c>
      <c r="K42" s="17">
        <v>0</v>
      </c>
      <c r="L42" s="33">
        <f t="shared" si="11"/>
        <v>13997</v>
      </c>
      <c r="O42" s="5"/>
      <c r="P42" s="3"/>
      <c r="Q42" s="3"/>
    </row>
    <row r="43" spans="1:19" ht="15.95" customHeight="1">
      <c r="B43" s="29" t="s">
        <v>73</v>
      </c>
      <c r="C43" s="17">
        <v>57</v>
      </c>
      <c r="D43" s="17">
        <v>0</v>
      </c>
      <c r="E43" s="17">
        <v>2013</v>
      </c>
      <c r="F43" s="17">
        <v>3766</v>
      </c>
      <c r="G43" s="17">
        <v>1771</v>
      </c>
      <c r="H43" s="17">
        <v>10056</v>
      </c>
      <c r="I43" s="17">
        <v>1410</v>
      </c>
      <c r="J43" s="17">
        <v>126</v>
      </c>
      <c r="K43" s="17">
        <v>15</v>
      </c>
      <c r="L43" s="33">
        <f t="shared" si="11"/>
        <v>19214</v>
      </c>
      <c r="O43" s="36"/>
      <c r="P43" s="3"/>
      <c r="Q43" s="3"/>
    </row>
    <row r="44" spans="1:19" ht="15.95" customHeight="1">
      <c r="B44" s="29" t="s">
        <v>74</v>
      </c>
      <c r="C44" s="17">
        <v>0</v>
      </c>
      <c r="D44" s="17">
        <v>0</v>
      </c>
      <c r="E44" s="17">
        <v>0</v>
      </c>
      <c r="F44" s="17">
        <v>0</v>
      </c>
      <c r="G44" s="17">
        <v>0</v>
      </c>
      <c r="H44" s="17">
        <v>0</v>
      </c>
      <c r="I44" s="17">
        <v>0</v>
      </c>
      <c r="J44" s="17">
        <v>0</v>
      </c>
      <c r="K44" s="17">
        <v>0</v>
      </c>
      <c r="L44" s="33">
        <f t="shared" si="11"/>
        <v>0</v>
      </c>
      <c r="O44" s="51"/>
      <c r="P44" s="46">
        <v>0</v>
      </c>
      <c r="Q44" s="47">
        <f>P44-L44</f>
        <v>0</v>
      </c>
    </row>
    <row r="45" spans="1:19" ht="15.95" customHeight="1">
      <c r="B45" s="29" t="s">
        <v>75</v>
      </c>
      <c r="C45" s="17">
        <v>0</v>
      </c>
      <c r="D45" s="17">
        <v>0</v>
      </c>
      <c r="E45" s="17">
        <v>110</v>
      </c>
      <c r="F45" s="17">
        <v>0</v>
      </c>
      <c r="G45" s="17">
        <v>0</v>
      </c>
      <c r="H45" s="17">
        <v>17</v>
      </c>
      <c r="I45" s="17">
        <v>0</v>
      </c>
      <c r="J45" s="17">
        <v>0</v>
      </c>
      <c r="K45" s="17">
        <v>0</v>
      </c>
      <c r="L45" s="33">
        <f t="shared" si="11"/>
        <v>127</v>
      </c>
      <c r="O45" s="5"/>
      <c r="P45" s="46">
        <v>127</v>
      </c>
      <c r="Q45" s="47">
        <f>P45-L45</f>
        <v>0</v>
      </c>
    </row>
    <row r="46" spans="1:19" ht="15.95" customHeight="1">
      <c r="B46" s="29" t="s">
        <v>6</v>
      </c>
      <c r="C46" s="17">
        <v>0</v>
      </c>
      <c r="D46" s="17">
        <v>0</v>
      </c>
      <c r="E46" s="17">
        <v>92</v>
      </c>
      <c r="F46" s="17">
        <v>65</v>
      </c>
      <c r="G46" s="17">
        <v>0</v>
      </c>
      <c r="H46" s="17">
        <v>291</v>
      </c>
      <c r="I46" s="17">
        <v>21</v>
      </c>
      <c r="J46" s="17">
        <v>3</v>
      </c>
      <c r="K46" s="17">
        <v>0</v>
      </c>
      <c r="L46" s="33">
        <f t="shared" si="11"/>
        <v>472</v>
      </c>
      <c r="O46" s="5"/>
      <c r="P46" s="3"/>
      <c r="Q46" s="3"/>
    </row>
    <row r="47" spans="1:19" ht="15.95" customHeight="1">
      <c r="B47" s="1" t="s">
        <v>54</v>
      </c>
      <c r="C47" s="3"/>
      <c r="D47" s="3"/>
      <c r="E47" s="3"/>
      <c r="F47" s="3"/>
      <c r="G47" s="3"/>
      <c r="H47" s="3"/>
      <c r="I47" s="3"/>
      <c r="J47" s="3"/>
      <c r="K47" s="3"/>
      <c r="L47" s="3"/>
      <c r="O47" s="5"/>
      <c r="P47" s="3"/>
      <c r="Q47" s="3"/>
    </row>
    <row r="48" spans="1:19" ht="15.95" customHeight="1">
      <c r="B48" s="28" t="s">
        <v>13</v>
      </c>
      <c r="C48" s="17">
        <v>-200</v>
      </c>
      <c r="D48" s="17">
        <v>0</v>
      </c>
      <c r="E48" s="17">
        <v>-101</v>
      </c>
      <c r="F48" s="17">
        <v>-5351</v>
      </c>
      <c r="G48" s="17">
        <v>-615</v>
      </c>
      <c r="H48" s="17">
        <v>-4857</v>
      </c>
      <c r="I48" s="17">
        <v>-771</v>
      </c>
      <c r="J48" s="17">
        <v>-512</v>
      </c>
      <c r="K48" s="17">
        <v>0</v>
      </c>
      <c r="L48" s="33">
        <f>SUM(C48:K48)</f>
        <v>-12407</v>
      </c>
      <c r="O48" s="51"/>
      <c r="P48" s="46">
        <v>-12407</v>
      </c>
      <c r="Q48" s="47">
        <f>P48-L48</f>
        <v>0</v>
      </c>
    </row>
    <row r="49" spans="2:19" ht="6" customHeight="1">
      <c r="B49" s="4"/>
      <c r="C49" s="3"/>
      <c r="D49" s="3"/>
      <c r="E49" s="3"/>
      <c r="F49" s="3"/>
      <c r="G49" s="3"/>
      <c r="H49" s="3"/>
      <c r="I49" s="3"/>
      <c r="J49" s="3"/>
      <c r="K49" s="3"/>
      <c r="L49" s="3"/>
      <c r="M49" s="3"/>
      <c r="O49" s="38"/>
      <c r="P49" s="3"/>
    </row>
    <row r="50" spans="2:19" ht="15.95" customHeight="1">
      <c r="B50" s="55" t="s">
        <v>101</v>
      </c>
      <c r="C50" s="3"/>
      <c r="D50" s="3"/>
      <c r="E50" s="5"/>
      <c r="F50" s="3"/>
      <c r="G50" s="5"/>
      <c r="H50" s="5"/>
      <c r="I50" s="5"/>
      <c r="J50" s="5"/>
      <c r="K50" s="3"/>
      <c r="L50" s="3"/>
      <c r="O50" s="12"/>
    </row>
    <row r="51" spans="2:19" ht="15.95" customHeight="1">
      <c r="B51" s="62" t="s">
        <v>12</v>
      </c>
      <c r="C51" s="43"/>
      <c r="D51" s="43"/>
      <c r="E51" s="50">
        <f t="shared" ref="E51:J51" si="13">E8</f>
        <v>376</v>
      </c>
      <c r="F51" s="50">
        <f t="shared" si="13"/>
        <v>1338</v>
      </c>
      <c r="G51" s="50">
        <f t="shared" si="13"/>
        <v>228</v>
      </c>
      <c r="H51" s="50">
        <f t="shared" si="13"/>
        <v>614</v>
      </c>
      <c r="I51" s="50">
        <f t="shared" si="13"/>
        <v>96</v>
      </c>
      <c r="J51" s="50">
        <f t="shared" si="13"/>
        <v>35</v>
      </c>
      <c r="K51" s="43"/>
      <c r="L51" s="33">
        <f>SUM(C51:K51)</f>
        <v>2687</v>
      </c>
      <c r="N51" s="43"/>
      <c r="O51" s="12"/>
    </row>
    <row r="52" spans="2:19" ht="15.95" customHeight="1">
      <c r="B52" s="28" t="s">
        <v>0</v>
      </c>
      <c r="C52" s="43"/>
      <c r="D52" s="43"/>
      <c r="E52" s="17">
        <v>3230</v>
      </c>
      <c r="F52" s="17">
        <v>4950</v>
      </c>
      <c r="G52" s="17">
        <v>1743</v>
      </c>
      <c r="H52" s="17">
        <v>2093</v>
      </c>
      <c r="I52" s="17">
        <v>679</v>
      </c>
      <c r="J52" s="17">
        <v>634</v>
      </c>
      <c r="K52" s="43"/>
      <c r="L52" s="33">
        <f>SUM(C52:K52)</f>
        <v>13329</v>
      </c>
      <c r="N52" s="43"/>
      <c r="O52" s="5"/>
      <c r="P52" s="93"/>
      <c r="Q52" s="93"/>
      <c r="R52" s="93"/>
      <c r="S52" s="93"/>
    </row>
    <row r="53" spans="2:19" ht="15.95" customHeight="1">
      <c r="B53" s="29" t="s">
        <v>65</v>
      </c>
      <c r="C53" s="43"/>
      <c r="D53" s="43"/>
      <c r="E53" s="17">
        <v>415</v>
      </c>
      <c r="F53" s="17">
        <v>883</v>
      </c>
      <c r="G53" s="17">
        <v>1050</v>
      </c>
      <c r="H53" s="17">
        <v>1027</v>
      </c>
      <c r="I53" s="17">
        <v>47</v>
      </c>
      <c r="J53" s="17">
        <v>0</v>
      </c>
      <c r="K53" s="43"/>
      <c r="L53" s="33">
        <f>SUM(C53:K53)</f>
        <v>3422</v>
      </c>
      <c r="N53" s="43"/>
      <c r="P53" s="93"/>
      <c r="Q53" s="93"/>
      <c r="R53" s="93"/>
      <c r="S53" s="93"/>
    </row>
    <row r="54" spans="2:19" ht="15.95" customHeight="1">
      <c r="B54" s="53" t="s">
        <v>76</v>
      </c>
      <c r="C54" s="43"/>
      <c r="D54" s="43"/>
      <c r="E54" s="54">
        <f t="shared" ref="E54:J54" si="14">SUM(E55,E64)</f>
        <v>4843</v>
      </c>
      <c r="F54" s="54">
        <f t="shared" si="14"/>
        <v>24541</v>
      </c>
      <c r="G54" s="54">
        <f t="shared" si="14"/>
        <v>2378</v>
      </c>
      <c r="H54" s="54">
        <f t="shared" si="14"/>
        <v>10760</v>
      </c>
      <c r="I54" s="54">
        <f t="shared" si="14"/>
        <v>1452</v>
      </c>
      <c r="J54" s="54">
        <f t="shared" si="14"/>
        <v>159</v>
      </c>
      <c r="K54" s="43"/>
      <c r="L54" s="33">
        <f>SUM(C54:K54)</f>
        <v>44133</v>
      </c>
      <c r="N54" s="54">
        <f>SUM(N55,N64)</f>
        <v>0</v>
      </c>
      <c r="P54" s="93"/>
      <c r="Q54" s="93"/>
      <c r="R54" s="93"/>
      <c r="S54" s="93"/>
    </row>
    <row r="55" spans="2:19" ht="15.95" customHeight="1">
      <c r="B55" s="53" t="s">
        <v>77</v>
      </c>
      <c r="C55" s="43"/>
      <c r="D55" s="43"/>
      <c r="E55" s="54">
        <f>E61+E62+E56+E63</f>
        <v>1280</v>
      </c>
      <c r="F55" s="54">
        <f>F56+F63</f>
        <v>12626</v>
      </c>
      <c r="G55" s="54">
        <f>G56+G63</f>
        <v>582</v>
      </c>
      <c r="H55" s="54">
        <f>H56+H63</f>
        <v>7626</v>
      </c>
      <c r="I55" s="54">
        <f>I56+I63</f>
        <v>448</v>
      </c>
      <c r="J55" s="54">
        <f>J56+J63</f>
        <v>0</v>
      </c>
      <c r="K55" s="43"/>
      <c r="L55" s="33">
        <f>SUM(C55:K55)</f>
        <v>22562</v>
      </c>
      <c r="N55" s="54">
        <f>N56</f>
        <v>0</v>
      </c>
      <c r="P55" s="93"/>
      <c r="Q55" s="93"/>
      <c r="R55" s="93"/>
      <c r="S55" s="93"/>
    </row>
    <row r="56" spans="2:19" ht="15.95" customHeight="1">
      <c r="B56" s="63" t="s">
        <v>58</v>
      </c>
      <c r="C56" s="43"/>
      <c r="D56" s="43"/>
      <c r="E56" s="54">
        <f>SUM(E57:E60)</f>
        <v>97</v>
      </c>
      <c r="F56" s="54">
        <f t="shared" ref="F56:J56" si="15">SUM(F57:F60)</f>
        <v>11440</v>
      </c>
      <c r="G56" s="54">
        <f t="shared" si="15"/>
        <v>0</v>
      </c>
      <c r="H56" s="54">
        <f t="shared" si="15"/>
        <v>2</v>
      </c>
      <c r="I56" s="54">
        <f t="shared" si="15"/>
        <v>3</v>
      </c>
      <c r="J56" s="54">
        <f t="shared" si="15"/>
        <v>0</v>
      </c>
      <c r="K56" s="43"/>
      <c r="L56" s="33">
        <f t="shared" ref="L56:L74" si="16">SUM(C56:K56)</f>
        <v>11542</v>
      </c>
      <c r="N56" s="54">
        <f>N60</f>
        <v>0</v>
      </c>
      <c r="P56" s="93"/>
      <c r="Q56" s="93"/>
      <c r="R56" s="93"/>
      <c r="S56" s="93"/>
    </row>
    <row r="57" spans="2:19" ht="15.95" customHeight="1">
      <c r="B57" s="29" t="s">
        <v>114</v>
      </c>
      <c r="C57" s="43"/>
      <c r="D57" s="43"/>
      <c r="E57" s="17">
        <v>0</v>
      </c>
      <c r="F57" s="17">
        <v>2114</v>
      </c>
      <c r="G57" s="17">
        <v>0</v>
      </c>
      <c r="H57" s="17">
        <v>0</v>
      </c>
      <c r="I57" s="17">
        <v>0</v>
      </c>
      <c r="J57" s="17">
        <v>0</v>
      </c>
      <c r="K57" s="43"/>
      <c r="L57" s="33">
        <f t="shared" si="16"/>
        <v>2114</v>
      </c>
      <c r="N57" s="43"/>
      <c r="P57" s="93"/>
      <c r="Q57" s="93"/>
      <c r="R57" s="93"/>
      <c r="S57" s="93"/>
    </row>
    <row r="58" spans="2:19" ht="15.95" customHeight="1">
      <c r="B58" s="29" t="s">
        <v>115</v>
      </c>
      <c r="C58" s="43"/>
      <c r="D58" s="43"/>
      <c r="E58" s="17">
        <v>0</v>
      </c>
      <c r="F58" s="17">
        <v>1611</v>
      </c>
      <c r="G58" s="17">
        <v>0</v>
      </c>
      <c r="H58" s="17">
        <v>2</v>
      </c>
      <c r="I58" s="17">
        <v>3</v>
      </c>
      <c r="J58" s="17">
        <v>0</v>
      </c>
      <c r="K58" s="43"/>
      <c r="L58" s="33">
        <f t="shared" si="16"/>
        <v>1616</v>
      </c>
      <c r="N58" s="43"/>
      <c r="P58" s="93"/>
      <c r="Q58" s="93"/>
      <c r="R58" s="93"/>
      <c r="S58" s="93"/>
    </row>
    <row r="59" spans="2:19" ht="15.95" customHeight="1">
      <c r="B59" s="29" t="s">
        <v>59</v>
      </c>
      <c r="C59" s="43"/>
      <c r="D59" s="43"/>
      <c r="E59" s="43"/>
      <c r="F59" s="43"/>
      <c r="G59" s="17">
        <v>0</v>
      </c>
      <c r="H59" s="17">
        <v>0</v>
      </c>
      <c r="I59" s="17">
        <v>0</v>
      </c>
      <c r="J59" s="17">
        <v>0</v>
      </c>
      <c r="K59" s="43"/>
      <c r="L59" s="33">
        <f t="shared" si="16"/>
        <v>0</v>
      </c>
      <c r="N59" s="43"/>
      <c r="P59" s="93"/>
      <c r="Q59" s="93"/>
      <c r="R59" s="93"/>
      <c r="S59" s="93"/>
    </row>
    <row r="60" spans="2:19" ht="15.95" customHeight="1">
      <c r="B60" s="52" t="s">
        <v>60</v>
      </c>
      <c r="C60" s="43"/>
      <c r="D60" s="43"/>
      <c r="E60" s="17">
        <v>97</v>
      </c>
      <c r="F60" s="17">
        <v>7715</v>
      </c>
      <c r="G60" s="17">
        <v>0</v>
      </c>
      <c r="H60" s="17">
        <v>0</v>
      </c>
      <c r="I60" s="17">
        <v>0</v>
      </c>
      <c r="J60" s="17">
        <v>0</v>
      </c>
      <c r="K60" s="43"/>
      <c r="L60" s="33">
        <f t="shared" si="16"/>
        <v>7812</v>
      </c>
      <c r="N60" s="17">
        <v>0</v>
      </c>
      <c r="P60" s="93"/>
      <c r="Q60" s="93"/>
      <c r="R60" s="93"/>
      <c r="S60" s="93"/>
    </row>
    <row r="61" spans="2:19" ht="15.95" customHeight="1">
      <c r="B61" s="52" t="s">
        <v>1</v>
      </c>
      <c r="C61" s="43"/>
      <c r="D61" s="43"/>
      <c r="E61" s="17">
        <v>0</v>
      </c>
      <c r="F61" s="43"/>
      <c r="G61" s="43"/>
      <c r="H61" s="43"/>
      <c r="I61" s="43"/>
      <c r="J61" s="43"/>
      <c r="K61" s="43"/>
      <c r="L61" s="33">
        <f>SUM(C61:K61)</f>
        <v>0</v>
      </c>
      <c r="N61" s="43"/>
      <c r="P61" s="93"/>
      <c r="Q61" s="93"/>
      <c r="R61" s="93"/>
      <c r="S61" s="93"/>
    </row>
    <row r="62" spans="2:19" ht="15.95" customHeight="1">
      <c r="B62" s="29" t="s">
        <v>78</v>
      </c>
      <c r="C62" s="43"/>
      <c r="D62" s="43"/>
      <c r="E62" s="17">
        <v>963</v>
      </c>
      <c r="F62" s="43"/>
      <c r="G62" s="43"/>
      <c r="H62" s="43"/>
      <c r="I62" s="43"/>
      <c r="J62" s="43"/>
      <c r="K62" s="43"/>
      <c r="L62" s="33">
        <f>SUM(C62:K62)</f>
        <v>963</v>
      </c>
      <c r="N62" s="17">
        <v>91</v>
      </c>
      <c r="P62" s="93"/>
      <c r="Q62" s="93"/>
      <c r="R62" s="93"/>
      <c r="S62" s="93"/>
    </row>
    <row r="63" spans="2:19" ht="15.95" customHeight="1">
      <c r="B63" s="29" t="s">
        <v>79</v>
      </c>
      <c r="C63" s="43"/>
      <c r="D63" s="43"/>
      <c r="E63" s="17">
        <v>220</v>
      </c>
      <c r="F63" s="17">
        <v>1186</v>
      </c>
      <c r="G63" s="17">
        <v>582</v>
      </c>
      <c r="H63" s="17">
        <v>7624</v>
      </c>
      <c r="I63" s="17">
        <v>445</v>
      </c>
      <c r="J63" s="17">
        <v>0</v>
      </c>
      <c r="K63" s="43"/>
      <c r="L63" s="33">
        <f t="shared" si="16"/>
        <v>10057</v>
      </c>
      <c r="N63" s="17">
        <v>0</v>
      </c>
      <c r="P63" s="93"/>
      <c r="Q63" s="93"/>
      <c r="R63" s="93"/>
      <c r="S63" s="93"/>
    </row>
    <row r="64" spans="2:19" ht="15.95" customHeight="1">
      <c r="B64" s="53" t="s">
        <v>80</v>
      </c>
      <c r="C64" s="43"/>
      <c r="D64" s="43"/>
      <c r="E64" s="54">
        <f t="shared" ref="E64:J64" si="17">SUM(E65,E68:E74)</f>
        <v>3563</v>
      </c>
      <c r="F64" s="54">
        <f t="shared" si="17"/>
        <v>11915</v>
      </c>
      <c r="G64" s="54">
        <f t="shared" si="17"/>
        <v>1796</v>
      </c>
      <c r="H64" s="54">
        <f t="shared" si="17"/>
        <v>3134</v>
      </c>
      <c r="I64" s="54">
        <f t="shared" si="17"/>
        <v>1004</v>
      </c>
      <c r="J64" s="54">
        <f t="shared" si="17"/>
        <v>159</v>
      </c>
      <c r="K64" s="43"/>
      <c r="L64" s="33">
        <f t="shared" si="16"/>
        <v>21571</v>
      </c>
      <c r="N64" s="54">
        <f>SUM(N67:N69)</f>
        <v>0</v>
      </c>
      <c r="P64" s="93"/>
      <c r="Q64" s="93"/>
      <c r="R64" s="93"/>
      <c r="S64" s="93"/>
    </row>
    <row r="65" spans="2:19" ht="15.95" customHeight="1">
      <c r="B65" s="63" t="s">
        <v>2</v>
      </c>
      <c r="C65" s="43"/>
      <c r="D65" s="43"/>
      <c r="E65" s="54">
        <f>SUM(E66:E67)</f>
        <v>499</v>
      </c>
      <c r="F65" s="54">
        <f t="shared" ref="F65:J65" si="18">SUM(F66:F67)</f>
        <v>9231</v>
      </c>
      <c r="G65" s="54">
        <f t="shared" si="18"/>
        <v>1290</v>
      </c>
      <c r="H65" s="54">
        <f t="shared" si="18"/>
        <v>2756</v>
      </c>
      <c r="I65" s="54">
        <f t="shared" si="18"/>
        <v>26</v>
      </c>
      <c r="J65" s="54">
        <f t="shared" si="18"/>
        <v>0</v>
      </c>
      <c r="K65" s="43"/>
      <c r="L65" s="33">
        <f t="shared" si="16"/>
        <v>13802</v>
      </c>
      <c r="N65" s="54">
        <f>SUM(N66:N67)</f>
        <v>0</v>
      </c>
      <c r="P65" s="93"/>
      <c r="Q65" s="93"/>
      <c r="R65" s="93"/>
      <c r="S65" s="93"/>
    </row>
    <row r="66" spans="2:19" ht="15.95" customHeight="1">
      <c r="B66" s="29" t="s">
        <v>102</v>
      </c>
      <c r="C66" s="43"/>
      <c r="D66" s="43"/>
      <c r="E66" s="17">
        <v>0</v>
      </c>
      <c r="F66" s="17">
        <v>6582</v>
      </c>
      <c r="G66" s="17">
        <v>0</v>
      </c>
      <c r="H66" s="17">
        <v>0</v>
      </c>
      <c r="I66" s="17">
        <v>0</v>
      </c>
      <c r="J66" s="17">
        <v>0</v>
      </c>
      <c r="K66" s="43"/>
      <c r="L66" s="33">
        <f t="shared" si="16"/>
        <v>6582</v>
      </c>
      <c r="N66" s="17">
        <v>0</v>
      </c>
      <c r="P66" s="93"/>
      <c r="Q66" s="93"/>
      <c r="R66" s="93"/>
      <c r="S66" s="93"/>
    </row>
    <row r="67" spans="2:19" ht="15.95" customHeight="1">
      <c r="B67" s="52" t="s">
        <v>61</v>
      </c>
      <c r="C67" s="43"/>
      <c r="D67" s="43"/>
      <c r="E67" s="17">
        <v>499</v>
      </c>
      <c r="F67" s="17">
        <v>2649</v>
      </c>
      <c r="G67" s="17">
        <v>1290</v>
      </c>
      <c r="H67" s="17">
        <v>2756</v>
      </c>
      <c r="I67" s="17">
        <v>26</v>
      </c>
      <c r="J67" s="17">
        <v>0</v>
      </c>
      <c r="K67" s="43"/>
      <c r="L67" s="33">
        <f t="shared" si="16"/>
        <v>7220</v>
      </c>
      <c r="N67" s="17">
        <v>0</v>
      </c>
      <c r="P67" s="93"/>
      <c r="Q67" s="93"/>
      <c r="R67" s="93"/>
      <c r="S67" s="93"/>
    </row>
    <row r="68" spans="2:19" ht="15.95" customHeight="1">
      <c r="B68" s="52" t="s">
        <v>3</v>
      </c>
      <c r="C68" s="43"/>
      <c r="D68" s="43"/>
      <c r="E68" s="17">
        <v>0</v>
      </c>
      <c r="F68" s="17">
        <v>627</v>
      </c>
      <c r="G68" s="17">
        <v>0</v>
      </c>
      <c r="H68" s="17">
        <v>258</v>
      </c>
      <c r="I68" s="17">
        <v>0</v>
      </c>
      <c r="J68" s="17">
        <v>0</v>
      </c>
      <c r="K68" s="43"/>
      <c r="L68" s="33">
        <f t="shared" si="16"/>
        <v>885</v>
      </c>
      <c r="N68" s="17">
        <v>0</v>
      </c>
      <c r="P68" s="93"/>
      <c r="Q68" s="93"/>
      <c r="R68" s="93"/>
      <c r="S68" s="93"/>
    </row>
    <row r="69" spans="2:19" ht="15.95" customHeight="1">
      <c r="B69" s="29" t="s">
        <v>81</v>
      </c>
      <c r="C69" s="43"/>
      <c r="D69" s="43"/>
      <c r="E69" s="17">
        <v>0</v>
      </c>
      <c r="F69" s="17">
        <v>141</v>
      </c>
      <c r="G69" s="17">
        <v>506</v>
      </c>
      <c r="H69" s="17">
        <v>0</v>
      </c>
      <c r="I69" s="17">
        <v>0</v>
      </c>
      <c r="J69" s="17">
        <v>0</v>
      </c>
      <c r="K69" s="43"/>
      <c r="L69" s="33">
        <f t="shared" si="16"/>
        <v>647</v>
      </c>
      <c r="N69" s="17">
        <v>0</v>
      </c>
      <c r="P69" s="93"/>
      <c r="Q69" s="93"/>
      <c r="R69" s="93"/>
      <c r="S69" s="93"/>
    </row>
    <row r="70" spans="2:19" ht="15.95" customHeight="1">
      <c r="B70" s="30" t="s">
        <v>82</v>
      </c>
      <c r="C70" s="43"/>
      <c r="D70" s="43"/>
      <c r="E70" s="17">
        <v>311</v>
      </c>
      <c r="F70" s="17">
        <v>244</v>
      </c>
      <c r="G70" s="17">
        <v>0</v>
      </c>
      <c r="H70" s="17">
        <v>0</v>
      </c>
      <c r="I70" s="17">
        <v>0</v>
      </c>
      <c r="J70" s="17">
        <v>0</v>
      </c>
      <c r="K70" s="43"/>
      <c r="L70" s="33">
        <f t="shared" si="16"/>
        <v>555</v>
      </c>
      <c r="N70" s="43"/>
      <c r="P70" s="93"/>
      <c r="Q70" s="93"/>
      <c r="R70" s="93"/>
      <c r="S70" s="93"/>
    </row>
    <row r="71" spans="2:19" ht="15.95" customHeight="1">
      <c r="B71" s="29" t="s">
        <v>83</v>
      </c>
      <c r="C71" s="43"/>
      <c r="D71" s="43"/>
      <c r="E71" s="43"/>
      <c r="F71" s="17">
        <v>0</v>
      </c>
      <c r="G71" s="17">
        <v>0</v>
      </c>
      <c r="H71" s="17">
        <v>0</v>
      </c>
      <c r="I71" s="17">
        <v>0</v>
      </c>
      <c r="J71" s="17">
        <v>0</v>
      </c>
      <c r="K71" s="43"/>
      <c r="L71" s="33">
        <f t="shared" si="16"/>
        <v>0</v>
      </c>
      <c r="N71" s="43"/>
      <c r="P71" s="93"/>
      <c r="Q71" s="93"/>
      <c r="R71" s="93"/>
      <c r="S71" s="93"/>
    </row>
    <row r="72" spans="2:19" ht="15.95" customHeight="1">
      <c r="B72" s="29" t="s">
        <v>84</v>
      </c>
      <c r="C72" s="43"/>
      <c r="D72" s="43"/>
      <c r="E72" s="17">
        <v>106</v>
      </c>
      <c r="F72" s="61"/>
      <c r="G72" s="61"/>
      <c r="H72" s="61"/>
      <c r="I72" s="61"/>
      <c r="J72" s="61"/>
      <c r="K72" s="43"/>
      <c r="L72" s="33">
        <f t="shared" si="16"/>
        <v>106</v>
      </c>
      <c r="N72" s="43"/>
      <c r="P72" s="93"/>
      <c r="Q72" s="93"/>
      <c r="R72" s="93"/>
      <c r="S72" s="93"/>
    </row>
    <row r="73" spans="2:19" ht="15.95" customHeight="1">
      <c r="B73" s="29" t="s">
        <v>113</v>
      </c>
      <c r="C73" s="43"/>
      <c r="D73" s="43"/>
      <c r="E73" s="17">
        <v>1126</v>
      </c>
      <c r="F73" s="61"/>
      <c r="G73" s="61"/>
      <c r="H73" s="61"/>
      <c r="I73" s="61"/>
      <c r="J73" s="61"/>
      <c r="K73" s="43"/>
      <c r="L73" s="33">
        <f t="shared" si="16"/>
        <v>1126</v>
      </c>
      <c r="N73" s="43"/>
      <c r="P73" s="93"/>
      <c r="Q73" s="93"/>
      <c r="R73" s="93"/>
      <c r="S73" s="93"/>
    </row>
    <row r="74" spans="2:19" ht="15.95" customHeight="1">
      <c r="B74" s="29" t="s">
        <v>86</v>
      </c>
      <c r="C74" s="43"/>
      <c r="D74" s="43"/>
      <c r="E74" s="17">
        <v>1521</v>
      </c>
      <c r="F74" s="17">
        <v>1672</v>
      </c>
      <c r="G74" s="17">
        <v>0</v>
      </c>
      <c r="H74" s="17">
        <v>120</v>
      </c>
      <c r="I74" s="17">
        <v>978</v>
      </c>
      <c r="J74" s="17">
        <v>159</v>
      </c>
      <c r="K74" s="43"/>
      <c r="L74" s="33">
        <f t="shared" si="16"/>
        <v>4450</v>
      </c>
      <c r="N74" s="43"/>
      <c r="P74" s="93"/>
      <c r="Q74" s="93"/>
      <c r="R74" s="93"/>
      <c r="S74" s="93"/>
    </row>
    <row r="75" spans="2:19" ht="15.95" customHeight="1">
      <c r="B75" s="60" t="s">
        <v>16</v>
      </c>
      <c r="C75" s="32">
        <f>C16-C11</f>
        <v>1768</v>
      </c>
      <c r="D75" s="32">
        <f>D16-D11</f>
        <v>0</v>
      </c>
      <c r="E75" s="32">
        <f t="shared" ref="E75:J75" si="19">SUM(E51:E54)</f>
        <v>8864</v>
      </c>
      <c r="F75" s="32">
        <f t="shared" si="19"/>
        <v>31712</v>
      </c>
      <c r="G75" s="32">
        <f t="shared" si="19"/>
        <v>5399</v>
      </c>
      <c r="H75" s="32">
        <f t="shared" si="19"/>
        <v>14494</v>
      </c>
      <c r="I75" s="32">
        <f t="shared" si="19"/>
        <v>2274</v>
      </c>
      <c r="J75" s="32">
        <f t="shared" si="19"/>
        <v>828</v>
      </c>
      <c r="K75" s="32">
        <f>K16-K11</f>
        <v>621</v>
      </c>
      <c r="L75" s="32">
        <f>SUM(C75:K75)</f>
        <v>65960</v>
      </c>
      <c r="N75" s="32">
        <f>N54</f>
        <v>0</v>
      </c>
      <c r="P75" s="93"/>
      <c r="Q75" s="93"/>
      <c r="R75" s="93"/>
      <c r="S75" s="93"/>
    </row>
    <row r="76" spans="2:19" ht="12.75" customHeight="1">
      <c r="B76" s="8"/>
      <c r="C76" s="5"/>
      <c r="D76" s="5"/>
      <c r="E76" s="5"/>
      <c r="F76" s="5"/>
      <c r="G76" s="5"/>
      <c r="H76" s="5"/>
      <c r="I76" s="5"/>
      <c r="J76" s="5"/>
      <c r="K76" s="6"/>
      <c r="L76" s="6"/>
      <c r="N76" s="3"/>
      <c r="P76" s="93"/>
      <c r="Q76" s="93"/>
      <c r="R76" s="93"/>
      <c r="S76" s="93"/>
    </row>
    <row r="77" spans="2:19" s="2" customFormat="1" ht="15.95" customHeight="1">
      <c r="B77" s="64" t="s">
        <v>4</v>
      </c>
      <c r="C77" s="66"/>
      <c r="D77" s="66"/>
      <c r="E77" s="65">
        <f>E16-E75-E11</f>
        <v>0</v>
      </c>
      <c r="F77" s="65">
        <f t="shared" ref="F77:I77" si="20">F16-F75-F11</f>
        <v>0</v>
      </c>
      <c r="G77" s="65">
        <f t="shared" si="20"/>
        <v>0</v>
      </c>
      <c r="H77" s="65">
        <f t="shared" si="20"/>
        <v>0</v>
      </c>
      <c r="I77" s="65">
        <f t="shared" si="20"/>
        <v>0</v>
      </c>
      <c r="J77" s="65">
        <f>J16-J75-J11</f>
        <v>0</v>
      </c>
      <c r="K77" s="66"/>
      <c r="L77" s="65">
        <f>L16-L75-L11</f>
        <v>0</v>
      </c>
      <c r="N77" s="7"/>
      <c r="P77" s="93"/>
      <c r="Q77" s="93"/>
      <c r="R77" s="93"/>
      <c r="S77" s="93"/>
    </row>
    <row r="78" spans="2:19" ht="12.75" customHeight="1">
      <c r="C78" s="84"/>
      <c r="D78" s="84"/>
      <c r="E78" s="84"/>
      <c r="F78" s="84"/>
      <c r="G78" s="84"/>
      <c r="H78" s="84"/>
      <c r="I78" s="84"/>
      <c r="J78" s="84"/>
      <c r="K78" s="84"/>
      <c r="L78" s="3"/>
      <c r="N78" s="3"/>
      <c r="P78" s="93"/>
      <c r="Q78" s="93"/>
      <c r="R78" s="93"/>
      <c r="S78" s="93"/>
    </row>
    <row r="79" spans="2:19" ht="15.95" customHeight="1">
      <c r="B79" s="29" t="s">
        <v>66</v>
      </c>
      <c r="C79" s="43"/>
      <c r="D79" s="43"/>
      <c r="E79" s="17">
        <v>0</v>
      </c>
      <c r="F79" s="17">
        <v>866</v>
      </c>
      <c r="G79" s="17">
        <v>79</v>
      </c>
      <c r="H79" s="17">
        <v>244</v>
      </c>
      <c r="I79" s="17">
        <v>72</v>
      </c>
      <c r="J79" s="17">
        <v>0</v>
      </c>
      <c r="K79" s="43"/>
      <c r="L79" s="33">
        <f>SUM(C79:K79)</f>
        <v>1261</v>
      </c>
      <c r="M79" s="77" t="s">
        <v>122</v>
      </c>
      <c r="N79" s="3"/>
      <c r="P79" s="93"/>
      <c r="Q79" s="93"/>
      <c r="R79" s="93"/>
      <c r="S79" s="93"/>
    </row>
    <row r="80" spans="2:19" ht="15.95" customHeight="1">
      <c r="B80" s="52" t="s">
        <v>5</v>
      </c>
      <c r="C80" s="43"/>
      <c r="D80" s="43"/>
      <c r="E80" s="43"/>
      <c r="F80" s="43"/>
      <c r="G80" s="43"/>
      <c r="H80" s="43"/>
      <c r="I80" s="43"/>
      <c r="J80" s="43"/>
      <c r="K80" s="43"/>
      <c r="L80" s="17">
        <v>100</v>
      </c>
      <c r="M80" s="77" t="s">
        <v>122</v>
      </c>
      <c r="N80" s="3"/>
      <c r="P80" s="93"/>
      <c r="Q80" s="93"/>
      <c r="R80" s="93"/>
      <c r="S80" s="93"/>
    </row>
    <row r="81" spans="2:19" ht="15.95" customHeight="1">
      <c r="B81" s="29" t="s">
        <v>87</v>
      </c>
      <c r="C81" s="43"/>
      <c r="D81" s="43"/>
      <c r="E81" s="17">
        <v>480</v>
      </c>
      <c r="F81" s="43"/>
      <c r="G81" s="43"/>
      <c r="H81" s="43"/>
      <c r="I81" s="43"/>
      <c r="J81" s="43"/>
      <c r="K81" s="43"/>
      <c r="L81" s="33">
        <f>SUM(C81:K81)</f>
        <v>480</v>
      </c>
      <c r="M81" s="77" t="s">
        <v>122</v>
      </c>
      <c r="N81" s="3"/>
      <c r="P81" s="93"/>
      <c r="Q81" s="93"/>
      <c r="R81" s="93"/>
      <c r="S81" s="93"/>
    </row>
    <row r="82" spans="2:19" ht="15.95" customHeight="1">
      <c r="B82" s="29" t="s">
        <v>98</v>
      </c>
      <c r="C82" s="43"/>
      <c r="D82" s="43"/>
      <c r="E82" s="17">
        <v>0</v>
      </c>
      <c r="F82" s="17">
        <v>0</v>
      </c>
      <c r="G82" s="17">
        <v>0</v>
      </c>
      <c r="H82" s="17">
        <v>0</v>
      </c>
      <c r="I82" s="17">
        <v>0</v>
      </c>
      <c r="J82" s="17">
        <v>0</v>
      </c>
      <c r="K82" s="43"/>
      <c r="L82" s="33">
        <f>SUM(C82:K82)</f>
        <v>0</v>
      </c>
      <c r="M82" s="3"/>
      <c r="N82" s="3"/>
      <c r="P82" s="93"/>
      <c r="Q82" s="93"/>
      <c r="R82" s="93"/>
      <c r="S82" s="93"/>
    </row>
    <row r="83" spans="2:19" ht="12.75" customHeight="1">
      <c r="B83" s="8"/>
      <c r="C83" s="5"/>
      <c r="D83" s="5"/>
      <c r="E83" s="5"/>
      <c r="F83" s="5"/>
      <c r="G83" s="5"/>
      <c r="H83" s="5"/>
      <c r="I83" s="5"/>
      <c r="J83" s="5"/>
      <c r="K83" s="5"/>
      <c r="L83" s="5"/>
      <c r="N83" s="3"/>
      <c r="P83" s="93"/>
      <c r="Q83" s="93"/>
      <c r="R83" s="93"/>
      <c r="S83" s="93"/>
    </row>
    <row r="84" spans="2:19" ht="15.95" customHeight="1">
      <c r="B84" s="55" t="s">
        <v>99</v>
      </c>
      <c r="C84" s="3"/>
      <c r="D84" s="3"/>
      <c r="E84" s="3"/>
      <c r="F84" s="3"/>
      <c r="G84" s="3"/>
      <c r="H84" s="3"/>
      <c r="I84" s="3"/>
      <c r="J84" s="3"/>
      <c r="K84" s="3"/>
      <c r="L84" s="3"/>
      <c r="N84" s="3"/>
      <c r="P84" s="93"/>
      <c r="Q84" s="93"/>
      <c r="R84" s="93"/>
      <c r="S84" s="93"/>
    </row>
    <row r="85" spans="2:19" ht="15.95" customHeight="1">
      <c r="B85" s="28" t="s">
        <v>12</v>
      </c>
      <c r="C85" s="43"/>
      <c r="D85" s="43"/>
      <c r="E85" s="17">
        <v>376</v>
      </c>
      <c r="F85" s="17">
        <v>1338</v>
      </c>
      <c r="G85" s="17">
        <v>228</v>
      </c>
      <c r="H85" s="17">
        <v>614</v>
      </c>
      <c r="I85" s="17">
        <v>96</v>
      </c>
      <c r="J85" s="17">
        <v>35</v>
      </c>
      <c r="K85" s="43"/>
      <c r="L85" s="33">
        <f>SUM(C85:K85)</f>
        <v>2687</v>
      </c>
      <c r="N85" s="69"/>
      <c r="P85" s="93"/>
      <c r="Q85" s="93"/>
      <c r="R85" s="93"/>
      <c r="S85" s="93"/>
    </row>
    <row r="86" spans="2:19" ht="15.95" customHeight="1">
      <c r="B86" s="28" t="s">
        <v>0</v>
      </c>
      <c r="C86" s="43"/>
      <c r="D86" s="43"/>
      <c r="E86" s="17">
        <v>3088</v>
      </c>
      <c r="F86" s="17">
        <v>3229</v>
      </c>
      <c r="G86" s="17">
        <v>1473</v>
      </c>
      <c r="H86" s="17">
        <v>2093</v>
      </c>
      <c r="I86" s="17">
        <v>679</v>
      </c>
      <c r="J86" s="17">
        <v>115</v>
      </c>
      <c r="K86" s="43"/>
      <c r="L86" s="33">
        <f>SUM(C86:K86)</f>
        <v>10677</v>
      </c>
      <c r="N86" s="69"/>
      <c r="P86" s="93"/>
      <c r="Q86" s="93"/>
      <c r="R86" s="93"/>
      <c r="S86" s="93"/>
    </row>
    <row r="87" spans="2:19" ht="15.95" customHeight="1">
      <c r="B87" s="29" t="s">
        <v>65</v>
      </c>
      <c r="C87" s="43"/>
      <c r="D87" s="43"/>
      <c r="E87" s="17">
        <v>415</v>
      </c>
      <c r="F87" s="17">
        <v>883</v>
      </c>
      <c r="G87" s="17">
        <v>1050</v>
      </c>
      <c r="H87" s="17">
        <v>1027</v>
      </c>
      <c r="I87" s="17">
        <v>47</v>
      </c>
      <c r="J87" s="17">
        <v>0</v>
      </c>
      <c r="K87" s="43"/>
      <c r="L87" s="33">
        <f>SUM(C87:K87)</f>
        <v>3422</v>
      </c>
      <c r="N87" s="69"/>
      <c r="P87" s="93"/>
      <c r="Q87" s="93"/>
      <c r="R87" s="93"/>
      <c r="S87" s="93"/>
    </row>
    <row r="88" spans="2:19" ht="15.95" customHeight="1">
      <c r="B88" s="53" t="s">
        <v>76</v>
      </c>
      <c r="C88" s="43"/>
      <c r="D88" s="43"/>
      <c r="E88" s="54">
        <f t="shared" ref="E88:J88" si="21">SUM(E89,E98)</f>
        <v>4708</v>
      </c>
      <c r="F88" s="54">
        <f t="shared" si="21"/>
        <v>17720</v>
      </c>
      <c r="G88" s="54">
        <f t="shared" si="21"/>
        <v>1937</v>
      </c>
      <c r="H88" s="54">
        <f t="shared" si="21"/>
        <v>5234</v>
      </c>
      <c r="I88" s="54">
        <f t="shared" si="21"/>
        <v>596</v>
      </c>
      <c r="J88" s="54">
        <f t="shared" si="21"/>
        <v>146</v>
      </c>
      <c r="K88" s="43"/>
      <c r="L88" s="33">
        <f>SUM(C88:K88)</f>
        <v>30341</v>
      </c>
      <c r="N88" s="75">
        <f>SUM(N89,N98)</f>
        <v>0</v>
      </c>
      <c r="P88" s="93"/>
      <c r="Q88" s="93"/>
      <c r="R88" s="93"/>
      <c r="S88" s="93"/>
    </row>
    <row r="89" spans="2:19" ht="15.95" customHeight="1">
      <c r="B89" s="53" t="s">
        <v>77</v>
      </c>
      <c r="C89" s="43"/>
      <c r="D89" s="43"/>
      <c r="E89" s="54">
        <f>E95+E96+E90+E97</f>
        <v>1280</v>
      </c>
      <c r="F89" s="54">
        <f>F90+F97</f>
        <v>7252</v>
      </c>
      <c r="G89" s="54">
        <f>G90+G97</f>
        <v>582</v>
      </c>
      <c r="H89" s="54">
        <f>H90+H97</f>
        <v>2205</v>
      </c>
      <c r="I89" s="54">
        <f>I90+I97</f>
        <v>445</v>
      </c>
      <c r="J89" s="54">
        <f>J90+J97</f>
        <v>0</v>
      </c>
      <c r="K89" s="43"/>
      <c r="L89" s="33">
        <f>SUM(C89:K89)</f>
        <v>11764</v>
      </c>
      <c r="N89" s="75">
        <f>N90</f>
        <v>0</v>
      </c>
      <c r="P89" s="93"/>
      <c r="Q89" s="93"/>
      <c r="R89" s="93"/>
      <c r="S89" s="93"/>
    </row>
    <row r="90" spans="2:19" ht="15.95" customHeight="1">
      <c r="B90" s="63" t="s">
        <v>58</v>
      </c>
      <c r="C90" s="43"/>
      <c r="D90" s="43"/>
      <c r="E90" s="54">
        <f>SUM(E91:E94)</f>
        <v>97</v>
      </c>
      <c r="F90" s="54">
        <f t="shared" ref="F90:J90" si="22">SUM(F91:F94)</f>
        <v>6066</v>
      </c>
      <c r="G90" s="54">
        <f t="shared" si="22"/>
        <v>0</v>
      </c>
      <c r="H90" s="54">
        <f t="shared" si="22"/>
        <v>0</v>
      </c>
      <c r="I90" s="54">
        <f t="shared" si="22"/>
        <v>0</v>
      </c>
      <c r="J90" s="54">
        <f t="shared" si="22"/>
        <v>0</v>
      </c>
      <c r="K90" s="43"/>
      <c r="L90" s="33">
        <f t="shared" ref="L90:L108" si="23">SUM(C90:K90)</f>
        <v>6163</v>
      </c>
      <c r="N90" s="75">
        <f>N94</f>
        <v>0</v>
      </c>
      <c r="P90" s="93"/>
      <c r="Q90" s="93"/>
      <c r="R90" s="93"/>
      <c r="S90" s="93"/>
    </row>
    <row r="91" spans="2:19" ht="15.95" customHeight="1">
      <c r="B91" s="29" t="s">
        <v>114</v>
      </c>
      <c r="C91" s="43"/>
      <c r="D91" s="43"/>
      <c r="E91" s="17">
        <v>0</v>
      </c>
      <c r="F91" s="17">
        <v>2114</v>
      </c>
      <c r="G91" s="17">
        <v>0</v>
      </c>
      <c r="H91" s="17">
        <v>0</v>
      </c>
      <c r="I91" s="17">
        <v>0</v>
      </c>
      <c r="J91" s="17">
        <v>0</v>
      </c>
      <c r="K91" s="43"/>
      <c r="L91" s="33">
        <f t="shared" si="23"/>
        <v>2114</v>
      </c>
      <c r="N91" s="69"/>
      <c r="P91" s="93"/>
      <c r="Q91" s="93"/>
      <c r="R91" s="93"/>
      <c r="S91" s="93"/>
    </row>
    <row r="92" spans="2:19" ht="15.95" customHeight="1">
      <c r="B92" s="29" t="s">
        <v>115</v>
      </c>
      <c r="C92" s="43"/>
      <c r="D92" s="43"/>
      <c r="E92" s="17">
        <v>0</v>
      </c>
      <c r="F92" s="17">
        <v>1611</v>
      </c>
      <c r="G92" s="17">
        <v>0</v>
      </c>
      <c r="H92" s="17">
        <v>0</v>
      </c>
      <c r="I92" s="17">
        <v>0</v>
      </c>
      <c r="J92" s="17">
        <v>0</v>
      </c>
      <c r="K92" s="43"/>
      <c r="L92" s="33">
        <f t="shared" si="23"/>
        <v>1611</v>
      </c>
      <c r="N92" s="69"/>
      <c r="P92" s="93"/>
      <c r="Q92" s="93"/>
      <c r="R92" s="93"/>
      <c r="S92" s="93"/>
    </row>
    <row r="93" spans="2:19" ht="15.95" customHeight="1">
      <c r="B93" s="29" t="s">
        <v>59</v>
      </c>
      <c r="C93" s="43"/>
      <c r="D93" s="43"/>
      <c r="E93" s="43"/>
      <c r="F93" s="43"/>
      <c r="G93" s="17">
        <v>0</v>
      </c>
      <c r="H93" s="17">
        <v>0</v>
      </c>
      <c r="I93" s="17">
        <v>0</v>
      </c>
      <c r="J93" s="17">
        <v>0</v>
      </c>
      <c r="K93" s="43"/>
      <c r="L93" s="33">
        <f t="shared" si="23"/>
        <v>0</v>
      </c>
      <c r="N93" s="69"/>
      <c r="P93" s="93"/>
      <c r="Q93" s="93"/>
      <c r="R93" s="93"/>
      <c r="S93" s="93"/>
    </row>
    <row r="94" spans="2:19" ht="15.95" customHeight="1">
      <c r="B94" s="52" t="s">
        <v>60</v>
      </c>
      <c r="C94" s="43"/>
      <c r="D94" s="43"/>
      <c r="E94" s="17">
        <v>97</v>
      </c>
      <c r="F94" s="17">
        <v>2341</v>
      </c>
      <c r="G94" s="17">
        <v>0</v>
      </c>
      <c r="H94" s="17">
        <v>0</v>
      </c>
      <c r="I94" s="17">
        <v>0</v>
      </c>
      <c r="J94" s="17">
        <v>0</v>
      </c>
      <c r="K94" s="43"/>
      <c r="L94" s="33">
        <f t="shared" si="23"/>
        <v>2438</v>
      </c>
      <c r="N94" s="87">
        <v>0</v>
      </c>
      <c r="P94" s="93"/>
      <c r="Q94" s="93"/>
      <c r="R94" s="93"/>
      <c r="S94" s="93"/>
    </row>
    <row r="95" spans="2:19" ht="15.95" customHeight="1">
      <c r="B95" s="52" t="s">
        <v>1</v>
      </c>
      <c r="C95" s="43"/>
      <c r="D95" s="43"/>
      <c r="E95" s="17">
        <v>0</v>
      </c>
      <c r="F95" s="43"/>
      <c r="G95" s="43"/>
      <c r="H95" s="43"/>
      <c r="I95" s="43"/>
      <c r="J95" s="43"/>
      <c r="K95" s="43"/>
      <c r="L95" s="33">
        <f>SUM(C95:K95)</f>
        <v>0</v>
      </c>
      <c r="N95" s="69"/>
      <c r="P95" s="93"/>
      <c r="Q95" s="93"/>
      <c r="R95" s="93"/>
      <c r="S95" s="93"/>
    </row>
    <row r="96" spans="2:19" ht="15.95" customHeight="1">
      <c r="B96" s="29" t="s">
        <v>78</v>
      </c>
      <c r="C96" s="43"/>
      <c r="D96" s="43"/>
      <c r="E96" s="17">
        <v>963</v>
      </c>
      <c r="F96" s="43"/>
      <c r="G96" s="43"/>
      <c r="H96" s="43"/>
      <c r="I96" s="43"/>
      <c r="J96" s="43"/>
      <c r="K96" s="43"/>
      <c r="L96" s="33">
        <f>SUM(C96:K96)</f>
        <v>963</v>
      </c>
      <c r="N96" s="87">
        <v>0</v>
      </c>
      <c r="P96" s="93"/>
      <c r="Q96" s="93"/>
      <c r="R96" s="93"/>
      <c r="S96" s="93"/>
    </row>
    <row r="97" spans="2:19" ht="15.95" customHeight="1">
      <c r="B97" s="29" t="s">
        <v>79</v>
      </c>
      <c r="C97" s="43"/>
      <c r="D97" s="43"/>
      <c r="E97" s="17">
        <v>220</v>
      </c>
      <c r="F97" s="17">
        <v>1186</v>
      </c>
      <c r="G97" s="17">
        <v>582</v>
      </c>
      <c r="H97" s="17">
        <v>2205</v>
      </c>
      <c r="I97" s="17">
        <v>445</v>
      </c>
      <c r="J97" s="17">
        <v>0</v>
      </c>
      <c r="K97" s="43"/>
      <c r="L97" s="33">
        <f t="shared" si="23"/>
        <v>4638</v>
      </c>
      <c r="N97" s="87">
        <v>0</v>
      </c>
      <c r="P97" s="93"/>
      <c r="Q97" s="93"/>
      <c r="R97" s="93"/>
      <c r="S97" s="93"/>
    </row>
    <row r="98" spans="2:19" ht="15.95" customHeight="1">
      <c r="B98" s="53" t="s">
        <v>80</v>
      </c>
      <c r="C98" s="43"/>
      <c r="D98" s="43"/>
      <c r="E98" s="54">
        <f t="shared" ref="E98:J98" si="24">SUM(E99,E102:E108)</f>
        <v>3428</v>
      </c>
      <c r="F98" s="54">
        <f t="shared" si="24"/>
        <v>10468</v>
      </c>
      <c r="G98" s="54">
        <f t="shared" si="24"/>
        <v>1355</v>
      </c>
      <c r="H98" s="54">
        <f t="shared" si="24"/>
        <v>3029</v>
      </c>
      <c r="I98" s="54">
        <f t="shared" si="24"/>
        <v>151</v>
      </c>
      <c r="J98" s="54">
        <f t="shared" si="24"/>
        <v>146</v>
      </c>
      <c r="K98" s="43"/>
      <c r="L98" s="33">
        <f t="shared" si="23"/>
        <v>18577</v>
      </c>
      <c r="N98" s="75">
        <f>SUM(N101:N103)</f>
        <v>0</v>
      </c>
      <c r="P98" s="93"/>
      <c r="Q98" s="93"/>
      <c r="R98" s="93"/>
      <c r="S98" s="93"/>
    </row>
    <row r="99" spans="2:19" ht="15.95" customHeight="1">
      <c r="B99" s="63" t="s">
        <v>2</v>
      </c>
      <c r="C99" s="43"/>
      <c r="D99" s="43"/>
      <c r="E99" s="54">
        <f>SUM(E100:E101)</f>
        <v>499</v>
      </c>
      <c r="F99" s="54">
        <f t="shared" ref="F99:J99" si="25">SUM(F100:F101)</f>
        <v>8225</v>
      </c>
      <c r="G99" s="54">
        <f t="shared" si="25"/>
        <v>890</v>
      </c>
      <c r="H99" s="54">
        <f t="shared" si="25"/>
        <v>2647</v>
      </c>
      <c r="I99" s="54">
        <f t="shared" si="25"/>
        <v>-704</v>
      </c>
      <c r="J99" s="54">
        <f t="shared" si="25"/>
        <v>0</v>
      </c>
      <c r="K99" s="43"/>
      <c r="L99" s="33">
        <f t="shared" si="23"/>
        <v>11557</v>
      </c>
      <c r="N99" s="75">
        <f>SUM(N100:N101)</f>
        <v>0</v>
      </c>
      <c r="P99" s="93"/>
      <c r="Q99" s="93"/>
      <c r="R99" s="93"/>
      <c r="S99" s="93"/>
    </row>
    <row r="100" spans="2:19" ht="15.95" customHeight="1">
      <c r="B100" s="52" t="s">
        <v>107</v>
      </c>
      <c r="C100" s="43"/>
      <c r="D100" s="43"/>
      <c r="E100" s="17">
        <v>0</v>
      </c>
      <c r="F100" s="17">
        <v>5812</v>
      </c>
      <c r="G100" s="17">
        <v>0</v>
      </c>
      <c r="H100" s="17">
        <v>0</v>
      </c>
      <c r="I100" s="17">
        <v>0</v>
      </c>
      <c r="J100" s="17">
        <v>0</v>
      </c>
      <c r="K100" s="43"/>
      <c r="L100" s="33">
        <f t="shared" si="23"/>
        <v>5812</v>
      </c>
      <c r="N100" s="17">
        <v>0</v>
      </c>
      <c r="P100" s="93"/>
      <c r="Q100" s="93"/>
      <c r="R100" s="93"/>
      <c r="S100" s="93"/>
    </row>
    <row r="101" spans="2:19" ht="15.95" customHeight="1">
      <c r="B101" s="52" t="s">
        <v>61</v>
      </c>
      <c r="C101" s="43"/>
      <c r="D101" s="43"/>
      <c r="E101" s="17">
        <v>499</v>
      </c>
      <c r="F101" s="17">
        <v>2413</v>
      </c>
      <c r="G101" s="17">
        <v>890</v>
      </c>
      <c r="H101" s="17">
        <v>2647</v>
      </c>
      <c r="I101" s="17">
        <v>-704</v>
      </c>
      <c r="J101" s="17">
        <v>0</v>
      </c>
      <c r="K101" s="43"/>
      <c r="L101" s="33">
        <f t="shared" si="23"/>
        <v>5745</v>
      </c>
      <c r="N101" s="87">
        <v>0</v>
      </c>
      <c r="P101" s="93"/>
      <c r="Q101" s="93"/>
      <c r="R101" s="93"/>
      <c r="S101" s="93"/>
    </row>
    <row r="102" spans="2:19" ht="15.95" customHeight="1">
      <c r="B102" s="52" t="s">
        <v>3</v>
      </c>
      <c r="C102" s="43"/>
      <c r="D102" s="43"/>
      <c r="E102" s="17">
        <v>0</v>
      </c>
      <c r="F102" s="17">
        <v>627</v>
      </c>
      <c r="G102" s="17">
        <v>0</v>
      </c>
      <c r="H102" s="17">
        <v>258</v>
      </c>
      <c r="I102" s="17">
        <v>0</v>
      </c>
      <c r="J102" s="17">
        <v>0</v>
      </c>
      <c r="K102" s="43"/>
      <c r="L102" s="33">
        <f t="shared" si="23"/>
        <v>885</v>
      </c>
      <c r="N102" s="87">
        <v>0</v>
      </c>
      <c r="P102" s="93"/>
      <c r="Q102" s="93"/>
      <c r="R102" s="93"/>
      <c r="S102" s="93"/>
    </row>
    <row r="103" spans="2:19" ht="15.95" customHeight="1">
      <c r="B103" s="29" t="s">
        <v>81</v>
      </c>
      <c r="C103" s="43"/>
      <c r="D103" s="43"/>
      <c r="E103" s="17">
        <v>0</v>
      </c>
      <c r="F103" s="17">
        <v>141</v>
      </c>
      <c r="G103" s="17">
        <v>465</v>
      </c>
      <c r="H103" s="17">
        <v>0</v>
      </c>
      <c r="I103" s="17">
        <v>0</v>
      </c>
      <c r="J103" s="17">
        <v>0</v>
      </c>
      <c r="K103" s="43"/>
      <c r="L103" s="33">
        <f t="shared" si="23"/>
        <v>606</v>
      </c>
      <c r="N103" s="87">
        <v>0</v>
      </c>
      <c r="P103" s="93"/>
      <c r="Q103" s="93"/>
      <c r="R103" s="93"/>
      <c r="S103" s="93"/>
    </row>
    <row r="104" spans="2:19" ht="15.95" customHeight="1">
      <c r="B104" s="29" t="s">
        <v>82</v>
      </c>
      <c r="C104" s="43"/>
      <c r="D104" s="43"/>
      <c r="E104" s="17">
        <v>311</v>
      </c>
      <c r="F104" s="17">
        <v>244</v>
      </c>
      <c r="G104" s="17">
        <v>0</v>
      </c>
      <c r="H104" s="17">
        <v>0</v>
      </c>
      <c r="I104" s="17">
        <v>0</v>
      </c>
      <c r="J104" s="17">
        <v>0</v>
      </c>
      <c r="K104" s="43"/>
      <c r="L104" s="33">
        <f t="shared" si="23"/>
        <v>555</v>
      </c>
      <c r="N104" s="69"/>
      <c r="P104" s="93"/>
      <c r="Q104" s="93"/>
      <c r="R104" s="93"/>
      <c r="S104" s="93"/>
    </row>
    <row r="105" spans="2:19" ht="15.95" customHeight="1">
      <c r="B105" s="29" t="s">
        <v>83</v>
      </c>
      <c r="C105" s="43"/>
      <c r="D105" s="43"/>
      <c r="E105" s="43"/>
      <c r="F105" s="17">
        <v>0</v>
      </c>
      <c r="G105" s="17">
        <v>0</v>
      </c>
      <c r="H105" s="17">
        <v>0</v>
      </c>
      <c r="I105" s="17">
        <v>0</v>
      </c>
      <c r="J105" s="17">
        <v>0</v>
      </c>
      <c r="K105" s="43"/>
      <c r="L105" s="33">
        <f t="shared" si="23"/>
        <v>0</v>
      </c>
      <c r="N105" s="69"/>
      <c r="P105" s="93"/>
      <c r="Q105" s="93"/>
      <c r="R105" s="93"/>
      <c r="S105" s="93"/>
    </row>
    <row r="106" spans="2:19" ht="15.95" customHeight="1">
      <c r="B106" s="29" t="s">
        <v>84</v>
      </c>
      <c r="C106" s="43"/>
      <c r="D106" s="43"/>
      <c r="E106" s="17">
        <v>106</v>
      </c>
      <c r="F106" s="61"/>
      <c r="G106" s="61"/>
      <c r="H106" s="61"/>
      <c r="I106" s="61"/>
      <c r="J106" s="61"/>
      <c r="K106" s="43"/>
      <c r="L106" s="33">
        <f t="shared" si="23"/>
        <v>106</v>
      </c>
      <c r="N106" s="69"/>
      <c r="P106" s="93"/>
      <c r="Q106" s="93"/>
      <c r="R106" s="93"/>
      <c r="S106" s="93"/>
    </row>
    <row r="107" spans="2:19" ht="15.95" customHeight="1">
      <c r="B107" s="29" t="s">
        <v>85</v>
      </c>
      <c r="C107" s="43"/>
      <c r="D107" s="43"/>
      <c r="E107" s="17">
        <v>1126</v>
      </c>
      <c r="F107" s="61"/>
      <c r="G107" s="61"/>
      <c r="H107" s="61"/>
      <c r="I107" s="61"/>
      <c r="J107" s="61"/>
      <c r="K107" s="43"/>
      <c r="L107" s="33">
        <f t="shared" si="23"/>
        <v>1126</v>
      </c>
      <c r="N107" s="69"/>
      <c r="P107" s="93"/>
      <c r="Q107" s="93"/>
      <c r="R107" s="93"/>
      <c r="S107" s="93"/>
    </row>
    <row r="108" spans="2:19" ht="15.95" customHeight="1">
      <c r="B108" s="29" t="s">
        <v>86</v>
      </c>
      <c r="C108" s="43"/>
      <c r="D108" s="43"/>
      <c r="E108" s="17">
        <v>1386</v>
      </c>
      <c r="F108" s="17">
        <v>1231</v>
      </c>
      <c r="G108" s="17">
        <v>0</v>
      </c>
      <c r="H108" s="17">
        <v>124</v>
      </c>
      <c r="I108" s="17">
        <v>855</v>
      </c>
      <c r="J108" s="17">
        <v>146</v>
      </c>
      <c r="K108" s="43"/>
      <c r="L108" s="33">
        <f t="shared" si="23"/>
        <v>3742</v>
      </c>
      <c r="N108" s="69"/>
      <c r="P108" s="93"/>
      <c r="Q108" s="93"/>
      <c r="R108" s="93"/>
      <c r="S108" s="93"/>
    </row>
    <row r="109" spans="2:19" ht="15.95" customHeight="1">
      <c r="B109" s="60" t="s">
        <v>62</v>
      </c>
      <c r="C109" s="32">
        <f>C28</f>
        <v>1262</v>
      </c>
      <c r="D109" s="32">
        <f>D28</f>
        <v>0</v>
      </c>
      <c r="E109" s="32">
        <f t="shared" ref="E109:J109" si="26">SUM(E85:E88)</f>
        <v>8587</v>
      </c>
      <c r="F109" s="32">
        <f t="shared" si="26"/>
        <v>23170</v>
      </c>
      <c r="G109" s="32">
        <f t="shared" si="26"/>
        <v>4688</v>
      </c>
      <c r="H109" s="32">
        <f t="shared" si="26"/>
        <v>8968</v>
      </c>
      <c r="I109" s="32">
        <f t="shared" si="26"/>
        <v>1418</v>
      </c>
      <c r="J109" s="32">
        <f t="shared" si="26"/>
        <v>296</v>
      </c>
      <c r="K109" s="32">
        <f>K28</f>
        <v>47</v>
      </c>
      <c r="L109" s="32">
        <f>SUM(C109:K109)</f>
        <v>48436</v>
      </c>
      <c r="N109" s="35">
        <f>N88</f>
        <v>0</v>
      </c>
      <c r="P109" s="93"/>
      <c r="Q109" s="93"/>
      <c r="R109" s="93"/>
      <c r="S109" s="93"/>
    </row>
    <row r="110" spans="2:19" ht="12.75" customHeight="1">
      <c r="B110" s="8"/>
      <c r="C110" s="5"/>
      <c r="D110" s="5"/>
      <c r="E110" s="5"/>
      <c r="F110" s="5"/>
      <c r="G110" s="5"/>
      <c r="H110" s="5"/>
      <c r="I110" s="5"/>
      <c r="J110" s="5"/>
      <c r="K110" s="6"/>
      <c r="L110" s="6"/>
      <c r="P110" s="93"/>
      <c r="Q110" s="93"/>
      <c r="R110" s="93"/>
      <c r="S110" s="93"/>
    </row>
    <row r="111" spans="2:19" ht="15.95" customHeight="1">
      <c r="B111" s="70" t="s">
        <v>55</v>
      </c>
      <c r="C111" s="72"/>
      <c r="D111" s="73"/>
      <c r="E111" s="71">
        <f>E28-E109</f>
        <v>0</v>
      </c>
      <c r="F111" s="71">
        <f t="shared" ref="F111:L111" si="27">F28-F109</f>
        <v>0</v>
      </c>
      <c r="G111" s="71">
        <f t="shared" si="27"/>
        <v>0</v>
      </c>
      <c r="H111" s="71">
        <f t="shared" si="27"/>
        <v>0</v>
      </c>
      <c r="I111" s="71">
        <f t="shared" si="27"/>
        <v>0</v>
      </c>
      <c r="J111" s="71">
        <f t="shared" si="27"/>
        <v>0</v>
      </c>
      <c r="K111" s="74"/>
      <c r="L111" s="71">
        <f t="shared" si="27"/>
        <v>0</v>
      </c>
      <c r="P111" s="93"/>
      <c r="Q111" s="93"/>
      <c r="R111" s="93"/>
      <c r="S111" s="93"/>
    </row>
    <row r="112" spans="2:19" ht="12.75" customHeight="1">
      <c r="B112" s="8"/>
      <c r="C112" s="5"/>
      <c r="D112" s="5"/>
      <c r="E112" s="5"/>
      <c r="F112" s="5"/>
      <c r="G112" s="5"/>
      <c r="H112" s="5"/>
      <c r="I112" s="5"/>
      <c r="J112" s="5"/>
      <c r="K112" s="6"/>
      <c r="L112" s="6"/>
      <c r="P112" s="93"/>
      <c r="Q112" s="93"/>
      <c r="R112" s="93"/>
      <c r="S112" s="93"/>
    </row>
    <row r="113" spans="2:19" ht="15.95" customHeight="1">
      <c r="B113" s="29" t="s">
        <v>66</v>
      </c>
      <c r="C113" s="43"/>
      <c r="D113" s="43"/>
      <c r="E113" s="17">
        <v>0</v>
      </c>
      <c r="F113" s="17">
        <v>866</v>
      </c>
      <c r="G113" s="17">
        <v>79</v>
      </c>
      <c r="H113" s="17">
        <v>244</v>
      </c>
      <c r="I113" s="17">
        <v>72</v>
      </c>
      <c r="J113" s="17">
        <v>0</v>
      </c>
      <c r="K113" s="43"/>
      <c r="L113" s="33">
        <f>SUM(C113:K113)</f>
        <v>1261</v>
      </c>
      <c r="M113" s="76" t="s">
        <v>122</v>
      </c>
      <c r="P113" s="93"/>
      <c r="Q113" s="93"/>
      <c r="R113" s="93"/>
      <c r="S113" s="93"/>
    </row>
    <row r="114" spans="2:19" ht="15.95" customHeight="1">
      <c r="B114" s="52" t="s">
        <v>5</v>
      </c>
      <c r="C114" s="43"/>
      <c r="D114" s="43"/>
      <c r="E114" s="43"/>
      <c r="F114" s="43"/>
      <c r="G114" s="43"/>
      <c r="H114" s="43"/>
      <c r="I114" s="43"/>
      <c r="J114" s="43"/>
      <c r="K114" s="43"/>
      <c r="L114" s="17">
        <v>100</v>
      </c>
      <c r="M114" s="76" t="s">
        <v>122</v>
      </c>
      <c r="P114" s="93"/>
      <c r="Q114" s="93"/>
      <c r="R114" s="93"/>
      <c r="S114" s="93"/>
    </row>
    <row r="115" spans="2:19" ht="12.75" customHeight="1">
      <c r="B115" s="8"/>
      <c r="C115" s="5"/>
      <c r="D115" s="5"/>
      <c r="E115" s="5"/>
      <c r="F115" s="5"/>
      <c r="G115" s="5"/>
      <c r="H115" s="5"/>
      <c r="I115" s="5"/>
      <c r="J115" s="5"/>
      <c r="K115" s="5"/>
      <c r="L115" s="5"/>
      <c r="P115" s="93"/>
      <c r="Q115" s="93"/>
      <c r="R115" s="93"/>
      <c r="S115" s="93"/>
    </row>
    <row r="116" spans="2:19" ht="15.95" customHeight="1">
      <c r="B116" s="55" t="s">
        <v>100</v>
      </c>
      <c r="C116" s="3"/>
      <c r="D116" s="3"/>
      <c r="E116" s="3"/>
      <c r="F116" s="3"/>
      <c r="G116" s="3"/>
      <c r="H116" s="3"/>
      <c r="I116" s="3"/>
      <c r="J116" s="3"/>
      <c r="K116" s="3"/>
      <c r="L116" s="3"/>
      <c r="P116" s="93"/>
      <c r="Q116" s="93"/>
      <c r="R116" s="93"/>
      <c r="S116" s="93"/>
    </row>
    <row r="117" spans="2:19" ht="15.95" customHeight="1">
      <c r="B117" s="67" t="s">
        <v>0</v>
      </c>
      <c r="C117" s="43"/>
      <c r="D117" s="43"/>
      <c r="E117" s="17">
        <v>-13</v>
      </c>
      <c r="F117" s="17">
        <v>0</v>
      </c>
      <c r="G117" s="17">
        <v>0</v>
      </c>
      <c r="H117" s="17">
        <v>0</v>
      </c>
      <c r="I117" s="17">
        <v>0</v>
      </c>
      <c r="J117" s="17">
        <v>0</v>
      </c>
      <c r="K117" s="43"/>
      <c r="L117" s="33">
        <f>SUM(C117:K117)</f>
        <v>-13</v>
      </c>
      <c r="P117" s="93"/>
      <c r="Q117" s="93"/>
      <c r="R117" s="93"/>
      <c r="S117" s="93"/>
    </row>
    <row r="118" spans="2:19" ht="15.95" customHeight="1">
      <c r="B118" s="29" t="s">
        <v>65</v>
      </c>
      <c r="C118" s="43"/>
      <c r="D118" s="43"/>
      <c r="E118" s="17">
        <v>0</v>
      </c>
      <c r="F118" s="17">
        <v>0</v>
      </c>
      <c r="G118" s="17">
        <v>0</v>
      </c>
      <c r="H118" s="17">
        <v>0</v>
      </c>
      <c r="I118" s="17">
        <v>0</v>
      </c>
      <c r="J118" s="17">
        <v>0</v>
      </c>
      <c r="K118" s="43"/>
      <c r="L118" s="33">
        <f>SUM(C118:K118)</f>
        <v>0</v>
      </c>
      <c r="P118" s="93"/>
      <c r="Q118" s="93"/>
      <c r="R118" s="93"/>
      <c r="S118" s="93"/>
    </row>
    <row r="119" spans="2:19" ht="15.95" customHeight="1">
      <c r="B119" s="29" t="s">
        <v>88</v>
      </c>
      <c r="C119" s="43"/>
      <c r="D119" s="43"/>
      <c r="E119" s="17">
        <v>0</v>
      </c>
      <c r="F119" s="17">
        <v>0</v>
      </c>
      <c r="G119" s="17">
        <v>0</v>
      </c>
      <c r="H119" s="17">
        <v>0</v>
      </c>
      <c r="I119" s="17">
        <v>0</v>
      </c>
      <c r="J119" s="17">
        <v>0</v>
      </c>
      <c r="K119" s="43"/>
      <c r="L119" s="33">
        <f>SUM(C119:K119)</f>
        <v>0</v>
      </c>
      <c r="P119" s="93"/>
      <c r="Q119" s="93"/>
      <c r="R119" s="93"/>
      <c r="S119" s="93"/>
    </row>
    <row r="120" spans="2:19" ht="15.95" customHeight="1">
      <c r="B120" s="53" t="s">
        <v>76</v>
      </c>
      <c r="C120" s="43"/>
      <c r="D120" s="43"/>
      <c r="E120" s="54">
        <f t="shared" ref="E120:J120" si="28">SUM(E121,E126)</f>
        <v>0</v>
      </c>
      <c r="F120" s="54">
        <f t="shared" si="28"/>
        <v>-1043</v>
      </c>
      <c r="G120" s="54">
        <f t="shared" si="28"/>
        <v>-42</v>
      </c>
      <c r="H120" s="54">
        <f t="shared" si="28"/>
        <v>-10</v>
      </c>
      <c r="I120" s="54">
        <f t="shared" si="28"/>
        <v>0</v>
      </c>
      <c r="J120" s="54">
        <f t="shared" si="28"/>
        <v>0</v>
      </c>
      <c r="K120" s="43"/>
      <c r="L120" s="33">
        <f>SUM(C120:K120)</f>
        <v>-1095</v>
      </c>
      <c r="P120" s="93"/>
      <c r="Q120" s="93"/>
      <c r="R120" s="93"/>
      <c r="S120" s="93"/>
    </row>
    <row r="121" spans="2:19" ht="15.95" customHeight="1">
      <c r="B121" s="53" t="s">
        <v>77</v>
      </c>
      <c r="C121" s="43"/>
      <c r="D121" s="43"/>
      <c r="E121" s="54">
        <f t="shared" ref="E121:J121" si="29">SUM(E122:E125)</f>
        <v>0</v>
      </c>
      <c r="F121" s="54">
        <f t="shared" si="29"/>
        <v>-1043</v>
      </c>
      <c r="G121" s="54">
        <f t="shared" si="29"/>
        <v>0</v>
      </c>
      <c r="H121" s="54">
        <f t="shared" si="29"/>
        <v>0</v>
      </c>
      <c r="I121" s="54">
        <f t="shared" si="29"/>
        <v>0</v>
      </c>
      <c r="J121" s="54">
        <f t="shared" si="29"/>
        <v>0</v>
      </c>
      <c r="K121" s="43"/>
      <c r="L121" s="33">
        <f>SUM(C121:K121)</f>
        <v>-1043</v>
      </c>
      <c r="P121" s="93"/>
      <c r="Q121" s="93"/>
      <c r="R121" s="93"/>
      <c r="S121" s="93"/>
    </row>
    <row r="122" spans="2:19" ht="15.95" customHeight="1">
      <c r="B122" s="68" t="s">
        <v>58</v>
      </c>
      <c r="C122" s="43"/>
      <c r="D122" s="43"/>
      <c r="E122" s="88">
        <v>0</v>
      </c>
      <c r="F122" s="88">
        <v>-1043</v>
      </c>
      <c r="G122" s="88">
        <v>0</v>
      </c>
      <c r="H122" s="88">
        <v>0</v>
      </c>
      <c r="I122" s="88">
        <v>0</v>
      </c>
      <c r="J122" s="88">
        <v>0</v>
      </c>
      <c r="K122" s="43"/>
      <c r="L122" s="33">
        <f t="shared" ref="L122:L134" si="30">SUM(C122:K122)</f>
        <v>-1043</v>
      </c>
      <c r="P122" s="93"/>
      <c r="Q122" s="93"/>
      <c r="R122" s="93"/>
      <c r="S122" s="93"/>
    </row>
    <row r="123" spans="2:19" ht="15.95" customHeight="1">
      <c r="B123" s="68" t="s">
        <v>1</v>
      </c>
      <c r="C123" s="43"/>
      <c r="D123" s="43"/>
      <c r="E123" s="17">
        <v>0</v>
      </c>
      <c r="F123" s="43"/>
      <c r="G123" s="43"/>
      <c r="H123" s="43"/>
      <c r="I123" s="43"/>
      <c r="J123" s="43"/>
      <c r="K123" s="43"/>
      <c r="L123" s="33">
        <f>SUM(C123:K123)</f>
        <v>0</v>
      </c>
      <c r="P123" s="93"/>
      <c r="Q123" s="93"/>
      <c r="R123" s="93"/>
      <c r="S123" s="93"/>
    </row>
    <row r="124" spans="2:19" ht="15.95" customHeight="1">
      <c r="B124" s="30" t="s">
        <v>78</v>
      </c>
      <c r="C124" s="43"/>
      <c r="D124" s="43"/>
      <c r="E124" s="17">
        <v>0</v>
      </c>
      <c r="F124" s="43"/>
      <c r="G124" s="43"/>
      <c r="H124" s="43"/>
      <c r="I124" s="43"/>
      <c r="J124" s="43"/>
      <c r="K124" s="43"/>
      <c r="L124" s="33">
        <f>SUM(C124:K124)</f>
        <v>0</v>
      </c>
      <c r="P124" s="93"/>
      <c r="Q124" s="93"/>
      <c r="R124" s="93"/>
      <c r="S124" s="93"/>
    </row>
    <row r="125" spans="2:19" ht="15.95" customHeight="1">
      <c r="B125" s="30" t="s">
        <v>79</v>
      </c>
      <c r="C125" s="43"/>
      <c r="D125" s="43"/>
      <c r="E125" s="88">
        <v>0</v>
      </c>
      <c r="F125" s="88">
        <v>0</v>
      </c>
      <c r="G125" s="88">
        <v>0</v>
      </c>
      <c r="H125" s="88">
        <v>0</v>
      </c>
      <c r="I125" s="88">
        <v>0</v>
      </c>
      <c r="J125" s="88">
        <v>0</v>
      </c>
      <c r="K125" s="43"/>
      <c r="L125" s="33">
        <f t="shared" si="30"/>
        <v>0</v>
      </c>
      <c r="P125" s="93"/>
      <c r="Q125" s="93"/>
      <c r="R125" s="93"/>
      <c r="S125" s="93"/>
    </row>
    <row r="126" spans="2:19" ht="15.95" customHeight="1">
      <c r="B126" s="53" t="s">
        <v>80</v>
      </c>
      <c r="C126" s="43"/>
      <c r="D126" s="43"/>
      <c r="E126" s="54">
        <f t="shared" ref="E126:J126" si="31">SUM(E127:E134)</f>
        <v>0</v>
      </c>
      <c r="F126" s="54">
        <f t="shared" si="31"/>
        <v>0</v>
      </c>
      <c r="G126" s="54">
        <f t="shared" si="31"/>
        <v>-42</v>
      </c>
      <c r="H126" s="54">
        <f t="shared" si="31"/>
        <v>-10</v>
      </c>
      <c r="I126" s="54">
        <f t="shared" si="31"/>
        <v>0</v>
      </c>
      <c r="J126" s="54">
        <f t="shared" si="31"/>
        <v>0</v>
      </c>
      <c r="K126" s="43"/>
      <c r="L126" s="33">
        <f t="shared" si="30"/>
        <v>-52</v>
      </c>
      <c r="P126" s="93"/>
      <c r="Q126" s="93"/>
      <c r="R126" s="93"/>
      <c r="S126" s="93"/>
    </row>
    <row r="127" spans="2:19" ht="15.95" customHeight="1">
      <c r="B127" s="68" t="s">
        <v>2</v>
      </c>
      <c r="C127" s="43"/>
      <c r="D127" s="43"/>
      <c r="E127" s="17">
        <v>0</v>
      </c>
      <c r="F127" s="17">
        <v>0</v>
      </c>
      <c r="G127" s="17">
        <v>-42</v>
      </c>
      <c r="H127" s="17">
        <v>0</v>
      </c>
      <c r="I127" s="17">
        <v>0</v>
      </c>
      <c r="J127" s="17">
        <v>0</v>
      </c>
      <c r="K127" s="43"/>
      <c r="L127" s="33">
        <f t="shared" si="30"/>
        <v>-42</v>
      </c>
      <c r="P127" s="93"/>
      <c r="Q127" s="93"/>
      <c r="R127" s="93"/>
      <c r="S127" s="93"/>
    </row>
    <row r="128" spans="2:19" ht="15.95" customHeight="1">
      <c r="B128" s="68" t="s">
        <v>3</v>
      </c>
      <c r="C128" s="43"/>
      <c r="D128" s="43"/>
      <c r="E128" s="17">
        <v>0</v>
      </c>
      <c r="F128" s="17">
        <v>0</v>
      </c>
      <c r="G128" s="17">
        <v>0</v>
      </c>
      <c r="H128" s="17">
        <v>-10</v>
      </c>
      <c r="I128" s="17">
        <v>0</v>
      </c>
      <c r="J128" s="17">
        <v>0</v>
      </c>
      <c r="K128" s="43"/>
      <c r="L128" s="33">
        <f t="shared" si="30"/>
        <v>-10</v>
      </c>
      <c r="P128" s="93"/>
      <c r="Q128" s="93"/>
      <c r="R128" s="93"/>
      <c r="S128" s="93"/>
    </row>
    <row r="129" spans="2:19" ht="15.95" customHeight="1">
      <c r="B129" s="30" t="s">
        <v>81</v>
      </c>
      <c r="C129" s="43"/>
      <c r="D129" s="43"/>
      <c r="E129" s="17">
        <v>0</v>
      </c>
      <c r="F129" s="17">
        <v>0</v>
      </c>
      <c r="G129" s="17">
        <v>0</v>
      </c>
      <c r="H129" s="17">
        <v>0</v>
      </c>
      <c r="I129" s="17">
        <v>0</v>
      </c>
      <c r="J129" s="17">
        <v>0</v>
      </c>
      <c r="K129" s="43"/>
      <c r="L129" s="33">
        <f t="shared" si="30"/>
        <v>0</v>
      </c>
      <c r="P129" s="93"/>
      <c r="Q129" s="93"/>
      <c r="R129" s="93"/>
      <c r="S129" s="93"/>
    </row>
    <row r="130" spans="2:19" ht="15.95" customHeight="1">
      <c r="B130" s="30" t="s">
        <v>82</v>
      </c>
      <c r="C130" s="43"/>
      <c r="D130" s="43"/>
      <c r="E130" s="17">
        <v>0</v>
      </c>
      <c r="F130" s="17">
        <v>0</v>
      </c>
      <c r="G130" s="17">
        <v>0</v>
      </c>
      <c r="H130" s="17">
        <v>0</v>
      </c>
      <c r="I130" s="17">
        <v>0</v>
      </c>
      <c r="J130" s="17">
        <v>0</v>
      </c>
      <c r="K130" s="43"/>
      <c r="L130" s="33">
        <f t="shared" si="30"/>
        <v>0</v>
      </c>
      <c r="P130" s="93"/>
      <c r="Q130" s="93"/>
      <c r="R130" s="93"/>
      <c r="S130" s="93"/>
    </row>
    <row r="131" spans="2:19" ht="15.95" customHeight="1">
      <c r="B131" s="30" t="s">
        <v>83</v>
      </c>
      <c r="C131" s="43"/>
      <c r="D131" s="43"/>
      <c r="E131" s="43"/>
      <c r="F131" s="17">
        <v>0</v>
      </c>
      <c r="G131" s="17">
        <v>0</v>
      </c>
      <c r="H131" s="17">
        <v>0</v>
      </c>
      <c r="I131" s="17">
        <v>0</v>
      </c>
      <c r="J131" s="17">
        <v>0</v>
      </c>
      <c r="K131" s="43"/>
      <c r="L131" s="33">
        <f t="shared" si="30"/>
        <v>0</v>
      </c>
      <c r="P131" s="93"/>
      <c r="Q131" s="93"/>
      <c r="R131" s="93"/>
      <c r="S131" s="93"/>
    </row>
    <row r="132" spans="2:19" ht="15.95" customHeight="1">
      <c r="B132" s="30" t="s">
        <v>84</v>
      </c>
      <c r="C132" s="43"/>
      <c r="D132" s="43"/>
      <c r="E132" s="17">
        <v>0</v>
      </c>
      <c r="F132" s="61"/>
      <c r="G132" s="61"/>
      <c r="H132" s="61"/>
      <c r="I132" s="61"/>
      <c r="J132" s="61"/>
      <c r="K132" s="43"/>
      <c r="L132" s="33">
        <f t="shared" si="30"/>
        <v>0</v>
      </c>
      <c r="P132" s="93"/>
      <c r="Q132" s="93"/>
      <c r="R132" s="93"/>
      <c r="S132" s="93"/>
    </row>
    <row r="133" spans="2:19" ht="15.95" customHeight="1">
      <c r="B133" s="30" t="s">
        <v>85</v>
      </c>
      <c r="C133" s="43"/>
      <c r="D133" s="43"/>
      <c r="E133" s="17">
        <v>0</v>
      </c>
      <c r="F133" s="61"/>
      <c r="G133" s="61"/>
      <c r="H133" s="61"/>
      <c r="I133" s="61"/>
      <c r="J133" s="61"/>
      <c r="K133" s="43"/>
      <c r="L133" s="33">
        <f t="shared" si="30"/>
        <v>0</v>
      </c>
      <c r="P133" s="93"/>
      <c r="Q133" s="93"/>
      <c r="R133" s="93"/>
      <c r="S133" s="93"/>
    </row>
    <row r="134" spans="2:19" ht="15.95" customHeight="1">
      <c r="B134" s="29" t="s">
        <v>86</v>
      </c>
      <c r="C134" s="43"/>
      <c r="D134" s="43"/>
      <c r="E134" s="17">
        <v>0</v>
      </c>
      <c r="F134" s="17">
        <v>0</v>
      </c>
      <c r="G134" s="17">
        <v>0</v>
      </c>
      <c r="H134" s="17">
        <v>0</v>
      </c>
      <c r="I134" s="17">
        <v>0</v>
      </c>
      <c r="J134" s="17">
        <v>0</v>
      </c>
      <c r="K134" s="43"/>
      <c r="L134" s="33">
        <f t="shared" si="30"/>
        <v>0</v>
      </c>
      <c r="P134" s="93"/>
      <c r="Q134" s="93"/>
      <c r="R134" s="93"/>
      <c r="S134" s="93"/>
    </row>
    <row r="135" spans="2:19" ht="15.95" customHeight="1">
      <c r="B135" s="31" t="s">
        <v>89</v>
      </c>
      <c r="C135" s="43"/>
      <c r="D135" s="43"/>
      <c r="E135" s="32">
        <f t="shared" ref="E135:J135" si="32">SUM(E117:E120)</f>
        <v>-13</v>
      </c>
      <c r="F135" s="32">
        <f t="shared" si="32"/>
        <v>-1043</v>
      </c>
      <c r="G135" s="32">
        <f t="shared" si="32"/>
        <v>-42</v>
      </c>
      <c r="H135" s="32">
        <f t="shared" si="32"/>
        <v>-10</v>
      </c>
      <c r="I135" s="32">
        <f t="shared" si="32"/>
        <v>0</v>
      </c>
      <c r="J135" s="32">
        <f t="shared" si="32"/>
        <v>0</v>
      </c>
      <c r="K135" s="43"/>
      <c r="L135" s="32">
        <f>SUM(C135:K135)</f>
        <v>-1108</v>
      </c>
      <c r="O135" s="16"/>
      <c r="P135" s="89">
        <v>-1108</v>
      </c>
      <c r="Q135" s="48">
        <f>P135-L135</f>
        <v>0</v>
      </c>
    </row>
    <row r="136" spans="2:19" ht="12.75" customHeight="1">
      <c r="B136" s="4"/>
      <c r="C136" s="3"/>
      <c r="D136" s="3"/>
      <c r="E136" s="3"/>
      <c r="F136" s="3"/>
      <c r="G136" s="3"/>
      <c r="H136" s="3"/>
      <c r="I136" s="3"/>
      <c r="J136" s="3"/>
      <c r="K136" s="3"/>
      <c r="L136" s="3"/>
      <c r="M136" s="3"/>
      <c r="P136" s="3"/>
    </row>
  </sheetData>
  <mergeCells count="12">
    <mergeCell ref="C6:C7"/>
    <mergeCell ref="D6:D7"/>
    <mergeCell ref="E6:E7"/>
    <mergeCell ref="F6:F7"/>
    <mergeCell ref="G6:G7"/>
    <mergeCell ref="P6:P7"/>
    <mergeCell ref="Q6:Q7"/>
    <mergeCell ref="H6:H7"/>
    <mergeCell ref="I6:I7"/>
    <mergeCell ref="J6:J7"/>
    <mergeCell ref="K6:K7"/>
    <mergeCell ref="L6:L7"/>
  </mergeCells>
  <conditionalFormatting sqref="M79:M81 M113:M114">
    <cfRule type="cellIs" dxfId="251" priority="24" operator="equal">
      <formula>"FAIL"</formula>
    </cfRule>
  </conditionalFormatting>
  <conditionalFormatting sqref="E77:J77 L77 E111:J111 L111">
    <cfRule type="cellIs" dxfId="250" priority="23" operator="notEqual">
      <formula>0</formula>
    </cfRule>
  </conditionalFormatting>
  <conditionalFormatting sqref="Q8:Q13 Q19:Q23 Q28 Q39:Q40 Q44 Q48 Q135">
    <cfRule type="cellIs" dxfId="249" priority="22" operator="notEqual">
      <formula>0</formula>
    </cfRule>
  </conditionalFormatting>
  <conditionalFormatting sqref="Q6:Q7">
    <cfRule type="expression" dxfId="248" priority="21">
      <formula>SUM($Q$8:$Q$135)&lt;&gt;0</formula>
    </cfRule>
  </conditionalFormatting>
  <conditionalFormatting sqref="C3:E3">
    <cfRule type="expression" dxfId="247" priority="20">
      <formula>$E$3&lt;&gt;0</formula>
    </cfRule>
  </conditionalFormatting>
  <conditionalFormatting sqref="C33:L33">
    <cfRule type="expression" dxfId="246" priority="18">
      <formula>ABS(C16-C33)&gt;1000</formula>
    </cfRule>
    <cfRule type="expression" dxfId="245" priority="19">
      <formula>ABS((C16-C33)/C33)&gt;0.1</formula>
    </cfRule>
  </conditionalFormatting>
  <conditionalFormatting sqref="C34:L34">
    <cfRule type="expression" dxfId="244" priority="16">
      <formula>ABS(C26-C34)&gt;1000</formula>
    </cfRule>
    <cfRule type="expression" dxfId="243" priority="17">
      <formula>ABS((C26-C34)/C34)&gt;0.1</formula>
    </cfRule>
  </conditionalFormatting>
  <conditionalFormatting sqref="C35:L35">
    <cfRule type="expression" dxfId="242" priority="14">
      <formula>ABS(C28-C35)&gt;1000</formula>
    </cfRule>
    <cfRule type="expression" dxfId="241" priority="15">
      <formula>ABS((C28-C35)/C35)&gt;0.1</formula>
    </cfRule>
  </conditionalFormatting>
  <conditionalFormatting sqref="Q45">
    <cfRule type="cellIs" dxfId="240" priority="13" operator="notEqual">
      <formula>0</formula>
    </cfRule>
  </conditionalFormatting>
  <dataValidations count="2">
    <dataValidation type="list" allowBlank="1" showInputMessage="1" showErrorMessage="1" sqref="H3">
      <formula1>#REF!</formula1>
    </dataValidation>
    <dataValidation errorStyle="warning" allowBlank="1" showInputMessage="1" showErrorMessage="1" sqref="E131 F132:J133 E126:J126 F123:J124 E120:J121 N54 N88 E54:J54 E88:J88 C117:D120 K117:K120 K79 C79:D79 C51:D54 K51:K54 E51:J51 C85:D88 K85:K88 C113:D113 K113"/>
  </dataValidations>
  <printOptions horizontalCentered="1" verticalCentered="1"/>
  <pageMargins left="0.47244094488188981" right="0.47244094488188981" top="0.47244094488188981" bottom="0.47244094488188981" header="0.51181102362204722" footer="0.51181102362204722"/>
  <pageSetup paperSize="8" scale="47"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8DB4E2"/>
    <pageSetUpPr fitToPage="1"/>
  </sheetPr>
  <dimension ref="A1:S136"/>
  <sheetViews>
    <sheetView zoomScaleNormal="100" workbookViewId="0">
      <pane ySplit="7" topLeftCell="A8" activePane="bottomLeft" state="frozen"/>
      <selection activeCell="L1" sqref="L1"/>
      <selection pane="bottomLeft" activeCell="L1" sqref="L1"/>
    </sheetView>
  </sheetViews>
  <sheetFormatPr defaultColWidth="10" defaultRowHeight="12.75"/>
  <cols>
    <col min="1" max="1" width="2.7109375" style="85" customWidth="1"/>
    <col min="2" max="2" width="104" style="85" customWidth="1"/>
    <col min="3" max="5" width="13.42578125" style="85" customWidth="1"/>
    <col min="6" max="6" width="13.85546875" style="85" customWidth="1"/>
    <col min="7" max="8" width="12.5703125" style="85" customWidth="1"/>
    <col min="9" max="9" width="13.28515625" style="85" customWidth="1"/>
    <col min="10" max="10" width="12.28515625" style="85" customWidth="1"/>
    <col min="11" max="12" width="15.140625" style="85" customWidth="1"/>
    <col min="13" max="13" width="7.7109375" style="85" customWidth="1"/>
    <col min="14" max="14" width="13" style="85" customWidth="1"/>
    <col min="15" max="15" width="3.28515625" style="85" customWidth="1"/>
    <col min="16" max="16" width="10.7109375" style="85" customWidth="1"/>
    <col min="17" max="17" width="11.5703125" style="85" customWidth="1"/>
    <col min="18" max="18" width="12.42578125" style="85" customWidth="1"/>
    <col min="19" max="20" width="9.140625" style="85" customWidth="1"/>
    <col min="21" max="21" width="10" style="85"/>
    <col min="22" max="22" width="10" style="85" customWidth="1"/>
    <col min="23" max="16384" width="10" style="85"/>
  </cols>
  <sheetData>
    <row r="1" spans="1:17" ht="20.100000000000001" customHeight="1">
      <c r="B1" s="22" t="s">
        <v>18</v>
      </c>
      <c r="C1" s="90"/>
      <c r="D1" s="90"/>
      <c r="G1" s="90"/>
      <c r="H1" s="90"/>
    </row>
    <row r="2" spans="1:17" ht="20.100000000000001" customHeight="1">
      <c r="B2" s="22" t="s">
        <v>116</v>
      </c>
    </row>
    <row r="3" spans="1:17" ht="20.100000000000001" customHeight="1">
      <c r="B3" s="23" t="s">
        <v>34</v>
      </c>
      <c r="C3" s="91"/>
      <c r="D3" s="91"/>
      <c r="E3" s="80"/>
      <c r="F3" s="92"/>
      <c r="G3" s="92"/>
      <c r="H3" s="82"/>
    </row>
    <row r="4" spans="1:17" ht="12.75" customHeight="1">
      <c r="C4" s="10"/>
      <c r="D4" s="10"/>
      <c r="E4" s="10"/>
      <c r="F4" s="10"/>
      <c r="G4" s="10"/>
      <c r="H4" s="10"/>
      <c r="I4" s="10"/>
      <c r="J4" s="10"/>
      <c r="K4" s="10"/>
      <c r="L4" s="10"/>
      <c r="M4" s="10"/>
      <c r="N4" s="10"/>
      <c r="P4" s="24"/>
    </row>
    <row r="5" spans="1:17" ht="12.75" customHeight="1">
      <c r="C5" s="10"/>
      <c r="D5" s="10"/>
      <c r="E5" s="10"/>
      <c r="F5" s="10"/>
      <c r="G5" s="10"/>
      <c r="H5" s="10"/>
      <c r="I5" s="10"/>
      <c r="J5" s="10"/>
      <c r="K5" s="10"/>
      <c r="L5" s="24" t="s">
        <v>64</v>
      </c>
      <c r="P5" s="16"/>
    </row>
    <row r="6" spans="1:17" ht="33" customHeight="1">
      <c r="B6" s="58" t="s">
        <v>104</v>
      </c>
      <c r="C6" s="108" t="s">
        <v>19</v>
      </c>
      <c r="D6" s="108" t="s">
        <v>20</v>
      </c>
      <c r="E6" s="108" t="s">
        <v>21</v>
      </c>
      <c r="F6" s="108" t="s">
        <v>63</v>
      </c>
      <c r="G6" s="108" t="s">
        <v>108</v>
      </c>
      <c r="H6" s="108" t="s">
        <v>109</v>
      </c>
      <c r="I6" s="108" t="s">
        <v>110</v>
      </c>
      <c r="J6" s="108" t="s">
        <v>111</v>
      </c>
      <c r="K6" s="108" t="s">
        <v>70</v>
      </c>
      <c r="L6" s="109" t="s">
        <v>22</v>
      </c>
      <c r="N6" s="49" t="s">
        <v>9</v>
      </c>
      <c r="O6" s="9"/>
      <c r="P6" s="107" t="s">
        <v>7</v>
      </c>
      <c r="Q6" s="107" t="s">
        <v>8</v>
      </c>
    </row>
    <row r="7" spans="1:17" ht="51.75" customHeight="1">
      <c r="B7" s="56" t="s">
        <v>105</v>
      </c>
      <c r="C7" s="108"/>
      <c r="D7" s="108"/>
      <c r="E7" s="108"/>
      <c r="F7" s="108"/>
      <c r="G7" s="108"/>
      <c r="H7" s="108"/>
      <c r="I7" s="108"/>
      <c r="J7" s="108"/>
      <c r="K7" s="108"/>
      <c r="L7" s="109"/>
      <c r="N7" s="49" t="s">
        <v>112</v>
      </c>
      <c r="O7" s="57"/>
      <c r="P7" s="107"/>
      <c r="Q7" s="107"/>
    </row>
    <row r="8" spans="1:17" ht="15.95" customHeight="1">
      <c r="A8" s="16"/>
      <c r="B8" s="28" t="s">
        <v>12</v>
      </c>
      <c r="C8" s="86">
        <v>0</v>
      </c>
      <c r="D8" s="86">
        <v>25</v>
      </c>
      <c r="E8" s="86">
        <v>443</v>
      </c>
      <c r="F8" s="86">
        <v>1189</v>
      </c>
      <c r="G8" s="86">
        <v>353</v>
      </c>
      <c r="H8" s="86">
        <v>232</v>
      </c>
      <c r="I8" s="86">
        <v>141</v>
      </c>
      <c r="J8" s="86">
        <v>29</v>
      </c>
      <c r="K8" s="86">
        <v>253</v>
      </c>
      <c r="L8" s="59">
        <f>SUM(C8:K8)</f>
        <v>2665</v>
      </c>
      <c r="M8" s="10"/>
      <c r="N8" s="10"/>
      <c r="O8" s="19"/>
      <c r="P8" s="46">
        <v>2665</v>
      </c>
      <c r="Q8" s="47">
        <f t="shared" ref="Q8:Q13" si="0">P8-L8</f>
        <v>0</v>
      </c>
    </row>
    <row r="9" spans="1:17" ht="15.95" customHeight="1">
      <c r="A9" s="16"/>
      <c r="B9" s="28" t="s">
        <v>57</v>
      </c>
      <c r="C9" s="43"/>
      <c r="D9" s="43"/>
      <c r="E9" s="43"/>
      <c r="F9" s="43"/>
      <c r="G9" s="43"/>
      <c r="H9" s="43"/>
      <c r="I9" s="43"/>
      <c r="J9" s="43"/>
      <c r="K9" s="43"/>
      <c r="L9" s="43"/>
      <c r="M9" s="10"/>
      <c r="N9" s="10"/>
      <c r="O9" s="19"/>
      <c r="P9" s="78"/>
      <c r="Q9" s="79"/>
    </row>
    <row r="10" spans="1:17" ht="15.95" customHeight="1">
      <c r="A10" s="16"/>
      <c r="B10" s="29" t="s">
        <v>94</v>
      </c>
      <c r="C10" s="17">
        <v>0</v>
      </c>
      <c r="D10" s="17">
        <v>0</v>
      </c>
      <c r="E10" s="17">
        <v>0</v>
      </c>
      <c r="F10" s="17">
        <v>40792</v>
      </c>
      <c r="G10" s="17">
        <v>11791</v>
      </c>
      <c r="H10" s="17">
        <v>4576</v>
      </c>
      <c r="I10" s="17">
        <v>4395</v>
      </c>
      <c r="J10" s="17">
        <v>963</v>
      </c>
      <c r="K10" s="17">
        <v>0</v>
      </c>
      <c r="L10" s="33">
        <f>SUM(C10:K10)</f>
        <v>62517</v>
      </c>
      <c r="M10" s="10"/>
      <c r="N10" s="10"/>
      <c r="O10" s="18"/>
      <c r="P10" s="46">
        <v>62517</v>
      </c>
      <c r="Q10" s="47">
        <f t="shared" si="0"/>
        <v>0</v>
      </c>
    </row>
    <row r="11" spans="1:17" ht="15.95" customHeight="1">
      <c r="B11" s="29" t="s">
        <v>91</v>
      </c>
      <c r="C11" s="17">
        <v>0</v>
      </c>
      <c r="D11" s="17">
        <v>0</v>
      </c>
      <c r="E11" s="17">
        <v>-32</v>
      </c>
      <c r="F11" s="17">
        <v>0</v>
      </c>
      <c r="G11" s="17">
        <v>0</v>
      </c>
      <c r="H11" s="17">
        <v>0</v>
      </c>
      <c r="I11" s="17">
        <v>0</v>
      </c>
      <c r="J11" s="17">
        <v>0</v>
      </c>
      <c r="K11" s="17">
        <v>0</v>
      </c>
      <c r="L11" s="33">
        <f>SUM(C11:K11)</f>
        <v>-32</v>
      </c>
      <c r="O11" s="15"/>
      <c r="P11" s="46">
        <v>-32</v>
      </c>
      <c r="Q11" s="47">
        <f t="shared" si="0"/>
        <v>0</v>
      </c>
    </row>
    <row r="12" spans="1:17" ht="15.95" customHeight="1">
      <c r="B12" s="28" t="s">
        <v>15</v>
      </c>
      <c r="C12" s="17">
        <v>977</v>
      </c>
      <c r="D12" s="17">
        <v>126</v>
      </c>
      <c r="E12" s="17">
        <v>26017</v>
      </c>
      <c r="F12" s="17">
        <v>60292</v>
      </c>
      <c r="G12" s="17">
        <v>10764</v>
      </c>
      <c r="H12" s="17">
        <v>23473</v>
      </c>
      <c r="I12" s="17">
        <v>8686</v>
      </c>
      <c r="J12" s="17">
        <v>957</v>
      </c>
      <c r="K12" s="17">
        <v>3752</v>
      </c>
      <c r="L12" s="33">
        <f>SUM(C12:K12)</f>
        <v>135044</v>
      </c>
      <c r="M12" s="10"/>
      <c r="N12" s="10"/>
      <c r="O12" s="11"/>
      <c r="P12" s="46">
        <v>135044</v>
      </c>
      <c r="Q12" s="47">
        <f t="shared" si="0"/>
        <v>0</v>
      </c>
    </row>
    <row r="13" spans="1:17" ht="15.95" customHeight="1">
      <c r="B13" s="31" t="s">
        <v>68</v>
      </c>
      <c r="C13" s="32">
        <f>C8+C9+C10+C11+C12</f>
        <v>977</v>
      </c>
      <c r="D13" s="32">
        <f t="shared" ref="D13:L13" si="1">D8+D9+D10+D11+D12</f>
        <v>151</v>
      </c>
      <c r="E13" s="32">
        <f t="shared" si="1"/>
        <v>26428</v>
      </c>
      <c r="F13" s="32">
        <f t="shared" si="1"/>
        <v>102273</v>
      </c>
      <c r="G13" s="32">
        <f t="shared" si="1"/>
        <v>22908</v>
      </c>
      <c r="H13" s="32">
        <f t="shared" si="1"/>
        <v>28281</v>
      </c>
      <c r="I13" s="32">
        <f t="shared" si="1"/>
        <v>13222</v>
      </c>
      <c r="J13" s="32">
        <f t="shared" si="1"/>
        <v>1949</v>
      </c>
      <c r="K13" s="32">
        <f t="shared" si="1"/>
        <v>4005</v>
      </c>
      <c r="L13" s="32">
        <f t="shared" si="1"/>
        <v>200194</v>
      </c>
      <c r="M13" s="12"/>
      <c r="N13" s="10"/>
      <c r="O13" s="11"/>
      <c r="P13" s="46">
        <v>200194</v>
      </c>
      <c r="Q13" s="47">
        <f t="shared" si="0"/>
        <v>0</v>
      </c>
    </row>
    <row r="14" spans="1:17" ht="12.75" customHeight="1">
      <c r="C14" s="3"/>
      <c r="D14" s="3"/>
      <c r="E14" s="3"/>
      <c r="F14" s="3"/>
      <c r="G14" s="3"/>
      <c r="H14" s="3"/>
      <c r="I14" s="3"/>
      <c r="J14" s="3"/>
      <c r="K14" s="3"/>
      <c r="L14" s="3"/>
      <c r="N14" s="10"/>
      <c r="O14" s="5"/>
      <c r="P14" s="7"/>
      <c r="Q14" s="7"/>
    </row>
    <row r="15" spans="1:17" ht="15.95" customHeight="1">
      <c r="B15" s="45" t="s">
        <v>95</v>
      </c>
      <c r="C15" s="83">
        <f t="shared" ref="C15:K15" si="2">IF(C10&gt;-C21,C10+C21,0)</f>
        <v>0</v>
      </c>
      <c r="D15" s="83">
        <f t="shared" si="2"/>
        <v>0</v>
      </c>
      <c r="E15" s="83">
        <f t="shared" si="2"/>
        <v>0</v>
      </c>
      <c r="F15" s="83">
        <f t="shared" si="2"/>
        <v>84</v>
      </c>
      <c r="G15" s="83">
        <f t="shared" si="2"/>
        <v>24</v>
      </c>
      <c r="H15" s="83">
        <f t="shared" si="2"/>
        <v>9</v>
      </c>
      <c r="I15" s="83">
        <f t="shared" si="2"/>
        <v>9</v>
      </c>
      <c r="J15" s="83">
        <f t="shared" si="2"/>
        <v>2</v>
      </c>
      <c r="K15" s="83">
        <f t="shared" si="2"/>
        <v>0</v>
      </c>
      <c r="L15" s="33">
        <f>SUM(C15:K15)</f>
        <v>128</v>
      </c>
      <c r="N15" s="10"/>
      <c r="O15" s="5"/>
      <c r="P15" s="7"/>
      <c r="Q15" s="7"/>
    </row>
    <row r="16" spans="1:17" ht="15.95" customHeight="1">
      <c r="B16" s="31" t="s">
        <v>92</v>
      </c>
      <c r="C16" s="32">
        <f>SUM(C8:C9,C12,C15)+C19+C20+C11</f>
        <v>977</v>
      </c>
      <c r="D16" s="32">
        <f t="shared" ref="D16:K16" si="3">SUM(D8:D9,D12,D15)+D19+D20+D11</f>
        <v>77</v>
      </c>
      <c r="E16" s="32">
        <f t="shared" si="3"/>
        <v>26143</v>
      </c>
      <c r="F16" s="32">
        <f t="shared" si="3"/>
        <v>61281</v>
      </c>
      <c r="G16" s="32">
        <f t="shared" si="3"/>
        <v>11054</v>
      </c>
      <c r="H16" s="32">
        <f t="shared" si="3"/>
        <v>23698</v>
      </c>
      <c r="I16" s="32">
        <f t="shared" si="3"/>
        <v>8822</v>
      </c>
      <c r="J16" s="32">
        <f t="shared" si="3"/>
        <v>985</v>
      </c>
      <c r="K16" s="32">
        <f t="shared" si="3"/>
        <v>4005</v>
      </c>
      <c r="L16" s="32">
        <f>SUM(C16:K16)</f>
        <v>137042</v>
      </c>
      <c r="N16" s="10"/>
      <c r="O16" s="6"/>
      <c r="P16" s="7"/>
      <c r="Q16" s="7"/>
    </row>
    <row r="17" spans="1:19" ht="12.75" customHeight="1">
      <c r="A17" s="16"/>
      <c r="C17" s="3"/>
      <c r="D17" s="3"/>
      <c r="E17" s="3"/>
      <c r="F17" s="3"/>
      <c r="G17" s="3"/>
      <c r="H17" s="3"/>
      <c r="I17" s="3"/>
      <c r="J17" s="3"/>
      <c r="K17" s="3"/>
      <c r="L17" s="3"/>
      <c r="O17" s="18"/>
      <c r="P17" s="7"/>
      <c r="Q17" s="7"/>
    </row>
    <row r="18" spans="1:19" ht="15.95" customHeight="1">
      <c r="B18" s="21" t="s">
        <v>54</v>
      </c>
      <c r="C18" s="3"/>
      <c r="D18" s="3"/>
      <c r="E18" s="3"/>
      <c r="F18" s="3"/>
      <c r="G18" s="3"/>
      <c r="H18" s="3"/>
      <c r="I18" s="3"/>
      <c r="J18" s="3"/>
      <c r="K18" s="3"/>
      <c r="L18" s="3"/>
      <c r="M18" s="10"/>
      <c r="N18" s="5"/>
      <c r="O18" s="3"/>
      <c r="P18" s="7"/>
      <c r="Q18" s="7"/>
      <c r="R18" s="42"/>
      <c r="S18" s="42"/>
    </row>
    <row r="19" spans="1:19" ht="15.95" customHeight="1">
      <c r="A19" s="16"/>
      <c r="B19" s="29" t="s">
        <v>69</v>
      </c>
      <c r="C19" s="17">
        <v>0</v>
      </c>
      <c r="D19" s="17">
        <v>-74</v>
      </c>
      <c r="E19" s="17">
        <v>-285</v>
      </c>
      <c r="F19" s="17">
        <v>-284</v>
      </c>
      <c r="G19" s="17">
        <v>-87</v>
      </c>
      <c r="H19" s="17">
        <v>-16</v>
      </c>
      <c r="I19" s="17">
        <v>-14</v>
      </c>
      <c r="J19" s="17">
        <v>-3</v>
      </c>
      <c r="K19" s="17">
        <v>0</v>
      </c>
      <c r="L19" s="33">
        <f t="shared" ref="L19:L23" si="4">SUM(C19:K19)</f>
        <v>-763</v>
      </c>
      <c r="O19" s="19"/>
      <c r="P19" s="46">
        <v>-763</v>
      </c>
      <c r="Q19" s="47">
        <f t="shared" ref="Q19:Q23" si="5">P19-L19</f>
        <v>0</v>
      </c>
    </row>
    <row r="20" spans="1:19" ht="15.95" customHeight="1">
      <c r="A20" s="16"/>
      <c r="B20" s="28" t="s">
        <v>56</v>
      </c>
      <c r="C20" s="43"/>
      <c r="D20" s="43"/>
      <c r="E20" s="43"/>
      <c r="F20" s="43"/>
      <c r="G20" s="43"/>
      <c r="H20" s="43"/>
      <c r="I20" s="43"/>
      <c r="J20" s="43"/>
      <c r="K20" s="43"/>
      <c r="L20" s="43"/>
      <c r="O20" s="18"/>
      <c r="P20" s="78"/>
      <c r="Q20" s="79"/>
    </row>
    <row r="21" spans="1:19" ht="15.95" customHeight="1">
      <c r="B21" s="29" t="s">
        <v>97</v>
      </c>
      <c r="C21" s="17">
        <v>0</v>
      </c>
      <c r="D21" s="17">
        <v>0</v>
      </c>
      <c r="E21" s="17">
        <v>0</v>
      </c>
      <c r="F21" s="17">
        <v>-40708</v>
      </c>
      <c r="G21" s="17">
        <v>-11767</v>
      </c>
      <c r="H21" s="17">
        <v>-4567</v>
      </c>
      <c r="I21" s="17">
        <v>-4386</v>
      </c>
      <c r="J21" s="17">
        <v>-961</v>
      </c>
      <c r="K21" s="17">
        <v>0</v>
      </c>
      <c r="L21" s="33">
        <f t="shared" si="4"/>
        <v>-62389</v>
      </c>
      <c r="O21" s="18"/>
      <c r="P21" s="46">
        <v>-62389</v>
      </c>
      <c r="Q21" s="47">
        <f t="shared" si="5"/>
        <v>0</v>
      </c>
    </row>
    <row r="22" spans="1:19" ht="15.95" customHeight="1">
      <c r="B22" s="28" t="s">
        <v>17</v>
      </c>
      <c r="C22" s="17">
        <v>-255</v>
      </c>
      <c r="D22" s="17">
        <v>-35</v>
      </c>
      <c r="E22" s="17">
        <v>-714</v>
      </c>
      <c r="F22" s="17">
        <v>-24770</v>
      </c>
      <c r="G22" s="17">
        <v>-2595</v>
      </c>
      <c r="H22" s="17">
        <v>-8532</v>
      </c>
      <c r="I22" s="17">
        <v>-2116</v>
      </c>
      <c r="J22" s="17">
        <v>-118</v>
      </c>
      <c r="K22" s="17">
        <v>-3945</v>
      </c>
      <c r="L22" s="33">
        <f t="shared" si="4"/>
        <v>-43080</v>
      </c>
      <c r="O22" s="18"/>
      <c r="P22" s="46">
        <v>-43080</v>
      </c>
      <c r="Q22" s="47">
        <f t="shared" si="5"/>
        <v>0</v>
      </c>
    </row>
    <row r="23" spans="1:19" ht="15.95" customHeight="1">
      <c r="B23" s="34" t="s">
        <v>90</v>
      </c>
      <c r="C23" s="32">
        <f t="shared" ref="C23:K23" si="6">SUM(C19:C22)</f>
        <v>-255</v>
      </c>
      <c r="D23" s="32">
        <f t="shared" si="6"/>
        <v>-109</v>
      </c>
      <c r="E23" s="32">
        <f t="shared" si="6"/>
        <v>-999</v>
      </c>
      <c r="F23" s="32">
        <f t="shared" si="6"/>
        <v>-65762</v>
      </c>
      <c r="G23" s="32">
        <f t="shared" si="6"/>
        <v>-14449</v>
      </c>
      <c r="H23" s="32">
        <f t="shared" si="6"/>
        <v>-13115</v>
      </c>
      <c r="I23" s="32">
        <f t="shared" si="6"/>
        <v>-6516</v>
      </c>
      <c r="J23" s="32">
        <f t="shared" si="6"/>
        <v>-1082</v>
      </c>
      <c r="K23" s="32">
        <f t="shared" si="6"/>
        <v>-3945</v>
      </c>
      <c r="L23" s="32">
        <f t="shared" si="4"/>
        <v>-106232</v>
      </c>
      <c r="M23" s="1"/>
      <c r="O23" s="15"/>
      <c r="P23" s="46">
        <v>-106232</v>
      </c>
      <c r="Q23" s="47">
        <f t="shared" si="5"/>
        <v>0</v>
      </c>
    </row>
    <row r="24" spans="1:19" ht="12.75" customHeight="1">
      <c r="A24" s="16"/>
      <c r="B24" s="2"/>
      <c r="C24" s="3"/>
      <c r="D24" s="3"/>
      <c r="E24" s="3"/>
      <c r="F24" s="3"/>
      <c r="G24" s="3"/>
      <c r="H24" s="3"/>
      <c r="I24" s="3"/>
      <c r="J24" s="3"/>
      <c r="K24" s="3"/>
      <c r="L24" s="3"/>
      <c r="O24" s="16"/>
      <c r="P24" s="7"/>
      <c r="Q24" s="7"/>
    </row>
    <row r="25" spans="1:19" ht="15.95" customHeight="1">
      <c r="A25" s="16"/>
      <c r="B25" s="45" t="s">
        <v>96</v>
      </c>
      <c r="C25" s="83">
        <f t="shared" ref="C25:K25" si="7">IF(-C21&gt;C10,C21+C10,0)</f>
        <v>0</v>
      </c>
      <c r="D25" s="83">
        <f t="shared" si="7"/>
        <v>0</v>
      </c>
      <c r="E25" s="83">
        <f t="shared" si="7"/>
        <v>0</v>
      </c>
      <c r="F25" s="83">
        <f t="shared" si="7"/>
        <v>0</v>
      </c>
      <c r="G25" s="83">
        <f t="shared" si="7"/>
        <v>0</v>
      </c>
      <c r="H25" s="83">
        <f t="shared" si="7"/>
        <v>0</v>
      </c>
      <c r="I25" s="83">
        <f t="shared" si="7"/>
        <v>0</v>
      </c>
      <c r="J25" s="83">
        <f t="shared" si="7"/>
        <v>0</v>
      </c>
      <c r="K25" s="83">
        <f t="shared" si="7"/>
        <v>0</v>
      </c>
      <c r="L25" s="33">
        <f t="shared" ref="L25:L26" si="8">SUM(C25:K25)</f>
        <v>0</v>
      </c>
      <c r="O25" s="16"/>
      <c r="P25" s="7"/>
      <c r="Q25" s="7"/>
    </row>
    <row r="26" spans="1:19" ht="15.95" customHeight="1">
      <c r="A26" s="16"/>
      <c r="B26" s="31" t="s">
        <v>93</v>
      </c>
      <c r="C26" s="32">
        <f>SUM(C22,C25)</f>
        <v>-255</v>
      </c>
      <c r="D26" s="32">
        <f t="shared" ref="D26:K26" si="9">SUM(D22,D25)</f>
        <v>-35</v>
      </c>
      <c r="E26" s="32">
        <f t="shared" si="9"/>
        <v>-714</v>
      </c>
      <c r="F26" s="32">
        <f t="shared" si="9"/>
        <v>-24770</v>
      </c>
      <c r="G26" s="32">
        <f t="shared" si="9"/>
        <v>-2595</v>
      </c>
      <c r="H26" s="32">
        <f t="shared" si="9"/>
        <v>-8532</v>
      </c>
      <c r="I26" s="32">
        <f t="shared" si="9"/>
        <v>-2116</v>
      </c>
      <c r="J26" s="32">
        <f t="shared" si="9"/>
        <v>-118</v>
      </c>
      <c r="K26" s="32">
        <f t="shared" si="9"/>
        <v>-3945</v>
      </c>
      <c r="L26" s="32">
        <f t="shared" si="8"/>
        <v>-43080</v>
      </c>
      <c r="O26" s="15"/>
      <c r="P26" s="7"/>
      <c r="Q26" s="7"/>
    </row>
    <row r="27" spans="1:19" ht="12.75" customHeight="1">
      <c r="A27" s="16"/>
      <c r="B27" s="2"/>
      <c r="C27" s="3"/>
      <c r="D27" s="3"/>
      <c r="E27" s="3"/>
      <c r="F27" s="3"/>
      <c r="G27" s="3"/>
      <c r="H27" s="3"/>
      <c r="I27" s="3"/>
      <c r="J27" s="3"/>
      <c r="K27" s="3"/>
      <c r="L27" s="3"/>
      <c r="O27" s="15"/>
      <c r="P27" s="7"/>
      <c r="Q27" s="7"/>
    </row>
    <row r="28" spans="1:19" ht="15.95" customHeight="1">
      <c r="A28" s="16"/>
      <c r="B28" s="31" t="s">
        <v>67</v>
      </c>
      <c r="C28" s="32">
        <f>C13+C23</f>
        <v>722</v>
      </c>
      <c r="D28" s="32">
        <f t="shared" ref="D28:L28" si="10">D13+D23</f>
        <v>42</v>
      </c>
      <c r="E28" s="32">
        <f t="shared" si="10"/>
        <v>25429</v>
      </c>
      <c r="F28" s="32">
        <f t="shared" si="10"/>
        <v>36511</v>
      </c>
      <c r="G28" s="32">
        <f t="shared" si="10"/>
        <v>8459</v>
      </c>
      <c r="H28" s="32">
        <f t="shared" si="10"/>
        <v>15166</v>
      </c>
      <c r="I28" s="32">
        <f t="shared" si="10"/>
        <v>6706</v>
      </c>
      <c r="J28" s="32">
        <f t="shared" si="10"/>
        <v>867</v>
      </c>
      <c r="K28" s="32">
        <f t="shared" si="10"/>
        <v>60</v>
      </c>
      <c r="L28" s="32">
        <f t="shared" si="10"/>
        <v>93962</v>
      </c>
      <c r="M28" s="1"/>
      <c r="O28" s="15"/>
      <c r="P28" s="46">
        <v>93962</v>
      </c>
      <c r="Q28" s="47">
        <f>P28-L28</f>
        <v>0</v>
      </c>
    </row>
    <row r="29" spans="1:19" ht="12.75" customHeight="1">
      <c r="A29" s="20"/>
      <c r="B29" s="2"/>
      <c r="C29" s="3"/>
      <c r="D29" s="3"/>
      <c r="E29" s="3"/>
      <c r="F29" s="3"/>
      <c r="G29" s="3"/>
      <c r="H29" s="3"/>
      <c r="I29" s="3"/>
      <c r="J29" s="3"/>
      <c r="K29" s="3"/>
      <c r="L29" s="3"/>
      <c r="O29" s="41"/>
      <c r="P29" s="3"/>
      <c r="Q29" s="3"/>
    </row>
    <row r="30" spans="1:19" ht="15.95" customHeight="1">
      <c r="B30" s="28" t="s">
        <v>14</v>
      </c>
      <c r="C30" s="17">
        <v>0</v>
      </c>
      <c r="D30" s="17">
        <v>0</v>
      </c>
      <c r="E30" s="17">
        <v>0</v>
      </c>
      <c r="F30" s="17">
        <v>0</v>
      </c>
      <c r="G30" s="17">
        <v>0</v>
      </c>
      <c r="H30" s="17">
        <v>0</v>
      </c>
      <c r="I30" s="17">
        <v>0</v>
      </c>
      <c r="J30" s="17">
        <v>0</v>
      </c>
      <c r="K30" s="17">
        <v>0</v>
      </c>
      <c r="L30" s="33">
        <f>SUM(C30:K30)</f>
        <v>0</v>
      </c>
      <c r="M30" s="10"/>
      <c r="N30" s="10"/>
      <c r="P30" s="11"/>
      <c r="Q30" s="15"/>
    </row>
    <row r="31" spans="1:19" s="16" customFormat="1" ht="12.75" customHeight="1">
      <c r="A31" s="85"/>
      <c r="B31" s="14"/>
      <c r="C31" s="11"/>
      <c r="D31" s="11"/>
      <c r="E31" s="11"/>
      <c r="F31" s="11"/>
      <c r="G31" s="11"/>
      <c r="H31" s="11"/>
      <c r="I31" s="11"/>
      <c r="J31" s="11"/>
      <c r="K31" s="11"/>
      <c r="L31" s="11"/>
      <c r="M31" s="13"/>
      <c r="N31" s="13"/>
      <c r="O31" s="36"/>
      <c r="P31" s="25"/>
      <c r="Q31" s="26"/>
    </row>
    <row r="32" spans="1:19" s="16" customFormat="1" ht="15.95" customHeight="1">
      <c r="B32" s="37" t="s">
        <v>106</v>
      </c>
      <c r="C32" s="11"/>
      <c r="D32" s="11"/>
      <c r="E32" s="11"/>
      <c r="F32" s="11"/>
      <c r="G32" s="11"/>
      <c r="H32" s="11"/>
      <c r="I32" s="11"/>
      <c r="J32" s="11"/>
      <c r="K32" s="11"/>
      <c r="L32" s="15"/>
      <c r="M32" s="25"/>
      <c r="O32" s="15"/>
      <c r="P32" s="15"/>
      <c r="Q32" s="15"/>
      <c r="S32" s="15"/>
    </row>
    <row r="33" spans="1:19" s="16" customFormat="1" ht="15.95" customHeight="1">
      <c r="A33" s="85"/>
      <c r="B33" s="45" t="s">
        <v>117</v>
      </c>
      <c r="C33" s="83">
        <v>864</v>
      </c>
      <c r="D33" s="83">
        <v>72</v>
      </c>
      <c r="E33" s="83">
        <v>24923</v>
      </c>
      <c r="F33" s="83">
        <v>60169</v>
      </c>
      <c r="G33" s="83">
        <v>10499</v>
      </c>
      <c r="H33" s="83">
        <v>23860</v>
      </c>
      <c r="I33" s="83">
        <v>8515</v>
      </c>
      <c r="J33" s="83">
        <v>929</v>
      </c>
      <c r="K33" s="83">
        <v>3984</v>
      </c>
      <c r="L33" s="83">
        <v>133815</v>
      </c>
      <c r="M33" s="13"/>
      <c r="N33" s="13"/>
      <c r="O33" s="36"/>
      <c r="P33" s="40"/>
      <c r="Q33" s="39"/>
    </row>
    <row r="34" spans="1:19" ht="15.95" customHeight="1">
      <c r="B34" s="45" t="s">
        <v>118</v>
      </c>
      <c r="C34" s="83">
        <v>-184</v>
      </c>
      <c r="D34" s="83">
        <v>-40</v>
      </c>
      <c r="E34" s="83">
        <v>-528</v>
      </c>
      <c r="F34" s="83">
        <v>-24834</v>
      </c>
      <c r="G34" s="83">
        <v>-2464</v>
      </c>
      <c r="H34" s="83">
        <v>-8237</v>
      </c>
      <c r="I34" s="83">
        <v>-2207</v>
      </c>
      <c r="J34" s="83">
        <v>-122</v>
      </c>
      <c r="K34" s="83">
        <v>-3974</v>
      </c>
      <c r="L34" s="83">
        <v>-42590</v>
      </c>
      <c r="O34" s="36"/>
      <c r="P34" s="3"/>
      <c r="Q34" s="3"/>
    </row>
    <row r="35" spans="1:19" ht="15.95" customHeight="1">
      <c r="B35" s="45" t="s">
        <v>119</v>
      </c>
      <c r="C35" s="83">
        <v>680</v>
      </c>
      <c r="D35" s="83">
        <v>32</v>
      </c>
      <c r="E35" s="83">
        <v>24395</v>
      </c>
      <c r="F35" s="83">
        <v>35335</v>
      </c>
      <c r="G35" s="83">
        <v>8035</v>
      </c>
      <c r="H35" s="83">
        <v>15623</v>
      </c>
      <c r="I35" s="83">
        <v>6308</v>
      </c>
      <c r="J35" s="83">
        <v>807</v>
      </c>
      <c r="K35" s="83">
        <v>10</v>
      </c>
      <c r="L35" s="83">
        <v>91225</v>
      </c>
      <c r="O35" s="36"/>
      <c r="P35" s="3"/>
      <c r="Q35" s="3"/>
    </row>
    <row r="36" spans="1:19" ht="12.75" customHeight="1">
      <c r="C36" s="41">
        <v>2</v>
      </c>
      <c r="D36" s="41">
        <v>3</v>
      </c>
      <c r="E36" s="41">
        <v>4</v>
      </c>
      <c r="F36" s="41">
        <v>5</v>
      </c>
      <c r="G36" s="41">
        <v>6</v>
      </c>
      <c r="H36" s="41">
        <v>7</v>
      </c>
      <c r="I36" s="41">
        <v>8</v>
      </c>
      <c r="J36" s="41">
        <v>9</v>
      </c>
      <c r="K36" s="41">
        <v>10</v>
      </c>
      <c r="L36" s="41">
        <v>11</v>
      </c>
      <c r="O36" s="36"/>
      <c r="P36" s="3"/>
      <c r="Q36" s="3"/>
    </row>
    <row r="37" spans="1:19" ht="18" customHeight="1">
      <c r="B37" s="27" t="s">
        <v>103</v>
      </c>
      <c r="C37" s="3"/>
      <c r="D37" s="3"/>
      <c r="E37" s="3"/>
      <c r="F37" s="3"/>
      <c r="G37" s="3"/>
      <c r="H37" s="3"/>
      <c r="I37" s="3"/>
      <c r="J37" s="3"/>
      <c r="K37" s="3"/>
      <c r="L37" s="3"/>
      <c r="O37" s="3"/>
      <c r="P37" s="3"/>
      <c r="Q37" s="3"/>
      <c r="R37" s="3"/>
      <c r="S37" s="3"/>
    </row>
    <row r="38" spans="1:19" ht="15.95" customHeight="1">
      <c r="B38" s="1" t="s">
        <v>53</v>
      </c>
      <c r="C38" s="3"/>
      <c r="D38" s="3"/>
      <c r="E38" s="3"/>
      <c r="F38" s="3"/>
      <c r="G38" s="3"/>
      <c r="H38" s="3"/>
      <c r="I38" s="3"/>
      <c r="J38" s="3"/>
      <c r="K38" s="3"/>
      <c r="L38" s="3"/>
      <c r="O38" s="36"/>
      <c r="P38" s="3"/>
      <c r="Q38" s="3"/>
    </row>
    <row r="39" spans="1:19" ht="15.95" customHeight="1">
      <c r="B39" s="28" t="s">
        <v>10</v>
      </c>
      <c r="C39" s="17">
        <v>668</v>
      </c>
      <c r="D39" s="17">
        <v>75</v>
      </c>
      <c r="E39" s="17">
        <v>8790</v>
      </c>
      <c r="F39" s="17">
        <v>20046</v>
      </c>
      <c r="G39" s="17">
        <v>3741</v>
      </c>
      <c r="H39" s="17">
        <v>2889</v>
      </c>
      <c r="I39" s="17">
        <v>2735</v>
      </c>
      <c r="J39" s="17">
        <v>267</v>
      </c>
      <c r="K39" s="17">
        <v>2855</v>
      </c>
      <c r="L39" s="33">
        <f t="shared" ref="L39:L46" si="11">SUM(C39:K39)</f>
        <v>42066</v>
      </c>
      <c r="O39" s="81"/>
      <c r="P39" s="46">
        <v>42066</v>
      </c>
      <c r="Q39" s="47">
        <f>P39-L39</f>
        <v>0</v>
      </c>
    </row>
    <row r="40" spans="1:19" ht="15.95" customHeight="1">
      <c r="B40" s="53" t="s">
        <v>11</v>
      </c>
      <c r="C40" s="44">
        <f>SUM(C41:C46)</f>
        <v>58</v>
      </c>
      <c r="D40" s="44">
        <f>SUM(D41:D46)</f>
        <v>0</v>
      </c>
      <c r="E40" s="44">
        <f t="shared" ref="E40:J40" si="12">SUM(E41:E46)</f>
        <v>15025</v>
      </c>
      <c r="F40" s="44">
        <f t="shared" si="12"/>
        <v>37006</v>
      </c>
      <c r="G40" s="44">
        <f>SUM(G41:G46)</f>
        <v>5757</v>
      </c>
      <c r="H40" s="44">
        <f t="shared" si="12"/>
        <v>19740</v>
      </c>
      <c r="I40" s="44">
        <f t="shared" si="12"/>
        <v>5571</v>
      </c>
      <c r="J40" s="44">
        <f t="shared" si="12"/>
        <v>659</v>
      </c>
      <c r="K40" s="44">
        <f>SUM(K41:K46)</f>
        <v>576</v>
      </c>
      <c r="L40" s="33">
        <f t="shared" si="11"/>
        <v>84392</v>
      </c>
      <c r="O40" s="81"/>
      <c r="P40" s="46">
        <v>84392</v>
      </c>
      <c r="Q40" s="47">
        <f>P40-L40</f>
        <v>0</v>
      </c>
    </row>
    <row r="41" spans="1:19" ht="15.95" customHeight="1">
      <c r="B41" s="29" t="s">
        <v>71</v>
      </c>
      <c r="C41" s="17">
        <v>0</v>
      </c>
      <c r="D41" s="17">
        <v>0</v>
      </c>
      <c r="E41" s="17">
        <v>1746</v>
      </c>
      <c r="F41" s="17">
        <v>344</v>
      </c>
      <c r="G41" s="17">
        <v>82</v>
      </c>
      <c r="H41" s="17">
        <v>32</v>
      </c>
      <c r="I41" s="17">
        <v>31</v>
      </c>
      <c r="J41" s="17">
        <v>7</v>
      </c>
      <c r="K41" s="17">
        <v>0</v>
      </c>
      <c r="L41" s="33">
        <f t="shared" si="11"/>
        <v>2242</v>
      </c>
      <c r="O41" s="36"/>
      <c r="P41" s="3"/>
      <c r="Q41" s="3"/>
    </row>
    <row r="42" spans="1:19" ht="15.95" customHeight="1">
      <c r="B42" s="29" t="s">
        <v>72</v>
      </c>
      <c r="C42" s="17">
        <v>0</v>
      </c>
      <c r="D42" s="17">
        <v>0</v>
      </c>
      <c r="E42" s="17">
        <v>9544</v>
      </c>
      <c r="F42" s="17">
        <v>34805</v>
      </c>
      <c r="G42" s="17">
        <v>5247</v>
      </c>
      <c r="H42" s="17">
        <v>19417</v>
      </c>
      <c r="I42" s="17">
        <v>5085</v>
      </c>
      <c r="J42" s="17">
        <v>445</v>
      </c>
      <c r="K42" s="17">
        <v>404</v>
      </c>
      <c r="L42" s="33">
        <f t="shared" si="11"/>
        <v>74947</v>
      </c>
      <c r="O42" s="5"/>
      <c r="P42" s="3"/>
      <c r="Q42" s="3"/>
    </row>
    <row r="43" spans="1:19" ht="15.95" customHeight="1">
      <c r="B43" s="29" t="s">
        <v>73</v>
      </c>
      <c r="C43" s="17">
        <v>0</v>
      </c>
      <c r="D43" s="17">
        <v>0</v>
      </c>
      <c r="E43" s="17">
        <v>2936</v>
      </c>
      <c r="F43" s="17">
        <v>519</v>
      </c>
      <c r="G43" s="17">
        <v>154</v>
      </c>
      <c r="H43" s="17">
        <v>32</v>
      </c>
      <c r="I43" s="17">
        <v>292</v>
      </c>
      <c r="J43" s="17">
        <v>184</v>
      </c>
      <c r="K43" s="17">
        <v>0</v>
      </c>
      <c r="L43" s="33">
        <f t="shared" si="11"/>
        <v>4117</v>
      </c>
      <c r="O43" s="36"/>
      <c r="P43" s="3"/>
      <c r="Q43" s="3"/>
    </row>
    <row r="44" spans="1:19" ht="15.95" customHeight="1">
      <c r="B44" s="29" t="s">
        <v>74</v>
      </c>
      <c r="C44" s="17">
        <v>0</v>
      </c>
      <c r="D44" s="17">
        <v>0</v>
      </c>
      <c r="E44" s="17">
        <v>55</v>
      </c>
      <c r="F44" s="17">
        <v>311</v>
      </c>
      <c r="G44" s="17">
        <v>23</v>
      </c>
      <c r="H44" s="17">
        <v>75</v>
      </c>
      <c r="I44" s="17">
        <v>22</v>
      </c>
      <c r="J44" s="17">
        <v>1</v>
      </c>
      <c r="K44" s="17">
        <v>0</v>
      </c>
      <c r="L44" s="33">
        <f t="shared" si="11"/>
        <v>487</v>
      </c>
      <c r="O44" s="51"/>
      <c r="P44" s="46">
        <v>487</v>
      </c>
      <c r="Q44" s="47">
        <f>P44-L44</f>
        <v>0</v>
      </c>
    </row>
    <row r="45" spans="1:19" ht="15.95" customHeight="1">
      <c r="B45" s="29" t="s">
        <v>75</v>
      </c>
      <c r="C45" s="17">
        <v>0</v>
      </c>
      <c r="D45" s="17">
        <v>0</v>
      </c>
      <c r="E45" s="17">
        <v>247</v>
      </c>
      <c r="F45" s="17">
        <v>0</v>
      </c>
      <c r="G45" s="17">
        <v>0</v>
      </c>
      <c r="H45" s="17">
        <v>69</v>
      </c>
      <c r="I45" s="17">
        <v>44</v>
      </c>
      <c r="J45" s="17">
        <v>0</v>
      </c>
      <c r="K45" s="17">
        <v>0</v>
      </c>
      <c r="L45" s="33">
        <f t="shared" si="11"/>
        <v>360</v>
      </c>
      <c r="O45" s="5"/>
      <c r="P45" s="46">
        <v>360</v>
      </c>
      <c r="Q45" s="47">
        <f>P45-L45</f>
        <v>0</v>
      </c>
    </row>
    <row r="46" spans="1:19" ht="15.95" customHeight="1">
      <c r="B46" s="29" t="s">
        <v>6</v>
      </c>
      <c r="C46" s="17">
        <v>58</v>
      </c>
      <c r="D46" s="17">
        <v>0</v>
      </c>
      <c r="E46" s="17">
        <v>497</v>
      </c>
      <c r="F46" s="17">
        <v>1027</v>
      </c>
      <c r="G46" s="17">
        <v>251</v>
      </c>
      <c r="H46" s="17">
        <v>115</v>
      </c>
      <c r="I46" s="17">
        <v>97</v>
      </c>
      <c r="J46" s="17">
        <v>22</v>
      </c>
      <c r="K46" s="17">
        <v>172</v>
      </c>
      <c r="L46" s="33">
        <f t="shared" si="11"/>
        <v>2239</v>
      </c>
      <c r="O46" s="5"/>
      <c r="P46" s="3"/>
      <c r="Q46" s="3"/>
    </row>
    <row r="47" spans="1:19" ht="15.95" customHeight="1">
      <c r="B47" s="1" t="s">
        <v>54</v>
      </c>
      <c r="C47" s="3"/>
      <c r="D47" s="3"/>
      <c r="E47" s="3"/>
      <c r="F47" s="3"/>
      <c r="G47" s="3"/>
      <c r="H47" s="3"/>
      <c r="I47" s="3"/>
      <c r="J47" s="3"/>
      <c r="K47" s="3"/>
      <c r="L47" s="3"/>
      <c r="O47" s="5"/>
      <c r="P47" s="3"/>
      <c r="Q47" s="3"/>
    </row>
    <row r="48" spans="1:19" ht="15.95" customHeight="1">
      <c r="B48" s="28" t="s">
        <v>13</v>
      </c>
      <c r="C48" s="17">
        <v>-205</v>
      </c>
      <c r="D48" s="17">
        <v>0</v>
      </c>
      <c r="E48" s="17">
        <v>-236</v>
      </c>
      <c r="F48" s="17">
        <v>-6550</v>
      </c>
      <c r="G48" s="17">
        <v>-716</v>
      </c>
      <c r="H48" s="17">
        <v>-4756</v>
      </c>
      <c r="I48" s="17">
        <v>-1098</v>
      </c>
      <c r="J48" s="17">
        <v>-13</v>
      </c>
      <c r="K48" s="17">
        <v>0</v>
      </c>
      <c r="L48" s="33">
        <f>SUM(C48:K48)</f>
        <v>-13574</v>
      </c>
      <c r="O48" s="51"/>
      <c r="P48" s="46">
        <v>-13574</v>
      </c>
      <c r="Q48" s="47">
        <f>P48-L48</f>
        <v>0</v>
      </c>
    </row>
    <row r="49" spans="2:19" ht="6" customHeight="1">
      <c r="B49" s="4"/>
      <c r="C49" s="3"/>
      <c r="D49" s="3"/>
      <c r="E49" s="3"/>
      <c r="F49" s="3"/>
      <c r="G49" s="3"/>
      <c r="H49" s="3"/>
      <c r="I49" s="3"/>
      <c r="J49" s="3"/>
      <c r="K49" s="3"/>
      <c r="L49" s="3"/>
      <c r="M49" s="3"/>
      <c r="O49" s="38"/>
      <c r="P49" s="3"/>
    </row>
    <row r="50" spans="2:19" ht="15.95" customHeight="1">
      <c r="B50" s="55" t="s">
        <v>101</v>
      </c>
      <c r="C50" s="3"/>
      <c r="D50" s="3"/>
      <c r="E50" s="5"/>
      <c r="F50" s="3"/>
      <c r="G50" s="5"/>
      <c r="H50" s="5"/>
      <c r="I50" s="5"/>
      <c r="J50" s="5"/>
      <c r="K50" s="3"/>
      <c r="L50" s="3"/>
      <c r="O50" s="12"/>
    </row>
    <row r="51" spans="2:19" ht="15.95" customHeight="1">
      <c r="B51" s="62" t="s">
        <v>12</v>
      </c>
      <c r="C51" s="43"/>
      <c r="D51" s="43"/>
      <c r="E51" s="50">
        <f t="shared" ref="E51:J51" si="13">E8</f>
        <v>443</v>
      </c>
      <c r="F51" s="50">
        <f t="shared" si="13"/>
        <v>1189</v>
      </c>
      <c r="G51" s="50">
        <f t="shared" si="13"/>
        <v>353</v>
      </c>
      <c r="H51" s="50">
        <f t="shared" si="13"/>
        <v>232</v>
      </c>
      <c r="I51" s="50">
        <f t="shared" si="13"/>
        <v>141</v>
      </c>
      <c r="J51" s="50">
        <f t="shared" si="13"/>
        <v>29</v>
      </c>
      <c r="K51" s="43"/>
      <c r="L51" s="33">
        <f>SUM(C51:K51)</f>
        <v>2387</v>
      </c>
      <c r="N51" s="43"/>
      <c r="O51" s="12"/>
    </row>
    <row r="52" spans="2:19" ht="15.95" customHeight="1">
      <c r="B52" s="28" t="s">
        <v>0</v>
      </c>
      <c r="C52" s="43"/>
      <c r="D52" s="43"/>
      <c r="E52" s="17">
        <v>4698</v>
      </c>
      <c r="F52" s="17">
        <v>4289</v>
      </c>
      <c r="G52" s="17">
        <v>1523</v>
      </c>
      <c r="H52" s="17">
        <v>859</v>
      </c>
      <c r="I52" s="17">
        <v>1069</v>
      </c>
      <c r="J52" s="17">
        <v>97</v>
      </c>
      <c r="K52" s="43"/>
      <c r="L52" s="33">
        <f>SUM(C52:K52)</f>
        <v>12535</v>
      </c>
      <c r="N52" s="43"/>
      <c r="O52" s="5"/>
      <c r="P52" s="93"/>
      <c r="Q52" s="93"/>
      <c r="R52" s="93"/>
      <c r="S52" s="93"/>
    </row>
    <row r="53" spans="2:19" ht="15.95" customHeight="1">
      <c r="B53" s="29" t="s">
        <v>65</v>
      </c>
      <c r="C53" s="43"/>
      <c r="D53" s="43"/>
      <c r="E53" s="17">
        <v>84</v>
      </c>
      <c r="F53" s="17">
        <v>240</v>
      </c>
      <c r="G53" s="17">
        <v>620</v>
      </c>
      <c r="H53" s="17">
        <v>147</v>
      </c>
      <c r="I53" s="17">
        <v>11</v>
      </c>
      <c r="J53" s="17">
        <v>0</v>
      </c>
      <c r="K53" s="43"/>
      <c r="L53" s="33">
        <f>SUM(C53:K53)</f>
        <v>1102</v>
      </c>
      <c r="N53" s="43"/>
      <c r="P53" s="93"/>
      <c r="Q53" s="93"/>
      <c r="R53" s="93"/>
      <c r="S53" s="93"/>
    </row>
    <row r="54" spans="2:19" ht="15.95" customHeight="1">
      <c r="B54" s="53" t="s">
        <v>76</v>
      </c>
      <c r="C54" s="43"/>
      <c r="D54" s="43"/>
      <c r="E54" s="54">
        <f t="shared" ref="E54:J54" si="14">SUM(E55,E64)</f>
        <v>20950</v>
      </c>
      <c r="F54" s="54">
        <f t="shared" si="14"/>
        <v>55563</v>
      </c>
      <c r="G54" s="54">
        <f t="shared" si="14"/>
        <v>8558</v>
      </c>
      <c r="H54" s="54">
        <f t="shared" si="14"/>
        <v>22460</v>
      </c>
      <c r="I54" s="54">
        <f t="shared" si="14"/>
        <v>7601</v>
      </c>
      <c r="J54" s="54">
        <f t="shared" si="14"/>
        <v>859</v>
      </c>
      <c r="K54" s="43"/>
      <c r="L54" s="33">
        <f>SUM(C54:K54)</f>
        <v>115991</v>
      </c>
      <c r="N54" s="54">
        <f>SUM(N55,N64)</f>
        <v>0</v>
      </c>
      <c r="P54" s="93"/>
      <c r="Q54" s="93"/>
      <c r="R54" s="93"/>
      <c r="S54" s="93"/>
    </row>
    <row r="55" spans="2:19" ht="15.95" customHeight="1">
      <c r="B55" s="53" t="s">
        <v>77</v>
      </c>
      <c r="C55" s="43"/>
      <c r="D55" s="43"/>
      <c r="E55" s="54">
        <f>E61+E62+E56+E63</f>
        <v>13237</v>
      </c>
      <c r="F55" s="54">
        <f>F56+F63</f>
        <v>34998</v>
      </c>
      <c r="G55" s="54">
        <f>G56+G63</f>
        <v>1921</v>
      </c>
      <c r="H55" s="54">
        <f>H56+H63</f>
        <v>7270</v>
      </c>
      <c r="I55" s="54">
        <f>I56+I63</f>
        <v>2371</v>
      </c>
      <c r="J55" s="54">
        <f>J56+J63</f>
        <v>73</v>
      </c>
      <c r="K55" s="43"/>
      <c r="L55" s="33">
        <f>SUM(C55:K55)</f>
        <v>59870</v>
      </c>
      <c r="N55" s="54">
        <f>N56</f>
        <v>0</v>
      </c>
      <c r="P55" s="93"/>
      <c r="Q55" s="93"/>
      <c r="R55" s="93"/>
      <c r="S55" s="93"/>
    </row>
    <row r="56" spans="2:19" ht="15.95" customHeight="1">
      <c r="B56" s="63" t="s">
        <v>58</v>
      </c>
      <c r="C56" s="43"/>
      <c r="D56" s="43"/>
      <c r="E56" s="54">
        <f>SUM(E57:E60)</f>
        <v>1634</v>
      </c>
      <c r="F56" s="54">
        <f t="shared" ref="F56:J56" si="15">SUM(F57:F60)</f>
        <v>31895</v>
      </c>
      <c r="G56" s="54">
        <f t="shared" si="15"/>
        <v>1747</v>
      </c>
      <c r="H56" s="54">
        <f t="shared" si="15"/>
        <v>6631</v>
      </c>
      <c r="I56" s="54">
        <f t="shared" si="15"/>
        <v>2200</v>
      </c>
      <c r="J56" s="54">
        <f t="shared" si="15"/>
        <v>43</v>
      </c>
      <c r="K56" s="43"/>
      <c r="L56" s="33">
        <f t="shared" ref="L56:L74" si="16">SUM(C56:K56)</f>
        <v>44150</v>
      </c>
      <c r="N56" s="54">
        <f>N60</f>
        <v>0</v>
      </c>
      <c r="P56" s="93"/>
      <c r="Q56" s="93"/>
      <c r="R56" s="93"/>
      <c r="S56" s="93"/>
    </row>
    <row r="57" spans="2:19" ht="15.95" customHeight="1">
      <c r="B57" s="29" t="s">
        <v>114</v>
      </c>
      <c r="C57" s="43"/>
      <c r="D57" s="43"/>
      <c r="E57" s="17">
        <v>0</v>
      </c>
      <c r="F57" s="17">
        <v>2258</v>
      </c>
      <c r="G57" s="17">
        <v>0</v>
      </c>
      <c r="H57" s="17">
        <v>0</v>
      </c>
      <c r="I57" s="17">
        <v>0</v>
      </c>
      <c r="J57" s="17">
        <v>0</v>
      </c>
      <c r="K57" s="43"/>
      <c r="L57" s="33">
        <f t="shared" si="16"/>
        <v>2258</v>
      </c>
      <c r="N57" s="43"/>
      <c r="P57" s="93"/>
      <c r="Q57" s="93"/>
      <c r="R57" s="93"/>
      <c r="S57" s="93"/>
    </row>
    <row r="58" spans="2:19" ht="15.95" customHeight="1">
      <c r="B58" s="29" t="s">
        <v>115</v>
      </c>
      <c r="C58" s="43"/>
      <c r="D58" s="43"/>
      <c r="E58" s="17">
        <v>0</v>
      </c>
      <c r="F58" s="17">
        <v>166</v>
      </c>
      <c r="G58" s="17">
        <v>0</v>
      </c>
      <c r="H58" s="17">
        <v>0</v>
      </c>
      <c r="I58" s="17">
        <v>0</v>
      </c>
      <c r="J58" s="17">
        <v>0</v>
      </c>
      <c r="K58" s="43"/>
      <c r="L58" s="33">
        <f t="shared" si="16"/>
        <v>166</v>
      </c>
      <c r="N58" s="43"/>
      <c r="P58" s="93"/>
      <c r="Q58" s="93"/>
      <c r="R58" s="93"/>
      <c r="S58" s="93"/>
    </row>
    <row r="59" spans="2:19" ht="15.95" customHeight="1">
      <c r="B59" s="29" t="s">
        <v>59</v>
      </c>
      <c r="C59" s="43"/>
      <c r="D59" s="43"/>
      <c r="E59" s="43"/>
      <c r="F59" s="43"/>
      <c r="G59" s="17">
        <v>0</v>
      </c>
      <c r="H59" s="17">
        <v>0</v>
      </c>
      <c r="I59" s="17">
        <v>0</v>
      </c>
      <c r="J59" s="17">
        <v>6</v>
      </c>
      <c r="K59" s="43"/>
      <c r="L59" s="33">
        <f t="shared" si="16"/>
        <v>6</v>
      </c>
      <c r="N59" s="43"/>
      <c r="P59" s="93"/>
      <c r="Q59" s="93"/>
      <c r="R59" s="93"/>
      <c r="S59" s="93"/>
    </row>
    <row r="60" spans="2:19" ht="15.95" customHeight="1">
      <c r="B60" s="52" t="s">
        <v>60</v>
      </c>
      <c r="C60" s="43"/>
      <c r="D60" s="43"/>
      <c r="E60" s="17">
        <v>1634</v>
      </c>
      <c r="F60" s="17">
        <v>29471</v>
      </c>
      <c r="G60" s="17">
        <v>1747</v>
      </c>
      <c r="H60" s="17">
        <v>6631</v>
      </c>
      <c r="I60" s="17">
        <v>2200</v>
      </c>
      <c r="J60" s="17">
        <v>37</v>
      </c>
      <c r="K60" s="43"/>
      <c r="L60" s="33">
        <f t="shared" si="16"/>
        <v>41720</v>
      </c>
      <c r="N60" s="17">
        <v>0</v>
      </c>
      <c r="P60" s="93"/>
      <c r="Q60" s="93"/>
      <c r="R60" s="93"/>
      <c r="S60" s="93"/>
    </row>
    <row r="61" spans="2:19" ht="15.95" customHeight="1">
      <c r="B61" s="52" t="s">
        <v>1</v>
      </c>
      <c r="C61" s="43"/>
      <c r="D61" s="43"/>
      <c r="E61" s="17">
        <v>96</v>
      </c>
      <c r="F61" s="43"/>
      <c r="G61" s="43"/>
      <c r="H61" s="43"/>
      <c r="I61" s="43"/>
      <c r="J61" s="43"/>
      <c r="K61" s="43"/>
      <c r="L61" s="33">
        <f>SUM(C61:K61)</f>
        <v>96</v>
      </c>
      <c r="N61" s="43"/>
      <c r="P61" s="93"/>
      <c r="Q61" s="93"/>
      <c r="R61" s="93"/>
      <c r="S61" s="93"/>
    </row>
    <row r="62" spans="2:19" ht="15.95" customHeight="1">
      <c r="B62" s="29" t="s">
        <v>78</v>
      </c>
      <c r="C62" s="43"/>
      <c r="D62" s="43"/>
      <c r="E62" s="17">
        <v>1496</v>
      </c>
      <c r="F62" s="43"/>
      <c r="G62" s="43"/>
      <c r="H62" s="43"/>
      <c r="I62" s="43"/>
      <c r="J62" s="43"/>
      <c r="K62" s="43"/>
      <c r="L62" s="33">
        <f>SUM(C62:K62)</f>
        <v>1496</v>
      </c>
      <c r="N62" s="17">
        <v>0</v>
      </c>
      <c r="P62" s="93"/>
      <c r="Q62" s="93"/>
      <c r="R62" s="93"/>
      <c r="S62" s="93"/>
    </row>
    <row r="63" spans="2:19" ht="15.95" customHeight="1">
      <c r="B63" s="29" t="s">
        <v>79</v>
      </c>
      <c r="C63" s="43"/>
      <c r="D63" s="43"/>
      <c r="E63" s="17">
        <v>10011</v>
      </c>
      <c r="F63" s="17">
        <v>3103</v>
      </c>
      <c r="G63" s="17">
        <v>174</v>
      </c>
      <c r="H63" s="17">
        <v>639</v>
      </c>
      <c r="I63" s="17">
        <v>171</v>
      </c>
      <c r="J63" s="17">
        <v>30</v>
      </c>
      <c r="K63" s="43"/>
      <c r="L63" s="33">
        <f t="shared" si="16"/>
        <v>14128</v>
      </c>
      <c r="N63" s="17">
        <v>0</v>
      </c>
      <c r="P63" s="93"/>
      <c r="Q63" s="93"/>
      <c r="R63" s="93"/>
      <c r="S63" s="93"/>
    </row>
    <row r="64" spans="2:19" ht="15.95" customHeight="1">
      <c r="B64" s="53" t="s">
        <v>80</v>
      </c>
      <c r="C64" s="43"/>
      <c r="D64" s="43"/>
      <c r="E64" s="54">
        <f t="shared" ref="E64:J64" si="17">SUM(E65,E68:E74)</f>
        <v>7713</v>
      </c>
      <c r="F64" s="54">
        <f t="shared" si="17"/>
        <v>20565</v>
      </c>
      <c r="G64" s="54">
        <f t="shared" si="17"/>
        <v>6637</v>
      </c>
      <c r="H64" s="54">
        <f t="shared" si="17"/>
        <v>15190</v>
      </c>
      <c r="I64" s="54">
        <f t="shared" si="17"/>
        <v>5230</v>
      </c>
      <c r="J64" s="54">
        <f t="shared" si="17"/>
        <v>786</v>
      </c>
      <c r="K64" s="43"/>
      <c r="L64" s="33">
        <f t="shared" si="16"/>
        <v>56121</v>
      </c>
      <c r="N64" s="54">
        <f>SUM(N67:N69)</f>
        <v>0</v>
      </c>
      <c r="P64" s="93"/>
      <c r="Q64" s="93"/>
      <c r="R64" s="93"/>
      <c r="S64" s="93"/>
    </row>
    <row r="65" spans="2:19" ht="15.95" customHeight="1">
      <c r="B65" s="63" t="s">
        <v>2</v>
      </c>
      <c r="C65" s="43"/>
      <c r="D65" s="43"/>
      <c r="E65" s="54">
        <f>SUM(E66:E67)</f>
        <v>19</v>
      </c>
      <c r="F65" s="54">
        <f t="shared" ref="F65:J65" si="18">SUM(F66:F67)</f>
        <v>13682</v>
      </c>
      <c r="G65" s="54">
        <f t="shared" si="18"/>
        <v>4036</v>
      </c>
      <c r="H65" s="54">
        <f t="shared" si="18"/>
        <v>12411</v>
      </c>
      <c r="I65" s="54">
        <f t="shared" si="18"/>
        <v>3843</v>
      </c>
      <c r="J65" s="54">
        <f t="shared" si="18"/>
        <v>458</v>
      </c>
      <c r="K65" s="43"/>
      <c r="L65" s="33">
        <f t="shared" si="16"/>
        <v>34449</v>
      </c>
      <c r="N65" s="54">
        <f>SUM(N66:N67)</f>
        <v>0</v>
      </c>
      <c r="P65" s="93"/>
      <c r="Q65" s="93"/>
      <c r="R65" s="93"/>
      <c r="S65" s="93"/>
    </row>
    <row r="66" spans="2:19" ht="15.95" customHeight="1">
      <c r="B66" s="29" t="s">
        <v>102</v>
      </c>
      <c r="C66" s="43"/>
      <c r="D66" s="43"/>
      <c r="E66" s="17">
        <v>0</v>
      </c>
      <c r="F66" s="17">
        <v>12341</v>
      </c>
      <c r="G66" s="17">
        <v>495</v>
      </c>
      <c r="H66" s="17">
        <v>1523</v>
      </c>
      <c r="I66" s="17">
        <v>472</v>
      </c>
      <c r="J66" s="17">
        <v>56</v>
      </c>
      <c r="K66" s="43"/>
      <c r="L66" s="33">
        <f t="shared" si="16"/>
        <v>14887</v>
      </c>
      <c r="N66" s="17">
        <v>0</v>
      </c>
      <c r="P66" s="93"/>
      <c r="Q66" s="93"/>
      <c r="R66" s="93"/>
      <c r="S66" s="93"/>
    </row>
    <row r="67" spans="2:19" ht="15.95" customHeight="1">
      <c r="B67" s="52" t="s">
        <v>61</v>
      </c>
      <c r="C67" s="43"/>
      <c r="D67" s="43"/>
      <c r="E67" s="17">
        <v>19</v>
      </c>
      <c r="F67" s="17">
        <v>1341</v>
      </c>
      <c r="G67" s="17">
        <v>3541</v>
      </c>
      <c r="H67" s="17">
        <v>10888</v>
      </c>
      <c r="I67" s="17">
        <v>3371</v>
      </c>
      <c r="J67" s="17">
        <v>402</v>
      </c>
      <c r="K67" s="43"/>
      <c r="L67" s="33">
        <f t="shared" si="16"/>
        <v>19562</v>
      </c>
      <c r="N67" s="17">
        <v>0</v>
      </c>
      <c r="P67" s="93"/>
      <c r="Q67" s="93"/>
      <c r="R67" s="93"/>
      <c r="S67" s="93"/>
    </row>
    <row r="68" spans="2:19" ht="15.95" customHeight="1">
      <c r="B68" s="52" t="s">
        <v>3</v>
      </c>
      <c r="C68" s="43"/>
      <c r="D68" s="43"/>
      <c r="E68" s="17">
        <v>138</v>
      </c>
      <c r="F68" s="17">
        <v>1840</v>
      </c>
      <c r="G68" s="17">
        <v>1198</v>
      </c>
      <c r="H68" s="17">
        <v>1970</v>
      </c>
      <c r="I68" s="17">
        <v>635</v>
      </c>
      <c r="J68" s="17">
        <v>33</v>
      </c>
      <c r="K68" s="43"/>
      <c r="L68" s="33">
        <f t="shared" si="16"/>
        <v>5814</v>
      </c>
      <c r="N68" s="17">
        <v>0</v>
      </c>
      <c r="P68" s="93"/>
      <c r="Q68" s="93"/>
      <c r="R68" s="93"/>
      <c r="S68" s="93"/>
    </row>
    <row r="69" spans="2:19" ht="15.95" customHeight="1">
      <c r="B69" s="29" t="s">
        <v>81</v>
      </c>
      <c r="C69" s="43"/>
      <c r="D69" s="43"/>
      <c r="E69" s="17">
        <v>56</v>
      </c>
      <c r="F69" s="17">
        <v>500</v>
      </c>
      <c r="G69" s="17">
        <v>181</v>
      </c>
      <c r="H69" s="17">
        <v>102</v>
      </c>
      <c r="I69" s="17">
        <v>72</v>
      </c>
      <c r="J69" s="17">
        <v>15</v>
      </c>
      <c r="K69" s="43"/>
      <c r="L69" s="33">
        <f t="shared" si="16"/>
        <v>926</v>
      </c>
      <c r="N69" s="17">
        <v>0</v>
      </c>
      <c r="P69" s="93"/>
      <c r="Q69" s="93"/>
      <c r="R69" s="93"/>
      <c r="S69" s="93"/>
    </row>
    <row r="70" spans="2:19" ht="15.95" customHeight="1">
      <c r="B70" s="30" t="s">
        <v>82</v>
      </c>
      <c r="C70" s="43"/>
      <c r="D70" s="43"/>
      <c r="E70" s="17">
        <v>884</v>
      </c>
      <c r="F70" s="17">
        <v>251</v>
      </c>
      <c r="G70" s="17">
        <v>69</v>
      </c>
      <c r="H70" s="17">
        <v>75</v>
      </c>
      <c r="I70" s="17">
        <v>91</v>
      </c>
      <c r="J70" s="17">
        <v>7</v>
      </c>
      <c r="K70" s="43"/>
      <c r="L70" s="33">
        <f t="shared" si="16"/>
        <v>1377</v>
      </c>
      <c r="N70" s="43"/>
      <c r="P70" s="93"/>
      <c r="Q70" s="93"/>
      <c r="R70" s="93"/>
      <c r="S70" s="93"/>
    </row>
    <row r="71" spans="2:19" ht="15.95" customHeight="1">
      <c r="B71" s="29" t="s">
        <v>83</v>
      </c>
      <c r="C71" s="43"/>
      <c r="D71" s="43"/>
      <c r="E71" s="43"/>
      <c r="F71" s="17">
        <v>0</v>
      </c>
      <c r="G71" s="17">
        <v>0</v>
      </c>
      <c r="H71" s="17">
        <v>0</v>
      </c>
      <c r="I71" s="17">
        <v>0</v>
      </c>
      <c r="J71" s="17">
        <v>0</v>
      </c>
      <c r="K71" s="43"/>
      <c r="L71" s="33">
        <f t="shared" si="16"/>
        <v>0</v>
      </c>
      <c r="N71" s="43"/>
      <c r="P71" s="93"/>
      <c r="Q71" s="93"/>
      <c r="R71" s="93"/>
      <c r="S71" s="93"/>
    </row>
    <row r="72" spans="2:19" ht="15.95" customHeight="1">
      <c r="B72" s="29" t="s">
        <v>84</v>
      </c>
      <c r="C72" s="43"/>
      <c r="D72" s="43"/>
      <c r="E72" s="17">
        <v>273</v>
      </c>
      <c r="F72" s="61"/>
      <c r="G72" s="61"/>
      <c r="H72" s="61"/>
      <c r="I72" s="61"/>
      <c r="J72" s="61"/>
      <c r="K72" s="43"/>
      <c r="L72" s="33">
        <f t="shared" si="16"/>
        <v>273</v>
      </c>
      <c r="N72" s="43"/>
      <c r="P72" s="93"/>
      <c r="Q72" s="93"/>
      <c r="R72" s="93"/>
      <c r="S72" s="93"/>
    </row>
    <row r="73" spans="2:19" ht="15.95" customHeight="1">
      <c r="B73" s="29" t="s">
        <v>113</v>
      </c>
      <c r="C73" s="43"/>
      <c r="D73" s="43"/>
      <c r="E73" s="17">
        <v>4939</v>
      </c>
      <c r="F73" s="61"/>
      <c r="G73" s="61"/>
      <c r="H73" s="61"/>
      <c r="I73" s="61"/>
      <c r="J73" s="61"/>
      <c r="K73" s="43"/>
      <c r="L73" s="33">
        <f t="shared" si="16"/>
        <v>4939</v>
      </c>
      <c r="N73" s="43"/>
      <c r="P73" s="93"/>
      <c r="Q73" s="93"/>
      <c r="R73" s="93"/>
      <c r="S73" s="93"/>
    </row>
    <row r="74" spans="2:19" ht="15.95" customHeight="1">
      <c r="B74" s="29" t="s">
        <v>86</v>
      </c>
      <c r="C74" s="43"/>
      <c r="D74" s="43"/>
      <c r="E74" s="17">
        <v>1404</v>
      </c>
      <c r="F74" s="17">
        <v>4292</v>
      </c>
      <c r="G74" s="17">
        <v>1153</v>
      </c>
      <c r="H74" s="17">
        <v>632</v>
      </c>
      <c r="I74" s="17">
        <v>589</v>
      </c>
      <c r="J74" s="17">
        <v>273</v>
      </c>
      <c r="K74" s="43"/>
      <c r="L74" s="33">
        <f t="shared" si="16"/>
        <v>8343</v>
      </c>
      <c r="N74" s="43"/>
      <c r="P74" s="93"/>
      <c r="Q74" s="93"/>
      <c r="R74" s="93"/>
      <c r="S74" s="93"/>
    </row>
    <row r="75" spans="2:19" ht="15.95" customHeight="1">
      <c r="B75" s="60" t="s">
        <v>16</v>
      </c>
      <c r="C75" s="32">
        <f>C16-C11</f>
        <v>977</v>
      </c>
      <c r="D75" s="32">
        <f>D16-D11</f>
        <v>77</v>
      </c>
      <c r="E75" s="32">
        <f t="shared" ref="E75:J75" si="19">SUM(E51:E54)</f>
        <v>26175</v>
      </c>
      <c r="F75" s="32">
        <f t="shared" si="19"/>
        <v>61281</v>
      </c>
      <c r="G75" s="32">
        <f t="shared" si="19"/>
        <v>11054</v>
      </c>
      <c r="H75" s="32">
        <f t="shared" si="19"/>
        <v>23698</v>
      </c>
      <c r="I75" s="32">
        <f t="shared" si="19"/>
        <v>8822</v>
      </c>
      <c r="J75" s="32">
        <f t="shared" si="19"/>
        <v>985</v>
      </c>
      <c r="K75" s="32">
        <f>K16-K11</f>
        <v>4005</v>
      </c>
      <c r="L75" s="32">
        <f>SUM(C75:K75)</f>
        <v>137074</v>
      </c>
      <c r="N75" s="32">
        <f>N54</f>
        <v>0</v>
      </c>
      <c r="P75" s="93"/>
      <c r="Q75" s="93"/>
      <c r="R75" s="93"/>
      <c r="S75" s="93"/>
    </row>
    <row r="76" spans="2:19" ht="12.75" customHeight="1">
      <c r="B76" s="8"/>
      <c r="C76" s="5"/>
      <c r="D76" s="5"/>
      <c r="E76" s="5"/>
      <c r="F76" s="5"/>
      <c r="G76" s="5"/>
      <c r="H76" s="5"/>
      <c r="I76" s="5"/>
      <c r="J76" s="5"/>
      <c r="K76" s="6"/>
      <c r="L76" s="6"/>
      <c r="N76" s="3"/>
      <c r="P76" s="93"/>
      <c r="Q76" s="93"/>
      <c r="R76" s="93"/>
      <c r="S76" s="93"/>
    </row>
    <row r="77" spans="2:19" s="2" customFormat="1" ht="15.95" customHeight="1">
      <c r="B77" s="64" t="s">
        <v>4</v>
      </c>
      <c r="C77" s="66"/>
      <c r="D77" s="66"/>
      <c r="E77" s="65">
        <f>E16-E75-E11</f>
        <v>0</v>
      </c>
      <c r="F77" s="65">
        <f t="shared" ref="F77:I77" si="20">F16-F75-F11</f>
        <v>0</v>
      </c>
      <c r="G77" s="65">
        <f t="shared" si="20"/>
        <v>0</v>
      </c>
      <c r="H77" s="65">
        <f t="shared" si="20"/>
        <v>0</v>
      </c>
      <c r="I77" s="65">
        <f t="shared" si="20"/>
        <v>0</v>
      </c>
      <c r="J77" s="65">
        <f>J16-J75-J11</f>
        <v>0</v>
      </c>
      <c r="K77" s="66"/>
      <c r="L77" s="65">
        <f>L16-L75-L11</f>
        <v>0</v>
      </c>
      <c r="N77" s="7"/>
      <c r="P77" s="93"/>
      <c r="Q77" s="93"/>
      <c r="R77" s="93"/>
      <c r="S77" s="93"/>
    </row>
    <row r="78" spans="2:19" ht="12.75" customHeight="1">
      <c r="C78" s="84"/>
      <c r="D78" s="84"/>
      <c r="E78" s="84"/>
      <c r="F78" s="84"/>
      <c r="G78" s="84"/>
      <c r="H78" s="84"/>
      <c r="I78" s="84"/>
      <c r="J78" s="84"/>
      <c r="K78" s="84"/>
      <c r="L78" s="3"/>
      <c r="N78" s="3"/>
      <c r="P78" s="93"/>
      <c r="Q78" s="93"/>
      <c r="R78" s="93"/>
      <c r="S78" s="93"/>
    </row>
    <row r="79" spans="2:19" ht="15.95" customHeight="1">
      <c r="B79" s="29" t="s">
        <v>66</v>
      </c>
      <c r="C79" s="43"/>
      <c r="D79" s="43"/>
      <c r="E79" s="17">
        <v>0</v>
      </c>
      <c r="F79" s="17">
        <v>1406</v>
      </c>
      <c r="G79" s="17">
        <v>1143</v>
      </c>
      <c r="H79" s="17">
        <v>1573</v>
      </c>
      <c r="I79" s="17">
        <v>251</v>
      </c>
      <c r="J79" s="17">
        <v>42</v>
      </c>
      <c r="K79" s="43"/>
      <c r="L79" s="33">
        <f>SUM(C79:K79)</f>
        <v>4415</v>
      </c>
      <c r="M79" s="77" t="s">
        <v>122</v>
      </c>
      <c r="N79" s="3"/>
      <c r="P79" s="93"/>
      <c r="Q79" s="93"/>
      <c r="R79" s="93"/>
      <c r="S79" s="93"/>
    </row>
    <row r="80" spans="2:19" ht="15.95" customHeight="1">
      <c r="B80" s="52" t="s">
        <v>5</v>
      </c>
      <c r="C80" s="43"/>
      <c r="D80" s="43"/>
      <c r="E80" s="43"/>
      <c r="F80" s="43"/>
      <c r="G80" s="43"/>
      <c r="H80" s="43"/>
      <c r="I80" s="43"/>
      <c r="J80" s="43"/>
      <c r="K80" s="43"/>
      <c r="L80" s="17">
        <v>183</v>
      </c>
      <c r="M80" s="77" t="s">
        <v>122</v>
      </c>
      <c r="N80" s="3"/>
      <c r="P80" s="93"/>
      <c r="Q80" s="93"/>
      <c r="R80" s="93"/>
      <c r="S80" s="93"/>
    </row>
    <row r="81" spans="2:19" ht="15.95" customHeight="1">
      <c r="B81" s="29" t="s">
        <v>87</v>
      </c>
      <c r="C81" s="43"/>
      <c r="D81" s="43"/>
      <c r="E81" s="17">
        <v>493</v>
      </c>
      <c r="F81" s="43"/>
      <c r="G81" s="43"/>
      <c r="H81" s="43"/>
      <c r="I81" s="43"/>
      <c r="J81" s="43"/>
      <c r="K81" s="43"/>
      <c r="L81" s="33">
        <f>SUM(C81:K81)</f>
        <v>493</v>
      </c>
      <c r="M81" s="77" t="s">
        <v>122</v>
      </c>
      <c r="N81" s="3"/>
      <c r="P81" s="93"/>
      <c r="Q81" s="93"/>
      <c r="R81" s="93"/>
      <c r="S81" s="93"/>
    </row>
    <row r="82" spans="2:19" ht="15.95" customHeight="1">
      <c r="B82" s="29" t="s">
        <v>98</v>
      </c>
      <c r="C82" s="43"/>
      <c r="D82" s="43"/>
      <c r="E82" s="17">
        <v>0</v>
      </c>
      <c r="F82" s="17">
        <v>0</v>
      </c>
      <c r="G82" s="17">
        <v>0</v>
      </c>
      <c r="H82" s="17">
        <v>0</v>
      </c>
      <c r="I82" s="17">
        <v>0</v>
      </c>
      <c r="J82" s="17">
        <v>0</v>
      </c>
      <c r="K82" s="43"/>
      <c r="L82" s="33">
        <f>SUM(C82:K82)</f>
        <v>0</v>
      </c>
      <c r="M82" s="3"/>
      <c r="N82" s="3"/>
      <c r="P82" s="93"/>
      <c r="Q82" s="93"/>
      <c r="R82" s="93"/>
      <c r="S82" s="93"/>
    </row>
    <row r="83" spans="2:19" ht="12.75" customHeight="1">
      <c r="B83" s="8"/>
      <c r="C83" s="5"/>
      <c r="D83" s="5"/>
      <c r="E83" s="5"/>
      <c r="F83" s="5"/>
      <c r="G83" s="5"/>
      <c r="H83" s="5"/>
      <c r="I83" s="5"/>
      <c r="J83" s="5"/>
      <c r="K83" s="5"/>
      <c r="L83" s="5"/>
      <c r="N83" s="3"/>
      <c r="P83" s="93"/>
      <c r="Q83" s="93"/>
      <c r="R83" s="93"/>
      <c r="S83" s="93"/>
    </row>
    <row r="84" spans="2:19" ht="15.95" customHeight="1">
      <c r="B84" s="55" t="s">
        <v>99</v>
      </c>
      <c r="C84" s="3"/>
      <c r="D84" s="3"/>
      <c r="E84" s="3"/>
      <c r="F84" s="3"/>
      <c r="G84" s="3"/>
      <c r="H84" s="3"/>
      <c r="I84" s="3"/>
      <c r="J84" s="3"/>
      <c r="K84" s="3"/>
      <c r="L84" s="3"/>
      <c r="N84" s="3"/>
      <c r="P84" s="93"/>
      <c r="Q84" s="93"/>
      <c r="R84" s="93"/>
      <c r="S84" s="93"/>
    </row>
    <row r="85" spans="2:19" ht="15.95" customHeight="1">
      <c r="B85" s="28" t="s">
        <v>12</v>
      </c>
      <c r="C85" s="43"/>
      <c r="D85" s="43"/>
      <c r="E85" s="17">
        <v>443</v>
      </c>
      <c r="F85" s="17">
        <v>1189</v>
      </c>
      <c r="G85" s="17">
        <v>353</v>
      </c>
      <c r="H85" s="17">
        <v>232</v>
      </c>
      <c r="I85" s="17">
        <v>141</v>
      </c>
      <c r="J85" s="17">
        <v>29</v>
      </c>
      <c r="K85" s="43"/>
      <c r="L85" s="33">
        <f>SUM(C85:K85)</f>
        <v>2387</v>
      </c>
      <c r="N85" s="69"/>
      <c r="P85" s="93"/>
      <c r="Q85" s="93"/>
      <c r="R85" s="93"/>
      <c r="S85" s="93"/>
    </row>
    <row r="86" spans="2:19" ht="15.95" customHeight="1">
      <c r="B86" s="28" t="s">
        <v>0</v>
      </c>
      <c r="C86" s="43"/>
      <c r="D86" s="43"/>
      <c r="E86" s="17">
        <v>4498</v>
      </c>
      <c r="F86" s="17">
        <v>4200</v>
      </c>
      <c r="G86" s="17">
        <v>1502</v>
      </c>
      <c r="H86" s="17">
        <v>850</v>
      </c>
      <c r="I86" s="17">
        <v>1061</v>
      </c>
      <c r="J86" s="17">
        <v>95</v>
      </c>
      <c r="K86" s="43"/>
      <c r="L86" s="33">
        <f>SUM(C86:K86)</f>
        <v>12206</v>
      </c>
      <c r="N86" s="69"/>
      <c r="P86" s="93"/>
      <c r="Q86" s="93"/>
      <c r="R86" s="93"/>
      <c r="S86" s="93"/>
    </row>
    <row r="87" spans="2:19" ht="15.95" customHeight="1">
      <c r="B87" s="29" t="s">
        <v>65</v>
      </c>
      <c r="C87" s="43"/>
      <c r="D87" s="43"/>
      <c r="E87" s="17">
        <v>67</v>
      </c>
      <c r="F87" s="17">
        <v>153</v>
      </c>
      <c r="G87" s="17">
        <v>396</v>
      </c>
      <c r="H87" s="17">
        <v>102</v>
      </c>
      <c r="I87" s="17">
        <v>9</v>
      </c>
      <c r="J87" s="17">
        <v>0</v>
      </c>
      <c r="K87" s="43"/>
      <c r="L87" s="33">
        <f>SUM(C87:K87)</f>
        <v>727</v>
      </c>
      <c r="N87" s="69"/>
      <c r="P87" s="93"/>
      <c r="Q87" s="93"/>
      <c r="R87" s="93"/>
      <c r="S87" s="93"/>
    </row>
    <row r="88" spans="2:19" ht="15.95" customHeight="1">
      <c r="B88" s="53" t="s">
        <v>76</v>
      </c>
      <c r="C88" s="43"/>
      <c r="D88" s="43"/>
      <c r="E88" s="54">
        <f t="shared" ref="E88:J88" si="21">SUM(E89,E98)</f>
        <v>20421</v>
      </c>
      <c r="F88" s="54">
        <f t="shared" si="21"/>
        <v>30969</v>
      </c>
      <c r="G88" s="54">
        <f t="shared" si="21"/>
        <v>6208</v>
      </c>
      <c r="H88" s="54">
        <f t="shared" si="21"/>
        <v>13982</v>
      </c>
      <c r="I88" s="54">
        <f t="shared" si="21"/>
        <v>5495</v>
      </c>
      <c r="J88" s="54">
        <f t="shared" si="21"/>
        <v>743</v>
      </c>
      <c r="K88" s="43"/>
      <c r="L88" s="33">
        <f>SUM(C88:K88)</f>
        <v>77818</v>
      </c>
      <c r="N88" s="75">
        <f>SUM(N89,N98)</f>
        <v>0</v>
      </c>
      <c r="P88" s="93"/>
      <c r="Q88" s="93"/>
      <c r="R88" s="93"/>
      <c r="S88" s="93"/>
    </row>
    <row r="89" spans="2:19" ht="15.95" customHeight="1">
      <c r="B89" s="53" t="s">
        <v>77</v>
      </c>
      <c r="C89" s="43"/>
      <c r="D89" s="43"/>
      <c r="E89" s="54">
        <f>E95+E96+E90+E97</f>
        <v>12749</v>
      </c>
      <c r="F89" s="54">
        <f>F90+F97</f>
        <v>17235</v>
      </c>
      <c r="G89" s="54">
        <f>G90+G97</f>
        <v>1495</v>
      </c>
      <c r="H89" s="54">
        <f>H90+H97</f>
        <v>3218</v>
      </c>
      <c r="I89" s="54">
        <f>I90+I97</f>
        <v>841</v>
      </c>
      <c r="J89" s="54">
        <f>J90+J97</f>
        <v>60</v>
      </c>
      <c r="K89" s="43"/>
      <c r="L89" s="33">
        <f>SUM(C89:K89)</f>
        <v>35598</v>
      </c>
      <c r="N89" s="75">
        <f>N90</f>
        <v>0</v>
      </c>
      <c r="P89" s="93"/>
      <c r="Q89" s="93"/>
      <c r="R89" s="93"/>
      <c r="S89" s="93"/>
    </row>
    <row r="90" spans="2:19" ht="15.95" customHeight="1">
      <c r="B90" s="63" t="s">
        <v>58</v>
      </c>
      <c r="C90" s="43"/>
      <c r="D90" s="43"/>
      <c r="E90" s="54">
        <f>SUM(E91:E94)</f>
        <v>1615</v>
      </c>
      <c r="F90" s="54">
        <f t="shared" ref="F90:J90" si="22">SUM(F91:F94)</f>
        <v>14762</v>
      </c>
      <c r="G90" s="54">
        <f t="shared" si="22"/>
        <v>1334</v>
      </c>
      <c r="H90" s="54">
        <f t="shared" si="22"/>
        <v>2891</v>
      </c>
      <c r="I90" s="54">
        <f t="shared" si="22"/>
        <v>729</v>
      </c>
      <c r="J90" s="54">
        <f t="shared" si="22"/>
        <v>32</v>
      </c>
      <c r="K90" s="43"/>
      <c r="L90" s="33">
        <f t="shared" ref="L90:L108" si="23">SUM(C90:K90)</f>
        <v>21363</v>
      </c>
      <c r="N90" s="75">
        <f>N94</f>
        <v>0</v>
      </c>
      <c r="P90" s="93"/>
      <c r="Q90" s="93"/>
      <c r="R90" s="93"/>
      <c r="S90" s="93"/>
    </row>
    <row r="91" spans="2:19" ht="15.95" customHeight="1">
      <c r="B91" s="29" t="s">
        <v>114</v>
      </c>
      <c r="C91" s="43"/>
      <c r="D91" s="43"/>
      <c r="E91" s="17">
        <v>0</v>
      </c>
      <c r="F91" s="17">
        <v>2258</v>
      </c>
      <c r="G91" s="17">
        <v>0</v>
      </c>
      <c r="H91" s="17">
        <v>0</v>
      </c>
      <c r="I91" s="17">
        <v>0</v>
      </c>
      <c r="J91" s="17">
        <v>0</v>
      </c>
      <c r="K91" s="43"/>
      <c r="L91" s="33">
        <f t="shared" si="23"/>
        <v>2258</v>
      </c>
      <c r="N91" s="69"/>
      <c r="P91" s="93"/>
      <c r="Q91" s="93"/>
      <c r="R91" s="93"/>
      <c r="S91" s="93"/>
    </row>
    <row r="92" spans="2:19" ht="15.95" customHeight="1">
      <c r="B92" s="29" t="s">
        <v>115</v>
      </c>
      <c r="C92" s="43"/>
      <c r="D92" s="43"/>
      <c r="E92" s="17">
        <v>0</v>
      </c>
      <c r="F92" s="17">
        <v>166</v>
      </c>
      <c r="G92" s="17">
        <v>0</v>
      </c>
      <c r="H92" s="17">
        <v>0</v>
      </c>
      <c r="I92" s="17">
        <v>0</v>
      </c>
      <c r="J92" s="17">
        <v>0</v>
      </c>
      <c r="K92" s="43"/>
      <c r="L92" s="33">
        <f t="shared" si="23"/>
        <v>166</v>
      </c>
      <c r="N92" s="69"/>
      <c r="P92" s="93"/>
      <c r="Q92" s="93"/>
      <c r="R92" s="93"/>
      <c r="S92" s="93"/>
    </row>
    <row r="93" spans="2:19" ht="15.95" customHeight="1">
      <c r="B93" s="29" t="s">
        <v>59</v>
      </c>
      <c r="C93" s="43"/>
      <c r="D93" s="43"/>
      <c r="E93" s="43"/>
      <c r="F93" s="43"/>
      <c r="G93" s="17">
        <v>0</v>
      </c>
      <c r="H93" s="17">
        <v>0</v>
      </c>
      <c r="I93" s="17">
        <v>0</v>
      </c>
      <c r="J93" s="17">
        <v>6</v>
      </c>
      <c r="K93" s="43"/>
      <c r="L93" s="33">
        <f t="shared" si="23"/>
        <v>6</v>
      </c>
      <c r="N93" s="69"/>
      <c r="P93" s="93"/>
      <c r="Q93" s="93"/>
      <c r="R93" s="93"/>
      <c r="S93" s="93"/>
    </row>
    <row r="94" spans="2:19" ht="15.95" customHeight="1">
      <c r="B94" s="52" t="s">
        <v>60</v>
      </c>
      <c r="C94" s="43"/>
      <c r="D94" s="43"/>
      <c r="E94" s="17">
        <v>1615</v>
      </c>
      <c r="F94" s="17">
        <v>12338</v>
      </c>
      <c r="G94" s="17">
        <v>1334</v>
      </c>
      <c r="H94" s="17">
        <v>2891</v>
      </c>
      <c r="I94" s="17">
        <v>729</v>
      </c>
      <c r="J94" s="17">
        <v>26</v>
      </c>
      <c r="K94" s="43"/>
      <c r="L94" s="33">
        <f t="shared" si="23"/>
        <v>18933</v>
      </c>
      <c r="N94" s="87">
        <v>0</v>
      </c>
      <c r="P94" s="93"/>
      <c r="Q94" s="93"/>
      <c r="R94" s="93"/>
      <c r="S94" s="93"/>
    </row>
    <row r="95" spans="2:19" ht="15.95" customHeight="1">
      <c r="B95" s="52" t="s">
        <v>1</v>
      </c>
      <c r="C95" s="43"/>
      <c r="D95" s="43"/>
      <c r="E95" s="17">
        <v>96</v>
      </c>
      <c r="F95" s="43"/>
      <c r="G95" s="43"/>
      <c r="H95" s="43"/>
      <c r="I95" s="43"/>
      <c r="J95" s="43"/>
      <c r="K95" s="43"/>
      <c r="L95" s="33">
        <f>SUM(C95:K95)</f>
        <v>96</v>
      </c>
      <c r="N95" s="69"/>
      <c r="P95" s="93"/>
      <c r="Q95" s="93"/>
      <c r="R95" s="93"/>
      <c r="S95" s="93"/>
    </row>
    <row r="96" spans="2:19" ht="15.95" customHeight="1">
      <c r="B96" s="29" t="s">
        <v>78</v>
      </c>
      <c r="C96" s="43"/>
      <c r="D96" s="43"/>
      <c r="E96" s="17">
        <v>1496</v>
      </c>
      <c r="F96" s="43"/>
      <c r="G96" s="43"/>
      <c r="H96" s="43"/>
      <c r="I96" s="43"/>
      <c r="J96" s="43"/>
      <c r="K96" s="43"/>
      <c r="L96" s="33">
        <f>SUM(C96:K96)</f>
        <v>1496</v>
      </c>
      <c r="N96" s="87">
        <v>0</v>
      </c>
      <c r="P96" s="93"/>
      <c r="Q96" s="93"/>
      <c r="R96" s="93"/>
      <c r="S96" s="93"/>
    </row>
    <row r="97" spans="2:19" ht="15.95" customHeight="1">
      <c r="B97" s="29" t="s">
        <v>79</v>
      </c>
      <c r="C97" s="43"/>
      <c r="D97" s="43"/>
      <c r="E97" s="17">
        <v>9542</v>
      </c>
      <c r="F97" s="17">
        <v>2473</v>
      </c>
      <c r="G97" s="17">
        <v>161</v>
      </c>
      <c r="H97" s="17">
        <v>327</v>
      </c>
      <c r="I97" s="17">
        <v>112</v>
      </c>
      <c r="J97" s="17">
        <v>28</v>
      </c>
      <c r="K97" s="43"/>
      <c r="L97" s="33">
        <f t="shared" si="23"/>
        <v>12643</v>
      </c>
      <c r="N97" s="87">
        <v>0</v>
      </c>
      <c r="P97" s="93"/>
      <c r="Q97" s="93"/>
      <c r="R97" s="93"/>
      <c r="S97" s="93"/>
    </row>
    <row r="98" spans="2:19" ht="15.95" customHeight="1">
      <c r="B98" s="53" t="s">
        <v>80</v>
      </c>
      <c r="C98" s="43"/>
      <c r="D98" s="43"/>
      <c r="E98" s="54">
        <f t="shared" ref="E98:J98" si="24">SUM(E99,E102:E108)</f>
        <v>7672</v>
      </c>
      <c r="F98" s="54">
        <f t="shared" si="24"/>
        <v>13734</v>
      </c>
      <c r="G98" s="54">
        <f t="shared" si="24"/>
        <v>4713</v>
      </c>
      <c r="H98" s="54">
        <f t="shared" si="24"/>
        <v>10764</v>
      </c>
      <c r="I98" s="54">
        <f t="shared" si="24"/>
        <v>4654</v>
      </c>
      <c r="J98" s="54">
        <f t="shared" si="24"/>
        <v>683</v>
      </c>
      <c r="K98" s="43"/>
      <c r="L98" s="33">
        <f t="shared" si="23"/>
        <v>42220</v>
      </c>
      <c r="N98" s="75">
        <f>SUM(N101:N103)</f>
        <v>0</v>
      </c>
      <c r="P98" s="93"/>
      <c r="Q98" s="93"/>
      <c r="R98" s="93"/>
      <c r="S98" s="93"/>
    </row>
    <row r="99" spans="2:19" ht="15.95" customHeight="1">
      <c r="B99" s="63" t="s">
        <v>2</v>
      </c>
      <c r="C99" s="43"/>
      <c r="D99" s="43"/>
      <c r="E99" s="54">
        <f>SUM(E100:E101)</f>
        <v>19</v>
      </c>
      <c r="F99" s="54">
        <f t="shared" ref="F99:J99" si="25">SUM(F100:F101)</f>
        <v>10503</v>
      </c>
      <c r="G99" s="54">
        <f t="shared" si="25"/>
        <v>3432</v>
      </c>
      <c r="H99" s="54">
        <f t="shared" si="25"/>
        <v>8549</v>
      </c>
      <c r="I99" s="54">
        <f t="shared" si="25"/>
        <v>3567</v>
      </c>
      <c r="J99" s="54">
        <f t="shared" si="25"/>
        <v>413</v>
      </c>
      <c r="K99" s="43"/>
      <c r="L99" s="33">
        <f t="shared" si="23"/>
        <v>26483</v>
      </c>
      <c r="N99" s="75">
        <f>SUM(N100:N101)</f>
        <v>0</v>
      </c>
      <c r="P99" s="93"/>
      <c r="Q99" s="93"/>
      <c r="R99" s="93"/>
      <c r="S99" s="93"/>
    </row>
    <row r="100" spans="2:19" ht="15.95" customHeight="1">
      <c r="B100" s="52" t="s">
        <v>107</v>
      </c>
      <c r="C100" s="43"/>
      <c r="D100" s="43"/>
      <c r="E100" s="17">
        <v>0</v>
      </c>
      <c r="F100" s="17">
        <v>9306</v>
      </c>
      <c r="G100" s="17">
        <v>421</v>
      </c>
      <c r="H100" s="17">
        <v>1049</v>
      </c>
      <c r="I100" s="17">
        <v>438</v>
      </c>
      <c r="J100" s="17">
        <v>50</v>
      </c>
      <c r="K100" s="43"/>
      <c r="L100" s="33">
        <f t="shared" si="23"/>
        <v>11264</v>
      </c>
      <c r="N100" s="17">
        <v>0</v>
      </c>
      <c r="P100" s="93"/>
      <c r="Q100" s="93"/>
      <c r="R100" s="93"/>
      <c r="S100" s="93"/>
    </row>
    <row r="101" spans="2:19" ht="15.95" customHeight="1">
      <c r="B101" s="52" t="s">
        <v>61</v>
      </c>
      <c r="C101" s="43"/>
      <c r="D101" s="43"/>
      <c r="E101" s="17">
        <v>19</v>
      </c>
      <c r="F101" s="17">
        <v>1197</v>
      </c>
      <c r="G101" s="17">
        <v>3011</v>
      </c>
      <c r="H101" s="17">
        <v>7500</v>
      </c>
      <c r="I101" s="17">
        <v>3129</v>
      </c>
      <c r="J101" s="17">
        <v>363</v>
      </c>
      <c r="K101" s="43"/>
      <c r="L101" s="33">
        <f t="shared" si="23"/>
        <v>15219</v>
      </c>
      <c r="N101" s="87">
        <v>0</v>
      </c>
      <c r="P101" s="93"/>
      <c r="Q101" s="93"/>
      <c r="R101" s="93"/>
      <c r="S101" s="93"/>
    </row>
    <row r="102" spans="2:19" ht="15.95" customHeight="1">
      <c r="B102" s="52" t="s">
        <v>3</v>
      </c>
      <c r="C102" s="43"/>
      <c r="D102" s="43"/>
      <c r="E102" s="17">
        <v>125</v>
      </c>
      <c r="F102" s="17">
        <v>1601</v>
      </c>
      <c r="G102" s="17">
        <v>1139</v>
      </c>
      <c r="H102" s="17">
        <v>1817</v>
      </c>
      <c r="I102" s="17">
        <v>554</v>
      </c>
      <c r="J102" s="17">
        <v>25</v>
      </c>
      <c r="K102" s="43"/>
      <c r="L102" s="33">
        <f t="shared" si="23"/>
        <v>5261</v>
      </c>
      <c r="N102" s="87">
        <v>0</v>
      </c>
      <c r="P102" s="93"/>
      <c r="Q102" s="93"/>
      <c r="R102" s="93"/>
      <c r="S102" s="93"/>
    </row>
    <row r="103" spans="2:19" ht="15.95" customHeight="1">
      <c r="B103" s="29" t="s">
        <v>81</v>
      </c>
      <c r="C103" s="43"/>
      <c r="D103" s="43"/>
      <c r="E103" s="17">
        <v>56</v>
      </c>
      <c r="F103" s="17">
        <v>9</v>
      </c>
      <c r="G103" s="17">
        <v>40</v>
      </c>
      <c r="H103" s="17">
        <v>47</v>
      </c>
      <c r="I103" s="17">
        <v>19</v>
      </c>
      <c r="J103" s="17">
        <v>3</v>
      </c>
      <c r="K103" s="43"/>
      <c r="L103" s="33">
        <f t="shared" si="23"/>
        <v>174</v>
      </c>
      <c r="N103" s="87">
        <v>0</v>
      </c>
      <c r="P103" s="93"/>
      <c r="Q103" s="93"/>
      <c r="R103" s="93"/>
      <c r="S103" s="93"/>
    </row>
    <row r="104" spans="2:19" ht="15.95" customHeight="1">
      <c r="B104" s="29" t="s">
        <v>82</v>
      </c>
      <c r="C104" s="43"/>
      <c r="D104" s="43"/>
      <c r="E104" s="17">
        <v>884</v>
      </c>
      <c r="F104" s="17">
        <v>212</v>
      </c>
      <c r="G104" s="17">
        <v>58</v>
      </c>
      <c r="H104" s="17">
        <v>71</v>
      </c>
      <c r="I104" s="17">
        <v>87</v>
      </c>
      <c r="J104" s="17">
        <v>6</v>
      </c>
      <c r="K104" s="43"/>
      <c r="L104" s="33">
        <f t="shared" si="23"/>
        <v>1318</v>
      </c>
      <c r="N104" s="69"/>
      <c r="P104" s="93"/>
      <c r="Q104" s="93"/>
      <c r="R104" s="93"/>
      <c r="S104" s="93"/>
    </row>
    <row r="105" spans="2:19" ht="15.95" customHeight="1">
      <c r="B105" s="29" t="s">
        <v>83</v>
      </c>
      <c r="C105" s="43"/>
      <c r="D105" s="43"/>
      <c r="E105" s="43"/>
      <c r="F105" s="17">
        <v>0</v>
      </c>
      <c r="G105" s="17">
        <v>0</v>
      </c>
      <c r="H105" s="17">
        <v>0</v>
      </c>
      <c r="I105" s="17">
        <v>0</v>
      </c>
      <c r="J105" s="17">
        <v>0</v>
      </c>
      <c r="K105" s="43"/>
      <c r="L105" s="33">
        <f t="shared" si="23"/>
        <v>0</v>
      </c>
      <c r="N105" s="69"/>
      <c r="P105" s="93"/>
      <c r="Q105" s="93"/>
      <c r="R105" s="93"/>
      <c r="S105" s="93"/>
    </row>
    <row r="106" spans="2:19" ht="15.95" customHeight="1">
      <c r="B106" s="29" t="s">
        <v>84</v>
      </c>
      <c r="C106" s="43"/>
      <c r="D106" s="43"/>
      <c r="E106" s="17">
        <v>273</v>
      </c>
      <c r="F106" s="61"/>
      <c r="G106" s="61"/>
      <c r="H106" s="61"/>
      <c r="I106" s="61"/>
      <c r="J106" s="61"/>
      <c r="K106" s="43"/>
      <c r="L106" s="33">
        <f t="shared" si="23"/>
        <v>273</v>
      </c>
      <c r="N106" s="69"/>
      <c r="P106" s="93"/>
      <c r="Q106" s="93"/>
      <c r="R106" s="93"/>
      <c r="S106" s="93"/>
    </row>
    <row r="107" spans="2:19" ht="15.95" customHeight="1">
      <c r="B107" s="29" t="s">
        <v>85</v>
      </c>
      <c r="C107" s="43"/>
      <c r="D107" s="43"/>
      <c r="E107" s="17">
        <v>4939</v>
      </c>
      <c r="F107" s="61"/>
      <c r="G107" s="61"/>
      <c r="H107" s="61"/>
      <c r="I107" s="61"/>
      <c r="J107" s="61"/>
      <c r="K107" s="43"/>
      <c r="L107" s="33">
        <f t="shared" si="23"/>
        <v>4939</v>
      </c>
      <c r="N107" s="69"/>
      <c r="P107" s="93"/>
      <c r="Q107" s="93"/>
      <c r="R107" s="93"/>
      <c r="S107" s="93"/>
    </row>
    <row r="108" spans="2:19" ht="15.95" customHeight="1">
      <c r="B108" s="29" t="s">
        <v>86</v>
      </c>
      <c r="C108" s="43"/>
      <c r="D108" s="43"/>
      <c r="E108" s="17">
        <v>1376</v>
      </c>
      <c r="F108" s="17">
        <v>1409</v>
      </c>
      <c r="G108" s="17">
        <v>44</v>
      </c>
      <c r="H108" s="17">
        <v>280</v>
      </c>
      <c r="I108" s="17">
        <v>427</v>
      </c>
      <c r="J108" s="17">
        <v>236</v>
      </c>
      <c r="K108" s="43"/>
      <c r="L108" s="33">
        <f t="shared" si="23"/>
        <v>3772</v>
      </c>
      <c r="N108" s="69"/>
      <c r="P108" s="93"/>
      <c r="Q108" s="93"/>
      <c r="R108" s="93"/>
      <c r="S108" s="93"/>
    </row>
    <row r="109" spans="2:19" ht="15.95" customHeight="1">
      <c r="B109" s="60" t="s">
        <v>62</v>
      </c>
      <c r="C109" s="32">
        <f>C28</f>
        <v>722</v>
      </c>
      <c r="D109" s="32">
        <f>D28</f>
        <v>42</v>
      </c>
      <c r="E109" s="32">
        <f t="shared" ref="E109:J109" si="26">SUM(E85:E88)</f>
        <v>25429</v>
      </c>
      <c r="F109" s="32">
        <f t="shared" si="26"/>
        <v>36511</v>
      </c>
      <c r="G109" s="32">
        <f t="shared" si="26"/>
        <v>8459</v>
      </c>
      <c r="H109" s="32">
        <f t="shared" si="26"/>
        <v>15166</v>
      </c>
      <c r="I109" s="32">
        <f t="shared" si="26"/>
        <v>6706</v>
      </c>
      <c r="J109" s="32">
        <f t="shared" si="26"/>
        <v>867</v>
      </c>
      <c r="K109" s="32">
        <f>K28</f>
        <v>60</v>
      </c>
      <c r="L109" s="32">
        <f>SUM(C109:K109)</f>
        <v>93962</v>
      </c>
      <c r="N109" s="35">
        <f>N88</f>
        <v>0</v>
      </c>
      <c r="P109" s="93"/>
      <c r="Q109" s="93"/>
      <c r="R109" s="93"/>
      <c r="S109" s="93"/>
    </row>
    <row r="110" spans="2:19" ht="12.75" customHeight="1">
      <c r="B110" s="8"/>
      <c r="C110" s="5"/>
      <c r="D110" s="5"/>
      <c r="E110" s="5"/>
      <c r="F110" s="5"/>
      <c r="G110" s="5"/>
      <c r="H110" s="5"/>
      <c r="I110" s="5"/>
      <c r="J110" s="5"/>
      <c r="K110" s="6"/>
      <c r="L110" s="6"/>
      <c r="P110" s="93"/>
      <c r="Q110" s="93"/>
      <c r="R110" s="93"/>
      <c r="S110" s="93"/>
    </row>
    <row r="111" spans="2:19" ht="15.95" customHeight="1">
      <c r="B111" s="70" t="s">
        <v>55</v>
      </c>
      <c r="C111" s="72"/>
      <c r="D111" s="73"/>
      <c r="E111" s="71">
        <f>E28-E109</f>
        <v>0</v>
      </c>
      <c r="F111" s="71">
        <f t="shared" ref="F111:L111" si="27">F28-F109</f>
        <v>0</v>
      </c>
      <c r="G111" s="71">
        <f t="shared" si="27"/>
        <v>0</v>
      </c>
      <c r="H111" s="71">
        <f t="shared" si="27"/>
        <v>0</v>
      </c>
      <c r="I111" s="71">
        <f t="shared" si="27"/>
        <v>0</v>
      </c>
      <c r="J111" s="71">
        <f t="shared" si="27"/>
        <v>0</v>
      </c>
      <c r="K111" s="74"/>
      <c r="L111" s="71">
        <f t="shared" si="27"/>
        <v>0</v>
      </c>
      <c r="P111" s="93"/>
      <c r="Q111" s="93"/>
      <c r="R111" s="93"/>
      <c r="S111" s="93"/>
    </row>
    <row r="112" spans="2:19" ht="12.75" customHeight="1">
      <c r="B112" s="8"/>
      <c r="C112" s="5"/>
      <c r="D112" s="5"/>
      <c r="E112" s="5"/>
      <c r="F112" s="5"/>
      <c r="G112" s="5"/>
      <c r="H112" s="5"/>
      <c r="I112" s="5"/>
      <c r="J112" s="5"/>
      <c r="K112" s="6"/>
      <c r="L112" s="6"/>
      <c r="P112" s="93"/>
      <c r="Q112" s="93"/>
      <c r="R112" s="93"/>
      <c r="S112" s="93"/>
    </row>
    <row r="113" spans="2:19" ht="15.95" customHeight="1">
      <c r="B113" s="29" t="s">
        <v>66</v>
      </c>
      <c r="C113" s="43"/>
      <c r="D113" s="43"/>
      <c r="E113" s="17">
        <v>0</v>
      </c>
      <c r="F113" s="17">
        <v>1357</v>
      </c>
      <c r="G113" s="17">
        <v>1115</v>
      </c>
      <c r="H113" s="17">
        <v>1545</v>
      </c>
      <c r="I113" s="17">
        <v>245</v>
      </c>
      <c r="J113" s="17">
        <v>40</v>
      </c>
      <c r="K113" s="43"/>
      <c r="L113" s="33">
        <f>SUM(C113:K113)</f>
        <v>4302</v>
      </c>
      <c r="M113" s="76" t="s">
        <v>122</v>
      </c>
      <c r="P113" s="93"/>
      <c r="Q113" s="93"/>
      <c r="R113" s="93"/>
      <c r="S113" s="93"/>
    </row>
    <row r="114" spans="2:19" ht="15.95" customHeight="1">
      <c r="B114" s="52" t="s">
        <v>5</v>
      </c>
      <c r="C114" s="43"/>
      <c r="D114" s="43"/>
      <c r="E114" s="43"/>
      <c r="F114" s="43"/>
      <c r="G114" s="43"/>
      <c r="H114" s="43"/>
      <c r="I114" s="43"/>
      <c r="J114" s="43"/>
      <c r="K114" s="43"/>
      <c r="L114" s="17">
        <v>183</v>
      </c>
      <c r="M114" s="76" t="s">
        <v>122</v>
      </c>
      <c r="P114" s="93"/>
      <c r="Q114" s="93"/>
      <c r="R114" s="93"/>
      <c r="S114" s="93"/>
    </row>
    <row r="115" spans="2:19" ht="12.75" customHeight="1">
      <c r="B115" s="8"/>
      <c r="C115" s="5"/>
      <c r="D115" s="5"/>
      <c r="E115" s="5"/>
      <c r="F115" s="5"/>
      <c r="G115" s="5"/>
      <c r="H115" s="5"/>
      <c r="I115" s="5"/>
      <c r="J115" s="5"/>
      <c r="K115" s="5"/>
      <c r="L115" s="5"/>
      <c r="P115" s="93"/>
      <c r="Q115" s="93"/>
      <c r="R115" s="93"/>
      <c r="S115" s="93"/>
    </row>
    <row r="116" spans="2:19" ht="15.95" customHeight="1">
      <c r="B116" s="55" t="s">
        <v>100</v>
      </c>
      <c r="C116" s="3"/>
      <c r="D116" s="3"/>
      <c r="E116" s="3"/>
      <c r="F116" s="3"/>
      <c r="G116" s="3"/>
      <c r="H116" s="3"/>
      <c r="I116" s="3"/>
      <c r="J116" s="3"/>
      <c r="K116" s="3"/>
      <c r="L116" s="3"/>
      <c r="P116" s="93"/>
      <c r="Q116" s="93"/>
      <c r="R116" s="93"/>
      <c r="S116" s="93"/>
    </row>
    <row r="117" spans="2:19" ht="15.95" customHeight="1">
      <c r="B117" s="67" t="s">
        <v>0</v>
      </c>
      <c r="C117" s="43"/>
      <c r="D117" s="43"/>
      <c r="E117" s="17">
        <v>0</v>
      </c>
      <c r="F117" s="17">
        <v>0</v>
      </c>
      <c r="G117" s="17">
        <v>0</v>
      </c>
      <c r="H117" s="17">
        <v>0</v>
      </c>
      <c r="I117" s="17">
        <v>0</v>
      </c>
      <c r="J117" s="17">
        <v>0</v>
      </c>
      <c r="K117" s="43"/>
      <c r="L117" s="33">
        <f>SUM(C117:K117)</f>
        <v>0</v>
      </c>
      <c r="P117" s="93"/>
      <c r="Q117" s="93"/>
      <c r="R117" s="93"/>
      <c r="S117" s="93"/>
    </row>
    <row r="118" spans="2:19" ht="15.95" customHeight="1">
      <c r="B118" s="29" t="s">
        <v>65</v>
      </c>
      <c r="C118" s="43"/>
      <c r="D118" s="43"/>
      <c r="E118" s="17">
        <v>0</v>
      </c>
      <c r="F118" s="17">
        <v>0</v>
      </c>
      <c r="G118" s="17">
        <v>0</v>
      </c>
      <c r="H118" s="17">
        <v>0</v>
      </c>
      <c r="I118" s="17">
        <v>0</v>
      </c>
      <c r="J118" s="17">
        <v>0</v>
      </c>
      <c r="K118" s="43"/>
      <c r="L118" s="33">
        <f>SUM(C118:K118)</f>
        <v>0</v>
      </c>
      <c r="P118" s="93"/>
      <c r="Q118" s="93"/>
      <c r="R118" s="93"/>
      <c r="S118" s="93"/>
    </row>
    <row r="119" spans="2:19" ht="15.95" customHeight="1">
      <c r="B119" s="29" t="s">
        <v>88</v>
      </c>
      <c r="C119" s="43"/>
      <c r="D119" s="43"/>
      <c r="E119" s="17">
        <v>0</v>
      </c>
      <c r="F119" s="17">
        <v>-26</v>
      </c>
      <c r="G119" s="17">
        <v>-2</v>
      </c>
      <c r="H119" s="17">
        <v>-4</v>
      </c>
      <c r="I119" s="17">
        <v>-3</v>
      </c>
      <c r="J119" s="17">
        <v>-1</v>
      </c>
      <c r="K119" s="43"/>
      <c r="L119" s="33">
        <f>SUM(C119:K119)</f>
        <v>-36</v>
      </c>
      <c r="P119" s="93"/>
      <c r="Q119" s="93"/>
      <c r="R119" s="93"/>
      <c r="S119" s="93"/>
    </row>
    <row r="120" spans="2:19" ht="15.95" customHeight="1">
      <c r="B120" s="53" t="s">
        <v>76</v>
      </c>
      <c r="C120" s="43"/>
      <c r="D120" s="43"/>
      <c r="E120" s="54">
        <f t="shared" ref="E120:J120" si="28">SUM(E121,E126)</f>
        <v>0</v>
      </c>
      <c r="F120" s="54">
        <f t="shared" si="28"/>
        <v>-8591</v>
      </c>
      <c r="G120" s="54">
        <f t="shared" si="28"/>
        <v>-340</v>
      </c>
      <c r="H120" s="54">
        <f t="shared" si="28"/>
        <v>-728</v>
      </c>
      <c r="I120" s="54">
        <f t="shared" si="28"/>
        <v>-286</v>
      </c>
      <c r="J120" s="54">
        <f t="shared" si="28"/>
        <v>-20</v>
      </c>
      <c r="K120" s="43"/>
      <c r="L120" s="33">
        <f>SUM(C120:K120)</f>
        <v>-9965</v>
      </c>
      <c r="P120" s="93"/>
      <c r="Q120" s="93"/>
      <c r="R120" s="93"/>
      <c r="S120" s="93"/>
    </row>
    <row r="121" spans="2:19" ht="15.95" customHeight="1">
      <c r="B121" s="53" t="s">
        <v>77</v>
      </c>
      <c r="C121" s="43"/>
      <c r="D121" s="43"/>
      <c r="E121" s="54">
        <f t="shared" ref="E121:J121" si="29">SUM(E122:E125)</f>
        <v>0</v>
      </c>
      <c r="F121" s="54">
        <f t="shared" si="29"/>
        <v>-7704</v>
      </c>
      <c r="G121" s="54">
        <f t="shared" si="29"/>
        <v>-158</v>
      </c>
      <c r="H121" s="54">
        <f t="shared" si="29"/>
        <v>-393</v>
      </c>
      <c r="I121" s="54">
        <f t="shared" si="29"/>
        <v>-200</v>
      </c>
      <c r="J121" s="54">
        <f t="shared" si="29"/>
        <v>-6</v>
      </c>
      <c r="K121" s="43"/>
      <c r="L121" s="33">
        <f>SUM(C121:K121)</f>
        <v>-8461</v>
      </c>
      <c r="P121" s="93"/>
      <c r="Q121" s="93"/>
      <c r="R121" s="93"/>
      <c r="S121" s="93"/>
    </row>
    <row r="122" spans="2:19" ht="15.95" customHeight="1">
      <c r="B122" s="68" t="s">
        <v>58</v>
      </c>
      <c r="C122" s="43"/>
      <c r="D122" s="43"/>
      <c r="E122" s="88">
        <v>0</v>
      </c>
      <c r="F122" s="88">
        <v>-7356</v>
      </c>
      <c r="G122" s="88">
        <v>-150</v>
      </c>
      <c r="H122" s="88">
        <v>-374</v>
      </c>
      <c r="I122" s="88">
        <v>-190</v>
      </c>
      <c r="J122" s="88">
        <v>-5</v>
      </c>
      <c r="K122" s="43"/>
      <c r="L122" s="33">
        <f t="shared" ref="L122:L134" si="30">SUM(C122:K122)</f>
        <v>-8075</v>
      </c>
      <c r="P122" s="93"/>
      <c r="Q122" s="93"/>
      <c r="R122" s="93"/>
      <c r="S122" s="93"/>
    </row>
    <row r="123" spans="2:19" ht="15.95" customHeight="1">
      <c r="B123" s="68" t="s">
        <v>1</v>
      </c>
      <c r="C123" s="43"/>
      <c r="D123" s="43"/>
      <c r="E123" s="17">
        <v>0</v>
      </c>
      <c r="F123" s="43"/>
      <c r="G123" s="43"/>
      <c r="H123" s="43"/>
      <c r="I123" s="43"/>
      <c r="J123" s="43"/>
      <c r="K123" s="43"/>
      <c r="L123" s="33">
        <f>SUM(C123:K123)</f>
        <v>0</v>
      </c>
      <c r="P123" s="93"/>
      <c r="Q123" s="93"/>
      <c r="R123" s="93"/>
      <c r="S123" s="93"/>
    </row>
    <row r="124" spans="2:19" ht="15.95" customHeight="1">
      <c r="B124" s="30" t="s">
        <v>78</v>
      </c>
      <c r="C124" s="43"/>
      <c r="D124" s="43"/>
      <c r="E124" s="17">
        <v>0</v>
      </c>
      <c r="F124" s="43"/>
      <c r="G124" s="43"/>
      <c r="H124" s="43"/>
      <c r="I124" s="43"/>
      <c r="J124" s="43"/>
      <c r="K124" s="43"/>
      <c r="L124" s="33">
        <f>SUM(C124:K124)</f>
        <v>0</v>
      </c>
      <c r="P124" s="93"/>
      <c r="Q124" s="93"/>
      <c r="R124" s="93"/>
      <c r="S124" s="93"/>
    </row>
    <row r="125" spans="2:19" ht="15.95" customHeight="1">
      <c r="B125" s="30" t="s">
        <v>79</v>
      </c>
      <c r="C125" s="43"/>
      <c r="D125" s="43"/>
      <c r="E125" s="88">
        <v>0</v>
      </c>
      <c r="F125" s="88">
        <v>-348</v>
      </c>
      <c r="G125" s="88">
        <v>-8</v>
      </c>
      <c r="H125" s="88">
        <v>-19</v>
      </c>
      <c r="I125" s="88">
        <v>-10</v>
      </c>
      <c r="J125" s="88">
        <v>-1</v>
      </c>
      <c r="K125" s="43"/>
      <c r="L125" s="33">
        <f t="shared" si="30"/>
        <v>-386</v>
      </c>
      <c r="P125" s="93"/>
      <c r="Q125" s="93"/>
      <c r="R125" s="93"/>
      <c r="S125" s="93"/>
    </row>
    <row r="126" spans="2:19" ht="15.95" customHeight="1">
      <c r="B126" s="53" t="s">
        <v>80</v>
      </c>
      <c r="C126" s="43"/>
      <c r="D126" s="43"/>
      <c r="E126" s="54">
        <f t="shared" ref="E126:J126" si="31">SUM(E127:E134)</f>
        <v>0</v>
      </c>
      <c r="F126" s="54">
        <f t="shared" si="31"/>
        <v>-887</v>
      </c>
      <c r="G126" s="54">
        <f t="shared" si="31"/>
        <v>-182</v>
      </c>
      <c r="H126" s="54">
        <f t="shared" si="31"/>
        <v>-335</v>
      </c>
      <c r="I126" s="54">
        <f t="shared" si="31"/>
        <v>-86</v>
      </c>
      <c r="J126" s="54">
        <f t="shared" si="31"/>
        <v>-14</v>
      </c>
      <c r="K126" s="43"/>
      <c r="L126" s="33">
        <f t="shared" si="30"/>
        <v>-1504</v>
      </c>
      <c r="P126" s="93"/>
      <c r="Q126" s="93"/>
      <c r="R126" s="93"/>
      <c r="S126" s="93"/>
    </row>
    <row r="127" spans="2:19" ht="15.95" customHeight="1">
      <c r="B127" s="68" t="s">
        <v>2</v>
      </c>
      <c r="C127" s="43"/>
      <c r="D127" s="43"/>
      <c r="E127" s="17">
        <v>0</v>
      </c>
      <c r="F127" s="17">
        <v>-529</v>
      </c>
      <c r="G127" s="17">
        <v>-89</v>
      </c>
      <c r="H127" s="17">
        <v>-286</v>
      </c>
      <c r="I127" s="17">
        <v>-51</v>
      </c>
      <c r="J127" s="17">
        <v>-7</v>
      </c>
      <c r="K127" s="43"/>
      <c r="L127" s="33">
        <f t="shared" si="30"/>
        <v>-962</v>
      </c>
      <c r="P127" s="93"/>
      <c r="Q127" s="93"/>
      <c r="R127" s="93"/>
      <c r="S127" s="93"/>
    </row>
    <row r="128" spans="2:19" ht="15.95" customHeight="1">
      <c r="B128" s="68" t="s">
        <v>3</v>
      </c>
      <c r="C128" s="43"/>
      <c r="D128" s="43"/>
      <c r="E128" s="17">
        <v>0</v>
      </c>
      <c r="F128" s="17">
        <v>-63</v>
      </c>
      <c r="G128" s="17">
        <v>-10</v>
      </c>
      <c r="H128" s="17">
        <v>-15</v>
      </c>
      <c r="I128" s="17">
        <v>-3</v>
      </c>
      <c r="J128" s="17">
        <v>0</v>
      </c>
      <c r="K128" s="43"/>
      <c r="L128" s="33">
        <f t="shared" si="30"/>
        <v>-91</v>
      </c>
      <c r="P128" s="93"/>
      <c r="Q128" s="93"/>
      <c r="R128" s="93"/>
      <c r="S128" s="93"/>
    </row>
    <row r="129" spans="2:19" ht="15.95" customHeight="1">
      <c r="B129" s="30" t="s">
        <v>81</v>
      </c>
      <c r="C129" s="43"/>
      <c r="D129" s="43"/>
      <c r="E129" s="17">
        <v>0</v>
      </c>
      <c r="F129" s="17">
        <v>-282</v>
      </c>
      <c r="G129" s="17">
        <v>-81</v>
      </c>
      <c r="H129" s="17">
        <v>-32</v>
      </c>
      <c r="I129" s="17">
        <v>-30</v>
      </c>
      <c r="J129" s="17">
        <v>-7</v>
      </c>
      <c r="K129" s="43"/>
      <c r="L129" s="33">
        <f t="shared" si="30"/>
        <v>-432</v>
      </c>
      <c r="P129" s="93"/>
      <c r="Q129" s="93"/>
      <c r="R129" s="93"/>
      <c r="S129" s="93"/>
    </row>
    <row r="130" spans="2:19" ht="15.95" customHeight="1">
      <c r="B130" s="30" t="s">
        <v>82</v>
      </c>
      <c r="C130" s="43"/>
      <c r="D130" s="43"/>
      <c r="E130" s="17">
        <v>0</v>
      </c>
      <c r="F130" s="17">
        <v>0</v>
      </c>
      <c r="G130" s="17">
        <v>0</v>
      </c>
      <c r="H130" s="17">
        <v>0</v>
      </c>
      <c r="I130" s="17">
        <v>0</v>
      </c>
      <c r="J130" s="17">
        <v>0</v>
      </c>
      <c r="K130" s="43"/>
      <c r="L130" s="33">
        <f t="shared" si="30"/>
        <v>0</v>
      </c>
      <c r="P130" s="93"/>
      <c r="Q130" s="93"/>
      <c r="R130" s="93"/>
      <c r="S130" s="93"/>
    </row>
    <row r="131" spans="2:19" ht="15.95" customHeight="1">
      <c r="B131" s="30" t="s">
        <v>83</v>
      </c>
      <c r="C131" s="43"/>
      <c r="D131" s="43"/>
      <c r="E131" s="43"/>
      <c r="F131" s="17">
        <v>0</v>
      </c>
      <c r="G131" s="17">
        <v>0</v>
      </c>
      <c r="H131" s="17">
        <v>0</v>
      </c>
      <c r="I131" s="17">
        <v>0</v>
      </c>
      <c r="J131" s="17">
        <v>0</v>
      </c>
      <c r="K131" s="43"/>
      <c r="L131" s="33">
        <f t="shared" si="30"/>
        <v>0</v>
      </c>
      <c r="P131" s="93"/>
      <c r="Q131" s="93"/>
      <c r="R131" s="93"/>
      <c r="S131" s="93"/>
    </row>
    <row r="132" spans="2:19" ht="15.95" customHeight="1">
      <c r="B132" s="30" t="s">
        <v>84</v>
      </c>
      <c r="C132" s="43"/>
      <c r="D132" s="43"/>
      <c r="E132" s="17">
        <v>0</v>
      </c>
      <c r="F132" s="61"/>
      <c r="G132" s="61"/>
      <c r="H132" s="61"/>
      <c r="I132" s="61"/>
      <c r="J132" s="61"/>
      <c r="K132" s="43"/>
      <c r="L132" s="33">
        <f t="shared" si="30"/>
        <v>0</v>
      </c>
      <c r="P132" s="93"/>
      <c r="Q132" s="93"/>
      <c r="R132" s="93"/>
      <c r="S132" s="93"/>
    </row>
    <row r="133" spans="2:19" ht="15.95" customHeight="1">
      <c r="B133" s="30" t="s">
        <v>85</v>
      </c>
      <c r="C133" s="43"/>
      <c r="D133" s="43"/>
      <c r="E133" s="17">
        <v>0</v>
      </c>
      <c r="F133" s="61"/>
      <c r="G133" s="61"/>
      <c r="H133" s="61"/>
      <c r="I133" s="61"/>
      <c r="J133" s="61"/>
      <c r="K133" s="43"/>
      <c r="L133" s="33">
        <f t="shared" si="30"/>
        <v>0</v>
      </c>
      <c r="P133" s="93"/>
      <c r="Q133" s="93"/>
      <c r="R133" s="93"/>
      <c r="S133" s="93"/>
    </row>
    <row r="134" spans="2:19" ht="15.95" customHeight="1">
      <c r="B134" s="29" t="s">
        <v>86</v>
      </c>
      <c r="C134" s="43"/>
      <c r="D134" s="43"/>
      <c r="E134" s="17">
        <v>0</v>
      </c>
      <c r="F134" s="17">
        <v>-13</v>
      </c>
      <c r="G134" s="17">
        <v>-2</v>
      </c>
      <c r="H134" s="17">
        <v>-2</v>
      </c>
      <c r="I134" s="17">
        <v>-2</v>
      </c>
      <c r="J134" s="17">
        <v>0</v>
      </c>
      <c r="K134" s="43"/>
      <c r="L134" s="33">
        <f t="shared" si="30"/>
        <v>-19</v>
      </c>
      <c r="P134" s="93"/>
      <c r="Q134" s="93"/>
      <c r="R134" s="93"/>
      <c r="S134" s="93"/>
    </row>
    <row r="135" spans="2:19" ht="15.95" customHeight="1">
      <c r="B135" s="31" t="s">
        <v>89</v>
      </c>
      <c r="C135" s="43"/>
      <c r="D135" s="43"/>
      <c r="E135" s="32">
        <f t="shared" ref="E135:J135" si="32">SUM(E117:E120)</f>
        <v>0</v>
      </c>
      <c r="F135" s="32">
        <f t="shared" si="32"/>
        <v>-8617</v>
      </c>
      <c r="G135" s="32">
        <f t="shared" si="32"/>
        <v>-342</v>
      </c>
      <c r="H135" s="32">
        <f t="shared" si="32"/>
        <v>-732</v>
      </c>
      <c r="I135" s="32">
        <f t="shared" si="32"/>
        <v>-289</v>
      </c>
      <c r="J135" s="32">
        <f t="shared" si="32"/>
        <v>-21</v>
      </c>
      <c r="K135" s="43"/>
      <c r="L135" s="32">
        <f>SUM(C135:K135)</f>
        <v>-10001</v>
      </c>
      <c r="O135" s="16"/>
      <c r="P135" s="89">
        <v>-10001</v>
      </c>
      <c r="Q135" s="48">
        <f>P135-L135</f>
        <v>0</v>
      </c>
    </row>
    <row r="136" spans="2:19" ht="12.75" customHeight="1">
      <c r="B136" s="4"/>
      <c r="C136" s="3"/>
      <c r="D136" s="3"/>
      <c r="E136" s="3"/>
      <c r="F136" s="3"/>
      <c r="G136" s="3"/>
      <c r="H136" s="3"/>
      <c r="I136" s="3"/>
      <c r="J136" s="3"/>
      <c r="K136" s="3"/>
      <c r="L136" s="3"/>
      <c r="M136" s="3"/>
      <c r="P136" s="3"/>
    </row>
  </sheetData>
  <mergeCells count="12">
    <mergeCell ref="C6:C7"/>
    <mergeCell ref="D6:D7"/>
    <mergeCell ref="E6:E7"/>
    <mergeCell ref="F6:F7"/>
    <mergeCell ref="G6:G7"/>
    <mergeCell ref="P6:P7"/>
    <mergeCell ref="Q6:Q7"/>
    <mergeCell ref="H6:H7"/>
    <mergeCell ref="I6:I7"/>
    <mergeCell ref="J6:J7"/>
    <mergeCell ref="K6:K7"/>
    <mergeCell ref="L6:L7"/>
  </mergeCells>
  <conditionalFormatting sqref="M79:M81 M113:M114">
    <cfRule type="cellIs" dxfId="239" priority="24" operator="equal">
      <formula>"FAIL"</formula>
    </cfRule>
  </conditionalFormatting>
  <conditionalFormatting sqref="E77:J77 L77 E111:J111 L111">
    <cfRule type="cellIs" dxfId="238" priority="23" operator="notEqual">
      <formula>0</formula>
    </cfRule>
  </conditionalFormatting>
  <conditionalFormatting sqref="Q8:Q13 Q19:Q23 Q28 Q39:Q40 Q44 Q48 Q135">
    <cfRule type="cellIs" dxfId="237" priority="22" operator="notEqual">
      <formula>0</formula>
    </cfRule>
  </conditionalFormatting>
  <conditionalFormatting sqref="Q6:Q7">
    <cfRule type="expression" dxfId="236" priority="21">
      <formula>SUM($Q$8:$Q$135)&lt;&gt;0</formula>
    </cfRule>
  </conditionalFormatting>
  <conditionalFormatting sqref="C3:E3">
    <cfRule type="expression" dxfId="235" priority="20">
      <formula>$E$3&lt;&gt;0</formula>
    </cfRule>
  </conditionalFormatting>
  <conditionalFormatting sqref="C33:L33">
    <cfRule type="expression" dxfId="234" priority="18">
      <formula>ABS(C16-C33)&gt;1000</formula>
    </cfRule>
    <cfRule type="expression" dxfId="233" priority="19">
      <formula>ABS((C16-C33)/C33)&gt;0.1</formula>
    </cfRule>
  </conditionalFormatting>
  <conditionalFormatting sqref="C34:L34">
    <cfRule type="expression" dxfId="232" priority="16">
      <formula>ABS(C26-C34)&gt;1000</formula>
    </cfRule>
    <cfRule type="expression" dxfId="231" priority="17">
      <formula>ABS((C26-C34)/C34)&gt;0.1</formula>
    </cfRule>
  </conditionalFormatting>
  <conditionalFormatting sqref="C35:L35">
    <cfRule type="expression" dxfId="230" priority="14">
      <formula>ABS(C28-C35)&gt;1000</formula>
    </cfRule>
    <cfRule type="expression" dxfId="229" priority="15">
      <formula>ABS((C28-C35)/C35)&gt;0.1</formula>
    </cfRule>
  </conditionalFormatting>
  <conditionalFormatting sqref="Q45">
    <cfRule type="cellIs" dxfId="228" priority="13" operator="notEqual">
      <formula>0</formula>
    </cfRule>
  </conditionalFormatting>
  <dataValidations count="2">
    <dataValidation type="list" allowBlank="1" showInputMessage="1" showErrorMessage="1" sqref="H3">
      <formula1>#REF!</formula1>
    </dataValidation>
    <dataValidation errorStyle="warning" allowBlank="1" showInputMessage="1" showErrorMessage="1" sqref="E131 F132:J133 E126:J126 F123:J124 E120:J121 N54 N88 E54:J54 E88:J88 C117:D120 K117:K120 K79 C79:D79 C51:D54 K51:K54 E51:J51 C85:D88 K85:K88 C113:D113 K113"/>
  </dataValidations>
  <printOptions horizontalCentered="1" verticalCentered="1"/>
  <pageMargins left="0.47244094488188981" right="0.47244094488188981" top="0.47244094488188981" bottom="0.47244094488188981" header="0.51181102362204722" footer="0.51181102362204722"/>
  <pageSetup paperSize="8" scale="47"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8DB4E2"/>
    <pageSetUpPr fitToPage="1"/>
  </sheetPr>
  <dimension ref="A1:S136"/>
  <sheetViews>
    <sheetView zoomScaleNormal="100" workbookViewId="0">
      <pane ySplit="7" topLeftCell="A8" activePane="bottomLeft" state="frozen"/>
      <selection activeCell="L1" sqref="L1"/>
      <selection pane="bottomLeft" activeCell="L1" sqref="L1"/>
    </sheetView>
  </sheetViews>
  <sheetFormatPr defaultColWidth="10" defaultRowHeight="12.75"/>
  <cols>
    <col min="1" max="1" width="2.7109375" style="85" customWidth="1"/>
    <col min="2" max="2" width="104" style="85" customWidth="1"/>
    <col min="3" max="5" width="13.42578125" style="85" customWidth="1"/>
    <col min="6" max="6" width="13.85546875" style="85" customWidth="1"/>
    <col min="7" max="8" width="12.5703125" style="85" customWidth="1"/>
    <col min="9" max="9" width="13.28515625" style="85" customWidth="1"/>
    <col min="10" max="10" width="12.28515625" style="85" customWidth="1"/>
    <col min="11" max="12" width="15.140625" style="85" customWidth="1"/>
    <col min="13" max="13" width="7.7109375" style="85" customWidth="1"/>
    <col min="14" max="14" width="13" style="85" customWidth="1"/>
    <col min="15" max="15" width="3.28515625" style="85" customWidth="1"/>
    <col min="16" max="16" width="10.7109375" style="85" customWidth="1"/>
    <col min="17" max="17" width="11.5703125" style="85" customWidth="1"/>
    <col min="18" max="18" width="12.42578125" style="85" customWidth="1"/>
    <col min="19" max="20" width="9.140625" style="85" customWidth="1"/>
    <col min="21" max="21" width="10" style="85"/>
    <col min="22" max="22" width="10" style="85" customWidth="1"/>
    <col min="23" max="16384" width="10" style="85"/>
  </cols>
  <sheetData>
    <row r="1" spans="1:17" ht="20.100000000000001" customHeight="1">
      <c r="B1" s="22" t="s">
        <v>18</v>
      </c>
      <c r="C1" s="90"/>
      <c r="D1" s="90"/>
      <c r="G1" s="90"/>
      <c r="H1" s="90"/>
    </row>
    <row r="2" spans="1:17" ht="20.100000000000001" customHeight="1">
      <c r="B2" s="22" t="s">
        <v>116</v>
      </c>
    </row>
    <row r="3" spans="1:17" ht="20.100000000000001" customHeight="1">
      <c r="B3" s="23" t="s">
        <v>35</v>
      </c>
      <c r="C3" s="91"/>
      <c r="D3" s="91"/>
      <c r="E3" s="80"/>
      <c r="F3" s="92"/>
      <c r="G3" s="92"/>
      <c r="H3" s="82"/>
    </row>
    <row r="4" spans="1:17" ht="12.75" customHeight="1">
      <c r="C4" s="10"/>
      <c r="D4" s="10"/>
      <c r="E4" s="10"/>
      <c r="F4" s="10"/>
      <c r="G4" s="10"/>
      <c r="H4" s="10"/>
      <c r="I4" s="10"/>
      <c r="J4" s="10"/>
      <c r="K4" s="10"/>
      <c r="L4" s="10"/>
      <c r="M4" s="10"/>
      <c r="N4" s="10"/>
      <c r="P4" s="24"/>
    </row>
    <row r="5" spans="1:17" ht="12.75" customHeight="1">
      <c r="C5" s="10"/>
      <c r="D5" s="10"/>
      <c r="E5" s="10"/>
      <c r="F5" s="10"/>
      <c r="G5" s="10"/>
      <c r="H5" s="10"/>
      <c r="I5" s="10"/>
      <c r="J5" s="10"/>
      <c r="K5" s="10"/>
      <c r="L5" s="24" t="s">
        <v>64</v>
      </c>
      <c r="P5" s="16"/>
    </row>
    <row r="6" spans="1:17" ht="33" customHeight="1">
      <c r="B6" s="58" t="s">
        <v>104</v>
      </c>
      <c r="C6" s="108" t="s">
        <v>19</v>
      </c>
      <c r="D6" s="108" t="s">
        <v>20</v>
      </c>
      <c r="E6" s="108" t="s">
        <v>21</v>
      </c>
      <c r="F6" s="108" t="s">
        <v>63</v>
      </c>
      <c r="G6" s="108" t="s">
        <v>108</v>
      </c>
      <c r="H6" s="108" t="s">
        <v>109</v>
      </c>
      <c r="I6" s="108" t="s">
        <v>110</v>
      </c>
      <c r="J6" s="108" t="s">
        <v>111</v>
      </c>
      <c r="K6" s="108" t="s">
        <v>70</v>
      </c>
      <c r="L6" s="109" t="s">
        <v>22</v>
      </c>
      <c r="N6" s="49" t="s">
        <v>9</v>
      </c>
      <c r="O6" s="9"/>
      <c r="P6" s="107" t="s">
        <v>7</v>
      </c>
      <c r="Q6" s="107" t="s">
        <v>8</v>
      </c>
    </row>
    <row r="7" spans="1:17" ht="51.75" customHeight="1">
      <c r="B7" s="56" t="s">
        <v>105</v>
      </c>
      <c r="C7" s="108"/>
      <c r="D7" s="108"/>
      <c r="E7" s="108"/>
      <c r="F7" s="108"/>
      <c r="G7" s="108"/>
      <c r="H7" s="108"/>
      <c r="I7" s="108"/>
      <c r="J7" s="108"/>
      <c r="K7" s="108"/>
      <c r="L7" s="109"/>
      <c r="N7" s="49" t="s">
        <v>112</v>
      </c>
      <c r="O7" s="57"/>
      <c r="P7" s="107"/>
      <c r="Q7" s="107"/>
    </row>
    <row r="8" spans="1:17" ht="15.95" customHeight="1">
      <c r="A8" s="16"/>
      <c r="B8" s="28" t="s">
        <v>12</v>
      </c>
      <c r="C8" s="86">
        <v>830</v>
      </c>
      <c r="D8" s="86">
        <v>0</v>
      </c>
      <c r="E8" s="86">
        <v>2618</v>
      </c>
      <c r="F8" s="86">
        <v>3920</v>
      </c>
      <c r="G8" s="86">
        <v>850</v>
      </c>
      <c r="H8" s="86">
        <v>1517</v>
      </c>
      <c r="I8" s="86">
        <v>296</v>
      </c>
      <c r="J8" s="86">
        <v>131</v>
      </c>
      <c r="K8" s="86">
        <v>249</v>
      </c>
      <c r="L8" s="59">
        <f>SUM(C8:K8)</f>
        <v>10411</v>
      </c>
      <c r="M8" s="10"/>
      <c r="N8" s="10"/>
      <c r="O8" s="19"/>
      <c r="P8" s="46">
        <v>10411</v>
      </c>
      <c r="Q8" s="47">
        <f t="shared" ref="Q8:Q13" si="0">P8-L8</f>
        <v>0</v>
      </c>
    </row>
    <row r="9" spans="1:17" ht="15.95" customHeight="1">
      <c r="A9" s="16"/>
      <c r="B9" s="28" t="s">
        <v>57</v>
      </c>
      <c r="C9" s="43"/>
      <c r="D9" s="43"/>
      <c r="E9" s="43"/>
      <c r="F9" s="43"/>
      <c r="G9" s="43"/>
      <c r="H9" s="43"/>
      <c r="I9" s="43"/>
      <c r="J9" s="43"/>
      <c r="K9" s="43"/>
      <c r="L9" s="43"/>
      <c r="M9" s="10"/>
      <c r="N9" s="10"/>
      <c r="O9" s="19"/>
      <c r="P9" s="78"/>
      <c r="Q9" s="79"/>
    </row>
    <row r="10" spans="1:17" ht="15.95" customHeight="1">
      <c r="A10" s="16"/>
      <c r="B10" s="29" t="s">
        <v>94</v>
      </c>
      <c r="C10" s="17">
        <v>148666</v>
      </c>
      <c r="D10" s="17">
        <v>0</v>
      </c>
      <c r="E10" s="17">
        <v>0</v>
      </c>
      <c r="F10" s="17">
        <v>0</v>
      </c>
      <c r="G10" s="17">
        <v>0</v>
      </c>
      <c r="H10" s="17">
        <v>0</v>
      </c>
      <c r="I10" s="17">
        <v>0</v>
      </c>
      <c r="J10" s="17">
        <v>0</v>
      </c>
      <c r="K10" s="17">
        <v>0</v>
      </c>
      <c r="L10" s="33">
        <f>SUM(C10:K10)</f>
        <v>148666</v>
      </c>
      <c r="M10" s="10"/>
      <c r="N10" s="10"/>
      <c r="O10" s="18"/>
      <c r="P10" s="46">
        <v>148666</v>
      </c>
      <c r="Q10" s="47">
        <f t="shared" si="0"/>
        <v>0</v>
      </c>
    </row>
    <row r="11" spans="1:17" ht="15.95" customHeight="1">
      <c r="B11" s="29" t="s">
        <v>91</v>
      </c>
      <c r="C11" s="17">
        <v>0</v>
      </c>
      <c r="D11" s="17">
        <v>0</v>
      </c>
      <c r="E11" s="17">
        <v>-732</v>
      </c>
      <c r="F11" s="17">
        <v>-286</v>
      </c>
      <c r="G11" s="17">
        <v>-178</v>
      </c>
      <c r="H11" s="17">
        <v>-164</v>
      </c>
      <c r="I11" s="17">
        <v>-141</v>
      </c>
      <c r="J11" s="17">
        <v>-5</v>
      </c>
      <c r="K11" s="17">
        <v>-11</v>
      </c>
      <c r="L11" s="33">
        <f>SUM(C11:K11)</f>
        <v>-1517</v>
      </c>
      <c r="O11" s="15"/>
      <c r="P11" s="46">
        <v>-1517</v>
      </c>
      <c r="Q11" s="47">
        <f t="shared" si="0"/>
        <v>0</v>
      </c>
    </row>
    <row r="12" spans="1:17" ht="15.95" customHeight="1">
      <c r="B12" s="28" t="s">
        <v>15</v>
      </c>
      <c r="C12" s="17">
        <v>1605</v>
      </c>
      <c r="D12" s="17">
        <v>52</v>
      </c>
      <c r="E12" s="17">
        <v>81965</v>
      </c>
      <c r="F12" s="17">
        <v>136554</v>
      </c>
      <c r="G12" s="17">
        <v>29440</v>
      </c>
      <c r="H12" s="17">
        <v>57605</v>
      </c>
      <c r="I12" s="17">
        <v>12161</v>
      </c>
      <c r="J12" s="17">
        <v>2316</v>
      </c>
      <c r="K12" s="17">
        <v>8141</v>
      </c>
      <c r="L12" s="33">
        <f>SUM(C12:K12)</f>
        <v>329839</v>
      </c>
      <c r="M12" s="10"/>
      <c r="N12" s="10"/>
      <c r="O12" s="11"/>
      <c r="P12" s="46">
        <v>329839</v>
      </c>
      <c r="Q12" s="47">
        <f t="shared" si="0"/>
        <v>0</v>
      </c>
    </row>
    <row r="13" spans="1:17" ht="15.95" customHeight="1">
      <c r="B13" s="31" t="s">
        <v>68</v>
      </c>
      <c r="C13" s="32">
        <f>C8+C9+C10+C11+C12</f>
        <v>151101</v>
      </c>
      <c r="D13" s="32">
        <f t="shared" ref="D13:L13" si="1">D8+D9+D10+D11+D12</f>
        <v>52</v>
      </c>
      <c r="E13" s="32">
        <f t="shared" si="1"/>
        <v>83851</v>
      </c>
      <c r="F13" s="32">
        <f t="shared" si="1"/>
        <v>140188</v>
      </c>
      <c r="G13" s="32">
        <f t="shared" si="1"/>
        <v>30112</v>
      </c>
      <c r="H13" s="32">
        <f t="shared" si="1"/>
        <v>58958</v>
      </c>
      <c r="I13" s="32">
        <f t="shared" si="1"/>
        <v>12316</v>
      </c>
      <c r="J13" s="32">
        <f t="shared" si="1"/>
        <v>2442</v>
      </c>
      <c r="K13" s="32">
        <f t="shared" si="1"/>
        <v>8379</v>
      </c>
      <c r="L13" s="32">
        <f t="shared" si="1"/>
        <v>487399</v>
      </c>
      <c r="M13" s="12"/>
      <c r="N13" s="10"/>
      <c r="O13" s="11"/>
      <c r="P13" s="46">
        <v>487399</v>
      </c>
      <c r="Q13" s="47">
        <f t="shared" si="0"/>
        <v>0</v>
      </c>
    </row>
    <row r="14" spans="1:17" ht="12.75" customHeight="1">
      <c r="C14" s="3"/>
      <c r="D14" s="3"/>
      <c r="E14" s="3"/>
      <c r="F14" s="3"/>
      <c r="G14" s="3"/>
      <c r="H14" s="3"/>
      <c r="I14" s="3"/>
      <c r="J14" s="3"/>
      <c r="K14" s="3"/>
      <c r="L14" s="3"/>
      <c r="N14" s="10"/>
      <c r="O14" s="5"/>
      <c r="P14" s="7"/>
      <c r="Q14" s="7"/>
    </row>
    <row r="15" spans="1:17" ht="15.95" customHeight="1">
      <c r="B15" s="45" t="s">
        <v>95</v>
      </c>
      <c r="C15" s="83">
        <f t="shared" ref="C15:K15" si="2">IF(C10&gt;-C21,C10+C21,0)</f>
        <v>0</v>
      </c>
      <c r="D15" s="83">
        <f t="shared" si="2"/>
        <v>0</v>
      </c>
      <c r="E15" s="83">
        <f t="shared" si="2"/>
        <v>0</v>
      </c>
      <c r="F15" s="83">
        <f t="shared" si="2"/>
        <v>0</v>
      </c>
      <c r="G15" s="83">
        <f t="shared" si="2"/>
        <v>0</v>
      </c>
      <c r="H15" s="83">
        <f t="shared" si="2"/>
        <v>0</v>
      </c>
      <c r="I15" s="83">
        <f t="shared" si="2"/>
        <v>0</v>
      </c>
      <c r="J15" s="83">
        <f t="shared" si="2"/>
        <v>0</v>
      </c>
      <c r="K15" s="83">
        <f t="shared" si="2"/>
        <v>0</v>
      </c>
      <c r="L15" s="33">
        <f>SUM(C15:K15)</f>
        <v>0</v>
      </c>
      <c r="N15" s="10"/>
      <c r="O15" s="5"/>
      <c r="P15" s="7"/>
      <c r="Q15" s="7"/>
    </row>
    <row r="16" spans="1:17" ht="15.95" customHeight="1">
      <c r="B16" s="31" t="s">
        <v>92</v>
      </c>
      <c r="C16" s="32">
        <f>SUM(C8:C9,C12,C15)+C19+C20+C11</f>
        <v>2435</v>
      </c>
      <c r="D16" s="32">
        <f t="shared" ref="D16:K16" si="3">SUM(D8:D9,D12,D15)+D19+D20+D11</f>
        <v>52</v>
      </c>
      <c r="E16" s="32">
        <f t="shared" si="3"/>
        <v>83851</v>
      </c>
      <c r="F16" s="32">
        <f t="shared" si="3"/>
        <v>140165</v>
      </c>
      <c r="G16" s="32">
        <f t="shared" si="3"/>
        <v>30046</v>
      </c>
      <c r="H16" s="32">
        <f t="shared" si="3"/>
        <v>58811</v>
      </c>
      <c r="I16" s="32">
        <f t="shared" si="3"/>
        <v>12289</v>
      </c>
      <c r="J16" s="32">
        <f t="shared" si="3"/>
        <v>2442</v>
      </c>
      <c r="K16" s="32">
        <f t="shared" si="3"/>
        <v>8379</v>
      </c>
      <c r="L16" s="32">
        <f>SUM(C16:K16)</f>
        <v>338470</v>
      </c>
      <c r="N16" s="10"/>
      <c r="O16" s="6"/>
      <c r="P16" s="7"/>
      <c r="Q16" s="7"/>
    </row>
    <row r="17" spans="1:19" ht="12.75" customHeight="1">
      <c r="A17" s="16"/>
      <c r="C17" s="3"/>
      <c r="D17" s="3"/>
      <c r="E17" s="3"/>
      <c r="F17" s="3"/>
      <c r="G17" s="3"/>
      <c r="H17" s="3"/>
      <c r="I17" s="3"/>
      <c r="J17" s="3"/>
      <c r="K17" s="3"/>
      <c r="L17" s="3"/>
      <c r="O17" s="18"/>
      <c r="P17" s="7"/>
      <c r="Q17" s="7"/>
    </row>
    <row r="18" spans="1:19" ht="15.95" customHeight="1">
      <c r="B18" s="21" t="s">
        <v>54</v>
      </c>
      <c r="C18" s="3"/>
      <c r="D18" s="3"/>
      <c r="E18" s="3"/>
      <c r="F18" s="3"/>
      <c r="G18" s="3"/>
      <c r="H18" s="3"/>
      <c r="I18" s="3"/>
      <c r="J18" s="3"/>
      <c r="K18" s="3"/>
      <c r="L18" s="3"/>
      <c r="M18" s="10"/>
      <c r="N18" s="5"/>
      <c r="O18" s="3"/>
      <c r="P18" s="7"/>
      <c r="Q18" s="7"/>
      <c r="R18" s="42"/>
      <c r="S18" s="42"/>
    </row>
    <row r="19" spans="1:19" ht="15.95" customHeight="1">
      <c r="A19" s="16"/>
      <c r="B19" s="29" t="s">
        <v>69</v>
      </c>
      <c r="C19" s="17">
        <v>0</v>
      </c>
      <c r="D19" s="17">
        <v>0</v>
      </c>
      <c r="E19" s="17">
        <v>0</v>
      </c>
      <c r="F19" s="17">
        <v>-23</v>
      </c>
      <c r="G19" s="17">
        <v>-66</v>
      </c>
      <c r="H19" s="17">
        <v>-147</v>
      </c>
      <c r="I19" s="17">
        <v>-27</v>
      </c>
      <c r="J19" s="17">
        <v>0</v>
      </c>
      <c r="K19" s="17">
        <v>0</v>
      </c>
      <c r="L19" s="33">
        <f t="shared" ref="L19:L23" si="4">SUM(C19:K19)</f>
        <v>-263</v>
      </c>
      <c r="O19" s="19"/>
      <c r="P19" s="46">
        <v>-263</v>
      </c>
      <c r="Q19" s="47">
        <f t="shared" ref="Q19:Q23" si="5">P19-L19</f>
        <v>0</v>
      </c>
    </row>
    <row r="20" spans="1:19" ht="15.95" customHeight="1">
      <c r="A20" s="16"/>
      <c r="B20" s="28" t="s">
        <v>56</v>
      </c>
      <c r="C20" s="43"/>
      <c r="D20" s="43"/>
      <c r="E20" s="43"/>
      <c r="F20" s="43"/>
      <c r="G20" s="43"/>
      <c r="H20" s="43"/>
      <c r="I20" s="43"/>
      <c r="J20" s="43"/>
      <c r="K20" s="43"/>
      <c r="L20" s="43"/>
      <c r="O20" s="18"/>
      <c r="P20" s="78"/>
      <c r="Q20" s="79"/>
    </row>
    <row r="21" spans="1:19" ht="15.95" customHeight="1">
      <c r="B21" s="29" t="s">
        <v>97</v>
      </c>
      <c r="C21" s="17">
        <v>-155641</v>
      </c>
      <c r="D21" s="17">
        <v>0</v>
      </c>
      <c r="E21" s="17">
        <v>0</v>
      </c>
      <c r="F21" s="17">
        <v>0</v>
      </c>
      <c r="G21" s="17">
        <v>0</v>
      </c>
      <c r="H21" s="17">
        <v>0</v>
      </c>
      <c r="I21" s="17">
        <v>0</v>
      </c>
      <c r="J21" s="17">
        <v>0</v>
      </c>
      <c r="K21" s="17">
        <v>0</v>
      </c>
      <c r="L21" s="33">
        <f t="shared" si="4"/>
        <v>-155641</v>
      </c>
      <c r="O21" s="18"/>
      <c r="P21" s="46">
        <v>-155641</v>
      </c>
      <c r="Q21" s="47">
        <f t="shared" si="5"/>
        <v>0</v>
      </c>
    </row>
    <row r="22" spans="1:19" ht="15.95" customHeight="1">
      <c r="B22" s="28" t="s">
        <v>17</v>
      </c>
      <c r="C22" s="17">
        <v>-1188</v>
      </c>
      <c r="D22" s="17">
        <v>-43</v>
      </c>
      <c r="E22" s="17">
        <v>-717</v>
      </c>
      <c r="F22" s="17">
        <v>-48240</v>
      </c>
      <c r="G22" s="17">
        <v>-7917</v>
      </c>
      <c r="H22" s="17">
        <v>-14346</v>
      </c>
      <c r="I22" s="17">
        <v>-4481</v>
      </c>
      <c r="J22" s="17">
        <v>-1148</v>
      </c>
      <c r="K22" s="17">
        <v>-7127</v>
      </c>
      <c r="L22" s="33">
        <f t="shared" si="4"/>
        <v>-85207</v>
      </c>
      <c r="O22" s="18"/>
      <c r="P22" s="46">
        <v>-85207</v>
      </c>
      <c r="Q22" s="47">
        <f t="shared" si="5"/>
        <v>0</v>
      </c>
    </row>
    <row r="23" spans="1:19" ht="15.95" customHeight="1">
      <c r="B23" s="34" t="s">
        <v>90</v>
      </c>
      <c r="C23" s="32">
        <f t="shared" ref="C23:K23" si="6">SUM(C19:C22)</f>
        <v>-156829</v>
      </c>
      <c r="D23" s="32">
        <f t="shared" si="6"/>
        <v>-43</v>
      </c>
      <c r="E23" s="32">
        <f t="shared" si="6"/>
        <v>-717</v>
      </c>
      <c r="F23" s="32">
        <f t="shared" si="6"/>
        <v>-48263</v>
      </c>
      <c r="G23" s="32">
        <f t="shared" si="6"/>
        <v>-7983</v>
      </c>
      <c r="H23" s="32">
        <f t="shared" si="6"/>
        <v>-14493</v>
      </c>
      <c r="I23" s="32">
        <f t="shared" si="6"/>
        <v>-4508</v>
      </c>
      <c r="J23" s="32">
        <f t="shared" si="6"/>
        <v>-1148</v>
      </c>
      <c r="K23" s="32">
        <f t="shared" si="6"/>
        <v>-7127</v>
      </c>
      <c r="L23" s="32">
        <f t="shared" si="4"/>
        <v>-241111</v>
      </c>
      <c r="M23" s="1"/>
      <c r="O23" s="15"/>
      <c r="P23" s="46">
        <v>-241111</v>
      </c>
      <c r="Q23" s="47">
        <f t="shared" si="5"/>
        <v>0</v>
      </c>
    </row>
    <row r="24" spans="1:19" ht="12.75" customHeight="1">
      <c r="A24" s="16"/>
      <c r="B24" s="2"/>
      <c r="C24" s="3"/>
      <c r="D24" s="3"/>
      <c r="E24" s="3"/>
      <c r="F24" s="3"/>
      <c r="G24" s="3"/>
      <c r="H24" s="3"/>
      <c r="I24" s="3"/>
      <c r="J24" s="3"/>
      <c r="K24" s="3"/>
      <c r="L24" s="3"/>
      <c r="O24" s="16"/>
      <c r="P24" s="7"/>
      <c r="Q24" s="7"/>
    </row>
    <row r="25" spans="1:19" ht="15.95" customHeight="1">
      <c r="A25" s="16"/>
      <c r="B25" s="45" t="s">
        <v>96</v>
      </c>
      <c r="C25" s="83">
        <f t="shared" ref="C25:K25" si="7">IF(-C21&gt;C10,C21+C10,0)</f>
        <v>-6975</v>
      </c>
      <c r="D25" s="83">
        <f t="shared" si="7"/>
        <v>0</v>
      </c>
      <c r="E25" s="83">
        <f t="shared" si="7"/>
        <v>0</v>
      </c>
      <c r="F25" s="83">
        <f t="shared" si="7"/>
        <v>0</v>
      </c>
      <c r="G25" s="83">
        <f t="shared" si="7"/>
        <v>0</v>
      </c>
      <c r="H25" s="83">
        <f t="shared" si="7"/>
        <v>0</v>
      </c>
      <c r="I25" s="83">
        <f t="shared" si="7"/>
        <v>0</v>
      </c>
      <c r="J25" s="83">
        <f t="shared" si="7"/>
        <v>0</v>
      </c>
      <c r="K25" s="83">
        <f t="shared" si="7"/>
        <v>0</v>
      </c>
      <c r="L25" s="33">
        <f t="shared" ref="L25:L26" si="8">SUM(C25:K25)</f>
        <v>-6975</v>
      </c>
      <c r="O25" s="16"/>
      <c r="P25" s="7"/>
      <c r="Q25" s="7"/>
    </row>
    <row r="26" spans="1:19" ht="15.95" customHeight="1">
      <c r="A26" s="16"/>
      <c r="B26" s="31" t="s">
        <v>93</v>
      </c>
      <c r="C26" s="32">
        <f>SUM(C22,C25)</f>
        <v>-8163</v>
      </c>
      <c r="D26" s="32">
        <f t="shared" ref="D26:K26" si="9">SUM(D22,D25)</f>
        <v>-43</v>
      </c>
      <c r="E26" s="32">
        <f t="shared" si="9"/>
        <v>-717</v>
      </c>
      <c r="F26" s="32">
        <f t="shared" si="9"/>
        <v>-48240</v>
      </c>
      <c r="G26" s="32">
        <f t="shared" si="9"/>
        <v>-7917</v>
      </c>
      <c r="H26" s="32">
        <f t="shared" si="9"/>
        <v>-14346</v>
      </c>
      <c r="I26" s="32">
        <f t="shared" si="9"/>
        <v>-4481</v>
      </c>
      <c r="J26" s="32">
        <f t="shared" si="9"/>
        <v>-1148</v>
      </c>
      <c r="K26" s="32">
        <f t="shared" si="9"/>
        <v>-7127</v>
      </c>
      <c r="L26" s="32">
        <f t="shared" si="8"/>
        <v>-92182</v>
      </c>
      <c r="O26" s="15"/>
      <c r="P26" s="7"/>
      <c r="Q26" s="7"/>
    </row>
    <row r="27" spans="1:19" ht="12.75" customHeight="1">
      <c r="A27" s="16"/>
      <c r="B27" s="2"/>
      <c r="C27" s="3"/>
      <c r="D27" s="3"/>
      <c r="E27" s="3"/>
      <c r="F27" s="3"/>
      <c r="G27" s="3"/>
      <c r="H27" s="3"/>
      <c r="I27" s="3"/>
      <c r="J27" s="3"/>
      <c r="K27" s="3"/>
      <c r="L27" s="3"/>
      <c r="O27" s="15"/>
      <c r="P27" s="7"/>
      <c r="Q27" s="7"/>
    </row>
    <row r="28" spans="1:19" ht="15.95" customHeight="1">
      <c r="A28" s="16"/>
      <c r="B28" s="31" t="s">
        <v>67</v>
      </c>
      <c r="C28" s="32">
        <f>C13+C23</f>
        <v>-5728</v>
      </c>
      <c r="D28" s="32">
        <f t="shared" ref="D28:L28" si="10">D13+D23</f>
        <v>9</v>
      </c>
      <c r="E28" s="32">
        <f t="shared" si="10"/>
        <v>83134</v>
      </c>
      <c r="F28" s="32">
        <f t="shared" si="10"/>
        <v>91925</v>
      </c>
      <c r="G28" s="32">
        <f t="shared" si="10"/>
        <v>22129</v>
      </c>
      <c r="H28" s="32">
        <f t="shared" si="10"/>
        <v>44465</v>
      </c>
      <c r="I28" s="32">
        <f t="shared" si="10"/>
        <v>7808</v>
      </c>
      <c r="J28" s="32">
        <f t="shared" si="10"/>
        <v>1294</v>
      </c>
      <c r="K28" s="32">
        <f t="shared" si="10"/>
        <v>1252</v>
      </c>
      <c r="L28" s="32">
        <f t="shared" si="10"/>
        <v>246288</v>
      </c>
      <c r="M28" s="1"/>
      <c r="O28" s="15"/>
      <c r="P28" s="46">
        <v>246288</v>
      </c>
      <c r="Q28" s="47">
        <f>P28-L28</f>
        <v>0</v>
      </c>
    </row>
    <row r="29" spans="1:19" ht="12.75" customHeight="1">
      <c r="A29" s="20"/>
      <c r="B29" s="2"/>
      <c r="C29" s="3"/>
      <c r="D29" s="3"/>
      <c r="E29" s="3"/>
      <c r="F29" s="3"/>
      <c r="G29" s="3"/>
      <c r="H29" s="3"/>
      <c r="I29" s="3"/>
      <c r="J29" s="3"/>
      <c r="K29" s="3"/>
      <c r="L29" s="3"/>
      <c r="O29" s="41"/>
      <c r="P29" s="3"/>
      <c r="Q29" s="3"/>
    </row>
    <row r="30" spans="1:19" ht="15.95" customHeight="1">
      <c r="B30" s="28" t="s">
        <v>14</v>
      </c>
      <c r="C30" s="17">
        <v>0</v>
      </c>
      <c r="D30" s="17">
        <v>0</v>
      </c>
      <c r="E30" s="17">
        <v>0</v>
      </c>
      <c r="F30" s="17">
        <v>0</v>
      </c>
      <c r="G30" s="17">
        <v>0</v>
      </c>
      <c r="H30" s="17">
        <v>0</v>
      </c>
      <c r="I30" s="17">
        <v>0</v>
      </c>
      <c r="J30" s="17">
        <v>0</v>
      </c>
      <c r="K30" s="17">
        <v>0</v>
      </c>
      <c r="L30" s="33">
        <f>SUM(C30:K30)</f>
        <v>0</v>
      </c>
      <c r="M30" s="10"/>
      <c r="N30" s="10"/>
      <c r="P30" s="11"/>
      <c r="Q30" s="15"/>
    </row>
    <row r="31" spans="1:19" s="16" customFormat="1" ht="12.75" customHeight="1">
      <c r="A31" s="85"/>
      <c r="B31" s="14"/>
      <c r="C31" s="11"/>
      <c r="D31" s="11"/>
      <c r="E31" s="11"/>
      <c r="F31" s="11"/>
      <c r="G31" s="11"/>
      <c r="H31" s="11"/>
      <c r="I31" s="11"/>
      <c r="J31" s="11"/>
      <c r="K31" s="11"/>
      <c r="L31" s="11"/>
      <c r="M31" s="13"/>
      <c r="N31" s="13"/>
      <c r="O31" s="36"/>
      <c r="P31" s="25"/>
      <c r="Q31" s="26"/>
    </row>
    <row r="32" spans="1:19" s="16" customFormat="1" ht="15.95" customHeight="1">
      <c r="B32" s="37" t="s">
        <v>106</v>
      </c>
      <c r="C32" s="11"/>
      <c r="D32" s="11"/>
      <c r="E32" s="11"/>
      <c r="F32" s="11"/>
      <c r="G32" s="11"/>
      <c r="H32" s="11"/>
      <c r="I32" s="11"/>
      <c r="J32" s="11"/>
      <c r="K32" s="11"/>
      <c r="L32" s="15"/>
      <c r="M32" s="25"/>
      <c r="O32" s="15"/>
      <c r="P32" s="15"/>
      <c r="Q32" s="15"/>
      <c r="S32" s="15"/>
    </row>
    <row r="33" spans="1:19" s="16" customFormat="1" ht="15.95" customHeight="1">
      <c r="A33" s="85"/>
      <c r="B33" s="45" t="s">
        <v>117</v>
      </c>
      <c r="C33" s="83">
        <v>2472</v>
      </c>
      <c r="D33" s="83">
        <v>44</v>
      </c>
      <c r="E33" s="83">
        <v>77371</v>
      </c>
      <c r="F33" s="83">
        <v>134026</v>
      </c>
      <c r="G33" s="83">
        <v>29557</v>
      </c>
      <c r="H33" s="83">
        <v>55034</v>
      </c>
      <c r="I33" s="83">
        <v>11513</v>
      </c>
      <c r="J33" s="83">
        <v>1129</v>
      </c>
      <c r="K33" s="83">
        <v>6978</v>
      </c>
      <c r="L33" s="83">
        <v>318124</v>
      </c>
      <c r="M33" s="13"/>
      <c r="N33" s="13"/>
      <c r="O33" s="36"/>
      <c r="P33" s="40"/>
      <c r="Q33" s="39"/>
    </row>
    <row r="34" spans="1:19" ht="15.95" customHeight="1">
      <c r="B34" s="45" t="s">
        <v>118</v>
      </c>
      <c r="C34" s="83">
        <v>-1376</v>
      </c>
      <c r="D34" s="83">
        <v>-44</v>
      </c>
      <c r="E34" s="83">
        <v>-528</v>
      </c>
      <c r="F34" s="83">
        <v>-46843</v>
      </c>
      <c r="G34" s="83">
        <v>-8585</v>
      </c>
      <c r="H34" s="83">
        <v>-14922</v>
      </c>
      <c r="I34" s="83">
        <v>-4426</v>
      </c>
      <c r="J34" s="83">
        <v>-667</v>
      </c>
      <c r="K34" s="83">
        <v>-6657</v>
      </c>
      <c r="L34" s="83">
        <v>-84048</v>
      </c>
      <c r="O34" s="36"/>
      <c r="P34" s="3"/>
      <c r="Q34" s="3"/>
    </row>
    <row r="35" spans="1:19" ht="15.95" customHeight="1">
      <c r="B35" s="45" t="s">
        <v>119</v>
      </c>
      <c r="C35" s="83">
        <v>1096</v>
      </c>
      <c r="D35" s="83">
        <v>0</v>
      </c>
      <c r="E35" s="83">
        <v>76843</v>
      </c>
      <c r="F35" s="83">
        <v>87183</v>
      </c>
      <c r="G35" s="83">
        <v>20972</v>
      </c>
      <c r="H35" s="83">
        <v>40112</v>
      </c>
      <c r="I35" s="83">
        <v>7087</v>
      </c>
      <c r="J35" s="83">
        <v>462</v>
      </c>
      <c r="K35" s="83">
        <v>321</v>
      </c>
      <c r="L35" s="83">
        <v>234076</v>
      </c>
      <c r="O35" s="36"/>
      <c r="P35" s="3"/>
      <c r="Q35" s="3"/>
    </row>
    <row r="36" spans="1:19" ht="12.75" customHeight="1">
      <c r="C36" s="41">
        <v>2</v>
      </c>
      <c r="D36" s="41">
        <v>3</v>
      </c>
      <c r="E36" s="41">
        <v>4</v>
      </c>
      <c r="F36" s="41">
        <v>5</v>
      </c>
      <c r="G36" s="41">
        <v>6</v>
      </c>
      <c r="H36" s="41">
        <v>7</v>
      </c>
      <c r="I36" s="41">
        <v>8</v>
      </c>
      <c r="J36" s="41">
        <v>9</v>
      </c>
      <c r="K36" s="41">
        <v>10</v>
      </c>
      <c r="L36" s="41">
        <v>11</v>
      </c>
      <c r="O36" s="36"/>
      <c r="P36" s="3"/>
      <c r="Q36" s="3"/>
    </row>
    <row r="37" spans="1:19" ht="18" customHeight="1">
      <c r="B37" s="27" t="s">
        <v>103</v>
      </c>
      <c r="C37" s="3"/>
      <c r="D37" s="3"/>
      <c r="E37" s="3"/>
      <c r="F37" s="3"/>
      <c r="G37" s="3"/>
      <c r="H37" s="3"/>
      <c r="I37" s="3"/>
      <c r="J37" s="3"/>
      <c r="K37" s="3"/>
      <c r="L37" s="3"/>
      <c r="O37" s="3"/>
      <c r="P37" s="3"/>
      <c r="Q37" s="3"/>
      <c r="R37" s="3"/>
      <c r="S37" s="3"/>
    </row>
    <row r="38" spans="1:19" ht="15.95" customHeight="1">
      <c r="B38" s="1" t="s">
        <v>53</v>
      </c>
      <c r="C38" s="3"/>
      <c r="D38" s="3"/>
      <c r="E38" s="3"/>
      <c r="F38" s="3"/>
      <c r="G38" s="3"/>
      <c r="H38" s="3"/>
      <c r="I38" s="3"/>
      <c r="J38" s="3"/>
      <c r="K38" s="3"/>
      <c r="L38" s="3"/>
      <c r="O38" s="36"/>
      <c r="P38" s="3"/>
      <c r="Q38" s="3"/>
    </row>
    <row r="39" spans="1:19" ht="15.95" customHeight="1">
      <c r="B39" s="28" t="s">
        <v>10</v>
      </c>
      <c r="C39" s="17">
        <v>1321</v>
      </c>
      <c r="D39" s="17">
        <v>2</v>
      </c>
      <c r="E39" s="17">
        <v>25973</v>
      </c>
      <c r="F39" s="17">
        <v>42836</v>
      </c>
      <c r="G39" s="17">
        <v>10344</v>
      </c>
      <c r="H39" s="17">
        <v>19044</v>
      </c>
      <c r="I39" s="17">
        <v>5047</v>
      </c>
      <c r="J39" s="17">
        <v>1940</v>
      </c>
      <c r="K39" s="17">
        <v>7591</v>
      </c>
      <c r="L39" s="33">
        <f t="shared" ref="L39:L46" si="11">SUM(C39:K39)</f>
        <v>114098</v>
      </c>
      <c r="O39" s="81"/>
      <c r="P39" s="46">
        <v>114098</v>
      </c>
      <c r="Q39" s="47">
        <f>P39-L39</f>
        <v>0</v>
      </c>
    </row>
    <row r="40" spans="1:19" ht="15.95" customHeight="1">
      <c r="B40" s="53" t="s">
        <v>11</v>
      </c>
      <c r="C40" s="44">
        <f>SUM(C41:C46)</f>
        <v>49</v>
      </c>
      <c r="D40" s="44">
        <f>SUM(D41:D46)</f>
        <v>0</v>
      </c>
      <c r="E40" s="44">
        <f t="shared" ref="E40:J40" si="12">SUM(E41:E46)</f>
        <v>47279</v>
      </c>
      <c r="F40" s="44">
        <f t="shared" si="12"/>
        <v>81479</v>
      </c>
      <c r="G40" s="44">
        <f>SUM(G41:G46)</f>
        <v>14269</v>
      </c>
      <c r="H40" s="44">
        <f t="shared" si="12"/>
        <v>33567</v>
      </c>
      <c r="I40" s="44">
        <f t="shared" si="12"/>
        <v>6156</v>
      </c>
      <c r="J40" s="44">
        <f t="shared" si="12"/>
        <v>10</v>
      </c>
      <c r="K40" s="44">
        <f>SUM(K41:K46)</f>
        <v>116</v>
      </c>
      <c r="L40" s="33">
        <f t="shared" si="11"/>
        <v>182925</v>
      </c>
      <c r="O40" s="81"/>
      <c r="P40" s="46">
        <v>182925</v>
      </c>
      <c r="Q40" s="47">
        <f>P40-L40</f>
        <v>0</v>
      </c>
    </row>
    <row r="41" spans="1:19" ht="15.95" customHeight="1">
      <c r="B41" s="29" t="s">
        <v>71</v>
      </c>
      <c r="C41" s="17">
        <v>0</v>
      </c>
      <c r="D41" s="17">
        <v>0</v>
      </c>
      <c r="E41" s="17">
        <v>2961</v>
      </c>
      <c r="F41" s="17">
        <v>16</v>
      </c>
      <c r="G41" s="17">
        <v>49</v>
      </c>
      <c r="H41" s="17">
        <v>101</v>
      </c>
      <c r="I41" s="17">
        <v>22</v>
      </c>
      <c r="J41" s="17">
        <v>0</v>
      </c>
      <c r="K41" s="17">
        <v>0</v>
      </c>
      <c r="L41" s="33">
        <f t="shared" si="11"/>
        <v>3149</v>
      </c>
      <c r="O41" s="36"/>
      <c r="P41" s="3"/>
      <c r="Q41" s="3"/>
    </row>
    <row r="42" spans="1:19" ht="15.95" customHeight="1">
      <c r="B42" s="29" t="s">
        <v>72</v>
      </c>
      <c r="C42" s="17">
        <v>0</v>
      </c>
      <c r="D42" s="17">
        <v>0</v>
      </c>
      <c r="E42" s="17">
        <v>39450</v>
      </c>
      <c r="F42" s="17">
        <v>72262</v>
      </c>
      <c r="G42" s="17">
        <v>2898</v>
      </c>
      <c r="H42" s="17">
        <v>6828</v>
      </c>
      <c r="I42" s="17">
        <v>1192</v>
      </c>
      <c r="J42" s="17">
        <v>5</v>
      </c>
      <c r="K42" s="17">
        <v>96</v>
      </c>
      <c r="L42" s="33">
        <f t="shared" si="11"/>
        <v>122731</v>
      </c>
      <c r="O42" s="5"/>
      <c r="P42" s="3"/>
      <c r="Q42" s="3"/>
    </row>
    <row r="43" spans="1:19" ht="15.95" customHeight="1">
      <c r="B43" s="29" t="s">
        <v>73</v>
      </c>
      <c r="C43" s="17">
        <v>0</v>
      </c>
      <c r="D43" s="17">
        <v>0</v>
      </c>
      <c r="E43" s="17">
        <v>4327</v>
      </c>
      <c r="F43" s="17">
        <v>6695</v>
      </c>
      <c r="G43" s="17">
        <v>11301</v>
      </c>
      <c r="H43" s="17">
        <v>26612</v>
      </c>
      <c r="I43" s="17">
        <v>4936</v>
      </c>
      <c r="J43" s="17">
        <v>2</v>
      </c>
      <c r="K43" s="17">
        <v>20</v>
      </c>
      <c r="L43" s="33">
        <f t="shared" si="11"/>
        <v>53893</v>
      </c>
      <c r="O43" s="36"/>
      <c r="P43" s="3"/>
      <c r="Q43" s="3"/>
    </row>
    <row r="44" spans="1:19" ht="15.95" customHeight="1">
      <c r="B44" s="29" t="s">
        <v>74</v>
      </c>
      <c r="C44" s="17">
        <v>49</v>
      </c>
      <c r="D44" s="17">
        <v>0</v>
      </c>
      <c r="E44" s="17">
        <v>536</v>
      </c>
      <c r="F44" s="17">
        <v>2506</v>
      </c>
      <c r="G44" s="17">
        <v>21</v>
      </c>
      <c r="H44" s="17">
        <v>26</v>
      </c>
      <c r="I44" s="17">
        <v>6</v>
      </c>
      <c r="J44" s="17">
        <v>3</v>
      </c>
      <c r="K44" s="17">
        <v>0</v>
      </c>
      <c r="L44" s="33">
        <f t="shared" si="11"/>
        <v>3147</v>
      </c>
      <c r="O44" s="51"/>
      <c r="P44" s="46">
        <v>3147</v>
      </c>
      <c r="Q44" s="47">
        <f>P44-L44</f>
        <v>0</v>
      </c>
    </row>
    <row r="45" spans="1:19" ht="15.95" customHeight="1">
      <c r="B45" s="29" t="s">
        <v>75</v>
      </c>
      <c r="C45" s="17">
        <v>0</v>
      </c>
      <c r="D45" s="17">
        <v>0</v>
      </c>
      <c r="E45" s="17">
        <v>5</v>
      </c>
      <c r="F45" s="17">
        <v>0</v>
      </c>
      <c r="G45" s="17">
        <v>0</v>
      </c>
      <c r="H45" s="17">
        <v>0</v>
      </c>
      <c r="I45" s="17">
        <v>0</v>
      </c>
      <c r="J45" s="17">
        <v>0</v>
      </c>
      <c r="K45" s="17">
        <v>0</v>
      </c>
      <c r="L45" s="33">
        <f t="shared" si="11"/>
        <v>5</v>
      </c>
      <c r="O45" s="5"/>
      <c r="P45" s="46">
        <v>5</v>
      </c>
      <c r="Q45" s="47">
        <f>P45-L45</f>
        <v>0</v>
      </c>
    </row>
    <row r="46" spans="1:19" ht="15.95" customHeight="1">
      <c r="B46" s="29" t="s">
        <v>6</v>
      </c>
      <c r="C46" s="17">
        <v>0</v>
      </c>
      <c r="D46" s="17">
        <v>0</v>
      </c>
      <c r="E46" s="17">
        <v>0</v>
      </c>
      <c r="F46" s="17">
        <v>0</v>
      </c>
      <c r="G46" s="17">
        <v>0</v>
      </c>
      <c r="H46" s="17">
        <v>0</v>
      </c>
      <c r="I46" s="17">
        <v>0</v>
      </c>
      <c r="J46" s="17">
        <v>0</v>
      </c>
      <c r="K46" s="17">
        <v>0</v>
      </c>
      <c r="L46" s="33">
        <f t="shared" si="11"/>
        <v>0</v>
      </c>
      <c r="O46" s="5"/>
      <c r="P46" s="3"/>
      <c r="Q46" s="3"/>
    </row>
    <row r="47" spans="1:19" ht="15.95" customHeight="1">
      <c r="B47" s="1" t="s">
        <v>54</v>
      </c>
      <c r="C47" s="3"/>
      <c r="D47" s="3"/>
      <c r="E47" s="3"/>
      <c r="F47" s="3"/>
      <c r="G47" s="3"/>
      <c r="H47" s="3"/>
      <c r="I47" s="3"/>
      <c r="J47" s="3"/>
      <c r="K47" s="3"/>
      <c r="L47" s="3"/>
      <c r="O47" s="5"/>
      <c r="P47" s="3"/>
      <c r="Q47" s="3"/>
    </row>
    <row r="48" spans="1:19" ht="15.95" customHeight="1">
      <c r="B48" s="28" t="s">
        <v>13</v>
      </c>
      <c r="C48" s="17">
        <v>-1188</v>
      </c>
      <c r="D48" s="17">
        <v>0</v>
      </c>
      <c r="E48" s="17">
        <v>-154</v>
      </c>
      <c r="F48" s="17">
        <v>-28792</v>
      </c>
      <c r="G48" s="17">
        <v>-6876</v>
      </c>
      <c r="H48" s="17">
        <v>-13457</v>
      </c>
      <c r="I48" s="17">
        <v>-3633</v>
      </c>
      <c r="J48" s="17">
        <v>-941</v>
      </c>
      <c r="K48" s="17">
        <v>0</v>
      </c>
      <c r="L48" s="33">
        <f>SUM(C48:K48)</f>
        <v>-55041</v>
      </c>
      <c r="O48" s="51"/>
      <c r="P48" s="46">
        <v>-55041</v>
      </c>
      <c r="Q48" s="47">
        <f>P48-L48</f>
        <v>0</v>
      </c>
    </row>
    <row r="49" spans="2:19" ht="6" customHeight="1">
      <c r="B49" s="4"/>
      <c r="C49" s="3"/>
      <c r="D49" s="3"/>
      <c r="E49" s="3"/>
      <c r="F49" s="3"/>
      <c r="G49" s="3"/>
      <c r="H49" s="3"/>
      <c r="I49" s="3"/>
      <c r="J49" s="3"/>
      <c r="K49" s="3"/>
      <c r="L49" s="3"/>
      <c r="M49" s="3"/>
      <c r="O49" s="38"/>
      <c r="P49" s="3"/>
    </row>
    <row r="50" spans="2:19" ht="15.95" customHeight="1">
      <c r="B50" s="55" t="s">
        <v>101</v>
      </c>
      <c r="C50" s="3"/>
      <c r="D50" s="3"/>
      <c r="E50" s="5"/>
      <c r="F50" s="3"/>
      <c r="G50" s="5"/>
      <c r="H50" s="5"/>
      <c r="I50" s="5"/>
      <c r="J50" s="5"/>
      <c r="K50" s="3"/>
      <c r="L50" s="3"/>
      <c r="O50" s="12"/>
    </row>
    <row r="51" spans="2:19" ht="15.95" customHeight="1">
      <c r="B51" s="62" t="s">
        <v>12</v>
      </c>
      <c r="C51" s="43"/>
      <c r="D51" s="43"/>
      <c r="E51" s="50">
        <f t="shared" ref="E51:J51" si="13">E8</f>
        <v>2618</v>
      </c>
      <c r="F51" s="50">
        <f t="shared" si="13"/>
        <v>3920</v>
      </c>
      <c r="G51" s="50">
        <f t="shared" si="13"/>
        <v>850</v>
      </c>
      <c r="H51" s="50">
        <f t="shared" si="13"/>
        <v>1517</v>
      </c>
      <c r="I51" s="50">
        <f t="shared" si="13"/>
        <v>296</v>
      </c>
      <c r="J51" s="50">
        <f t="shared" si="13"/>
        <v>131</v>
      </c>
      <c r="K51" s="43"/>
      <c r="L51" s="33">
        <f>SUM(C51:K51)</f>
        <v>9332</v>
      </c>
      <c r="N51" s="43"/>
      <c r="O51" s="12"/>
    </row>
    <row r="52" spans="2:19" ht="15.95" customHeight="1">
      <c r="B52" s="28" t="s">
        <v>0</v>
      </c>
      <c r="C52" s="43"/>
      <c r="D52" s="43"/>
      <c r="E52" s="17">
        <v>20844</v>
      </c>
      <c r="F52" s="17">
        <v>10332</v>
      </c>
      <c r="G52" s="17">
        <v>2523</v>
      </c>
      <c r="H52" s="17">
        <v>3764</v>
      </c>
      <c r="I52" s="17">
        <v>1632</v>
      </c>
      <c r="J52" s="17">
        <v>750</v>
      </c>
      <c r="K52" s="43"/>
      <c r="L52" s="33">
        <f>SUM(C52:K52)</f>
        <v>39845</v>
      </c>
      <c r="N52" s="43"/>
      <c r="O52" s="5"/>
      <c r="P52" s="93"/>
      <c r="Q52" s="93"/>
      <c r="R52" s="93"/>
      <c r="S52" s="93"/>
    </row>
    <row r="53" spans="2:19" ht="15.95" customHeight="1">
      <c r="B53" s="29" t="s">
        <v>65</v>
      </c>
      <c r="C53" s="43"/>
      <c r="D53" s="43"/>
      <c r="E53" s="17">
        <v>456</v>
      </c>
      <c r="F53" s="17">
        <v>2252</v>
      </c>
      <c r="G53" s="17">
        <v>2856</v>
      </c>
      <c r="H53" s="17">
        <v>2123</v>
      </c>
      <c r="I53" s="17">
        <v>250</v>
      </c>
      <c r="J53" s="17">
        <v>0</v>
      </c>
      <c r="K53" s="43"/>
      <c r="L53" s="33">
        <f>SUM(C53:K53)</f>
        <v>7937</v>
      </c>
      <c r="N53" s="43"/>
      <c r="P53" s="93"/>
      <c r="Q53" s="93"/>
      <c r="R53" s="93"/>
      <c r="S53" s="93"/>
    </row>
    <row r="54" spans="2:19" ht="15.95" customHeight="1">
      <c r="B54" s="53" t="s">
        <v>76</v>
      </c>
      <c r="C54" s="43"/>
      <c r="D54" s="43"/>
      <c r="E54" s="54">
        <f t="shared" ref="E54:J54" si="14">SUM(E55,E64)</f>
        <v>60665</v>
      </c>
      <c r="F54" s="54">
        <f t="shared" si="14"/>
        <v>123947</v>
      </c>
      <c r="G54" s="54">
        <f t="shared" si="14"/>
        <v>23995</v>
      </c>
      <c r="H54" s="54">
        <f t="shared" si="14"/>
        <v>51571</v>
      </c>
      <c r="I54" s="54">
        <f t="shared" si="14"/>
        <v>10252</v>
      </c>
      <c r="J54" s="54">
        <f t="shared" si="14"/>
        <v>1566</v>
      </c>
      <c r="K54" s="43"/>
      <c r="L54" s="33">
        <f>SUM(C54:K54)</f>
        <v>271996</v>
      </c>
      <c r="N54" s="54">
        <f>SUM(N55,N64)</f>
        <v>188</v>
      </c>
      <c r="P54" s="93"/>
      <c r="Q54" s="93"/>
      <c r="R54" s="93"/>
      <c r="S54" s="93"/>
    </row>
    <row r="55" spans="2:19" ht="15.95" customHeight="1">
      <c r="B55" s="53" t="s">
        <v>77</v>
      </c>
      <c r="C55" s="43"/>
      <c r="D55" s="43"/>
      <c r="E55" s="54">
        <f>E61+E62+E56+E63</f>
        <v>27414</v>
      </c>
      <c r="F55" s="54">
        <f>F56+F63</f>
        <v>80124</v>
      </c>
      <c r="G55" s="54">
        <f>G56+G63</f>
        <v>11546</v>
      </c>
      <c r="H55" s="54">
        <f>H56+H63</f>
        <v>23328</v>
      </c>
      <c r="I55" s="54">
        <f>I56+I63</f>
        <v>5607</v>
      </c>
      <c r="J55" s="54">
        <f>J56+J63</f>
        <v>0</v>
      </c>
      <c r="K55" s="43"/>
      <c r="L55" s="33">
        <f>SUM(C55:K55)</f>
        <v>148019</v>
      </c>
      <c r="N55" s="54">
        <f>N56</f>
        <v>0</v>
      </c>
      <c r="P55" s="93"/>
      <c r="Q55" s="93"/>
      <c r="R55" s="93"/>
      <c r="S55" s="93"/>
    </row>
    <row r="56" spans="2:19" ht="15.95" customHeight="1">
      <c r="B56" s="63" t="s">
        <v>58</v>
      </c>
      <c r="C56" s="43"/>
      <c r="D56" s="43"/>
      <c r="E56" s="54">
        <f>SUM(E57:E60)</f>
        <v>4099</v>
      </c>
      <c r="F56" s="54">
        <f t="shared" ref="F56:J56" si="15">SUM(F57:F60)</f>
        <v>75813</v>
      </c>
      <c r="G56" s="54">
        <f t="shared" si="15"/>
        <v>4371</v>
      </c>
      <c r="H56" s="54">
        <f t="shared" si="15"/>
        <v>6025</v>
      </c>
      <c r="I56" s="54">
        <f t="shared" si="15"/>
        <v>2950</v>
      </c>
      <c r="J56" s="54">
        <f t="shared" si="15"/>
        <v>0</v>
      </c>
      <c r="K56" s="43"/>
      <c r="L56" s="33">
        <f t="shared" ref="L56:L74" si="16">SUM(C56:K56)</f>
        <v>93258</v>
      </c>
      <c r="N56" s="54">
        <f>N60</f>
        <v>0</v>
      </c>
      <c r="P56" s="93"/>
      <c r="Q56" s="93"/>
      <c r="R56" s="93"/>
      <c r="S56" s="93"/>
    </row>
    <row r="57" spans="2:19" ht="15.95" customHeight="1">
      <c r="B57" s="29" t="s">
        <v>114</v>
      </c>
      <c r="C57" s="43"/>
      <c r="D57" s="43"/>
      <c r="E57" s="17">
        <v>0</v>
      </c>
      <c r="F57" s="17">
        <v>6779</v>
      </c>
      <c r="G57" s="17">
        <v>0</v>
      </c>
      <c r="H57" s="17">
        <v>2</v>
      </c>
      <c r="I57" s="17">
        <v>0</v>
      </c>
      <c r="J57" s="17">
        <v>0</v>
      </c>
      <c r="K57" s="43"/>
      <c r="L57" s="33">
        <f t="shared" si="16"/>
        <v>6781</v>
      </c>
      <c r="N57" s="43"/>
      <c r="P57" s="93"/>
      <c r="Q57" s="93"/>
      <c r="R57" s="93"/>
      <c r="S57" s="93"/>
    </row>
    <row r="58" spans="2:19" ht="15.95" customHeight="1">
      <c r="B58" s="29" t="s">
        <v>115</v>
      </c>
      <c r="C58" s="43"/>
      <c r="D58" s="43"/>
      <c r="E58" s="17">
        <v>0</v>
      </c>
      <c r="F58" s="17">
        <v>3791</v>
      </c>
      <c r="G58" s="17">
        <v>0</v>
      </c>
      <c r="H58" s="17">
        <v>0</v>
      </c>
      <c r="I58" s="17">
        <v>0</v>
      </c>
      <c r="J58" s="17">
        <v>0</v>
      </c>
      <c r="K58" s="43"/>
      <c r="L58" s="33">
        <f t="shared" si="16"/>
        <v>3791</v>
      </c>
      <c r="N58" s="43"/>
      <c r="P58" s="93"/>
      <c r="Q58" s="93"/>
      <c r="R58" s="93"/>
      <c r="S58" s="93"/>
    </row>
    <row r="59" spans="2:19" ht="15.95" customHeight="1">
      <c r="B59" s="29" t="s">
        <v>59</v>
      </c>
      <c r="C59" s="43"/>
      <c r="D59" s="43"/>
      <c r="E59" s="43"/>
      <c r="F59" s="43"/>
      <c r="G59" s="17">
        <v>4</v>
      </c>
      <c r="H59" s="17">
        <v>0</v>
      </c>
      <c r="I59" s="17">
        <v>109</v>
      </c>
      <c r="J59" s="17">
        <v>0</v>
      </c>
      <c r="K59" s="43"/>
      <c r="L59" s="33">
        <f t="shared" si="16"/>
        <v>113</v>
      </c>
      <c r="N59" s="43"/>
      <c r="P59" s="93"/>
      <c r="Q59" s="93"/>
      <c r="R59" s="93"/>
      <c r="S59" s="93"/>
    </row>
    <row r="60" spans="2:19" ht="15.95" customHeight="1">
      <c r="B60" s="52" t="s">
        <v>60</v>
      </c>
      <c r="C60" s="43"/>
      <c r="D60" s="43"/>
      <c r="E60" s="17">
        <v>4099</v>
      </c>
      <c r="F60" s="17">
        <v>65243</v>
      </c>
      <c r="G60" s="17">
        <v>4367</v>
      </c>
      <c r="H60" s="17">
        <v>6023</v>
      </c>
      <c r="I60" s="17">
        <v>2841</v>
      </c>
      <c r="J60" s="17">
        <v>0</v>
      </c>
      <c r="K60" s="43"/>
      <c r="L60" s="33">
        <f t="shared" si="16"/>
        <v>82573</v>
      </c>
      <c r="N60" s="17">
        <v>0</v>
      </c>
      <c r="P60" s="93"/>
      <c r="Q60" s="93"/>
      <c r="R60" s="93"/>
      <c r="S60" s="93"/>
    </row>
    <row r="61" spans="2:19" ht="15.95" customHeight="1">
      <c r="B61" s="52" t="s">
        <v>1</v>
      </c>
      <c r="C61" s="43"/>
      <c r="D61" s="43"/>
      <c r="E61" s="17">
        <v>1166</v>
      </c>
      <c r="F61" s="43"/>
      <c r="G61" s="43"/>
      <c r="H61" s="43"/>
      <c r="I61" s="43"/>
      <c r="J61" s="43"/>
      <c r="K61" s="43"/>
      <c r="L61" s="33">
        <f>SUM(C61:K61)</f>
        <v>1166</v>
      </c>
      <c r="N61" s="43"/>
      <c r="P61" s="93"/>
      <c r="Q61" s="93"/>
      <c r="R61" s="93"/>
      <c r="S61" s="93"/>
    </row>
    <row r="62" spans="2:19" ht="15.95" customHeight="1">
      <c r="B62" s="29" t="s">
        <v>78</v>
      </c>
      <c r="C62" s="43"/>
      <c r="D62" s="43"/>
      <c r="E62" s="17">
        <v>21027</v>
      </c>
      <c r="F62" s="43"/>
      <c r="G62" s="43"/>
      <c r="H62" s="43"/>
      <c r="I62" s="43"/>
      <c r="J62" s="43"/>
      <c r="K62" s="43"/>
      <c r="L62" s="33">
        <f>SUM(C62:K62)</f>
        <v>21027</v>
      </c>
      <c r="N62" s="17">
        <v>0</v>
      </c>
      <c r="P62" s="93"/>
      <c r="Q62" s="93"/>
      <c r="R62" s="93"/>
      <c r="S62" s="93"/>
    </row>
    <row r="63" spans="2:19" ht="15.95" customHeight="1">
      <c r="B63" s="29" t="s">
        <v>79</v>
      </c>
      <c r="C63" s="43"/>
      <c r="D63" s="43"/>
      <c r="E63" s="17">
        <v>1122</v>
      </c>
      <c r="F63" s="17">
        <v>4311</v>
      </c>
      <c r="G63" s="17">
        <v>7175</v>
      </c>
      <c r="H63" s="17">
        <v>17303</v>
      </c>
      <c r="I63" s="17">
        <v>2657</v>
      </c>
      <c r="J63" s="17">
        <v>0</v>
      </c>
      <c r="K63" s="43"/>
      <c r="L63" s="33">
        <f t="shared" si="16"/>
        <v>32568</v>
      </c>
      <c r="N63" s="17">
        <v>58</v>
      </c>
      <c r="P63" s="93"/>
      <c r="Q63" s="93"/>
      <c r="R63" s="93"/>
      <c r="S63" s="93"/>
    </row>
    <row r="64" spans="2:19" ht="15.95" customHeight="1">
      <c r="B64" s="53" t="s">
        <v>80</v>
      </c>
      <c r="C64" s="43"/>
      <c r="D64" s="43"/>
      <c r="E64" s="54">
        <f t="shared" ref="E64:J64" si="17">SUM(E65,E68:E74)</f>
        <v>33251</v>
      </c>
      <c r="F64" s="54">
        <f t="shared" si="17"/>
        <v>43823</v>
      </c>
      <c r="G64" s="54">
        <f t="shared" si="17"/>
        <v>12449</v>
      </c>
      <c r="H64" s="54">
        <f t="shared" si="17"/>
        <v>28243</v>
      </c>
      <c r="I64" s="54">
        <f t="shared" si="17"/>
        <v>4645</v>
      </c>
      <c r="J64" s="54">
        <f t="shared" si="17"/>
        <v>1566</v>
      </c>
      <c r="K64" s="43"/>
      <c r="L64" s="33">
        <f t="shared" si="16"/>
        <v>123977</v>
      </c>
      <c r="N64" s="54">
        <f>SUM(N67:N69)</f>
        <v>188</v>
      </c>
      <c r="P64" s="93"/>
      <c r="Q64" s="93"/>
      <c r="R64" s="93"/>
      <c r="S64" s="93"/>
    </row>
    <row r="65" spans="2:19" ht="15.95" customHeight="1">
      <c r="B65" s="63" t="s">
        <v>2</v>
      </c>
      <c r="C65" s="43"/>
      <c r="D65" s="43"/>
      <c r="E65" s="54">
        <f>SUM(E66:E67)</f>
        <v>548</v>
      </c>
      <c r="F65" s="54">
        <f t="shared" ref="F65:J65" si="18">SUM(F66:F67)</f>
        <v>33496</v>
      </c>
      <c r="G65" s="54">
        <f t="shared" si="18"/>
        <v>6345</v>
      </c>
      <c r="H65" s="54">
        <f t="shared" si="18"/>
        <v>17252</v>
      </c>
      <c r="I65" s="54">
        <f t="shared" si="18"/>
        <v>1918</v>
      </c>
      <c r="J65" s="54">
        <f t="shared" si="18"/>
        <v>1279</v>
      </c>
      <c r="K65" s="43"/>
      <c r="L65" s="33">
        <f t="shared" si="16"/>
        <v>60838</v>
      </c>
      <c r="N65" s="54">
        <f>SUM(N66:N67)</f>
        <v>0</v>
      </c>
      <c r="P65" s="93"/>
      <c r="Q65" s="93"/>
      <c r="R65" s="93"/>
      <c r="S65" s="93"/>
    </row>
    <row r="66" spans="2:19" ht="15.95" customHeight="1">
      <c r="B66" s="29" t="s">
        <v>102</v>
      </c>
      <c r="C66" s="43"/>
      <c r="D66" s="43"/>
      <c r="E66" s="17">
        <v>548</v>
      </c>
      <c r="F66" s="17">
        <v>33439</v>
      </c>
      <c r="G66" s="17">
        <v>6134</v>
      </c>
      <c r="H66" s="17">
        <v>16709</v>
      </c>
      <c r="I66" s="17">
        <v>1850</v>
      </c>
      <c r="J66" s="17">
        <v>1249</v>
      </c>
      <c r="K66" s="43"/>
      <c r="L66" s="33">
        <f t="shared" si="16"/>
        <v>59929</v>
      </c>
      <c r="N66" s="17">
        <v>0</v>
      </c>
      <c r="P66" s="93"/>
      <c r="Q66" s="93"/>
      <c r="R66" s="93"/>
      <c r="S66" s="93"/>
    </row>
    <row r="67" spans="2:19" ht="15.95" customHeight="1">
      <c r="B67" s="52" t="s">
        <v>61</v>
      </c>
      <c r="C67" s="43"/>
      <c r="D67" s="43"/>
      <c r="E67" s="17">
        <v>0</v>
      </c>
      <c r="F67" s="17">
        <v>57</v>
      </c>
      <c r="G67" s="17">
        <v>211</v>
      </c>
      <c r="H67" s="17">
        <v>543</v>
      </c>
      <c r="I67" s="17">
        <v>68</v>
      </c>
      <c r="J67" s="17">
        <v>30</v>
      </c>
      <c r="K67" s="43"/>
      <c r="L67" s="33">
        <f t="shared" si="16"/>
        <v>909</v>
      </c>
      <c r="N67" s="17">
        <v>0</v>
      </c>
      <c r="P67" s="93"/>
      <c r="Q67" s="93"/>
      <c r="R67" s="93"/>
      <c r="S67" s="93"/>
    </row>
    <row r="68" spans="2:19" ht="15.95" customHeight="1">
      <c r="B68" s="52" t="s">
        <v>3</v>
      </c>
      <c r="C68" s="43"/>
      <c r="D68" s="43"/>
      <c r="E68" s="17">
        <v>1146</v>
      </c>
      <c r="F68" s="17">
        <v>4070</v>
      </c>
      <c r="G68" s="17">
        <v>3895</v>
      </c>
      <c r="H68" s="17">
        <v>8444</v>
      </c>
      <c r="I68" s="17">
        <v>957</v>
      </c>
      <c r="J68" s="17">
        <v>0</v>
      </c>
      <c r="K68" s="43"/>
      <c r="L68" s="33">
        <f t="shared" si="16"/>
        <v>18512</v>
      </c>
      <c r="N68" s="17">
        <v>188</v>
      </c>
      <c r="P68" s="93"/>
      <c r="Q68" s="93"/>
      <c r="R68" s="93"/>
      <c r="S68" s="93"/>
    </row>
    <row r="69" spans="2:19" ht="15.95" customHeight="1">
      <c r="B69" s="29" t="s">
        <v>81</v>
      </c>
      <c r="C69" s="43"/>
      <c r="D69" s="43"/>
      <c r="E69" s="17">
        <v>618</v>
      </c>
      <c r="F69" s="17">
        <v>2640</v>
      </c>
      <c r="G69" s="17">
        <v>517</v>
      </c>
      <c r="H69" s="17">
        <v>135</v>
      </c>
      <c r="I69" s="17">
        <v>80</v>
      </c>
      <c r="J69" s="17">
        <v>229</v>
      </c>
      <c r="K69" s="43"/>
      <c r="L69" s="33">
        <f t="shared" si="16"/>
        <v>4219</v>
      </c>
      <c r="N69" s="17">
        <v>0</v>
      </c>
      <c r="P69" s="93"/>
      <c r="Q69" s="93"/>
      <c r="R69" s="93"/>
      <c r="S69" s="93"/>
    </row>
    <row r="70" spans="2:19" ht="15.95" customHeight="1">
      <c r="B70" s="30" t="s">
        <v>82</v>
      </c>
      <c r="C70" s="43"/>
      <c r="D70" s="43"/>
      <c r="E70" s="17">
        <v>985</v>
      </c>
      <c r="F70" s="17">
        <v>0</v>
      </c>
      <c r="G70" s="17">
        <v>0</v>
      </c>
      <c r="H70" s="17">
        <v>0</v>
      </c>
      <c r="I70" s="17">
        <v>0</v>
      </c>
      <c r="J70" s="17">
        <v>0</v>
      </c>
      <c r="K70" s="43"/>
      <c r="L70" s="33">
        <f t="shared" si="16"/>
        <v>985</v>
      </c>
      <c r="N70" s="43"/>
      <c r="P70" s="93"/>
      <c r="Q70" s="93"/>
      <c r="R70" s="93"/>
      <c r="S70" s="93"/>
    </row>
    <row r="71" spans="2:19" ht="15.95" customHeight="1">
      <c r="B71" s="29" t="s">
        <v>83</v>
      </c>
      <c r="C71" s="43"/>
      <c r="D71" s="43"/>
      <c r="E71" s="43"/>
      <c r="F71" s="17">
        <v>0</v>
      </c>
      <c r="G71" s="17">
        <v>736</v>
      </c>
      <c r="H71" s="17">
        <v>402</v>
      </c>
      <c r="I71" s="17">
        <v>941</v>
      </c>
      <c r="J71" s="17">
        <v>0</v>
      </c>
      <c r="K71" s="43"/>
      <c r="L71" s="33">
        <f t="shared" si="16"/>
        <v>2079</v>
      </c>
      <c r="N71" s="43"/>
      <c r="P71" s="93"/>
      <c r="Q71" s="93"/>
      <c r="R71" s="93"/>
      <c r="S71" s="93"/>
    </row>
    <row r="72" spans="2:19" ht="15.95" customHeight="1">
      <c r="B72" s="29" t="s">
        <v>84</v>
      </c>
      <c r="C72" s="43"/>
      <c r="D72" s="43"/>
      <c r="E72" s="17">
        <v>963</v>
      </c>
      <c r="F72" s="61"/>
      <c r="G72" s="61"/>
      <c r="H72" s="61"/>
      <c r="I72" s="61"/>
      <c r="J72" s="61"/>
      <c r="K72" s="43"/>
      <c r="L72" s="33">
        <f t="shared" si="16"/>
        <v>963</v>
      </c>
      <c r="N72" s="43"/>
      <c r="P72" s="93"/>
      <c r="Q72" s="93"/>
      <c r="R72" s="93"/>
      <c r="S72" s="93"/>
    </row>
    <row r="73" spans="2:19" ht="15.95" customHeight="1">
      <c r="B73" s="29" t="s">
        <v>113</v>
      </c>
      <c r="C73" s="43"/>
      <c r="D73" s="43"/>
      <c r="E73" s="17">
        <v>19661</v>
      </c>
      <c r="F73" s="61"/>
      <c r="G73" s="61"/>
      <c r="H73" s="61"/>
      <c r="I73" s="61"/>
      <c r="J73" s="61"/>
      <c r="K73" s="43"/>
      <c r="L73" s="33">
        <f t="shared" si="16"/>
        <v>19661</v>
      </c>
      <c r="N73" s="43"/>
      <c r="P73" s="93"/>
      <c r="Q73" s="93"/>
      <c r="R73" s="93"/>
      <c r="S73" s="93"/>
    </row>
    <row r="74" spans="2:19" ht="15.95" customHeight="1">
      <c r="B74" s="29" t="s">
        <v>86</v>
      </c>
      <c r="C74" s="43"/>
      <c r="D74" s="43"/>
      <c r="E74" s="17">
        <v>9330</v>
      </c>
      <c r="F74" s="17">
        <v>3617</v>
      </c>
      <c r="G74" s="17">
        <v>956</v>
      </c>
      <c r="H74" s="17">
        <v>2010</v>
      </c>
      <c r="I74" s="17">
        <v>749</v>
      </c>
      <c r="J74" s="17">
        <v>58</v>
      </c>
      <c r="K74" s="43"/>
      <c r="L74" s="33">
        <f t="shared" si="16"/>
        <v>16720</v>
      </c>
      <c r="N74" s="43"/>
      <c r="P74" s="93"/>
      <c r="Q74" s="93"/>
      <c r="R74" s="93"/>
      <c r="S74" s="93"/>
    </row>
    <row r="75" spans="2:19" ht="15.95" customHeight="1">
      <c r="B75" s="60" t="s">
        <v>16</v>
      </c>
      <c r="C75" s="32">
        <f>C16-C11</f>
        <v>2435</v>
      </c>
      <c r="D75" s="32">
        <f>D16-D11</f>
        <v>52</v>
      </c>
      <c r="E75" s="32">
        <f t="shared" ref="E75:J75" si="19">SUM(E51:E54)</f>
        <v>84583</v>
      </c>
      <c r="F75" s="32">
        <f t="shared" si="19"/>
        <v>140451</v>
      </c>
      <c r="G75" s="32">
        <f t="shared" si="19"/>
        <v>30224</v>
      </c>
      <c r="H75" s="32">
        <f t="shared" si="19"/>
        <v>58975</v>
      </c>
      <c r="I75" s="32">
        <f t="shared" si="19"/>
        <v>12430</v>
      </c>
      <c r="J75" s="32">
        <f t="shared" si="19"/>
        <v>2447</v>
      </c>
      <c r="K75" s="32">
        <f>K16-K11</f>
        <v>8390</v>
      </c>
      <c r="L75" s="32">
        <f>SUM(C75:K75)</f>
        <v>339987</v>
      </c>
      <c r="N75" s="32">
        <f>N54</f>
        <v>188</v>
      </c>
      <c r="P75" s="93"/>
      <c r="Q75" s="93"/>
      <c r="R75" s="93"/>
      <c r="S75" s="93"/>
    </row>
    <row r="76" spans="2:19" ht="12.75" customHeight="1">
      <c r="B76" s="8"/>
      <c r="C76" s="5"/>
      <c r="D76" s="5"/>
      <c r="E76" s="5"/>
      <c r="F76" s="5"/>
      <c r="G76" s="5"/>
      <c r="H76" s="5"/>
      <c r="I76" s="5"/>
      <c r="J76" s="5"/>
      <c r="K76" s="6"/>
      <c r="L76" s="6"/>
      <c r="N76" s="3"/>
      <c r="P76" s="93"/>
      <c r="Q76" s="93"/>
      <c r="R76" s="93"/>
      <c r="S76" s="93"/>
    </row>
    <row r="77" spans="2:19" s="2" customFormat="1" ht="15.95" customHeight="1">
      <c r="B77" s="64" t="s">
        <v>4</v>
      </c>
      <c r="C77" s="66"/>
      <c r="D77" s="66"/>
      <c r="E77" s="65">
        <f>E16-E75-E11</f>
        <v>0</v>
      </c>
      <c r="F77" s="65">
        <f t="shared" ref="F77:I77" si="20">F16-F75-F11</f>
        <v>0</v>
      </c>
      <c r="G77" s="65">
        <f t="shared" si="20"/>
        <v>0</v>
      </c>
      <c r="H77" s="65">
        <f t="shared" si="20"/>
        <v>0</v>
      </c>
      <c r="I77" s="65">
        <f t="shared" si="20"/>
        <v>0</v>
      </c>
      <c r="J77" s="65">
        <f>J16-J75-J11</f>
        <v>0</v>
      </c>
      <c r="K77" s="66"/>
      <c r="L77" s="65">
        <f>L16-L75-L11</f>
        <v>0</v>
      </c>
      <c r="N77" s="7"/>
      <c r="P77" s="93"/>
      <c r="Q77" s="93"/>
      <c r="R77" s="93"/>
      <c r="S77" s="93"/>
    </row>
    <row r="78" spans="2:19" ht="12.75" customHeight="1">
      <c r="C78" s="84"/>
      <c r="D78" s="84"/>
      <c r="E78" s="84"/>
      <c r="F78" s="84"/>
      <c r="G78" s="84"/>
      <c r="H78" s="84"/>
      <c r="I78" s="84"/>
      <c r="J78" s="84"/>
      <c r="K78" s="84"/>
      <c r="L78" s="3"/>
      <c r="N78" s="3"/>
      <c r="P78" s="93"/>
      <c r="Q78" s="93"/>
      <c r="R78" s="93"/>
      <c r="S78" s="93"/>
    </row>
    <row r="79" spans="2:19" ht="15.95" customHeight="1">
      <c r="B79" s="29" t="s">
        <v>66</v>
      </c>
      <c r="C79" s="43"/>
      <c r="D79" s="43"/>
      <c r="E79" s="17">
        <v>42</v>
      </c>
      <c r="F79" s="17">
        <v>296</v>
      </c>
      <c r="G79" s="17">
        <v>196</v>
      </c>
      <c r="H79" s="17">
        <v>184</v>
      </c>
      <c r="I79" s="17">
        <v>2</v>
      </c>
      <c r="J79" s="17">
        <v>0</v>
      </c>
      <c r="K79" s="43"/>
      <c r="L79" s="33">
        <f>SUM(C79:K79)</f>
        <v>720</v>
      </c>
      <c r="M79" s="77" t="s">
        <v>122</v>
      </c>
      <c r="N79" s="3"/>
      <c r="P79" s="93"/>
      <c r="Q79" s="93"/>
      <c r="R79" s="93"/>
      <c r="S79" s="93"/>
    </row>
    <row r="80" spans="2:19" ht="15.95" customHeight="1">
      <c r="B80" s="52" t="s">
        <v>5</v>
      </c>
      <c r="C80" s="43"/>
      <c r="D80" s="43"/>
      <c r="E80" s="43"/>
      <c r="F80" s="43"/>
      <c r="G80" s="43"/>
      <c r="H80" s="43"/>
      <c r="I80" s="43"/>
      <c r="J80" s="43"/>
      <c r="K80" s="43"/>
      <c r="L80" s="17">
        <v>176</v>
      </c>
      <c r="M80" s="77" t="s">
        <v>122</v>
      </c>
      <c r="N80" s="3"/>
      <c r="P80" s="93"/>
      <c r="Q80" s="93"/>
      <c r="R80" s="93"/>
      <c r="S80" s="93"/>
    </row>
    <row r="81" spans="2:19" ht="15.95" customHeight="1">
      <c r="B81" s="29" t="s">
        <v>87</v>
      </c>
      <c r="C81" s="43"/>
      <c r="D81" s="43"/>
      <c r="E81" s="17">
        <v>0</v>
      </c>
      <c r="F81" s="43"/>
      <c r="G81" s="43"/>
      <c r="H81" s="43"/>
      <c r="I81" s="43"/>
      <c r="J81" s="43"/>
      <c r="K81" s="43"/>
      <c r="L81" s="33">
        <f>SUM(C81:K81)</f>
        <v>0</v>
      </c>
      <c r="M81" s="77" t="s">
        <v>122</v>
      </c>
      <c r="N81" s="3"/>
      <c r="P81" s="93"/>
      <c r="Q81" s="93"/>
      <c r="R81" s="93"/>
      <c r="S81" s="93"/>
    </row>
    <row r="82" spans="2:19" ht="15.95" customHeight="1">
      <c r="B82" s="29" t="s">
        <v>98</v>
      </c>
      <c r="C82" s="43"/>
      <c r="D82" s="43"/>
      <c r="E82" s="17">
        <v>0</v>
      </c>
      <c r="F82" s="17">
        <v>0</v>
      </c>
      <c r="G82" s="17">
        <v>0</v>
      </c>
      <c r="H82" s="17">
        <v>0</v>
      </c>
      <c r="I82" s="17">
        <v>0</v>
      </c>
      <c r="J82" s="17">
        <v>0</v>
      </c>
      <c r="K82" s="43"/>
      <c r="L82" s="33">
        <f>SUM(C82:K82)</f>
        <v>0</v>
      </c>
      <c r="M82" s="3"/>
      <c r="N82" s="3"/>
      <c r="P82" s="93"/>
      <c r="Q82" s="93"/>
      <c r="R82" s="93"/>
      <c r="S82" s="93"/>
    </row>
    <row r="83" spans="2:19" ht="12.75" customHeight="1">
      <c r="B83" s="8"/>
      <c r="C83" s="5"/>
      <c r="D83" s="5"/>
      <c r="E83" s="5"/>
      <c r="F83" s="5"/>
      <c r="G83" s="5"/>
      <c r="H83" s="5"/>
      <c r="I83" s="5"/>
      <c r="J83" s="5"/>
      <c r="K83" s="5"/>
      <c r="L83" s="5"/>
      <c r="N83" s="3"/>
      <c r="P83" s="93"/>
      <c r="Q83" s="93"/>
      <c r="R83" s="93"/>
      <c r="S83" s="93"/>
    </row>
    <row r="84" spans="2:19" ht="15.95" customHeight="1">
      <c r="B84" s="55" t="s">
        <v>99</v>
      </c>
      <c r="C84" s="3"/>
      <c r="D84" s="3"/>
      <c r="E84" s="3"/>
      <c r="F84" s="3"/>
      <c r="G84" s="3"/>
      <c r="H84" s="3"/>
      <c r="I84" s="3"/>
      <c r="J84" s="3"/>
      <c r="K84" s="3"/>
      <c r="L84" s="3"/>
      <c r="N84" s="3"/>
      <c r="P84" s="93"/>
      <c r="Q84" s="93"/>
      <c r="R84" s="93"/>
      <c r="S84" s="93"/>
    </row>
    <row r="85" spans="2:19" ht="15.95" customHeight="1">
      <c r="B85" s="28" t="s">
        <v>12</v>
      </c>
      <c r="C85" s="43"/>
      <c r="D85" s="43"/>
      <c r="E85" s="17">
        <v>2618</v>
      </c>
      <c r="F85" s="17">
        <v>3920</v>
      </c>
      <c r="G85" s="17">
        <v>851</v>
      </c>
      <c r="H85" s="17">
        <v>1518</v>
      </c>
      <c r="I85" s="17">
        <v>298</v>
      </c>
      <c r="J85" s="17">
        <v>131</v>
      </c>
      <c r="K85" s="43"/>
      <c r="L85" s="33">
        <f>SUM(C85:K85)</f>
        <v>9336</v>
      </c>
      <c r="N85" s="69"/>
      <c r="P85" s="93"/>
      <c r="Q85" s="93"/>
      <c r="R85" s="93"/>
      <c r="S85" s="93"/>
    </row>
    <row r="86" spans="2:19" ht="15.95" customHeight="1">
      <c r="B86" s="28" t="s">
        <v>0</v>
      </c>
      <c r="C86" s="43"/>
      <c r="D86" s="43"/>
      <c r="E86" s="17">
        <v>20294</v>
      </c>
      <c r="F86" s="17">
        <v>9985</v>
      </c>
      <c r="G86" s="17">
        <v>2358</v>
      </c>
      <c r="H86" s="17">
        <v>3653</v>
      </c>
      <c r="I86" s="17">
        <v>1608</v>
      </c>
      <c r="J86" s="17">
        <v>423</v>
      </c>
      <c r="K86" s="43"/>
      <c r="L86" s="33">
        <f>SUM(C86:K86)</f>
        <v>38321</v>
      </c>
      <c r="N86" s="69"/>
      <c r="P86" s="93"/>
      <c r="Q86" s="93"/>
      <c r="R86" s="93"/>
      <c r="S86" s="93"/>
    </row>
    <row r="87" spans="2:19" ht="15.95" customHeight="1">
      <c r="B87" s="29" t="s">
        <v>65</v>
      </c>
      <c r="C87" s="43"/>
      <c r="D87" s="43"/>
      <c r="E87" s="17">
        <v>456</v>
      </c>
      <c r="F87" s="17">
        <v>1069</v>
      </c>
      <c r="G87" s="17">
        <v>2856</v>
      </c>
      <c r="H87" s="17">
        <v>2123</v>
      </c>
      <c r="I87" s="17">
        <v>250</v>
      </c>
      <c r="J87" s="17">
        <v>0</v>
      </c>
      <c r="K87" s="43"/>
      <c r="L87" s="33">
        <f>SUM(C87:K87)</f>
        <v>6754</v>
      </c>
      <c r="N87" s="69"/>
      <c r="P87" s="93"/>
      <c r="Q87" s="93"/>
      <c r="R87" s="93"/>
      <c r="S87" s="93"/>
    </row>
    <row r="88" spans="2:19" ht="15.95" customHeight="1">
      <c r="B88" s="53" t="s">
        <v>76</v>
      </c>
      <c r="C88" s="43"/>
      <c r="D88" s="43"/>
      <c r="E88" s="54">
        <f t="shared" ref="E88:J88" si="21">SUM(E89,E98)</f>
        <v>59766</v>
      </c>
      <c r="F88" s="54">
        <f t="shared" si="21"/>
        <v>76951</v>
      </c>
      <c r="G88" s="54">
        <f t="shared" si="21"/>
        <v>16064</v>
      </c>
      <c r="H88" s="54">
        <f t="shared" si="21"/>
        <v>37171</v>
      </c>
      <c r="I88" s="54">
        <f t="shared" si="21"/>
        <v>5652</v>
      </c>
      <c r="J88" s="54">
        <f t="shared" si="21"/>
        <v>740</v>
      </c>
      <c r="K88" s="43"/>
      <c r="L88" s="33">
        <f>SUM(C88:K88)</f>
        <v>196344</v>
      </c>
      <c r="N88" s="75">
        <f>SUM(N89,N98)</f>
        <v>188</v>
      </c>
      <c r="P88" s="93"/>
      <c r="Q88" s="93"/>
      <c r="R88" s="93"/>
      <c r="S88" s="93"/>
    </row>
    <row r="89" spans="2:19" ht="15.95" customHeight="1">
      <c r="B89" s="53" t="s">
        <v>77</v>
      </c>
      <c r="C89" s="43"/>
      <c r="D89" s="43"/>
      <c r="E89" s="54">
        <f>E95+E96+E90+E97</f>
        <v>27410</v>
      </c>
      <c r="F89" s="54">
        <f>F90+F97</f>
        <v>47245</v>
      </c>
      <c r="G89" s="54">
        <f>G90+G97</f>
        <v>9829</v>
      </c>
      <c r="H89" s="54">
        <f>H90+H97</f>
        <v>20275</v>
      </c>
      <c r="I89" s="54">
        <f>I90+I97</f>
        <v>4630</v>
      </c>
      <c r="J89" s="54">
        <f>J90+J97</f>
        <v>0</v>
      </c>
      <c r="K89" s="43"/>
      <c r="L89" s="33">
        <f>SUM(C89:K89)</f>
        <v>109389</v>
      </c>
      <c r="N89" s="75">
        <f>N90</f>
        <v>0</v>
      </c>
      <c r="P89" s="93"/>
      <c r="Q89" s="93"/>
      <c r="R89" s="93"/>
      <c r="S89" s="93"/>
    </row>
    <row r="90" spans="2:19" ht="15.95" customHeight="1">
      <c r="B90" s="63" t="s">
        <v>58</v>
      </c>
      <c r="C90" s="43"/>
      <c r="D90" s="43"/>
      <c r="E90" s="54">
        <f>SUM(E91:E94)</f>
        <v>4098</v>
      </c>
      <c r="F90" s="54">
        <f t="shared" ref="F90:J90" si="22">SUM(F91:F94)</f>
        <v>43357</v>
      </c>
      <c r="G90" s="54">
        <f t="shared" si="22"/>
        <v>3719</v>
      </c>
      <c r="H90" s="54">
        <f t="shared" si="22"/>
        <v>5359</v>
      </c>
      <c r="I90" s="54">
        <f t="shared" si="22"/>
        <v>2366</v>
      </c>
      <c r="J90" s="54">
        <f t="shared" si="22"/>
        <v>0</v>
      </c>
      <c r="K90" s="43"/>
      <c r="L90" s="33">
        <f t="shared" ref="L90:L108" si="23">SUM(C90:K90)</f>
        <v>58899</v>
      </c>
      <c r="N90" s="75">
        <f>N94</f>
        <v>0</v>
      </c>
      <c r="P90" s="93"/>
      <c r="Q90" s="93"/>
      <c r="R90" s="93"/>
      <c r="S90" s="93"/>
    </row>
    <row r="91" spans="2:19" ht="15.95" customHeight="1">
      <c r="B91" s="29" t="s">
        <v>114</v>
      </c>
      <c r="C91" s="43"/>
      <c r="D91" s="43"/>
      <c r="E91" s="17">
        <v>0</v>
      </c>
      <c r="F91" s="17">
        <v>5942</v>
      </c>
      <c r="G91" s="17">
        <v>0</v>
      </c>
      <c r="H91" s="17">
        <v>2</v>
      </c>
      <c r="I91" s="17">
        <v>0</v>
      </c>
      <c r="J91" s="17">
        <v>0</v>
      </c>
      <c r="K91" s="43"/>
      <c r="L91" s="33">
        <f t="shared" si="23"/>
        <v>5944</v>
      </c>
      <c r="N91" s="69"/>
      <c r="P91" s="93"/>
      <c r="Q91" s="93"/>
      <c r="R91" s="93"/>
      <c r="S91" s="93"/>
    </row>
    <row r="92" spans="2:19" ht="15.95" customHeight="1">
      <c r="B92" s="29" t="s">
        <v>115</v>
      </c>
      <c r="C92" s="43"/>
      <c r="D92" s="43"/>
      <c r="E92" s="17">
        <v>0</v>
      </c>
      <c r="F92" s="17">
        <v>1213</v>
      </c>
      <c r="G92" s="17">
        <v>0</v>
      </c>
      <c r="H92" s="17">
        <v>-13</v>
      </c>
      <c r="I92" s="17">
        <v>0</v>
      </c>
      <c r="J92" s="17">
        <v>0</v>
      </c>
      <c r="K92" s="43"/>
      <c r="L92" s="33">
        <f t="shared" si="23"/>
        <v>1200</v>
      </c>
      <c r="N92" s="69"/>
      <c r="P92" s="93"/>
      <c r="Q92" s="93"/>
      <c r="R92" s="93"/>
      <c r="S92" s="93"/>
    </row>
    <row r="93" spans="2:19" ht="15.95" customHeight="1">
      <c r="B93" s="29" t="s">
        <v>59</v>
      </c>
      <c r="C93" s="43"/>
      <c r="D93" s="43"/>
      <c r="E93" s="43"/>
      <c r="F93" s="43"/>
      <c r="G93" s="17">
        <v>4</v>
      </c>
      <c r="H93" s="17">
        <v>0</v>
      </c>
      <c r="I93" s="17">
        <v>109</v>
      </c>
      <c r="J93" s="17">
        <v>0</v>
      </c>
      <c r="K93" s="43"/>
      <c r="L93" s="33">
        <f t="shared" si="23"/>
        <v>113</v>
      </c>
      <c r="N93" s="69"/>
      <c r="P93" s="93"/>
      <c r="Q93" s="93"/>
      <c r="R93" s="93"/>
      <c r="S93" s="93"/>
    </row>
    <row r="94" spans="2:19" ht="15.95" customHeight="1">
      <c r="B94" s="52" t="s">
        <v>60</v>
      </c>
      <c r="C94" s="43"/>
      <c r="D94" s="43"/>
      <c r="E94" s="17">
        <v>4098</v>
      </c>
      <c r="F94" s="17">
        <v>36202</v>
      </c>
      <c r="G94" s="17">
        <v>3715</v>
      </c>
      <c r="H94" s="17">
        <v>5370</v>
      </c>
      <c r="I94" s="17">
        <v>2257</v>
      </c>
      <c r="J94" s="17">
        <v>0</v>
      </c>
      <c r="K94" s="43"/>
      <c r="L94" s="33">
        <f t="shared" si="23"/>
        <v>51642</v>
      </c>
      <c r="N94" s="87">
        <v>0</v>
      </c>
      <c r="P94" s="93"/>
      <c r="Q94" s="93"/>
      <c r="R94" s="93"/>
      <c r="S94" s="93"/>
    </row>
    <row r="95" spans="2:19" ht="15.95" customHeight="1">
      <c r="B95" s="52" t="s">
        <v>1</v>
      </c>
      <c r="C95" s="43"/>
      <c r="D95" s="43"/>
      <c r="E95" s="17">
        <v>1166</v>
      </c>
      <c r="F95" s="43"/>
      <c r="G95" s="43"/>
      <c r="H95" s="43"/>
      <c r="I95" s="43"/>
      <c r="J95" s="43"/>
      <c r="K95" s="43"/>
      <c r="L95" s="33">
        <f>SUM(C95:K95)</f>
        <v>1166</v>
      </c>
      <c r="N95" s="69"/>
      <c r="P95" s="93"/>
      <c r="Q95" s="93"/>
      <c r="R95" s="93"/>
      <c r="S95" s="93"/>
    </row>
    <row r="96" spans="2:19" ht="15.95" customHeight="1">
      <c r="B96" s="29" t="s">
        <v>78</v>
      </c>
      <c r="C96" s="43"/>
      <c r="D96" s="43"/>
      <c r="E96" s="17">
        <v>21026</v>
      </c>
      <c r="F96" s="43"/>
      <c r="G96" s="43"/>
      <c r="H96" s="43"/>
      <c r="I96" s="43"/>
      <c r="J96" s="43"/>
      <c r="K96" s="43"/>
      <c r="L96" s="33">
        <f>SUM(C96:K96)</f>
        <v>21026</v>
      </c>
      <c r="N96" s="87">
        <v>0</v>
      </c>
      <c r="P96" s="93"/>
      <c r="Q96" s="93"/>
      <c r="R96" s="93"/>
      <c r="S96" s="93"/>
    </row>
    <row r="97" spans="2:19" ht="15.95" customHeight="1">
      <c r="B97" s="29" t="s">
        <v>79</v>
      </c>
      <c r="C97" s="43"/>
      <c r="D97" s="43"/>
      <c r="E97" s="17">
        <v>1120</v>
      </c>
      <c r="F97" s="17">
        <v>3888</v>
      </c>
      <c r="G97" s="17">
        <v>6110</v>
      </c>
      <c r="H97" s="17">
        <v>14916</v>
      </c>
      <c r="I97" s="17">
        <v>2264</v>
      </c>
      <c r="J97" s="17">
        <v>0</v>
      </c>
      <c r="K97" s="43"/>
      <c r="L97" s="33">
        <f t="shared" si="23"/>
        <v>28298</v>
      </c>
      <c r="N97" s="87">
        <v>58</v>
      </c>
      <c r="P97" s="93"/>
      <c r="Q97" s="93"/>
      <c r="R97" s="93"/>
      <c r="S97" s="93"/>
    </row>
    <row r="98" spans="2:19" ht="15.95" customHeight="1">
      <c r="B98" s="53" t="s">
        <v>80</v>
      </c>
      <c r="C98" s="43"/>
      <c r="D98" s="43"/>
      <c r="E98" s="54">
        <f t="shared" ref="E98:J98" si="24">SUM(E99,E102:E108)</f>
        <v>32356</v>
      </c>
      <c r="F98" s="54">
        <f t="shared" si="24"/>
        <v>29706</v>
      </c>
      <c r="G98" s="54">
        <f t="shared" si="24"/>
        <v>6235</v>
      </c>
      <c r="H98" s="54">
        <f t="shared" si="24"/>
        <v>16896</v>
      </c>
      <c r="I98" s="54">
        <f t="shared" si="24"/>
        <v>1022</v>
      </c>
      <c r="J98" s="54">
        <f t="shared" si="24"/>
        <v>740</v>
      </c>
      <c r="K98" s="43"/>
      <c r="L98" s="33">
        <f t="shared" si="23"/>
        <v>86955</v>
      </c>
      <c r="N98" s="75">
        <f>SUM(N101:N103)</f>
        <v>188</v>
      </c>
      <c r="P98" s="93"/>
      <c r="Q98" s="93"/>
      <c r="R98" s="93"/>
      <c r="S98" s="93"/>
    </row>
    <row r="99" spans="2:19" ht="15.95" customHeight="1">
      <c r="B99" s="63" t="s">
        <v>2</v>
      </c>
      <c r="C99" s="43"/>
      <c r="D99" s="43"/>
      <c r="E99" s="54">
        <f>SUM(E100:E101)</f>
        <v>535</v>
      </c>
      <c r="F99" s="54">
        <f t="shared" ref="F99:J99" si="25">SUM(F100:F101)</f>
        <v>22305</v>
      </c>
      <c r="G99" s="54">
        <f t="shared" si="25"/>
        <v>896</v>
      </c>
      <c r="H99" s="54">
        <f t="shared" si="25"/>
        <v>6560</v>
      </c>
      <c r="I99" s="54">
        <f t="shared" si="25"/>
        <v>-745</v>
      </c>
      <c r="J99" s="54">
        <f t="shared" si="25"/>
        <v>585</v>
      </c>
      <c r="K99" s="43"/>
      <c r="L99" s="33">
        <f t="shared" si="23"/>
        <v>30136</v>
      </c>
      <c r="N99" s="75">
        <f>SUM(N100:N101)</f>
        <v>0</v>
      </c>
      <c r="P99" s="93"/>
      <c r="Q99" s="93"/>
      <c r="R99" s="93"/>
      <c r="S99" s="93"/>
    </row>
    <row r="100" spans="2:19" ht="15.95" customHeight="1">
      <c r="B100" s="52" t="s">
        <v>107</v>
      </c>
      <c r="C100" s="43"/>
      <c r="D100" s="43"/>
      <c r="E100" s="17">
        <v>535</v>
      </c>
      <c r="F100" s="17">
        <v>22267</v>
      </c>
      <c r="G100" s="17">
        <v>811</v>
      </c>
      <c r="H100" s="17">
        <v>6265</v>
      </c>
      <c r="I100" s="17">
        <v>-751</v>
      </c>
      <c r="J100" s="17">
        <v>571</v>
      </c>
      <c r="K100" s="43"/>
      <c r="L100" s="33">
        <f t="shared" si="23"/>
        <v>29698</v>
      </c>
      <c r="N100" s="17">
        <v>0</v>
      </c>
      <c r="P100" s="93"/>
      <c r="Q100" s="93"/>
      <c r="R100" s="93"/>
      <c r="S100" s="93"/>
    </row>
    <row r="101" spans="2:19" ht="15.95" customHeight="1">
      <c r="B101" s="52" t="s">
        <v>61</v>
      </c>
      <c r="C101" s="43"/>
      <c r="D101" s="43"/>
      <c r="E101" s="17">
        <v>0</v>
      </c>
      <c r="F101" s="17">
        <v>38</v>
      </c>
      <c r="G101" s="17">
        <v>85</v>
      </c>
      <c r="H101" s="17">
        <v>295</v>
      </c>
      <c r="I101" s="17">
        <v>6</v>
      </c>
      <c r="J101" s="17">
        <v>14</v>
      </c>
      <c r="K101" s="43"/>
      <c r="L101" s="33">
        <f t="shared" si="23"/>
        <v>438</v>
      </c>
      <c r="N101" s="87">
        <v>0</v>
      </c>
      <c r="P101" s="93"/>
      <c r="Q101" s="93"/>
      <c r="R101" s="93"/>
      <c r="S101" s="93"/>
    </row>
    <row r="102" spans="2:19" ht="15.95" customHeight="1">
      <c r="B102" s="52" t="s">
        <v>3</v>
      </c>
      <c r="C102" s="43"/>
      <c r="D102" s="43"/>
      <c r="E102" s="17">
        <v>1053</v>
      </c>
      <c r="F102" s="17">
        <v>3946</v>
      </c>
      <c r="G102" s="17">
        <v>3843</v>
      </c>
      <c r="H102" s="17">
        <v>8329</v>
      </c>
      <c r="I102" s="17">
        <v>941</v>
      </c>
      <c r="J102" s="17">
        <v>0</v>
      </c>
      <c r="K102" s="43"/>
      <c r="L102" s="33">
        <f t="shared" si="23"/>
        <v>18112</v>
      </c>
      <c r="N102" s="87">
        <v>188</v>
      </c>
      <c r="P102" s="93"/>
      <c r="Q102" s="93"/>
      <c r="R102" s="93"/>
      <c r="S102" s="93"/>
    </row>
    <row r="103" spans="2:19" ht="15.95" customHeight="1">
      <c r="B103" s="29" t="s">
        <v>81</v>
      </c>
      <c r="C103" s="43"/>
      <c r="D103" s="43"/>
      <c r="E103" s="17">
        <v>611</v>
      </c>
      <c r="F103" s="17">
        <v>775</v>
      </c>
      <c r="G103" s="17">
        <v>176</v>
      </c>
      <c r="H103" s="17">
        <v>58</v>
      </c>
      <c r="I103" s="17">
        <v>-27</v>
      </c>
      <c r="J103" s="17">
        <v>97</v>
      </c>
      <c r="K103" s="43"/>
      <c r="L103" s="33">
        <f t="shared" si="23"/>
        <v>1690</v>
      </c>
      <c r="N103" s="87">
        <v>0</v>
      </c>
      <c r="P103" s="93"/>
      <c r="Q103" s="93"/>
      <c r="R103" s="93"/>
      <c r="S103" s="93"/>
    </row>
    <row r="104" spans="2:19" ht="15.95" customHeight="1">
      <c r="B104" s="29" t="s">
        <v>82</v>
      </c>
      <c r="C104" s="43"/>
      <c r="D104" s="43"/>
      <c r="E104" s="17">
        <v>804</v>
      </c>
      <c r="F104" s="17">
        <v>0</v>
      </c>
      <c r="G104" s="17">
        <v>0</v>
      </c>
      <c r="H104" s="17">
        <v>0</v>
      </c>
      <c r="I104" s="17">
        <v>0</v>
      </c>
      <c r="J104" s="17">
        <v>0</v>
      </c>
      <c r="K104" s="43"/>
      <c r="L104" s="33">
        <f t="shared" si="23"/>
        <v>804</v>
      </c>
      <c r="N104" s="69"/>
      <c r="P104" s="93"/>
      <c r="Q104" s="93"/>
      <c r="R104" s="93"/>
      <c r="S104" s="93"/>
    </row>
    <row r="105" spans="2:19" ht="15.95" customHeight="1">
      <c r="B105" s="29" t="s">
        <v>83</v>
      </c>
      <c r="C105" s="43"/>
      <c r="D105" s="43"/>
      <c r="E105" s="43"/>
      <c r="F105" s="17">
        <v>0</v>
      </c>
      <c r="G105" s="17">
        <v>518</v>
      </c>
      <c r="H105" s="17">
        <v>283</v>
      </c>
      <c r="I105" s="17">
        <v>663</v>
      </c>
      <c r="J105" s="17">
        <v>0</v>
      </c>
      <c r="K105" s="43"/>
      <c r="L105" s="33">
        <f t="shared" si="23"/>
        <v>1464</v>
      </c>
      <c r="N105" s="69"/>
      <c r="P105" s="93"/>
      <c r="Q105" s="93"/>
      <c r="R105" s="93"/>
      <c r="S105" s="93"/>
    </row>
    <row r="106" spans="2:19" ht="15.95" customHeight="1">
      <c r="B106" s="29" t="s">
        <v>84</v>
      </c>
      <c r="C106" s="43"/>
      <c r="D106" s="43"/>
      <c r="E106" s="17">
        <v>960</v>
      </c>
      <c r="F106" s="61"/>
      <c r="G106" s="61"/>
      <c r="H106" s="61"/>
      <c r="I106" s="61"/>
      <c r="J106" s="61"/>
      <c r="K106" s="43"/>
      <c r="L106" s="33">
        <f t="shared" si="23"/>
        <v>960</v>
      </c>
      <c r="N106" s="69"/>
      <c r="P106" s="93"/>
      <c r="Q106" s="93"/>
      <c r="R106" s="93"/>
      <c r="S106" s="93"/>
    </row>
    <row r="107" spans="2:19" ht="15.95" customHeight="1">
      <c r="B107" s="29" t="s">
        <v>85</v>
      </c>
      <c r="C107" s="43"/>
      <c r="D107" s="43"/>
      <c r="E107" s="17">
        <v>19655</v>
      </c>
      <c r="F107" s="61"/>
      <c r="G107" s="61"/>
      <c r="H107" s="61"/>
      <c r="I107" s="61"/>
      <c r="J107" s="61"/>
      <c r="K107" s="43"/>
      <c r="L107" s="33">
        <f t="shared" si="23"/>
        <v>19655</v>
      </c>
      <c r="N107" s="69"/>
      <c r="P107" s="93"/>
      <c r="Q107" s="93"/>
      <c r="R107" s="93"/>
      <c r="S107" s="93"/>
    </row>
    <row r="108" spans="2:19" ht="15.95" customHeight="1">
      <c r="B108" s="29" t="s">
        <v>86</v>
      </c>
      <c r="C108" s="43"/>
      <c r="D108" s="43"/>
      <c r="E108" s="17">
        <v>8738</v>
      </c>
      <c r="F108" s="17">
        <v>2680</v>
      </c>
      <c r="G108" s="17">
        <v>802</v>
      </c>
      <c r="H108" s="17">
        <v>1666</v>
      </c>
      <c r="I108" s="17">
        <v>190</v>
      </c>
      <c r="J108" s="17">
        <v>58</v>
      </c>
      <c r="K108" s="43"/>
      <c r="L108" s="33">
        <f t="shared" si="23"/>
        <v>14134</v>
      </c>
      <c r="N108" s="69"/>
      <c r="P108" s="93"/>
      <c r="Q108" s="93"/>
      <c r="R108" s="93"/>
      <c r="S108" s="93"/>
    </row>
    <row r="109" spans="2:19" ht="15.95" customHeight="1">
      <c r="B109" s="60" t="s">
        <v>62</v>
      </c>
      <c r="C109" s="32">
        <f>C28</f>
        <v>-5728</v>
      </c>
      <c r="D109" s="32">
        <f>D28</f>
        <v>9</v>
      </c>
      <c r="E109" s="32">
        <f t="shared" ref="E109:J109" si="26">SUM(E85:E88)</f>
        <v>83134</v>
      </c>
      <c r="F109" s="32">
        <f t="shared" si="26"/>
        <v>91925</v>
      </c>
      <c r="G109" s="32">
        <f t="shared" si="26"/>
        <v>22129</v>
      </c>
      <c r="H109" s="32">
        <f t="shared" si="26"/>
        <v>44465</v>
      </c>
      <c r="I109" s="32">
        <f t="shared" si="26"/>
        <v>7808</v>
      </c>
      <c r="J109" s="32">
        <f t="shared" si="26"/>
        <v>1294</v>
      </c>
      <c r="K109" s="32">
        <f>K28</f>
        <v>1252</v>
      </c>
      <c r="L109" s="32">
        <f>SUM(C109:K109)</f>
        <v>246288</v>
      </c>
      <c r="N109" s="35">
        <f>N88</f>
        <v>188</v>
      </c>
      <c r="P109" s="93"/>
      <c r="Q109" s="93"/>
      <c r="R109" s="93"/>
      <c r="S109" s="93"/>
    </row>
    <row r="110" spans="2:19" ht="12.75" customHeight="1">
      <c r="B110" s="8"/>
      <c r="C110" s="5"/>
      <c r="D110" s="5"/>
      <c r="E110" s="5"/>
      <c r="F110" s="5"/>
      <c r="G110" s="5"/>
      <c r="H110" s="5"/>
      <c r="I110" s="5"/>
      <c r="J110" s="5"/>
      <c r="K110" s="6"/>
      <c r="L110" s="6"/>
      <c r="P110" s="93"/>
      <c r="Q110" s="93"/>
      <c r="R110" s="93"/>
      <c r="S110" s="93"/>
    </row>
    <row r="111" spans="2:19" ht="15.95" customHeight="1">
      <c r="B111" s="70" t="s">
        <v>55</v>
      </c>
      <c r="C111" s="72"/>
      <c r="D111" s="73"/>
      <c r="E111" s="71">
        <f>E28-E109</f>
        <v>0</v>
      </c>
      <c r="F111" s="71">
        <f t="shared" ref="F111:L111" si="27">F28-F109</f>
        <v>0</v>
      </c>
      <c r="G111" s="71">
        <f t="shared" si="27"/>
        <v>0</v>
      </c>
      <c r="H111" s="71">
        <f t="shared" si="27"/>
        <v>0</v>
      </c>
      <c r="I111" s="71">
        <f t="shared" si="27"/>
        <v>0</v>
      </c>
      <c r="J111" s="71">
        <f t="shared" si="27"/>
        <v>0</v>
      </c>
      <c r="K111" s="74"/>
      <c r="L111" s="71">
        <f t="shared" si="27"/>
        <v>0</v>
      </c>
      <c r="P111" s="93"/>
      <c r="Q111" s="93"/>
      <c r="R111" s="93"/>
      <c r="S111" s="93"/>
    </row>
    <row r="112" spans="2:19" ht="12.75" customHeight="1">
      <c r="B112" s="8"/>
      <c r="C112" s="5"/>
      <c r="D112" s="5"/>
      <c r="E112" s="5"/>
      <c r="F112" s="5"/>
      <c r="G112" s="5"/>
      <c r="H112" s="5"/>
      <c r="I112" s="5"/>
      <c r="J112" s="5"/>
      <c r="K112" s="6"/>
      <c r="L112" s="6"/>
      <c r="P112" s="93"/>
      <c r="Q112" s="93"/>
      <c r="R112" s="93"/>
      <c r="S112" s="93"/>
    </row>
    <row r="113" spans="2:19" ht="15.95" customHeight="1">
      <c r="B113" s="29" t="s">
        <v>66</v>
      </c>
      <c r="C113" s="43"/>
      <c r="D113" s="43"/>
      <c r="E113" s="17">
        <v>42</v>
      </c>
      <c r="F113" s="17">
        <v>296</v>
      </c>
      <c r="G113" s="17">
        <v>196</v>
      </c>
      <c r="H113" s="17">
        <v>184</v>
      </c>
      <c r="I113" s="17">
        <v>2</v>
      </c>
      <c r="J113" s="17">
        <v>0</v>
      </c>
      <c r="K113" s="43"/>
      <c r="L113" s="33">
        <f>SUM(C113:K113)</f>
        <v>720</v>
      </c>
      <c r="M113" s="76" t="s">
        <v>122</v>
      </c>
      <c r="P113" s="93"/>
      <c r="Q113" s="93"/>
      <c r="R113" s="93"/>
      <c r="S113" s="93"/>
    </row>
    <row r="114" spans="2:19" ht="15.95" customHeight="1">
      <c r="B114" s="52" t="s">
        <v>5</v>
      </c>
      <c r="C114" s="43"/>
      <c r="D114" s="43"/>
      <c r="E114" s="43"/>
      <c r="F114" s="43"/>
      <c r="G114" s="43"/>
      <c r="H114" s="43"/>
      <c r="I114" s="43"/>
      <c r="J114" s="43"/>
      <c r="K114" s="43"/>
      <c r="L114" s="17">
        <v>176</v>
      </c>
      <c r="M114" s="76" t="s">
        <v>122</v>
      </c>
      <c r="P114" s="93"/>
      <c r="Q114" s="93"/>
      <c r="R114" s="93"/>
      <c r="S114" s="93"/>
    </row>
    <row r="115" spans="2:19" ht="12.75" customHeight="1">
      <c r="B115" s="8"/>
      <c r="C115" s="5"/>
      <c r="D115" s="5"/>
      <c r="E115" s="5"/>
      <c r="F115" s="5"/>
      <c r="G115" s="5"/>
      <c r="H115" s="5"/>
      <c r="I115" s="5"/>
      <c r="J115" s="5"/>
      <c r="K115" s="5"/>
      <c r="L115" s="5"/>
      <c r="P115" s="93"/>
      <c r="Q115" s="93"/>
      <c r="R115" s="93"/>
      <c r="S115" s="93"/>
    </row>
    <row r="116" spans="2:19" ht="15.95" customHeight="1">
      <c r="B116" s="55" t="s">
        <v>100</v>
      </c>
      <c r="C116" s="3"/>
      <c r="D116" s="3"/>
      <c r="E116" s="3"/>
      <c r="F116" s="3"/>
      <c r="G116" s="3"/>
      <c r="H116" s="3"/>
      <c r="I116" s="3"/>
      <c r="J116" s="3"/>
      <c r="K116" s="3"/>
      <c r="L116" s="3"/>
      <c r="P116" s="93"/>
      <c r="Q116" s="93"/>
      <c r="R116" s="93"/>
      <c r="S116" s="93"/>
    </row>
    <row r="117" spans="2:19" ht="15.95" customHeight="1">
      <c r="B117" s="67" t="s">
        <v>0</v>
      </c>
      <c r="C117" s="43"/>
      <c r="D117" s="43"/>
      <c r="E117" s="17">
        <v>0</v>
      </c>
      <c r="F117" s="17">
        <v>0</v>
      </c>
      <c r="G117" s="17">
        <v>0</v>
      </c>
      <c r="H117" s="17">
        <v>0</v>
      </c>
      <c r="I117" s="17">
        <v>0</v>
      </c>
      <c r="J117" s="17">
        <v>0</v>
      </c>
      <c r="K117" s="43"/>
      <c r="L117" s="33">
        <f>SUM(C117:K117)</f>
        <v>0</v>
      </c>
      <c r="P117" s="93"/>
      <c r="Q117" s="93"/>
      <c r="R117" s="93"/>
      <c r="S117" s="93"/>
    </row>
    <row r="118" spans="2:19" ht="15.95" customHeight="1">
      <c r="B118" s="29" t="s">
        <v>65</v>
      </c>
      <c r="C118" s="43"/>
      <c r="D118" s="43"/>
      <c r="E118" s="17">
        <v>0</v>
      </c>
      <c r="F118" s="17">
        <v>0</v>
      </c>
      <c r="G118" s="17">
        <v>0</v>
      </c>
      <c r="H118" s="17">
        <v>0</v>
      </c>
      <c r="I118" s="17">
        <v>0</v>
      </c>
      <c r="J118" s="17">
        <v>0</v>
      </c>
      <c r="K118" s="43"/>
      <c r="L118" s="33">
        <f>SUM(C118:K118)</f>
        <v>0</v>
      </c>
      <c r="P118" s="93"/>
      <c r="Q118" s="93"/>
      <c r="R118" s="93"/>
      <c r="S118" s="93"/>
    </row>
    <row r="119" spans="2:19" ht="15.95" customHeight="1">
      <c r="B119" s="29" t="s">
        <v>88</v>
      </c>
      <c r="C119" s="43"/>
      <c r="D119" s="43"/>
      <c r="E119" s="17">
        <v>0</v>
      </c>
      <c r="F119" s="17">
        <v>0</v>
      </c>
      <c r="G119" s="17">
        <v>0</v>
      </c>
      <c r="H119" s="17">
        <v>0</v>
      </c>
      <c r="I119" s="17">
        <v>0</v>
      </c>
      <c r="J119" s="17">
        <v>0</v>
      </c>
      <c r="K119" s="43"/>
      <c r="L119" s="33">
        <f>SUM(C119:K119)</f>
        <v>0</v>
      </c>
      <c r="P119" s="93"/>
      <c r="Q119" s="93"/>
      <c r="R119" s="93"/>
      <c r="S119" s="93"/>
    </row>
    <row r="120" spans="2:19" ht="15.95" customHeight="1">
      <c r="B120" s="53" t="s">
        <v>76</v>
      </c>
      <c r="C120" s="43"/>
      <c r="D120" s="43"/>
      <c r="E120" s="54">
        <f t="shared" ref="E120:J120" si="28">SUM(E121,E126)</f>
        <v>0</v>
      </c>
      <c r="F120" s="54">
        <f t="shared" si="28"/>
        <v>-18002</v>
      </c>
      <c r="G120" s="54">
        <f t="shared" si="28"/>
        <v>-544</v>
      </c>
      <c r="H120" s="54">
        <f t="shared" si="28"/>
        <v>-437</v>
      </c>
      <c r="I120" s="54">
        <f t="shared" si="28"/>
        <v>-540</v>
      </c>
      <c r="J120" s="54">
        <f t="shared" si="28"/>
        <v>0</v>
      </c>
      <c r="K120" s="43"/>
      <c r="L120" s="33">
        <f>SUM(C120:K120)</f>
        <v>-19523</v>
      </c>
      <c r="P120" s="93"/>
      <c r="Q120" s="93"/>
      <c r="R120" s="93"/>
      <c r="S120" s="93"/>
    </row>
    <row r="121" spans="2:19" ht="15.95" customHeight="1">
      <c r="B121" s="53" t="s">
        <v>77</v>
      </c>
      <c r="C121" s="43"/>
      <c r="D121" s="43"/>
      <c r="E121" s="54">
        <f t="shared" ref="E121:J121" si="29">SUM(E122:E125)</f>
        <v>0</v>
      </c>
      <c r="F121" s="54">
        <f t="shared" si="29"/>
        <v>-18002</v>
      </c>
      <c r="G121" s="54">
        <f t="shared" si="29"/>
        <v>-544</v>
      </c>
      <c r="H121" s="54">
        <f t="shared" si="29"/>
        <v>-437</v>
      </c>
      <c r="I121" s="54">
        <f t="shared" si="29"/>
        <v>-540</v>
      </c>
      <c r="J121" s="54">
        <f t="shared" si="29"/>
        <v>0</v>
      </c>
      <c r="K121" s="43"/>
      <c r="L121" s="33">
        <f>SUM(C121:K121)</f>
        <v>-19523</v>
      </c>
      <c r="P121" s="93"/>
      <c r="Q121" s="93"/>
      <c r="R121" s="93"/>
      <c r="S121" s="93"/>
    </row>
    <row r="122" spans="2:19" ht="15.95" customHeight="1">
      <c r="B122" s="68" t="s">
        <v>58</v>
      </c>
      <c r="C122" s="43"/>
      <c r="D122" s="43"/>
      <c r="E122" s="88">
        <v>0</v>
      </c>
      <c r="F122" s="88">
        <v>-17940</v>
      </c>
      <c r="G122" s="88">
        <v>-537</v>
      </c>
      <c r="H122" s="88">
        <v>-409</v>
      </c>
      <c r="I122" s="88">
        <v>-540</v>
      </c>
      <c r="J122" s="88">
        <v>0</v>
      </c>
      <c r="K122" s="43"/>
      <c r="L122" s="33">
        <f t="shared" ref="L122:L134" si="30">SUM(C122:K122)</f>
        <v>-19426</v>
      </c>
      <c r="P122" s="93"/>
      <c r="Q122" s="93"/>
      <c r="R122" s="93"/>
      <c r="S122" s="93"/>
    </row>
    <row r="123" spans="2:19" ht="15.95" customHeight="1">
      <c r="B123" s="68" t="s">
        <v>1</v>
      </c>
      <c r="C123" s="43"/>
      <c r="D123" s="43"/>
      <c r="E123" s="17">
        <v>0</v>
      </c>
      <c r="F123" s="43"/>
      <c r="G123" s="43"/>
      <c r="H123" s="43"/>
      <c r="I123" s="43"/>
      <c r="J123" s="43"/>
      <c r="K123" s="43"/>
      <c r="L123" s="33">
        <f>SUM(C123:K123)</f>
        <v>0</v>
      </c>
      <c r="P123" s="93"/>
      <c r="Q123" s="93"/>
      <c r="R123" s="93"/>
      <c r="S123" s="93"/>
    </row>
    <row r="124" spans="2:19" ht="15.95" customHeight="1">
      <c r="B124" s="30" t="s">
        <v>78</v>
      </c>
      <c r="C124" s="43"/>
      <c r="D124" s="43"/>
      <c r="E124" s="17">
        <v>0</v>
      </c>
      <c r="F124" s="43"/>
      <c r="G124" s="43"/>
      <c r="H124" s="43"/>
      <c r="I124" s="43"/>
      <c r="J124" s="43"/>
      <c r="K124" s="43"/>
      <c r="L124" s="33">
        <f>SUM(C124:K124)</f>
        <v>0</v>
      </c>
      <c r="P124" s="93"/>
      <c r="Q124" s="93"/>
      <c r="R124" s="93"/>
      <c r="S124" s="93"/>
    </row>
    <row r="125" spans="2:19" ht="15.95" customHeight="1">
      <c r="B125" s="30" t="s">
        <v>79</v>
      </c>
      <c r="C125" s="43"/>
      <c r="D125" s="43"/>
      <c r="E125" s="88">
        <v>0</v>
      </c>
      <c r="F125" s="88">
        <v>-62</v>
      </c>
      <c r="G125" s="88">
        <v>-7</v>
      </c>
      <c r="H125" s="88">
        <v>-28</v>
      </c>
      <c r="I125" s="88">
        <v>0</v>
      </c>
      <c r="J125" s="88">
        <v>0</v>
      </c>
      <c r="K125" s="43"/>
      <c r="L125" s="33">
        <f t="shared" si="30"/>
        <v>-97</v>
      </c>
      <c r="P125" s="93"/>
      <c r="Q125" s="93"/>
      <c r="R125" s="93"/>
      <c r="S125" s="93"/>
    </row>
    <row r="126" spans="2:19" ht="15.95" customHeight="1">
      <c r="B126" s="53" t="s">
        <v>80</v>
      </c>
      <c r="C126" s="43"/>
      <c r="D126" s="43"/>
      <c r="E126" s="54">
        <f t="shared" ref="E126:J126" si="31">SUM(E127:E134)</f>
        <v>0</v>
      </c>
      <c r="F126" s="54">
        <f t="shared" si="31"/>
        <v>0</v>
      </c>
      <c r="G126" s="54">
        <f t="shared" si="31"/>
        <v>0</v>
      </c>
      <c r="H126" s="54">
        <f t="shared" si="31"/>
        <v>0</v>
      </c>
      <c r="I126" s="54">
        <f t="shared" si="31"/>
        <v>0</v>
      </c>
      <c r="J126" s="54">
        <f t="shared" si="31"/>
        <v>0</v>
      </c>
      <c r="K126" s="43"/>
      <c r="L126" s="33">
        <f t="shared" si="30"/>
        <v>0</v>
      </c>
      <c r="P126" s="93"/>
      <c r="Q126" s="93"/>
      <c r="R126" s="93"/>
      <c r="S126" s="93"/>
    </row>
    <row r="127" spans="2:19" ht="15.95" customHeight="1">
      <c r="B127" s="68" t="s">
        <v>2</v>
      </c>
      <c r="C127" s="43"/>
      <c r="D127" s="43"/>
      <c r="E127" s="17">
        <v>0</v>
      </c>
      <c r="F127" s="17">
        <v>0</v>
      </c>
      <c r="G127" s="17">
        <v>0</v>
      </c>
      <c r="H127" s="17">
        <v>0</v>
      </c>
      <c r="I127" s="17">
        <v>0</v>
      </c>
      <c r="J127" s="17">
        <v>0</v>
      </c>
      <c r="K127" s="43"/>
      <c r="L127" s="33">
        <f t="shared" si="30"/>
        <v>0</v>
      </c>
      <c r="P127" s="93"/>
      <c r="Q127" s="93"/>
      <c r="R127" s="93"/>
      <c r="S127" s="93"/>
    </row>
    <row r="128" spans="2:19" ht="15.95" customHeight="1">
      <c r="B128" s="68" t="s">
        <v>3</v>
      </c>
      <c r="C128" s="43"/>
      <c r="D128" s="43"/>
      <c r="E128" s="17">
        <v>0</v>
      </c>
      <c r="F128" s="17">
        <v>0</v>
      </c>
      <c r="G128" s="17">
        <v>0</v>
      </c>
      <c r="H128" s="17">
        <v>0</v>
      </c>
      <c r="I128" s="17">
        <v>0</v>
      </c>
      <c r="J128" s="17">
        <v>0</v>
      </c>
      <c r="K128" s="43"/>
      <c r="L128" s="33">
        <f t="shared" si="30"/>
        <v>0</v>
      </c>
      <c r="P128" s="93"/>
      <c r="Q128" s="93"/>
      <c r="R128" s="93"/>
      <c r="S128" s="93"/>
    </row>
    <row r="129" spans="2:19" ht="15.95" customHeight="1">
      <c r="B129" s="30" t="s">
        <v>81</v>
      </c>
      <c r="C129" s="43"/>
      <c r="D129" s="43"/>
      <c r="E129" s="17">
        <v>0</v>
      </c>
      <c r="F129" s="17">
        <v>0</v>
      </c>
      <c r="G129" s="17">
        <v>0</v>
      </c>
      <c r="H129" s="17">
        <v>0</v>
      </c>
      <c r="I129" s="17">
        <v>0</v>
      </c>
      <c r="J129" s="17">
        <v>0</v>
      </c>
      <c r="K129" s="43"/>
      <c r="L129" s="33">
        <f t="shared" si="30"/>
        <v>0</v>
      </c>
      <c r="P129" s="93"/>
      <c r="Q129" s="93"/>
      <c r="R129" s="93"/>
      <c r="S129" s="93"/>
    </row>
    <row r="130" spans="2:19" ht="15.95" customHeight="1">
      <c r="B130" s="30" t="s">
        <v>82</v>
      </c>
      <c r="C130" s="43"/>
      <c r="D130" s="43"/>
      <c r="E130" s="17">
        <v>0</v>
      </c>
      <c r="F130" s="17">
        <v>0</v>
      </c>
      <c r="G130" s="17">
        <v>0</v>
      </c>
      <c r="H130" s="17">
        <v>0</v>
      </c>
      <c r="I130" s="17">
        <v>0</v>
      </c>
      <c r="J130" s="17">
        <v>0</v>
      </c>
      <c r="K130" s="43"/>
      <c r="L130" s="33">
        <f t="shared" si="30"/>
        <v>0</v>
      </c>
      <c r="P130" s="93"/>
      <c r="Q130" s="93"/>
      <c r="R130" s="93"/>
      <c r="S130" s="93"/>
    </row>
    <row r="131" spans="2:19" ht="15.95" customHeight="1">
      <c r="B131" s="30" t="s">
        <v>83</v>
      </c>
      <c r="C131" s="43"/>
      <c r="D131" s="43"/>
      <c r="E131" s="43"/>
      <c r="F131" s="17">
        <v>0</v>
      </c>
      <c r="G131" s="17">
        <v>0</v>
      </c>
      <c r="H131" s="17">
        <v>0</v>
      </c>
      <c r="I131" s="17">
        <v>0</v>
      </c>
      <c r="J131" s="17">
        <v>0</v>
      </c>
      <c r="K131" s="43"/>
      <c r="L131" s="33">
        <f t="shared" si="30"/>
        <v>0</v>
      </c>
      <c r="P131" s="93"/>
      <c r="Q131" s="93"/>
      <c r="R131" s="93"/>
      <c r="S131" s="93"/>
    </row>
    <row r="132" spans="2:19" ht="15.95" customHeight="1">
      <c r="B132" s="30" t="s">
        <v>84</v>
      </c>
      <c r="C132" s="43"/>
      <c r="D132" s="43"/>
      <c r="E132" s="17">
        <v>0</v>
      </c>
      <c r="F132" s="61"/>
      <c r="G132" s="61"/>
      <c r="H132" s="61"/>
      <c r="I132" s="61"/>
      <c r="J132" s="61"/>
      <c r="K132" s="43"/>
      <c r="L132" s="33">
        <f t="shared" si="30"/>
        <v>0</v>
      </c>
      <c r="P132" s="93"/>
      <c r="Q132" s="93"/>
      <c r="R132" s="93"/>
      <c r="S132" s="93"/>
    </row>
    <row r="133" spans="2:19" ht="15.95" customHeight="1">
      <c r="B133" s="30" t="s">
        <v>85</v>
      </c>
      <c r="C133" s="43"/>
      <c r="D133" s="43"/>
      <c r="E133" s="17">
        <v>0</v>
      </c>
      <c r="F133" s="61"/>
      <c r="G133" s="61"/>
      <c r="H133" s="61"/>
      <c r="I133" s="61"/>
      <c r="J133" s="61"/>
      <c r="K133" s="43"/>
      <c r="L133" s="33">
        <f t="shared" si="30"/>
        <v>0</v>
      </c>
      <c r="P133" s="93"/>
      <c r="Q133" s="93"/>
      <c r="R133" s="93"/>
      <c r="S133" s="93"/>
    </row>
    <row r="134" spans="2:19" ht="15.95" customHeight="1">
      <c r="B134" s="29" t="s">
        <v>86</v>
      </c>
      <c r="C134" s="43"/>
      <c r="D134" s="43"/>
      <c r="E134" s="17">
        <v>0</v>
      </c>
      <c r="F134" s="17">
        <v>0</v>
      </c>
      <c r="G134" s="17">
        <v>0</v>
      </c>
      <c r="H134" s="17">
        <v>0</v>
      </c>
      <c r="I134" s="17">
        <v>0</v>
      </c>
      <c r="J134" s="17">
        <v>0</v>
      </c>
      <c r="K134" s="43"/>
      <c r="L134" s="33">
        <f t="shared" si="30"/>
        <v>0</v>
      </c>
      <c r="P134" s="93"/>
      <c r="Q134" s="93"/>
      <c r="R134" s="93"/>
      <c r="S134" s="93"/>
    </row>
    <row r="135" spans="2:19" ht="15.95" customHeight="1">
      <c r="B135" s="31" t="s">
        <v>89</v>
      </c>
      <c r="C135" s="43"/>
      <c r="D135" s="43"/>
      <c r="E135" s="32">
        <f t="shared" ref="E135:J135" si="32">SUM(E117:E120)</f>
        <v>0</v>
      </c>
      <c r="F135" s="32">
        <f t="shared" si="32"/>
        <v>-18002</v>
      </c>
      <c r="G135" s="32">
        <f t="shared" si="32"/>
        <v>-544</v>
      </c>
      <c r="H135" s="32">
        <f t="shared" si="32"/>
        <v>-437</v>
      </c>
      <c r="I135" s="32">
        <f t="shared" si="32"/>
        <v>-540</v>
      </c>
      <c r="J135" s="32">
        <f t="shared" si="32"/>
        <v>0</v>
      </c>
      <c r="K135" s="43"/>
      <c r="L135" s="32">
        <f>SUM(C135:K135)</f>
        <v>-19523</v>
      </c>
      <c r="O135" s="16"/>
      <c r="P135" s="89">
        <v>-19523</v>
      </c>
      <c r="Q135" s="48">
        <f>P135-L135</f>
        <v>0</v>
      </c>
    </row>
    <row r="136" spans="2:19" ht="12.75" customHeight="1">
      <c r="B136" s="4"/>
      <c r="C136" s="3"/>
      <c r="D136" s="3"/>
      <c r="E136" s="3"/>
      <c r="F136" s="3"/>
      <c r="G136" s="3"/>
      <c r="H136" s="3"/>
      <c r="I136" s="3"/>
      <c r="J136" s="3"/>
      <c r="K136" s="3"/>
      <c r="L136" s="3"/>
      <c r="M136" s="3"/>
      <c r="P136" s="3"/>
    </row>
  </sheetData>
  <mergeCells count="12">
    <mergeCell ref="C6:C7"/>
    <mergeCell ref="D6:D7"/>
    <mergeCell ref="E6:E7"/>
    <mergeCell ref="F6:F7"/>
    <mergeCell ref="G6:G7"/>
    <mergeCell ref="P6:P7"/>
    <mergeCell ref="Q6:Q7"/>
    <mergeCell ref="H6:H7"/>
    <mergeCell ref="I6:I7"/>
    <mergeCell ref="J6:J7"/>
    <mergeCell ref="K6:K7"/>
    <mergeCell ref="L6:L7"/>
  </mergeCells>
  <conditionalFormatting sqref="M79:M81 M113:M114">
    <cfRule type="cellIs" dxfId="227" priority="24" operator="equal">
      <formula>"FAIL"</formula>
    </cfRule>
  </conditionalFormatting>
  <conditionalFormatting sqref="E77:J77 L77 E111:J111 L111">
    <cfRule type="cellIs" dxfId="226" priority="23" operator="notEqual">
      <formula>0</formula>
    </cfRule>
  </conditionalFormatting>
  <conditionalFormatting sqref="Q8:Q13 Q19:Q23 Q28 Q39:Q40 Q44 Q48 Q135">
    <cfRule type="cellIs" dxfId="225" priority="22" operator="notEqual">
      <formula>0</formula>
    </cfRule>
  </conditionalFormatting>
  <conditionalFormatting sqref="Q6:Q7">
    <cfRule type="expression" dxfId="224" priority="21">
      <formula>SUM($Q$8:$Q$135)&lt;&gt;0</formula>
    </cfRule>
  </conditionalFormatting>
  <conditionalFormatting sqref="C3:E3">
    <cfRule type="expression" dxfId="223" priority="20">
      <formula>$E$3&lt;&gt;0</formula>
    </cfRule>
  </conditionalFormatting>
  <conditionalFormatting sqref="C33:L33">
    <cfRule type="expression" dxfId="222" priority="18">
      <formula>ABS(C16-C33)&gt;1000</formula>
    </cfRule>
    <cfRule type="expression" dxfId="221" priority="19">
      <formula>ABS((C16-C33)/C33)&gt;0.1</formula>
    </cfRule>
  </conditionalFormatting>
  <conditionalFormatting sqref="C34:L34">
    <cfRule type="expression" dxfId="220" priority="16">
      <formula>ABS(C26-C34)&gt;1000</formula>
    </cfRule>
    <cfRule type="expression" dxfId="219" priority="17">
      <formula>ABS((C26-C34)/C34)&gt;0.1</formula>
    </cfRule>
  </conditionalFormatting>
  <conditionalFormatting sqref="C35:L35">
    <cfRule type="expression" dxfId="218" priority="14">
      <formula>ABS(C28-C35)&gt;1000</formula>
    </cfRule>
    <cfRule type="expression" dxfId="217" priority="15">
      <formula>ABS((C28-C35)/C35)&gt;0.1</formula>
    </cfRule>
  </conditionalFormatting>
  <conditionalFormatting sqref="Q45">
    <cfRule type="cellIs" dxfId="216" priority="13" operator="notEqual">
      <formula>0</formula>
    </cfRule>
  </conditionalFormatting>
  <dataValidations count="2">
    <dataValidation type="list" allowBlank="1" showInputMessage="1" showErrorMessage="1" sqref="H3">
      <formula1>#REF!</formula1>
    </dataValidation>
    <dataValidation errorStyle="warning" allowBlank="1" showInputMessage="1" showErrorMessage="1" sqref="E131 F132:J133 E126:J126 F123:J124 E120:J121 N54 N88 E54:J54 E88:J88 C117:D120 K117:K120 K79 C79:D79 C51:D54 K51:K54 E51:J51 C85:D88 K85:K88 C113:D113 K113"/>
  </dataValidations>
  <printOptions horizontalCentered="1" verticalCentered="1"/>
  <pageMargins left="0.47244094488188981" right="0.47244094488188981" top="0.47244094488188981" bottom="0.47244094488188981" header="0.51181102362204722" footer="0.51181102362204722"/>
  <pageSetup paperSize="8" scale="47"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8DB4E2"/>
    <pageSetUpPr fitToPage="1"/>
  </sheetPr>
  <dimension ref="A1:S136"/>
  <sheetViews>
    <sheetView zoomScaleNormal="100" workbookViewId="0">
      <pane ySplit="7" topLeftCell="A8" activePane="bottomLeft" state="frozen"/>
      <selection activeCell="L1" sqref="L1"/>
      <selection pane="bottomLeft" activeCell="L1" sqref="L1"/>
    </sheetView>
  </sheetViews>
  <sheetFormatPr defaultColWidth="10" defaultRowHeight="12.75"/>
  <cols>
    <col min="1" max="1" width="2.7109375" style="85" customWidth="1"/>
    <col min="2" max="2" width="104" style="85" customWidth="1"/>
    <col min="3" max="5" width="13.42578125" style="85" customWidth="1"/>
    <col min="6" max="6" width="13.85546875" style="85" customWidth="1"/>
    <col min="7" max="8" width="12.5703125" style="85" customWidth="1"/>
    <col min="9" max="9" width="13.28515625" style="85" customWidth="1"/>
    <col min="10" max="10" width="12.28515625" style="85" customWidth="1"/>
    <col min="11" max="12" width="15.140625" style="85" customWidth="1"/>
    <col min="13" max="13" width="7.7109375" style="85" customWidth="1"/>
    <col min="14" max="14" width="13" style="85" customWidth="1"/>
    <col min="15" max="15" width="3.28515625" style="85" customWidth="1"/>
    <col min="16" max="16" width="10.7109375" style="85" customWidth="1"/>
    <col min="17" max="17" width="11.5703125" style="85" customWidth="1"/>
    <col min="18" max="18" width="12.42578125" style="85" customWidth="1"/>
    <col min="19" max="20" width="9.140625" style="85" customWidth="1"/>
    <col min="21" max="21" width="10" style="85"/>
    <col min="22" max="22" width="10" style="85" customWidth="1"/>
    <col min="23" max="16384" width="10" style="85"/>
  </cols>
  <sheetData>
    <row r="1" spans="1:17" ht="20.100000000000001" customHeight="1">
      <c r="B1" s="22" t="s">
        <v>18</v>
      </c>
      <c r="C1" s="90"/>
      <c r="D1" s="90"/>
      <c r="G1" s="90"/>
      <c r="H1" s="90"/>
    </row>
    <row r="2" spans="1:17" ht="20.100000000000001" customHeight="1">
      <c r="B2" s="22" t="s">
        <v>116</v>
      </c>
    </row>
    <row r="3" spans="1:17" ht="20.100000000000001" customHeight="1">
      <c r="B3" s="23" t="s">
        <v>36</v>
      </c>
      <c r="C3" s="91"/>
      <c r="D3" s="91"/>
      <c r="E3" s="80"/>
      <c r="F3" s="92"/>
      <c r="G3" s="92"/>
      <c r="H3" s="82"/>
    </row>
    <row r="4" spans="1:17" ht="12.75" customHeight="1">
      <c r="C4" s="10"/>
      <c r="D4" s="10"/>
      <c r="E4" s="10"/>
      <c r="F4" s="10"/>
      <c r="G4" s="10"/>
      <c r="H4" s="10"/>
      <c r="I4" s="10"/>
      <c r="J4" s="10"/>
      <c r="K4" s="10"/>
      <c r="L4" s="10"/>
      <c r="M4" s="10"/>
      <c r="N4" s="10"/>
      <c r="P4" s="24"/>
    </row>
    <row r="5" spans="1:17" ht="12.75" customHeight="1">
      <c r="C5" s="10"/>
      <c r="D5" s="10"/>
      <c r="E5" s="10"/>
      <c r="F5" s="10"/>
      <c r="G5" s="10"/>
      <c r="H5" s="10"/>
      <c r="I5" s="10"/>
      <c r="J5" s="10"/>
      <c r="K5" s="10"/>
      <c r="L5" s="24" t="s">
        <v>64</v>
      </c>
      <c r="P5" s="16"/>
    </row>
    <row r="6" spans="1:17" ht="33" customHeight="1">
      <c r="B6" s="58" t="s">
        <v>104</v>
      </c>
      <c r="C6" s="108" t="s">
        <v>19</v>
      </c>
      <c r="D6" s="108" t="s">
        <v>20</v>
      </c>
      <c r="E6" s="108" t="s">
        <v>21</v>
      </c>
      <c r="F6" s="108" t="s">
        <v>63</v>
      </c>
      <c r="G6" s="108" t="s">
        <v>108</v>
      </c>
      <c r="H6" s="108" t="s">
        <v>109</v>
      </c>
      <c r="I6" s="108" t="s">
        <v>110</v>
      </c>
      <c r="J6" s="108" t="s">
        <v>111</v>
      </c>
      <c r="K6" s="108" t="s">
        <v>70</v>
      </c>
      <c r="L6" s="109" t="s">
        <v>22</v>
      </c>
      <c r="N6" s="49" t="s">
        <v>9</v>
      </c>
      <c r="O6" s="9"/>
      <c r="P6" s="107" t="s">
        <v>7</v>
      </c>
      <c r="Q6" s="107" t="s">
        <v>8</v>
      </c>
    </row>
    <row r="7" spans="1:17" ht="51.75" customHeight="1">
      <c r="B7" s="56" t="s">
        <v>105</v>
      </c>
      <c r="C7" s="108"/>
      <c r="D7" s="108"/>
      <c r="E7" s="108"/>
      <c r="F7" s="108"/>
      <c r="G7" s="108"/>
      <c r="H7" s="108"/>
      <c r="I7" s="108"/>
      <c r="J7" s="108"/>
      <c r="K7" s="108"/>
      <c r="L7" s="109"/>
      <c r="N7" s="49" t="s">
        <v>112</v>
      </c>
      <c r="O7" s="57"/>
      <c r="P7" s="107"/>
      <c r="Q7" s="107"/>
    </row>
    <row r="8" spans="1:17" ht="15.95" customHeight="1">
      <c r="A8" s="16"/>
      <c r="B8" s="28" t="s">
        <v>12</v>
      </c>
      <c r="C8" s="86">
        <v>43</v>
      </c>
      <c r="D8" s="86">
        <v>0</v>
      </c>
      <c r="E8" s="86">
        <v>6334</v>
      </c>
      <c r="F8" s="86">
        <v>10591</v>
      </c>
      <c r="G8" s="86">
        <v>1698</v>
      </c>
      <c r="H8" s="86">
        <v>3500</v>
      </c>
      <c r="I8" s="86">
        <v>1020</v>
      </c>
      <c r="J8" s="86">
        <v>1025</v>
      </c>
      <c r="K8" s="86">
        <v>799</v>
      </c>
      <c r="L8" s="59">
        <f>SUM(C8:K8)</f>
        <v>25010</v>
      </c>
      <c r="M8" s="10"/>
      <c r="N8" s="10"/>
      <c r="O8" s="19"/>
      <c r="P8" s="46">
        <v>25010</v>
      </c>
      <c r="Q8" s="47">
        <f t="shared" ref="Q8:Q13" si="0">P8-L8</f>
        <v>0</v>
      </c>
    </row>
    <row r="9" spans="1:17" ht="15.95" customHeight="1">
      <c r="A9" s="16"/>
      <c r="B9" s="28" t="s">
        <v>57</v>
      </c>
      <c r="C9" s="43"/>
      <c r="D9" s="43"/>
      <c r="E9" s="43"/>
      <c r="F9" s="43"/>
      <c r="G9" s="43"/>
      <c r="H9" s="43"/>
      <c r="I9" s="43"/>
      <c r="J9" s="43"/>
      <c r="K9" s="43"/>
      <c r="L9" s="43"/>
      <c r="M9" s="10"/>
      <c r="N9" s="10"/>
      <c r="O9" s="19"/>
      <c r="P9" s="78"/>
      <c r="Q9" s="79"/>
    </row>
    <row r="10" spans="1:17" ht="15.95" customHeight="1">
      <c r="A10" s="16"/>
      <c r="B10" s="29" t="s">
        <v>94</v>
      </c>
      <c r="C10" s="17">
        <v>596</v>
      </c>
      <c r="D10" s="17">
        <v>0</v>
      </c>
      <c r="E10" s="17">
        <v>85822</v>
      </c>
      <c r="F10" s="17">
        <v>145759</v>
      </c>
      <c r="G10" s="17">
        <v>23162</v>
      </c>
      <c r="H10" s="17">
        <v>48195</v>
      </c>
      <c r="I10" s="17">
        <v>14144</v>
      </c>
      <c r="J10" s="17">
        <v>11211</v>
      </c>
      <c r="K10" s="17">
        <v>0</v>
      </c>
      <c r="L10" s="33">
        <f>SUM(C10:K10)</f>
        <v>328889</v>
      </c>
      <c r="M10" s="10"/>
      <c r="N10" s="10"/>
      <c r="O10" s="18"/>
      <c r="P10" s="46">
        <v>328889</v>
      </c>
      <c r="Q10" s="47">
        <f t="shared" si="0"/>
        <v>0</v>
      </c>
    </row>
    <row r="11" spans="1:17" ht="15.95" customHeight="1">
      <c r="B11" s="29" t="s">
        <v>91</v>
      </c>
      <c r="C11" s="17">
        <v>0</v>
      </c>
      <c r="D11" s="17">
        <v>0</v>
      </c>
      <c r="E11" s="17">
        <v>-163</v>
      </c>
      <c r="F11" s="17">
        <v>-16</v>
      </c>
      <c r="G11" s="17">
        <v>-26</v>
      </c>
      <c r="H11" s="17">
        <v>-247</v>
      </c>
      <c r="I11" s="17">
        <v>0</v>
      </c>
      <c r="J11" s="17">
        <v>0</v>
      </c>
      <c r="K11" s="17">
        <v>-90</v>
      </c>
      <c r="L11" s="33">
        <f>SUM(C11:K11)</f>
        <v>-542</v>
      </c>
      <c r="O11" s="15"/>
      <c r="P11" s="46">
        <v>-542</v>
      </c>
      <c r="Q11" s="47">
        <f t="shared" si="0"/>
        <v>0</v>
      </c>
    </row>
    <row r="12" spans="1:17" ht="15.95" customHeight="1">
      <c r="B12" s="28" t="s">
        <v>15</v>
      </c>
      <c r="C12" s="17">
        <v>957</v>
      </c>
      <c r="D12" s="17">
        <v>63</v>
      </c>
      <c r="E12" s="17">
        <v>142137</v>
      </c>
      <c r="F12" s="17">
        <v>241853</v>
      </c>
      <c r="G12" s="17">
        <v>37342</v>
      </c>
      <c r="H12" s="17">
        <v>73609</v>
      </c>
      <c r="I12" s="17">
        <v>22176</v>
      </c>
      <c r="J12" s="17">
        <v>24410</v>
      </c>
      <c r="K12" s="17">
        <v>19800</v>
      </c>
      <c r="L12" s="33">
        <f>SUM(C12:K12)</f>
        <v>562347</v>
      </c>
      <c r="M12" s="10"/>
      <c r="N12" s="10"/>
      <c r="O12" s="11"/>
      <c r="P12" s="46">
        <v>562347</v>
      </c>
      <c r="Q12" s="47">
        <f t="shared" si="0"/>
        <v>0</v>
      </c>
    </row>
    <row r="13" spans="1:17" ht="15.95" customHeight="1">
      <c r="B13" s="31" t="s">
        <v>68</v>
      </c>
      <c r="C13" s="32">
        <f>C8+C9+C10+C11+C12</f>
        <v>1596</v>
      </c>
      <c r="D13" s="32">
        <f t="shared" ref="D13:L13" si="1">D8+D9+D10+D11+D12</f>
        <v>63</v>
      </c>
      <c r="E13" s="32">
        <f t="shared" si="1"/>
        <v>234130</v>
      </c>
      <c r="F13" s="32">
        <f t="shared" si="1"/>
        <v>398187</v>
      </c>
      <c r="G13" s="32">
        <f t="shared" si="1"/>
        <v>62176</v>
      </c>
      <c r="H13" s="32">
        <f t="shared" si="1"/>
        <v>125057</v>
      </c>
      <c r="I13" s="32">
        <f t="shared" si="1"/>
        <v>37340</v>
      </c>
      <c r="J13" s="32">
        <f t="shared" si="1"/>
        <v>36646</v>
      </c>
      <c r="K13" s="32">
        <f t="shared" si="1"/>
        <v>20509</v>
      </c>
      <c r="L13" s="32">
        <f t="shared" si="1"/>
        <v>915704</v>
      </c>
      <c r="M13" s="12"/>
      <c r="N13" s="10"/>
      <c r="O13" s="11"/>
      <c r="P13" s="46">
        <v>915704</v>
      </c>
      <c r="Q13" s="47">
        <f t="shared" si="0"/>
        <v>0</v>
      </c>
    </row>
    <row r="14" spans="1:17" ht="12.75" customHeight="1">
      <c r="C14" s="3"/>
      <c r="D14" s="3"/>
      <c r="E14" s="3"/>
      <c r="F14" s="3"/>
      <c r="G14" s="3"/>
      <c r="H14" s="3"/>
      <c r="I14" s="3"/>
      <c r="J14" s="3"/>
      <c r="K14" s="3"/>
      <c r="L14" s="3"/>
      <c r="N14" s="10"/>
      <c r="O14" s="5"/>
      <c r="P14" s="7"/>
      <c r="Q14" s="7"/>
    </row>
    <row r="15" spans="1:17" ht="15.95" customHeight="1">
      <c r="B15" s="45" t="s">
        <v>95</v>
      </c>
      <c r="C15" s="83">
        <f t="shared" ref="C15:K15" si="2">IF(C10&gt;-C21,C10+C21,0)</f>
        <v>31</v>
      </c>
      <c r="D15" s="83">
        <f t="shared" si="2"/>
        <v>0</v>
      </c>
      <c r="E15" s="83">
        <f t="shared" si="2"/>
        <v>4507</v>
      </c>
      <c r="F15" s="83">
        <f t="shared" si="2"/>
        <v>7654</v>
      </c>
      <c r="G15" s="83">
        <f t="shared" si="2"/>
        <v>1217</v>
      </c>
      <c r="H15" s="83">
        <f t="shared" si="2"/>
        <v>2531</v>
      </c>
      <c r="I15" s="83">
        <f t="shared" si="2"/>
        <v>743</v>
      </c>
      <c r="J15" s="83">
        <f t="shared" si="2"/>
        <v>589</v>
      </c>
      <c r="K15" s="83">
        <f t="shared" si="2"/>
        <v>0</v>
      </c>
      <c r="L15" s="33">
        <f>SUM(C15:K15)</f>
        <v>17272</v>
      </c>
      <c r="N15" s="10"/>
      <c r="O15" s="5"/>
      <c r="P15" s="7"/>
      <c r="Q15" s="7"/>
    </row>
    <row r="16" spans="1:17" ht="15.95" customHeight="1">
      <c r="B16" s="31" t="s">
        <v>92</v>
      </c>
      <c r="C16" s="32">
        <f>SUM(C8:C9,C12,C15)+C19+C20+C11</f>
        <v>1031</v>
      </c>
      <c r="D16" s="32">
        <f t="shared" ref="D16:K16" si="3">SUM(D8:D9,D12,D15)+D19+D20+D11</f>
        <v>63</v>
      </c>
      <c r="E16" s="32">
        <f t="shared" si="3"/>
        <v>152815</v>
      </c>
      <c r="F16" s="32">
        <f t="shared" si="3"/>
        <v>258914</v>
      </c>
      <c r="G16" s="32">
        <f t="shared" si="3"/>
        <v>40231</v>
      </c>
      <c r="H16" s="32">
        <f t="shared" si="3"/>
        <v>79393</v>
      </c>
      <c r="I16" s="32">
        <f t="shared" si="3"/>
        <v>23939</v>
      </c>
      <c r="J16" s="32">
        <f t="shared" si="3"/>
        <v>26024</v>
      </c>
      <c r="K16" s="32">
        <f t="shared" si="3"/>
        <v>20509</v>
      </c>
      <c r="L16" s="32">
        <f>SUM(C16:K16)</f>
        <v>602919</v>
      </c>
      <c r="N16" s="10"/>
      <c r="O16" s="6"/>
      <c r="P16" s="7"/>
      <c r="Q16" s="7"/>
    </row>
    <row r="17" spans="1:19" ht="12.75" customHeight="1">
      <c r="A17" s="16"/>
      <c r="C17" s="3"/>
      <c r="D17" s="3"/>
      <c r="E17" s="3"/>
      <c r="F17" s="3"/>
      <c r="G17" s="3"/>
      <c r="H17" s="3"/>
      <c r="I17" s="3"/>
      <c r="J17" s="3"/>
      <c r="K17" s="3"/>
      <c r="L17" s="3"/>
      <c r="O17" s="18"/>
      <c r="P17" s="7"/>
      <c r="Q17" s="7"/>
    </row>
    <row r="18" spans="1:19" ht="15.95" customHeight="1">
      <c r="B18" s="21" t="s">
        <v>54</v>
      </c>
      <c r="C18" s="3"/>
      <c r="D18" s="3"/>
      <c r="E18" s="3"/>
      <c r="F18" s="3"/>
      <c r="G18" s="3"/>
      <c r="H18" s="3"/>
      <c r="I18" s="3"/>
      <c r="J18" s="3"/>
      <c r="K18" s="3"/>
      <c r="L18" s="3"/>
      <c r="M18" s="10"/>
      <c r="N18" s="5"/>
      <c r="O18" s="3"/>
      <c r="P18" s="7"/>
      <c r="Q18" s="7"/>
      <c r="R18" s="42"/>
      <c r="S18" s="42"/>
    </row>
    <row r="19" spans="1:19" ht="15.95" customHeight="1">
      <c r="A19" s="16"/>
      <c r="B19" s="29" t="s">
        <v>69</v>
      </c>
      <c r="C19" s="17">
        <v>0</v>
      </c>
      <c r="D19" s="17">
        <v>0</v>
      </c>
      <c r="E19" s="17">
        <v>0</v>
      </c>
      <c r="F19" s="17">
        <v>-1168</v>
      </c>
      <c r="G19" s="17">
        <v>0</v>
      </c>
      <c r="H19" s="17">
        <v>0</v>
      </c>
      <c r="I19" s="17">
        <v>0</v>
      </c>
      <c r="J19" s="17">
        <v>0</v>
      </c>
      <c r="K19" s="17">
        <v>0</v>
      </c>
      <c r="L19" s="33">
        <f t="shared" ref="L19:L23" si="4">SUM(C19:K19)</f>
        <v>-1168</v>
      </c>
      <c r="O19" s="19"/>
      <c r="P19" s="46">
        <v>-1168</v>
      </c>
      <c r="Q19" s="47">
        <f t="shared" ref="Q19:Q23" si="5">P19-L19</f>
        <v>0</v>
      </c>
    </row>
    <row r="20" spans="1:19" ht="15.95" customHeight="1">
      <c r="A20" s="16"/>
      <c r="B20" s="28" t="s">
        <v>56</v>
      </c>
      <c r="C20" s="43"/>
      <c r="D20" s="43"/>
      <c r="E20" s="43"/>
      <c r="F20" s="43"/>
      <c r="G20" s="43"/>
      <c r="H20" s="43"/>
      <c r="I20" s="43"/>
      <c r="J20" s="43"/>
      <c r="K20" s="43"/>
      <c r="L20" s="43"/>
      <c r="O20" s="18"/>
      <c r="P20" s="78"/>
      <c r="Q20" s="79"/>
    </row>
    <row r="21" spans="1:19" ht="15.95" customHeight="1">
      <c r="B21" s="29" t="s">
        <v>97</v>
      </c>
      <c r="C21" s="17">
        <v>-565</v>
      </c>
      <c r="D21" s="17">
        <v>0</v>
      </c>
      <c r="E21" s="17">
        <v>-81315</v>
      </c>
      <c r="F21" s="17">
        <v>-138105</v>
      </c>
      <c r="G21" s="17">
        <v>-21945</v>
      </c>
      <c r="H21" s="17">
        <v>-45664</v>
      </c>
      <c r="I21" s="17">
        <v>-13401</v>
      </c>
      <c r="J21" s="17">
        <v>-10622</v>
      </c>
      <c r="K21" s="17">
        <v>0</v>
      </c>
      <c r="L21" s="33">
        <f t="shared" si="4"/>
        <v>-311617</v>
      </c>
      <c r="O21" s="18"/>
      <c r="P21" s="46">
        <v>-311617</v>
      </c>
      <c r="Q21" s="47">
        <f t="shared" si="5"/>
        <v>0</v>
      </c>
    </row>
    <row r="22" spans="1:19" ht="15.95" customHeight="1">
      <c r="B22" s="28" t="s">
        <v>17</v>
      </c>
      <c r="C22" s="17">
        <v>-69</v>
      </c>
      <c r="D22" s="17">
        <v>-46</v>
      </c>
      <c r="E22" s="17">
        <v>-4278</v>
      </c>
      <c r="F22" s="17">
        <v>-101673</v>
      </c>
      <c r="G22" s="17">
        <v>-15352</v>
      </c>
      <c r="H22" s="17">
        <v>-45384</v>
      </c>
      <c r="I22" s="17">
        <v>-21475</v>
      </c>
      <c r="J22" s="17">
        <v>-9422</v>
      </c>
      <c r="K22" s="17">
        <v>-20760</v>
      </c>
      <c r="L22" s="33">
        <f t="shared" si="4"/>
        <v>-218459</v>
      </c>
      <c r="O22" s="18"/>
      <c r="P22" s="46">
        <v>-218459</v>
      </c>
      <c r="Q22" s="47">
        <f t="shared" si="5"/>
        <v>0</v>
      </c>
    </row>
    <row r="23" spans="1:19" ht="15.95" customHeight="1">
      <c r="B23" s="34" t="s">
        <v>90</v>
      </c>
      <c r="C23" s="32">
        <f t="shared" ref="C23:K23" si="6">SUM(C19:C22)</f>
        <v>-634</v>
      </c>
      <c r="D23" s="32">
        <f t="shared" si="6"/>
        <v>-46</v>
      </c>
      <c r="E23" s="32">
        <f t="shared" si="6"/>
        <v>-85593</v>
      </c>
      <c r="F23" s="32">
        <f t="shared" si="6"/>
        <v>-240946</v>
      </c>
      <c r="G23" s="32">
        <f t="shared" si="6"/>
        <v>-37297</v>
      </c>
      <c r="H23" s="32">
        <f t="shared" si="6"/>
        <v>-91048</v>
      </c>
      <c r="I23" s="32">
        <f t="shared" si="6"/>
        <v>-34876</v>
      </c>
      <c r="J23" s="32">
        <f t="shared" si="6"/>
        <v>-20044</v>
      </c>
      <c r="K23" s="32">
        <f t="shared" si="6"/>
        <v>-20760</v>
      </c>
      <c r="L23" s="32">
        <f t="shared" si="4"/>
        <v>-531244</v>
      </c>
      <c r="M23" s="1"/>
      <c r="O23" s="15"/>
      <c r="P23" s="46">
        <v>-531244</v>
      </c>
      <c r="Q23" s="47">
        <f t="shared" si="5"/>
        <v>0</v>
      </c>
    </row>
    <row r="24" spans="1:19" ht="12.75" customHeight="1">
      <c r="A24" s="16"/>
      <c r="B24" s="2"/>
      <c r="C24" s="3"/>
      <c r="D24" s="3"/>
      <c r="E24" s="3"/>
      <c r="F24" s="3"/>
      <c r="G24" s="3"/>
      <c r="H24" s="3"/>
      <c r="I24" s="3"/>
      <c r="J24" s="3"/>
      <c r="K24" s="3"/>
      <c r="L24" s="3"/>
      <c r="O24" s="16"/>
      <c r="P24" s="7"/>
      <c r="Q24" s="7"/>
    </row>
    <row r="25" spans="1:19" ht="15.95" customHeight="1">
      <c r="A25" s="16"/>
      <c r="B25" s="45" t="s">
        <v>96</v>
      </c>
      <c r="C25" s="83">
        <f t="shared" ref="C25:K25" si="7">IF(-C21&gt;C10,C21+C10,0)</f>
        <v>0</v>
      </c>
      <c r="D25" s="83">
        <f t="shared" si="7"/>
        <v>0</v>
      </c>
      <c r="E25" s="83">
        <f t="shared" si="7"/>
        <v>0</v>
      </c>
      <c r="F25" s="83">
        <f t="shared" si="7"/>
        <v>0</v>
      </c>
      <c r="G25" s="83">
        <f t="shared" si="7"/>
        <v>0</v>
      </c>
      <c r="H25" s="83">
        <f t="shared" si="7"/>
        <v>0</v>
      </c>
      <c r="I25" s="83">
        <f t="shared" si="7"/>
        <v>0</v>
      </c>
      <c r="J25" s="83">
        <f t="shared" si="7"/>
        <v>0</v>
      </c>
      <c r="K25" s="83">
        <f t="shared" si="7"/>
        <v>0</v>
      </c>
      <c r="L25" s="33">
        <f t="shared" ref="L25:L26" si="8">SUM(C25:K25)</f>
        <v>0</v>
      </c>
      <c r="O25" s="16"/>
      <c r="P25" s="7"/>
      <c r="Q25" s="7"/>
    </row>
    <row r="26" spans="1:19" ht="15.95" customHeight="1">
      <c r="A26" s="16"/>
      <c r="B26" s="31" t="s">
        <v>93</v>
      </c>
      <c r="C26" s="32">
        <f>SUM(C22,C25)</f>
        <v>-69</v>
      </c>
      <c r="D26" s="32">
        <f t="shared" ref="D26:K26" si="9">SUM(D22,D25)</f>
        <v>-46</v>
      </c>
      <c r="E26" s="32">
        <f t="shared" si="9"/>
        <v>-4278</v>
      </c>
      <c r="F26" s="32">
        <f t="shared" si="9"/>
        <v>-101673</v>
      </c>
      <c r="G26" s="32">
        <f t="shared" si="9"/>
        <v>-15352</v>
      </c>
      <c r="H26" s="32">
        <f t="shared" si="9"/>
        <v>-45384</v>
      </c>
      <c r="I26" s="32">
        <f t="shared" si="9"/>
        <v>-21475</v>
      </c>
      <c r="J26" s="32">
        <f t="shared" si="9"/>
        <v>-9422</v>
      </c>
      <c r="K26" s="32">
        <f t="shared" si="9"/>
        <v>-20760</v>
      </c>
      <c r="L26" s="32">
        <f t="shared" si="8"/>
        <v>-218459</v>
      </c>
      <c r="O26" s="15"/>
      <c r="P26" s="7"/>
      <c r="Q26" s="7"/>
    </row>
    <row r="27" spans="1:19" ht="12.75" customHeight="1">
      <c r="A27" s="16"/>
      <c r="B27" s="2"/>
      <c r="C27" s="3"/>
      <c r="D27" s="3"/>
      <c r="E27" s="3"/>
      <c r="F27" s="3"/>
      <c r="G27" s="3"/>
      <c r="H27" s="3"/>
      <c r="I27" s="3"/>
      <c r="J27" s="3"/>
      <c r="K27" s="3"/>
      <c r="L27" s="3"/>
      <c r="O27" s="15"/>
      <c r="P27" s="7"/>
      <c r="Q27" s="7"/>
    </row>
    <row r="28" spans="1:19" ht="15.95" customHeight="1">
      <c r="A28" s="16"/>
      <c r="B28" s="31" t="s">
        <v>67</v>
      </c>
      <c r="C28" s="32">
        <f>C13+C23</f>
        <v>962</v>
      </c>
      <c r="D28" s="32">
        <f t="shared" ref="D28:L28" si="10">D13+D23</f>
        <v>17</v>
      </c>
      <c r="E28" s="32">
        <f t="shared" si="10"/>
        <v>148537</v>
      </c>
      <c r="F28" s="32">
        <f t="shared" si="10"/>
        <v>157241</v>
      </c>
      <c r="G28" s="32">
        <f t="shared" si="10"/>
        <v>24879</v>
      </c>
      <c r="H28" s="32">
        <f t="shared" si="10"/>
        <v>34009</v>
      </c>
      <c r="I28" s="32">
        <f t="shared" si="10"/>
        <v>2464</v>
      </c>
      <c r="J28" s="32">
        <f t="shared" si="10"/>
        <v>16602</v>
      </c>
      <c r="K28" s="32">
        <f t="shared" si="10"/>
        <v>-251</v>
      </c>
      <c r="L28" s="32">
        <f t="shared" si="10"/>
        <v>384460</v>
      </c>
      <c r="M28" s="1"/>
      <c r="O28" s="15"/>
      <c r="P28" s="46">
        <v>384460</v>
      </c>
      <c r="Q28" s="47">
        <f>P28-L28</f>
        <v>0</v>
      </c>
    </row>
    <row r="29" spans="1:19" ht="12.75" customHeight="1">
      <c r="A29" s="20"/>
      <c r="B29" s="2"/>
      <c r="C29" s="3"/>
      <c r="D29" s="3"/>
      <c r="E29" s="3"/>
      <c r="F29" s="3"/>
      <c r="G29" s="3"/>
      <c r="H29" s="3"/>
      <c r="I29" s="3"/>
      <c r="J29" s="3"/>
      <c r="K29" s="3"/>
      <c r="L29" s="3"/>
      <c r="O29" s="41"/>
      <c r="P29" s="3"/>
      <c r="Q29" s="3"/>
    </row>
    <row r="30" spans="1:19" ht="15.95" customHeight="1">
      <c r="B30" s="28" t="s">
        <v>14</v>
      </c>
      <c r="C30" s="17">
        <v>0</v>
      </c>
      <c r="D30" s="17">
        <v>0</v>
      </c>
      <c r="E30" s="17">
        <v>0</v>
      </c>
      <c r="F30" s="17">
        <v>0</v>
      </c>
      <c r="G30" s="17">
        <v>0</v>
      </c>
      <c r="H30" s="17">
        <v>0</v>
      </c>
      <c r="I30" s="17">
        <v>0</v>
      </c>
      <c r="J30" s="17">
        <v>0</v>
      </c>
      <c r="K30" s="17">
        <v>0</v>
      </c>
      <c r="L30" s="33">
        <f>SUM(C30:K30)</f>
        <v>0</v>
      </c>
      <c r="M30" s="10"/>
      <c r="N30" s="10"/>
      <c r="P30" s="11"/>
      <c r="Q30" s="15"/>
    </row>
    <row r="31" spans="1:19" s="16" customFormat="1" ht="12.75" customHeight="1">
      <c r="A31" s="85"/>
      <c r="B31" s="14"/>
      <c r="C31" s="11"/>
      <c r="D31" s="11"/>
      <c r="E31" s="11"/>
      <c r="F31" s="11"/>
      <c r="G31" s="11"/>
      <c r="H31" s="11"/>
      <c r="I31" s="11"/>
      <c r="J31" s="11"/>
      <c r="K31" s="11"/>
      <c r="L31" s="11"/>
      <c r="M31" s="13"/>
      <c r="N31" s="13"/>
      <c r="O31" s="36"/>
      <c r="P31" s="25"/>
      <c r="Q31" s="26"/>
    </row>
    <row r="32" spans="1:19" s="16" customFormat="1" ht="15.95" customHeight="1">
      <c r="B32" s="37" t="s">
        <v>106</v>
      </c>
      <c r="C32" s="11"/>
      <c r="D32" s="11"/>
      <c r="E32" s="11"/>
      <c r="F32" s="11"/>
      <c r="G32" s="11"/>
      <c r="H32" s="11"/>
      <c r="I32" s="11"/>
      <c r="J32" s="11"/>
      <c r="K32" s="11"/>
      <c r="L32" s="15"/>
      <c r="M32" s="25"/>
      <c r="O32" s="15"/>
      <c r="P32" s="15"/>
      <c r="Q32" s="15"/>
      <c r="S32" s="15"/>
    </row>
    <row r="33" spans="1:19" s="16" customFormat="1" ht="15.95" customHeight="1">
      <c r="A33" s="85"/>
      <c r="B33" s="45" t="s">
        <v>117</v>
      </c>
      <c r="C33" s="83">
        <v>913</v>
      </c>
      <c r="D33" s="83">
        <v>59</v>
      </c>
      <c r="E33" s="83">
        <v>160278</v>
      </c>
      <c r="F33" s="83">
        <v>232488</v>
      </c>
      <c r="G33" s="83">
        <v>35101</v>
      </c>
      <c r="H33" s="83">
        <v>71628</v>
      </c>
      <c r="I33" s="83">
        <v>22453</v>
      </c>
      <c r="J33" s="83">
        <v>28609</v>
      </c>
      <c r="K33" s="83">
        <v>17636</v>
      </c>
      <c r="L33" s="83">
        <v>569165</v>
      </c>
      <c r="M33" s="13"/>
      <c r="N33" s="13"/>
      <c r="O33" s="36"/>
      <c r="P33" s="40"/>
      <c r="Q33" s="39"/>
    </row>
    <row r="34" spans="1:19" ht="15.95" customHeight="1">
      <c r="B34" s="45" t="s">
        <v>118</v>
      </c>
      <c r="C34" s="83">
        <v>-65</v>
      </c>
      <c r="D34" s="83">
        <v>-46</v>
      </c>
      <c r="E34" s="83">
        <v>-4390</v>
      </c>
      <c r="F34" s="83">
        <v>-103478</v>
      </c>
      <c r="G34" s="83">
        <v>-7413</v>
      </c>
      <c r="H34" s="83">
        <v>-41297</v>
      </c>
      <c r="I34" s="83">
        <v>-19086</v>
      </c>
      <c r="J34" s="83">
        <v>-9499</v>
      </c>
      <c r="K34" s="83">
        <v>-18408</v>
      </c>
      <c r="L34" s="83">
        <v>-203682</v>
      </c>
      <c r="O34" s="36"/>
      <c r="P34" s="3"/>
      <c r="Q34" s="3"/>
    </row>
    <row r="35" spans="1:19" ht="15.95" customHeight="1">
      <c r="B35" s="45" t="s">
        <v>119</v>
      </c>
      <c r="C35" s="83">
        <v>848</v>
      </c>
      <c r="D35" s="83">
        <v>13</v>
      </c>
      <c r="E35" s="83">
        <v>155888</v>
      </c>
      <c r="F35" s="83">
        <v>129010</v>
      </c>
      <c r="G35" s="83">
        <v>27688</v>
      </c>
      <c r="H35" s="83">
        <v>30331</v>
      </c>
      <c r="I35" s="83">
        <v>3367</v>
      </c>
      <c r="J35" s="83">
        <v>19110</v>
      </c>
      <c r="K35" s="83">
        <v>-772</v>
      </c>
      <c r="L35" s="83">
        <v>365483</v>
      </c>
      <c r="O35" s="36"/>
      <c r="P35" s="3"/>
      <c r="Q35" s="3"/>
    </row>
    <row r="36" spans="1:19" ht="12.75" customHeight="1">
      <c r="C36" s="41">
        <v>2</v>
      </c>
      <c r="D36" s="41">
        <v>3</v>
      </c>
      <c r="E36" s="41">
        <v>4</v>
      </c>
      <c r="F36" s="41">
        <v>5</v>
      </c>
      <c r="G36" s="41">
        <v>6</v>
      </c>
      <c r="H36" s="41">
        <v>7</v>
      </c>
      <c r="I36" s="41">
        <v>8</v>
      </c>
      <c r="J36" s="41">
        <v>9</v>
      </c>
      <c r="K36" s="41">
        <v>10</v>
      </c>
      <c r="L36" s="41">
        <v>11</v>
      </c>
      <c r="O36" s="36"/>
      <c r="P36" s="3"/>
      <c r="Q36" s="3"/>
    </row>
    <row r="37" spans="1:19" ht="18" customHeight="1">
      <c r="B37" s="27" t="s">
        <v>103</v>
      </c>
      <c r="C37" s="3"/>
      <c r="D37" s="3"/>
      <c r="E37" s="3"/>
      <c r="F37" s="3"/>
      <c r="G37" s="3"/>
      <c r="H37" s="3"/>
      <c r="I37" s="3"/>
      <c r="J37" s="3"/>
      <c r="K37" s="3"/>
      <c r="L37" s="3"/>
      <c r="O37" s="3"/>
      <c r="P37" s="3"/>
      <c r="Q37" s="3"/>
      <c r="R37" s="3"/>
      <c r="S37" s="3"/>
    </row>
    <row r="38" spans="1:19" ht="15.95" customHeight="1">
      <c r="B38" s="1" t="s">
        <v>53</v>
      </c>
      <c r="C38" s="3"/>
      <c r="D38" s="3"/>
      <c r="E38" s="3"/>
      <c r="F38" s="3"/>
      <c r="G38" s="3"/>
      <c r="H38" s="3"/>
      <c r="I38" s="3"/>
      <c r="J38" s="3"/>
      <c r="K38" s="3"/>
      <c r="L38" s="3"/>
      <c r="O38" s="36"/>
      <c r="P38" s="3"/>
      <c r="Q38" s="3"/>
    </row>
    <row r="39" spans="1:19" ht="15.95" customHeight="1">
      <c r="B39" s="28" t="s">
        <v>10</v>
      </c>
      <c r="C39" s="17">
        <v>896</v>
      </c>
      <c r="D39" s="17">
        <v>0</v>
      </c>
      <c r="E39" s="17">
        <v>56912</v>
      </c>
      <c r="F39" s="17">
        <v>84777</v>
      </c>
      <c r="G39" s="17">
        <v>2331</v>
      </c>
      <c r="H39" s="17">
        <v>7529</v>
      </c>
      <c r="I39" s="17">
        <v>4267</v>
      </c>
      <c r="J39" s="17">
        <v>6645</v>
      </c>
      <c r="K39" s="17">
        <v>13746</v>
      </c>
      <c r="L39" s="33">
        <f t="shared" ref="L39:L46" si="11">SUM(C39:K39)</f>
        <v>177103</v>
      </c>
      <c r="O39" s="81"/>
      <c r="P39" s="46">
        <v>177103</v>
      </c>
      <c r="Q39" s="47">
        <f>P39-L39</f>
        <v>0</v>
      </c>
    </row>
    <row r="40" spans="1:19" ht="15.95" customHeight="1">
      <c r="B40" s="53" t="s">
        <v>11</v>
      </c>
      <c r="C40" s="44">
        <f>SUM(C41:C46)</f>
        <v>0</v>
      </c>
      <c r="D40" s="44">
        <f>SUM(D41:D46)</f>
        <v>63</v>
      </c>
      <c r="E40" s="44">
        <f t="shared" ref="E40:J40" si="12">SUM(E41:E46)</f>
        <v>63182</v>
      </c>
      <c r="F40" s="44">
        <f t="shared" si="12"/>
        <v>120726</v>
      </c>
      <c r="G40" s="44">
        <f>SUM(G41:G46)</f>
        <v>12847</v>
      </c>
      <c r="H40" s="44">
        <f t="shared" si="12"/>
        <v>7635</v>
      </c>
      <c r="I40" s="44">
        <f t="shared" si="12"/>
        <v>7334</v>
      </c>
      <c r="J40" s="44">
        <f t="shared" si="12"/>
        <v>10529</v>
      </c>
      <c r="K40" s="44">
        <f>SUM(K41:K46)</f>
        <v>1850</v>
      </c>
      <c r="L40" s="33">
        <f t="shared" si="11"/>
        <v>224166</v>
      </c>
      <c r="O40" s="81"/>
      <c r="P40" s="46">
        <v>224166</v>
      </c>
      <c r="Q40" s="47">
        <f>P40-L40</f>
        <v>0</v>
      </c>
    </row>
    <row r="41" spans="1:19" ht="15.95" customHeight="1">
      <c r="B41" s="29" t="s">
        <v>71</v>
      </c>
      <c r="C41" s="17">
        <v>0</v>
      </c>
      <c r="D41" s="17">
        <v>0</v>
      </c>
      <c r="E41" s="17">
        <v>24818</v>
      </c>
      <c r="F41" s="17">
        <v>0</v>
      </c>
      <c r="G41" s="17">
        <v>0</v>
      </c>
      <c r="H41" s="17">
        <v>0</v>
      </c>
      <c r="I41" s="17">
        <v>0</v>
      </c>
      <c r="J41" s="17">
        <v>0</v>
      </c>
      <c r="K41" s="17">
        <v>0</v>
      </c>
      <c r="L41" s="33">
        <f t="shared" si="11"/>
        <v>24818</v>
      </c>
      <c r="O41" s="36"/>
      <c r="P41" s="3"/>
      <c r="Q41" s="3"/>
    </row>
    <row r="42" spans="1:19" ht="15.95" customHeight="1">
      <c r="B42" s="29" t="s">
        <v>72</v>
      </c>
      <c r="C42" s="17">
        <v>0</v>
      </c>
      <c r="D42" s="17">
        <v>0</v>
      </c>
      <c r="E42" s="17">
        <v>34737</v>
      </c>
      <c r="F42" s="17">
        <v>82703</v>
      </c>
      <c r="G42" s="17">
        <v>9960</v>
      </c>
      <c r="H42" s="17">
        <v>6327</v>
      </c>
      <c r="I42" s="17">
        <v>7252</v>
      </c>
      <c r="J42" s="17">
        <v>8582</v>
      </c>
      <c r="K42" s="17">
        <v>335</v>
      </c>
      <c r="L42" s="33">
        <f t="shared" si="11"/>
        <v>149896</v>
      </c>
      <c r="O42" s="5"/>
      <c r="P42" s="3"/>
      <c r="Q42" s="3"/>
    </row>
    <row r="43" spans="1:19" ht="15.95" customHeight="1">
      <c r="B43" s="29" t="s">
        <v>73</v>
      </c>
      <c r="C43" s="17">
        <v>0</v>
      </c>
      <c r="D43" s="17">
        <v>0</v>
      </c>
      <c r="E43" s="17">
        <v>562</v>
      </c>
      <c r="F43" s="17">
        <v>854</v>
      </c>
      <c r="G43" s="17">
        <v>1</v>
      </c>
      <c r="H43" s="17">
        <v>670</v>
      </c>
      <c r="I43" s="17">
        <v>0</v>
      </c>
      <c r="J43" s="17">
        <v>0</v>
      </c>
      <c r="K43" s="17">
        <v>0</v>
      </c>
      <c r="L43" s="33">
        <f t="shared" si="11"/>
        <v>2087</v>
      </c>
      <c r="O43" s="36"/>
      <c r="P43" s="3"/>
      <c r="Q43" s="3"/>
    </row>
    <row r="44" spans="1:19" ht="15.95" customHeight="1">
      <c r="B44" s="29" t="s">
        <v>74</v>
      </c>
      <c r="C44" s="17">
        <v>0</v>
      </c>
      <c r="D44" s="17">
        <v>0</v>
      </c>
      <c r="E44" s="17">
        <v>990</v>
      </c>
      <c r="F44" s="17">
        <v>0</v>
      </c>
      <c r="G44" s="17">
        <v>0</v>
      </c>
      <c r="H44" s="17">
        <v>0</v>
      </c>
      <c r="I44" s="17">
        <v>0</v>
      </c>
      <c r="J44" s="17">
        <v>0</v>
      </c>
      <c r="K44" s="17">
        <v>604</v>
      </c>
      <c r="L44" s="33">
        <f t="shared" si="11"/>
        <v>1594</v>
      </c>
      <c r="O44" s="51"/>
      <c r="P44" s="46">
        <v>1594</v>
      </c>
      <c r="Q44" s="47">
        <f>P44-L44</f>
        <v>0</v>
      </c>
    </row>
    <row r="45" spans="1:19" ht="15.95" customHeight="1">
      <c r="B45" s="29" t="s">
        <v>75</v>
      </c>
      <c r="C45" s="17">
        <v>0</v>
      </c>
      <c r="D45" s="17">
        <v>0</v>
      </c>
      <c r="E45" s="17">
        <v>0</v>
      </c>
      <c r="F45" s="17">
        <v>54</v>
      </c>
      <c r="G45" s="17">
        <v>0</v>
      </c>
      <c r="H45" s="17">
        <v>0</v>
      </c>
      <c r="I45" s="17">
        <v>0</v>
      </c>
      <c r="J45" s="17">
        <v>0</v>
      </c>
      <c r="K45" s="17">
        <v>0</v>
      </c>
      <c r="L45" s="33">
        <f t="shared" si="11"/>
        <v>54</v>
      </c>
      <c r="O45" s="5"/>
      <c r="P45" s="46">
        <v>54</v>
      </c>
      <c r="Q45" s="47">
        <f>P45-L45</f>
        <v>0</v>
      </c>
    </row>
    <row r="46" spans="1:19" ht="15.95" customHeight="1">
      <c r="B46" s="29" t="s">
        <v>6</v>
      </c>
      <c r="C46" s="17">
        <v>0</v>
      </c>
      <c r="D46" s="17">
        <v>63</v>
      </c>
      <c r="E46" s="17">
        <v>2075</v>
      </c>
      <c r="F46" s="17">
        <v>37115</v>
      </c>
      <c r="G46" s="17">
        <v>2886</v>
      </c>
      <c r="H46" s="17">
        <v>638</v>
      </c>
      <c r="I46" s="17">
        <v>82</v>
      </c>
      <c r="J46" s="17">
        <v>1947</v>
      </c>
      <c r="K46" s="17">
        <v>911</v>
      </c>
      <c r="L46" s="33">
        <f t="shared" si="11"/>
        <v>45717</v>
      </c>
      <c r="O46" s="5"/>
      <c r="P46" s="3"/>
      <c r="Q46" s="3"/>
    </row>
    <row r="47" spans="1:19" ht="15.95" customHeight="1">
      <c r="B47" s="1" t="s">
        <v>54</v>
      </c>
      <c r="C47" s="3"/>
      <c r="D47" s="3"/>
      <c r="E47" s="3"/>
      <c r="F47" s="3"/>
      <c r="G47" s="3"/>
      <c r="H47" s="3"/>
      <c r="I47" s="3"/>
      <c r="J47" s="3"/>
      <c r="K47" s="3"/>
      <c r="L47" s="3"/>
      <c r="O47" s="5"/>
      <c r="P47" s="3"/>
      <c r="Q47" s="3"/>
    </row>
    <row r="48" spans="1:19" ht="15.95" customHeight="1">
      <c r="B48" s="28" t="s">
        <v>13</v>
      </c>
      <c r="C48" s="17">
        <v>0</v>
      </c>
      <c r="D48" s="17">
        <v>0</v>
      </c>
      <c r="E48" s="17">
        <v>-57</v>
      </c>
      <c r="F48" s="17">
        <v>-70578</v>
      </c>
      <c r="G48" s="17">
        <v>-6006</v>
      </c>
      <c r="H48" s="17">
        <v>-41862</v>
      </c>
      <c r="I48" s="17">
        <v>-19935</v>
      </c>
      <c r="J48" s="17">
        <v>-7361</v>
      </c>
      <c r="K48" s="17">
        <v>0</v>
      </c>
      <c r="L48" s="33">
        <f>SUM(C48:K48)</f>
        <v>-145799</v>
      </c>
      <c r="O48" s="51"/>
      <c r="P48" s="46">
        <v>-145799</v>
      </c>
      <c r="Q48" s="47">
        <f>P48-L48</f>
        <v>0</v>
      </c>
    </row>
    <row r="49" spans="2:19" ht="6" customHeight="1">
      <c r="B49" s="4"/>
      <c r="C49" s="3"/>
      <c r="D49" s="3"/>
      <c r="E49" s="3"/>
      <c r="F49" s="3"/>
      <c r="G49" s="3"/>
      <c r="H49" s="3"/>
      <c r="I49" s="3"/>
      <c r="J49" s="3"/>
      <c r="K49" s="3"/>
      <c r="L49" s="3"/>
      <c r="M49" s="3"/>
      <c r="O49" s="38"/>
      <c r="P49" s="3"/>
    </row>
    <row r="50" spans="2:19" ht="15.95" customHeight="1">
      <c r="B50" s="55" t="s">
        <v>101</v>
      </c>
      <c r="C50" s="3"/>
      <c r="D50" s="3"/>
      <c r="E50" s="5"/>
      <c r="F50" s="3"/>
      <c r="G50" s="5"/>
      <c r="H50" s="5"/>
      <c r="I50" s="5"/>
      <c r="J50" s="5"/>
      <c r="K50" s="3"/>
      <c r="L50" s="3"/>
      <c r="O50" s="12"/>
    </row>
    <row r="51" spans="2:19" ht="15.95" customHeight="1">
      <c r="B51" s="62" t="s">
        <v>12</v>
      </c>
      <c r="C51" s="43"/>
      <c r="D51" s="43"/>
      <c r="E51" s="50">
        <f t="shared" ref="E51:J51" si="13">E8</f>
        <v>6334</v>
      </c>
      <c r="F51" s="50">
        <f t="shared" si="13"/>
        <v>10591</v>
      </c>
      <c r="G51" s="50">
        <f t="shared" si="13"/>
        <v>1698</v>
      </c>
      <c r="H51" s="50">
        <f t="shared" si="13"/>
        <v>3500</v>
      </c>
      <c r="I51" s="50">
        <f t="shared" si="13"/>
        <v>1020</v>
      </c>
      <c r="J51" s="50">
        <f t="shared" si="13"/>
        <v>1025</v>
      </c>
      <c r="K51" s="43"/>
      <c r="L51" s="33">
        <f>SUM(C51:K51)</f>
        <v>24168</v>
      </c>
      <c r="N51" s="43"/>
      <c r="O51" s="12"/>
    </row>
    <row r="52" spans="2:19" ht="15.95" customHeight="1">
      <c r="B52" s="28" t="s">
        <v>0</v>
      </c>
      <c r="C52" s="43"/>
      <c r="D52" s="43"/>
      <c r="E52" s="17">
        <v>33057</v>
      </c>
      <c r="F52" s="17">
        <v>18409</v>
      </c>
      <c r="G52" s="17">
        <v>1272</v>
      </c>
      <c r="H52" s="17">
        <v>4435</v>
      </c>
      <c r="I52" s="17">
        <v>4873</v>
      </c>
      <c r="J52" s="17">
        <v>7603</v>
      </c>
      <c r="K52" s="43"/>
      <c r="L52" s="33">
        <f>SUM(C52:K52)</f>
        <v>69649</v>
      </c>
      <c r="N52" s="43"/>
      <c r="O52" s="5"/>
      <c r="P52" s="93"/>
      <c r="Q52" s="93"/>
      <c r="R52" s="93"/>
      <c r="S52" s="93"/>
    </row>
    <row r="53" spans="2:19" ht="15.95" customHeight="1">
      <c r="B53" s="29" t="s">
        <v>65</v>
      </c>
      <c r="C53" s="43"/>
      <c r="D53" s="43"/>
      <c r="E53" s="17">
        <v>2398</v>
      </c>
      <c r="F53" s="17">
        <v>3117</v>
      </c>
      <c r="G53" s="17">
        <v>4578</v>
      </c>
      <c r="H53" s="17">
        <v>4421</v>
      </c>
      <c r="I53" s="17">
        <v>306</v>
      </c>
      <c r="J53" s="17">
        <v>167</v>
      </c>
      <c r="K53" s="43"/>
      <c r="L53" s="33">
        <f>SUM(C53:K53)</f>
        <v>14987</v>
      </c>
      <c r="N53" s="43"/>
      <c r="P53" s="93"/>
      <c r="Q53" s="93"/>
      <c r="R53" s="93"/>
      <c r="S53" s="93"/>
    </row>
    <row r="54" spans="2:19" ht="15.95" customHeight="1">
      <c r="B54" s="53" t="s">
        <v>76</v>
      </c>
      <c r="C54" s="43"/>
      <c r="D54" s="43"/>
      <c r="E54" s="54">
        <f t="shared" ref="E54:J54" si="14">SUM(E55,E64)</f>
        <v>111189</v>
      </c>
      <c r="F54" s="54">
        <f t="shared" si="14"/>
        <v>226813</v>
      </c>
      <c r="G54" s="54">
        <f t="shared" si="14"/>
        <v>32709</v>
      </c>
      <c r="H54" s="54">
        <f t="shared" si="14"/>
        <v>67284</v>
      </c>
      <c r="I54" s="54">
        <f t="shared" si="14"/>
        <v>17740</v>
      </c>
      <c r="J54" s="54">
        <f t="shared" si="14"/>
        <v>17229</v>
      </c>
      <c r="K54" s="43"/>
      <c r="L54" s="33">
        <f>SUM(C54:K54)</f>
        <v>472964</v>
      </c>
      <c r="N54" s="54">
        <f>SUM(N55,N64)</f>
        <v>0</v>
      </c>
      <c r="P54" s="93"/>
      <c r="Q54" s="93"/>
      <c r="R54" s="93"/>
      <c r="S54" s="93"/>
    </row>
    <row r="55" spans="2:19" ht="15.95" customHeight="1">
      <c r="B55" s="53" t="s">
        <v>77</v>
      </c>
      <c r="C55" s="43"/>
      <c r="D55" s="43"/>
      <c r="E55" s="54">
        <f>E61+E62+E56+E63</f>
        <v>48022</v>
      </c>
      <c r="F55" s="54">
        <f>F56+F63</f>
        <v>126617</v>
      </c>
      <c r="G55" s="54">
        <f>G56+G63</f>
        <v>10299</v>
      </c>
      <c r="H55" s="54">
        <f>H56+H63</f>
        <v>5776</v>
      </c>
      <c r="I55" s="54">
        <f>I56+I63</f>
        <v>6914</v>
      </c>
      <c r="J55" s="54">
        <f>J56+J63</f>
        <v>5469</v>
      </c>
      <c r="K55" s="43"/>
      <c r="L55" s="33">
        <f>SUM(C55:K55)</f>
        <v>203097</v>
      </c>
      <c r="N55" s="54">
        <f>N56</f>
        <v>0</v>
      </c>
      <c r="P55" s="93"/>
      <c r="Q55" s="93"/>
      <c r="R55" s="93"/>
      <c r="S55" s="93"/>
    </row>
    <row r="56" spans="2:19" ht="15.95" customHeight="1">
      <c r="B56" s="63" t="s">
        <v>58</v>
      </c>
      <c r="C56" s="43"/>
      <c r="D56" s="43"/>
      <c r="E56" s="54">
        <f>SUM(E57:E60)</f>
        <v>30083</v>
      </c>
      <c r="F56" s="54">
        <f t="shared" ref="F56:J56" si="15">SUM(F57:F60)</f>
        <v>124541</v>
      </c>
      <c r="G56" s="54">
        <f t="shared" si="15"/>
        <v>7746</v>
      </c>
      <c r="H56" s="54">
        <f t="shared" si="15"/>
        <v>454</v>
      </c>
      <c r="I56" s="54">
        <f t="shared" si="15"/>
        <v>859</v>
      </c>
      <c r="J56" s="54">
        <f t="shared" si="15"/>
        <v>569</v>
      </c>
      <c r="K56" s="43"/>
      <c r="L56" s="33">
        <f t="shared" ref="L56:L74" si="16">SUM(C56:K56)</f>
        <v>164252</v>
      </c>
      <c r="N56" s="54">
        <f>N60</f>
        <v>0</v>
      </c>
      <c r="P56" s="93"/>
      <c r="Q56" s="93"/>
      <c r="R56" s="93"/>
      <c r="S56" s="93"/>
    </row>
    <row r="57" spans="2:19" ht="15.95" customHeight="1">
      <c r="B57" s="29" t="s">
        <v>114</v>
      </c>
      <c r="C57" s="43"/>
      <c r="D57" s="43"/>
      <c r="E57" s="17">
        <v>0</v>
      </c>
      <c r="F57" s="17">
        <v>4622</v>
      </c>
      <c r="G57" s="17">
        <v>0</v>
      </c>
      <c r="H57" s="17">
        <v>0</v>
      </c>
      <c r="I57" s="17">
        <v>0</v>
      </c>
      <c r="J57" s="17">
        <v>0</v>
      </c>
      <c r="K57" s="43"/>
      <c r="L57" s="33">
        <f t="shared" si="16"/>
        <v>4622</v>
      </c>
      <c r="N57" s="43"/>
      <c r="P57" s="93"/>
      <c r="Q57" s="93"/>
      <c r="R57" s="93"/>
      <c r="S57" s="93"/>
    </row>
    <row r="58" spans="2:19" ht="15.95" customHeight="1">
      <c r="B58" s="29" t="s">
        <v>115</v>
      </c>
      <c r="C58" s="43"/>
      <c r="D58" s="43"/>
      <c r="E58" s="17">
        <v>0</v>
      </c>
      <c r="F58" s="17">
        <v>2081</v>
      </c>
      <c r="G58" s="17">
        <v>0</v>
      </c>
      <c r="H58" s="17">
        <v>0</v>
      </c>
      <c r="I58" s="17">
        <v>0</v>
      </c>
      <c r="J58" s="17">
        <v>0</v>
      </c>
      <c r="K58" s="43"/>
      <c r="L58" s="33">
        <f t="shared" si="16"/>
        <v>2081</v>
      </c>
      <c r="N58" s="43"/>
      <c r="P58" s="93"/>
      <c r="Q58" s="93"/>
      <c r="R58" s="93"/>
      <c r="S58" s="93"/>
    </row>
    <row r="59" spans="2:19" ht="15.95" customHeight="1">
      <c r="B59" s="29" t="s">
        <v>59</v>
      </c>
      <c r="C59" s="43"/>
      <c r="D59" s="43"/>
      <c r="E59" s="43"/>
      <c r="F59" s="43"/>
      <c r="G59" s="17">
        <v>22</v>
      </c>
      <c r="H59" s="17">
        <v>0</v>
      </c>
      <c r="I59" s="17">
        <v>0</v>
      </c>
      <c r="J59" s="17">
        <v>0</v>
      </c>
      <c r="K59" s="43"/>
      <c r="L59" s="33">
        <f t="shared" si="16"/>
        <v>22</v>
      </c>
      <c r="N59" s="43"/>
      <c r="P59" s="93"/>
      <c r="Q59" s="93"/>
      <c r="R59" s="93"/>
      <c r="S59" s="93"/>
    </row>
    <row r="60" spans="2:19" ht="15.95" customHeight="1">
      <c r="B60" s="52" t="s">
        <v>60</v>
      </c>
      <c r="C60" s="43"/>
      <c r="D60" s="43"/>
      <c r="E60" s="17">
        <v>30083</v>
      </c>
      <c r="F60" s="17">
        <v>117838</v>
      </c>
      <c r="G60" s="17">
        <v>7724</v>
      </c>
      <c r="H60" s="17">
        <v>454</v>
      </c>
      <c r="I60" s="17">
        <v>859</v>
      </c>
      <c r="J60" s="17">
        <v>569</v>
      </c>
      <c r="K60" s="43"/>
      <c r="L60" s="33">
        <f t="shared" si="16"/>
        <v>157527</v>
      </c>
      <c r="N60" s="17">
        <v>0</v>
      </c>
      <c r="P60" s="93"/>
      <c r="Q60" s="93"/>
      <c r="R60" s="93"/>
      <c r="S60" s="93"/>
    </row>
    <row r="61" spans="2:19" ht="15.95" customHeight="1">
      <c r="B61" s="52" t="s">
        <v>1</v>
      </c>
      <c r="C61" s="43"/>
      <c r="D61" s="43"/>
      <c r="E61" s="17">
        <v>1326</v>
      </c>
      <c r="F61" s="43"/>
      <c r="G61" s="43"/>
      <c r="H61" s="43"/>
      <c r="I61" s="43"/>
      <c r="J61" s="43"/>
      <c r="K61" s="43"/>
      <c r="L61" s="33">
        <f>SUM(C61:K61)</f>
        <v>1326</v>
      </c>
      <c r="N61" s="43"/>
      <c r="P61" s="93"/>
      <c r="Q61" s="93"/>
      <c r="R61" s="93"/>
      <c r="S61" s="93"/>
    </row>
    <row r="62" spans="2:19" ht="15.95" customHeight="1">
      <c r="B62" s="29" t="s">
        <v>78</v>
      </c>
      <c r="C62" s="43"/>
      <c r="D62" s="43"/>
      <c r="E62" s="17">
        <v>10500</v>
      </c>
      <c r="F62" s="43"/>
      <c r="G62" s="43"/>
      <c r="H62" s="43"/>
      <c r="I62" s="43"/>
      <c r="J62" s="43"/>
      <c r="K62" s="43"/>
      <c r="L62" s="33">
        <f>SUM(C62:K62)</f>
        <v>10500</v>
      </c>
      <c r="N62" s="17">
        <v>0</v>
      </c>
      <c r="P62" s="93"/>
      <c r="Q62" s="93"/>
      <c r="R62" s="93"/>
      <c r="S62" s="93"/>
    </row>
    <row r="63" spans="2:19" ht="15.95" customHeight="1">
      <c r="B63" s="29" t="s">
        <v>79</v>
      </c>
      <c r="C63" s="43"/>
      <c r="D63" s="43"/>
      <c r="E63" s="17">
        <v>6113</v>
      </c>
      <c r="F63" s="17">
        <v>2076</v>
      </c>
      <c r="G63" s="17">
        <v>2553</v>
      </c>
      <c r="H63" s="17">
        <v>5322</v>
      </c>
      <c r="I63" s="17">
        <v>6055</v>
      </c>
      <c r="J63" s="17">
        <v>4900</v>
      </c>
      <c r="K63" s="43"/>
      <c r="L63" s="33">
        <f t="shared" si="16"/>
        <v>27019</v>
      </c>
      <c r="N63" s="17">
        <v>0</v>
      </c>
      <c r="P63" s="93"/>
      <c r="Q63" s="93"/>
      <c r="R63" s="93"/>
      <c r="S63" s="93"/>
    </row>
    <row r="64" spans="2:19" ht="15.95" customHeight="1">
      <c r="B64" s="53" t="s">
        <v>80</v>
      </c>
      <c r="C64" s="43"/>
      <c r="D64" s="43"/>
      <c r="E64" s="54">
        <f t="shared" ref="E64:J64" si="17">SUM(E65,E68:E74)</f>
        <v>63167</v>
      </c>
      <c r="F64" s="54">
        <f t="shared" si="17"/>
        <v>100196</v>
      </c>
      <c r="G64" s="54">
        <f t="shared" si="17"/>
        <v>22410</v>
      </c>
      <c r="H64" s="54">
        <f t="shared" si="17"/>
        <v>61508</v>
      </c>
      <c r="I64" s="54">
        <f t="shared" si="17"/>
        <v>10826</v>
      </c>
      <c r="J64" s="54">
        <f t="shared" si="17"/>
        <v>11760</v>
      </c>
      <c r="K64" s="43"/>
      <c r="L64" s="33">
        <f t="shared" si="16"/>
        <v>269867</v>
      </c>
      <c r="N64" s="54">
        <f>SUM(N67:N69)</f>
        <v>0</v>
      </c>
      <c r="P64" s="93"/>
      <c r="Q64" s="93"/>
      <c r="R64" s="93"/>
      <c r="S64" s="93"/>
    </row>
    <row r="65" spans="2:19" ht="15.95" customHeight="1">
      <c r="B65" s="63" t="s">
        <v>2</v>
      </c>
      <c r="C65" s="43"/>
      <c r="D65" s="43"/>
      <c r="E65" s="54">
        <f>SUM(E66:E67)</f>
        <v>1582</v>
      </c>
      <c r="F65" s="54">
        <f t="shared" ref="F65:J65" si="18">SUM(F66:F67)</f>
        <v>72497</v>
      </c>
      <c r="G65" s="54">
        <f t="shared" si="18"/>
        <v>1396</v>
      </c>
      <c r="H65" s="54">
        <f t="shared" si="18"/>
        <v>1986</v>
      </c>
      <c r="I65" s="54">
        <f t="shared" si="18"/>
        <v>3678</v>
      </c>
      <c r="J65" s="54">
        <f t="shared" si="18"/>
        <v>1015</v>
      </c>
      <c r="K65" s="43"/>
      <c r="L65" s="33">
        <f t="shared" si="16"/>
        <v>82154</v>
      </c>
      <c r="N65" s="54">
        <f>SUM(N66:N67)</f>
        <v>0</v>
      </c>
      <c r="P65" s="93"/>
      <c r="Q65" s="93"/>
      <c r="R65" s="93"/>
      <c r="S65" s="93"/>
    </row>
    <row r="66" spans="2:19" ht="15.95" customHeight="1">
      <c r="B66" s="29" t="s">
        <v>102</v>
      </c>
      <c r="C66" s="43"/>
      <c r="D66" s="43"/>
      <c r="E66" s="17">
        <v>0</v>
      </c>
      <c r="F66" s="17">
        <v>45996</v>
      </c>
      <c r="G66" s="17">
        <v>0</v>
      </c>
      <c r="H66" s="17">
        <v>0</v>
      </c>
      <c r="I66" s="17">
        <v>0</v>
      </c>
      <c r="J66" s="17">
        <v>0</v>
      </c>
      <c r="K66" s="43"/>
      <c r="L66" s="33">
        <f t="shared" si="16"/>
        <v>45996</v>
      </c>
      <c r="N66" s="17">
        <v>0</v>
      </c>
      <c r="P66" s="93"/>
      <c r="Q66" s="93"/>
      <c r="R66" s="93"/>
      <c r="S66" s="93"/>
    </row>
    <row r="67" spans="2:19" ht="15.95" customHeight="1">
      <c r="B67" s="52" t="s">
        <v>61</v>
      </c>
      <c r="C67" s="43"/>
      <c r="D67" s="43"/>
      <c r="E67" s="17">
        <v>1582</v>
      </c>
      <c r="F67" s="17">
        <v>26501</v>
      </c>
      <c r="G67" s="17">
        <v>1396</v>
      </c>
      <c r="H67" s="17">
        <v>1986</v>
      </c>
      <c r="I67" s="17">
        <v>3678</v>
      </c>
      <c r="J67" s="17">
        <v>1015</v>
      </c>
      <c r="K67" s="43"/>
      <c r="L67" s="33">
        <f t="shared" si="16"/>
        <v>36158</v>
      </c>
      <c r="N67" s="17">
        <v>0</v>
      </c>
      <c r="P67" s="93"/>
      <c r="Q67" s="93"/>
      <c r="R67" s="93"/>
      <c r="S67" s="93"/>
    </row>
    <row r="68" spans="2:19" ht="15.95" customHeight="1">
      <c r="B68" s="52" t="s">
        <v>3</v>
      </c>
      <c r="C68" s="43"/>
      <c r="D68" s="43"/>
      <c r="E68" s="17">
        <v>0</v>
      </c>
      <c r="F68" s="17">
        <v>6663</v>
      </c>
      <c r="G68" s="17">
        <v>146</v>
      </c>
      <c r="H68" s="17">
        <v>6460</v>
      </c>
      <c r="I68" s="17">
        <v>393</v>
      </c>
      <c r="J68" s="17">
        <v>3562</v>
      </c>
      <c r="K68" s="43"/>
      <c r="L68" s="33">
        <f t="shared" si="16"/>
        <v>17224</v>
      </c>
      <c r="N68" s="17">
        <v>0</v>
      </c>
      <c r="P68" s="93"/>
      <c r="Q68" s="93"/>
      <c r="R68" s="93"/>
      <c r="S68" s="93"/>
    </row>
    <row r="69" spans="2:19" ht="15.95" customHeight="1">
      <c r="B69" s="29" t="s">
        <v>81</v>
      </c>
      <c r="C69" s="43"/>
      <c r="D69" s="43"/>
      <c r="E69" s="17">
        <v>3</v>
      </c>
      <c r="F69" s="17">
        <v>361</v>
      </c>
      <c r="G69" s="17">
        <v>10325</v>
      </c>
      <c r="H69" s="17">
        <v>7</v>
      </c>
      <c r="I69" s="17">
        <v>0</v>
      </c>
      <c r="J69" s="17">
        <v>0</v>
      </c>
      <c r="K69" s="43"/>
      <c r="L69" s="33">
        <f t="shared" si="16"/>
        <v>10696</v>
      </c>
      <c r="N69" s="17">
        <v>0</v>
      </c>
      <c r="P69" s="93"/>
      <c r="Q69" s="93"/>
      <c r="R69" s="93"/>
      <c r="S69" s="93"/>
    </row>
    <row r="70" spans="2:19" ht="15.95" customHeight="1">
      <c r="B70" s="30" t="s">
        <v>82</v>
      </c>
      <c r="C70" s="43"/>
      <c r="D70" s="43"/>
      <c r="E70" s="17">
        <v>887</v>
      </c>
      <c r="F70" s="17">
        <v>1773</v>
      </c>
      <c r="G70" s="17">
        <v>0</v>
      </c>
      <c r="H70" s="17">
        <v>0</v>
      </c>
      <c r="I70" s="17">
        <v>0</v>
      </c>
      <c r="J70" s="17">
        <v>0</v>
      </c>
      <c r="K70" s="43"/>
      <c r="L70" s="33">
        <f t="shared" si="16"/>
        <v>2660</v>
      </c>
      <c r="N70" s="43"/>
      <c r="P70" s="93"/>
      <c r="Q70" s="93"/>
      <c r="R70" s="93"/>
      <c r="S70" s="93"/>
    </row>
    <row r="71" spans="2:19" ht="15.95" customHeight="1">
      <c r="B71" s="29" t="s">
        <v>83</v>
      </c>
      <c r="C71" s="43"/>
      <c r="D71" s="43"/>
      <c r="E71" s="43"/>
      <c r="F71" s="17">
        <v>0</v>
      </c>
      <c r="G71" s="17">
        <v>1119</v>
      </c>
      <c r="H71" s="17">
        <v>1008</v>
      </c>
      <c r="I71" s="17">
        <v>178</v>
      </c>
      <c r="J71" s="17">
        <v>0</v>
      </c>
      <c r="K71" s="43"/>
      <c r="L71" s="33">
        <f t="shared" si="16"/>
        <v>2305</v>
      </c>
      <c r="N71" s="43"/>
      <c r="P71" s="93"/>
      <c r="Q71" s="93"/>
      <c r="R71" s="93"/>
      <c r="S71" s="93"/>
    </row>
    <row r="72" spans="2:19" ht="15.95" customHeight="1">
      <c r="B72" s="29" t="s">
        <v>84</v>
      </c>
      <c r="C72" s="43"/>
      <c r="D72" s="43"/>
      <c r="E72" s="17">
        <v>1363</v>
      </c>
      <c r="F72" s="61"/>
      <c r="G72" s="61"/>
      <c r="H72" s="61"/>
      <c r="I72" s="61"/>
      <c r="J72" s="61"/>
      <c r="K72" s="43"/>
      <c r="L72" s="33">
        <f t="shared" si="16"/>
        <v>1363</v>
      </c>
      <c r="N72" s="43"/>
      <c r="P72" s="93"/>
      <c r="Q72" s="93"/>
      <c r="R72" s="93"/>
      <c r="S72" s="93"/>
    </row>
    <row r="73" spans="2:19" ht="15.95" customHeight="1">
      <c r="B73" s="29" t="s">
        <v>113</v>
      </c>
      <c r="C73" s="43"/>
      <c r="D73" s="43"/>
      <c r="E73" s="17">
        <v>41005</v>
      </c>
      <c r="F73" s="61"/>
      <c r="G73" s="61"/>
      <c r="H73" s="61"/>
      <c r="I73" s="61"/>
      <c r="J73" s="61"/>
      <c r="K73" s="43"/>
      <c r="L73" s="33">
        <f t="shared" si="16"/>
        <v>41005</v>
      </c>
      <c r="N73" s="43"/>
      <c r="P73" s="93"/>
      <c r="Q73" s="93"/>
      <c r="R73" s="93"/>
      <c r="S73" s="93"/>
    </row>
    <row r="74" spans="2:19" ht="15.95" customHeight="1">
      <c r="B74" s="29" t="s">
        <v>86</v>
      </c>
      <c r="C74" s="43"/>
      <c r="D74" s="43"/>
      <c r="E74" s="17">
        <v>18327</v>
      </c>
      <c r="F74" s="17">
        <v>18902</v>
      </c>
      <c r="G74" s="17">
        <v>9424</v>
      </c>
      <c r="H74" s="17">
        <v>52047</v>
      </c>
      <c r="I74" s="17">
        <v>6577</v>
      </c>
      <c r="J74" s="17">
        <v>7183</v>
      </c>
      <c r="K74" s="43"/>
      <c r="L74" s="33">
        <f t="shared" si="16"/>
        <v>112460</v>
      </c>
      <c r="N74" s="43"/>
      <c r="P74" s="93"/>
      <c r="Q74" s="93"/>
      <c r="R74" s="93"/>
      <c r="S74" s="93"/>
    </row>
    <row r="75" spans="2:19" ht="15.95" customHeight="1">
      <c r="B75" s="60" t="s">
        <v>16</v>
      </c>
      <c r="C75" s="32">
        <f>C16-C11</f>
        <v>1031</v>
      </c>
      <c r="D75" s="32">
        <f>D16-D11</f>
        <v>63</v>
      </c>
      <c r="E75" s="32">
        <f t="shared" ref="E75:J75" si="19">SUM(E51:E54)</f>
        <v>152978</v>
      </c>
      <c r="F75" s="32">
        <f t="shared" si="19"/>
        <v>258930</v>
      </c>
      <c r="G75" s="32">
        <f t="shared" si="19"/>
        <v>40257</v>
      </c>
      <c r="H75" s="32">
        <f t="shared" si="19"/>
        <v>79640</v>
      </c>
      <c r="I75" s="32">
        <f t="shared" si="19"/>
        <v>23939</v>
      </c>
      <c r="J75" s="32">
        <f t="shared" si="19"/>
        <v>26024</v>
      </c>
      <c r="K75" s="32">
        <f>K16-K11</f>
        <v>20599</v>
      </c>
      <c r="L75" s="32">
        <f>SUM(C75:K75)</f>
        <v>603461</v>
      </c>
      <c r="N75" s="32">
        <v>5280</v>
      </c>
      <c r="P75" s="93"/>
      <c r="Q75" s="93"/>
      <c r="R75" s="93"/>
      <c r="S75" s="93"/>
    </row>
    <row r="76" spans="2:19" ht="12.75" customHeight="1">
      <c r="B76" s="8"/>
      <c r="C76" s="5"/>
      <c r="D76" s="5"/>
      <c r="E76" s="5"/>
      <c r="F76" s="5"/>
      <c r="G76" s="5"/>
      <c r="H76" s="5"/>
      <c r="I76" s="5"/>
      <c r="J76" s="5"/>
      <c r="K76" s="6"/>
      <c r="L76" s="6"/>
      <c r="N76" s="3"/>
      <c r="P76" s="93"/>
      <c r="Q76" s="93"/>
      <c r="R76" s="93"/>
      <c r="S76" s="93"/>
    </row>
    <row r="77" spans="2:19" s="2" customFormat="1" ht="15.95" customHeight="1">
      <c r="B77" s="64" t="s">
        <v>4</v>
      </c>
      <c r="C77" s="66"/>
      <c r="D77" s="66"/>
      <c r="E77" s="65">
        <f>E16-E75-E11</f>
        <v>0</v>
      </c>
      <c r="F77" s="65">
        <f t="shared" ref="F77:I77" si="20">F16-F75-F11</f>
        <v>0</v>
      </c>
      <c r="G77" s="65">
        <f t="shared" si="20"/>
        <v>0</v>
      </c>
      <c r="H77" s="65">
        <f t="shared" si="20"/>
        <v>0</v>
      </c>
      <c r="I77" s="65">
        <f t="shared" si="20"/>
        <v>0</v>
      </c>
      <c r="J77" s="65">
        <f>J16-J75-J11</f>
        <v>0</v>
      </c>
      <c r="K77" s="66"/>
      <c r="L77" s="65">
        <f>L16-L75-L11</f>
        <v>0</v>
      </c>
      <c r="N77" s="7"/>
      <c r="P77" s="93"/>
      <c r="Q77" s="93"/>
      <c r="R77" s="93"/>
      <c r="S77" s="93"/>
    </row>
    <row r="78" spans="2:19" ht="12.75" customHeight="1">
      <c r="C78" s="84"/>
      <c r="D78" s="84"/>
      <c r="E78" s="84"/>
      <c r="F78" s="84"/>
      <c r="G78" s="84"/>
      <c r="H78" s="84"/>
      <c r="I78" s="84"/>
      <c r="J78" s="84"/>
      <c r="K78" s="84"/>
      <c r="L78" s="3"/>
      <c r="N78" s="3"/>
      <c r="P78" s="93"/>
      <c r="Q78" s="93"/>
      <c r="R78" s="93"/>
      <c r="S78" s="93"/>
    </row>
    <row r="79" spans="2:19" ht="15.95" customHeight="1">
      <c r="B79" s="29" t="s">
        <v>66</v>
      </c>
      <c r="C79" s="43"/>
      <c r="D79" s="43"/>
      <c r="E79" s="17">
        <v>1953</v>
      </c>
      <c r="F79" s="17">
        <v>16407</v>
      </c>
      <c r="G79" s="17">
        <v>8605</v>
      </c>
      <c r="H79" s="17">
        <v>51685</v>
      </c>
      <c r="I79" s="17">
        <v>6314</v>
      </c>
      <c r="J79" s="17">
        <v>0</v>
      </c>
      <c r="K79" s="43"/>
      <c r="L79" s="33">
        <f>SUM(C79:K79)</f>
        <v>84964</v>
      </c>
      <c r="M79" s="77" t="s">
        <v>122</v>
      </c>
      <c r="N79" s="3"/>
      <c r="P79" s="93"/>
      <c r="Q79" s="93"/>
      <c r="R79" s="93"/>
      <c r="S79" s="93"/>
    </row>
    <row r="80" spans="2:19" ht="15.95" customHeight="1">
      <c r="B80" s="52" t="s">
        <v>5</v>
      </c>
      <c r="C80" s="43"/>
      <c r="D80" s="43"/>
      <c r="E80" s="43"/>
      <c r="F80" s="43"/>
      <c r="G80" s="43"/>
      <c r="H80" s="43"/>
      <c r="I80" s="43"/>
      <c r="J80" s="43"/>
      <c r="K80" s="43"/>
      <c r="L80" s="17" t="s">
        <v>121</v>
      </c>
      <c r="M80" s="77" t="s">
        <v>122</v>
      </c>
      <c r="N80" s="3"/>
      <c r="P80" s="93"/>
      <c r="Q80" s="93"/>
      <c r="R80" s="93"/>
      <c r="S80" s="93"/>
    </row>
    <row r="81" spans="2:19" ht="15.95" customHeight="1">
      <c r="B81" s="29" t="s">
        <v>87</v>
      </c>
      <c r="C81" s="43"/>
      <c r="D81" s="43"/>
      <c r="E81" s="17">
        <v>0</v>
      </c>
      <c r="F81" s="43"/>
      <c r="G81" s="43"/>
      <c r="H81" s="43"/>
      <c r="I81" s="43"/>
      <c r="J81" s="43"/>
      <c r="K81" s="43"/>
      <c r="L81" s="33">
        <f>SUM(C81:K81)</f>
        <v>0</v>
      </c>
      <c r="M81" s="77" t="s">
        <v>122</v>
      </c>
      <c r="N81" s="3"/>
      <c r="P81" s="93"/>
      <c r="Q81" s="93"/>
      <c r="R81" s="93"/>
      <c r="S81" s="93"/>
    </row>
    <row r="82" spans="2:19" ht="15.95" customHeight="1">
      <c r="B82" s="29" t="s">
        <v>98</v>
      </c>
      <c r="C82" s="43"/>
      <c r="D82" s="43"/>
      <c r="E82" s="17">
        <v>0</v>
      </c>
      <c r="F82" s="17">
        <v>18895</v>
      </c>
      <c r="G82" s="17">
        <v>1856</v>
      </c>
      <c r="H82" s="17">
        <v>2749</v>
      </c>
      <c r="I82" s="17">
        <v>1339</v>
      </c>
      <c r="J82" s="17">
        <v>0</v>
      </c>
      <c r="K82" s="43"/>
      <c r="L82" s="33">
        <f>SUM(C82:K82)</f>
        <v>24839</v>
      </c>
      <c r="M82" s="3"/>
      <c r="N82" s="3"/>
      <c r="P82" s="93"/>
      <c r="Q82" s="93"/>
      <c r="R82" s="93"/>
      <c r="S82" s="93"/>
    </row>
    <row r="83" spans="2:19" ht="12.75" customHeight="1">
      <c r="B83" s="8"/>
      <c r="C83" s="5"/>
      <c r="D83" s="5"/>
      <c r="E83" s="5"/>
      <c r="F83" s="5"/>
      <c r="G83" s="5"/>
      <c r="H83" s="5"/>
      <c r="I83" s="5"/>
      <c r="J83" s="5"/>
      <c r="K83" s="5"/>
      <c r="L83" s="5"/>
      <c r="N83" s="3"/>
      <c r="P83" s="93"/>
      <c r="Q83" s="93"/>
      <c r="R83" s="93"/>
      <c r="S83" s="93"/>
    </row>
    <row r="84" spans="2:19" ht="15.95" customHeight="1">
      <c r="B84" s="55" t="s">
        <v>99</v>
      </c>
      <c r="C84" s="3"/>
      <c r="D84" s="3"/>
      <c r="E84" s="3"/>
      <c r="F84" s="3"/>
      <c r="G84" s="3"/>
      <c r="H84" s="3"/>
      <c r="I84" s="3"/>
      <c r="J84" s="3"/>
      <c r="K84" s="3"/>
      <c r="L84" s="3"/>
      <c r="N84" s="3"/>
      <c r="P84" s="93"/>
      <c r="Q84" s="93"/>
      <c r="R84" s="93"/>
      <c r="S84" s="93"/>
    </row>
    <row r="85" spans="2:19" ht="15.95" customHeight="1">
      <c r="B85" s="28" t="s">
        <v>12</v>
      </c>
      <c r="C85" s="43"/>
      <c r="D85" s="43"/>
      <c r="E85" s="17">
        <v>7367</v>
      </c>
      <c r="F85" s="17">
        <v>12317</v>
      </c>
      <c r="G85" s="17">
        <v>1975</v>
      </c>
      <c r="H85" s="17">
        <v>4071</v>
      </c>
      <c r="I85" s="17">
        <v>1186</v>
      </c>
      <c r="J85" s="17">
        <v>1192</v>
      </c>
      <c r="K85" s="43"/>
      <c r="L85" s="33">
        <f>SUM(C85:K85)</f>
        <v>28108</v>
      </c>
      <c r="N85" s="69"/>
      <c r="P85" s="93"/>
      <c r="Q85" s="93"/>
      <c r="R85" s="93"/>
      <c r="S85" s="93"/>
    </row>
    <row r="86" spans="2:19" ht="15.95" customHeight="1">
      <c r="B86" s="28" t="s">
        <v>0</v>
      </c>
      <c r="C86" s="43"/>
      <c r="D86" s="43"/>
      <c r="E86" s="17">
        <v>32764</v>
      </c>
      <c r="F86" s="17">
        <v>12715</v>
      </c>
      <c r="G86" s="17">
        <v>1000</v>
      </c>
      <c r="H86" s="17">
        <v>2397</v>
      </c>
      <c r="I86" s="17">
        <v>298</v>
      </c>
      <c r="J86" s="17">
        <v>4338</v>
      </c>
      <c r="K86" s="43"/>
      <c r="L86" s="33">
        <f>SUM(C86:K86)</f>
        <v>53512</v>
      </c>
      <c r="N86" s="69"/>
      <c r="P86" s="93"/>
      <c r="Q86" s="93"/>
      <c r="R86" s="93"/>
      <c r="S86" s="93"/>
    </row>
    <row r="87" spans="2:19" ht="15.95" customHeight="1">
      <c r="B87" s="29" t="s">
        <v>65</v>
      </c>
      <c r="C87" s="43"/>
      <c r="D87" s="43"/>
      <c r="E87" s="17">
        <v>1293</v>
      </c>
      <c r="F87" s="17">
        <v>196</v>
      </c>
      <c r="G87" s="17">
        <v>2492</v>
      </c>
      <c r="H87" s="17">
        <v>1787</v>
      </c>
      <c r="I87" s="17">
        <v>40</v>
      </c>
      <c r="J87" s="17">
        <v>0</v>
      </c>
      <c r="K87" s="43"/>
      <c r="L87" s="33">
        <f>SUM(C87:K87)</f>
        <v>5808</v>
      </c>
      <c r="N87" s="69"/>
      <c r="P87" s="93"/>
      <c r="Q87" s="93"/>
      <c r="R87" s="93"/>
      <c r="S87" s="93"/>
    </row>
    <row r="88" spans="2:19" ht="15.95" customHeight="1">
      <c r="B88" s="53" t="s">
        <v>76</v>
      </c>
      <c r="C88" s="43"/>
      <c r="D88" s="43"/>
      <c r="E88" s="54">
        <f t="shared" ref="E88:J88" si="21">SUM(E89,E98)</f>
        <v>107113</v>
      </c>
      <c r="F88" s="54">
        <f t="shared" si="21"/>
        <v>132013</v>
      </c>
      <c r="G88" s="54">
        <f t="shared" si="21"/>
        <v>19412</v>
      </c>
      <c r="H88" s="54">
        <f t="shared" si="21"/>
        <v>25754</v>
      </c>
      <c r="I88" s="54">
        <f t="shared" si="21"/>
        <v>940</v>
      </c>
      <c r="J88" s="54">
        <f t="shared" si="21"/>
        <v>11072</v>
      </c>
      <c r="K88" s="43"/>
      <c r="L88" s="33">
        <f>SUM(C88:K88)</f>
        <v>296304</v>
      </c>
      <c r="N88" s="75">
        <f>SUM(N89,N98)</f>
        <v>0</v>
      </c>
      <c r="P88" s="93"/>
      <c r="Q88" s="93"/>
      <c r="R88" s="93"/>
      <c r="S88" s="93"/>
    </row>
    <row r="89" spans="2:19" ht="15.95" customHeight="1">
      <c r="B89" s="53" t="s">
        <v>77</v>
      </c>
      <c r="C89" s="43"/>
      <c r="D89" s="43"/>
      <c r="E89" s="54">
        <f>E95+E96+E90+E97</f>
        <v>48020</v>
      </c>
      <c r="F89" s="54">
        <f>F90+F97</f>
        <v>49659</v>
      </c>
      <c r="G89" s="54">
        <f>G90+G97</f>
        <v>8519</v>
      </c>
      <c r="H89" s="54">
        <f>H90+H97</f>
        <v>1352</v>
      </c>
      <c r="I89" s="54">
        <f>I90+I97</f>
        <v>357</v>
      </c>
      <c r="J89" s="54">
        <f>J90+J97</f>
        <v>2187</v>
      </c>
      <c r="K89" s="43"/>
      <c r="L89" s="33">
        <f>SUM(C89:K89)</f>
        <v>110094</v>
      </c>
      <c r="N89" s="75">
        <f>N90</f>
        <v>0</v>
      </c>
      <c r="P89" s="93"/>
      <c r="Q89" s="93"/>
      <c r="R89" s="93"/>
      <c r="S89" s="93"/>
    </row>
    <row r="90" spans="2:19" ht="15.95" customHeight="1">
      <c r="B90" s="63" t="s">
        <v>58</v>
      </c>
      <c r="C90" s="43"/>
      <c r="D90" s="43"/>
      <c r="E90" s="54">
        <f>SUM(E91:E94)</f>
        <v>30083</v>
      </c>
      <c r="F90" s="54">
        <f t="shared" ref="F90:J90" si="22">SUM(F91:F94)</f>
        <v>47583</v>
      </c>
      <c r="G90" s="54">
        <f t="shared" si="22"/>
        <v>6567</v>
      </c>
      <c r="H90" s="54">
        <f t="shared" si="22"/>
        <v>364</v>
      </c>
      <c r="I90" s="54">
        <f t="shared" si="22"/>
        <v>16</v>
      </c>
      <c r="J90" s="54">
        <f t="shared" si="22"/>
        <v>276</v>
      </c>
      <c r="K90" s="43"/>
      <c r="L90" s="33">
        <f t="shared" ref="L90:L108" si="23">SUM(C90:K90)</f>
        <v>84889</v>
      </c>
      <c r="N90" s="75">
        <f>N94</f>
        <v>0</v>
      </c>
      <c r="P90" s="93"/>
      <c r="Q90" s="93"/>
      <c r="R90" s="93"/>
      <c r="S90" s="93"/>
    </row>
    <row r="91" spans="2:19" ht="15.95" customHeight="1">
      <c r="B91" s="29" t="s">
        <v>114</v>
      </c>
      <c r="C91" s="43"/>
      <c r="D91" s="43"/>
      <c r="E91" s="17">
        <v>0</v>
      </c>
      <c r="F91" s="17">
        <v>4622</v>
      </c>
      <c r="G91" s="17">
        <v>0</v>
      </c>
      <c r="H91" s="17">
        <v>0</v>
      </c>
      <c r="I91" s="17">
        <v>0</v>
      </c>
      <c r="J91" s="17">
        <v>0</v>
      </c>
      <c r="K91" s="43"/>
      <c r="L91" s="33">
        <f t="shared" si="23"/>
        <v>4622</v>
      </c>
      <c r="N91" s="69"/>
      <c r="P91" s="93"/>
      <c r="Q91" s="93"/>
      <c r="R91" s="93"/>
      <c r="S91" s="93"/>
    </row>
    <row r="92" spans="2:19" ht="15.95" customHeight="1">
      <c r="B92" s="29" t="s">
        <v>115</v>
      </c>
      <c r="C92" s="43"/>
      <c r="D92" s="43"/>
      <c r="E92" s="17">
        <v>0</v>
      </c>
      <c r="F92" s="17">
        <v>2081</v>
      </c>
      <c r="G92" s="17">
        <v>0</v>
      </c>
      <c r="H92" s="17">
        <v>0</v>
      </c>
      <c r="I92" s="17">
        <v>0</v>
      </c>
      <c r="J92" s="17">
        <v>0</v>
      </c>
      <c r="K92" s="43"/>
      <c r="L92" s="33">
        <f t="shared" si="23"/>
        <v>2081</v>
      </c>
      <c r="N92" s="69"/>
      <c r="P92" s="93"/>
      <c r="Q92" s="93"/>
      <c r="R92" s="93"/>
      <c r="S92" s="93"/>
    </row>
    <row r="93" spans="2:19" ht="15.95" customHeight="1">
      <c r="B93" s="29" t="s">
        <v>59</v>
      </c>
      <c r="C93" s="43"/>
      <c r="D93" s="43"/>
      <c r="E93" s="43"/>
      <c r="F93" s="43"/>
      <c r="G93" s="17">
        <v>22</v>
      </c>
      <c r="H93" s="17">
        <v>0</v>
      </c>
      <c r="I93" s="17">
        <v>0</v>
      </c>
      <c r="J93" s="17">
        <v>0</v>
      </c>
      <c r="K93" s="43"/>
      <c r="L93" s="33">
        <f t="shared" si="23"/>
        <v>22</v>
      </c>
      <c r="N93" s="69"/>
      <c r="P93" s="93"/>
      <c r="Q93" s="93"/>
      <c r="R93" s="93"/>
      <c r="S93" s="93"/>
    </row>
    <row r="94" spans="2:19" ht="15.95" customHeight="1">
      <c r="B94" s="52" t="s">
        <v>60</v>
      </c>
      <c r="C94" s="43"/>
      <c r="D94" s="43"/>
      <c r="E94" s="17">
        <v>30083</v>
      </c>
      <c r="F94" s="17">
        <v>40880</v>
      </c>
      <c r="G94" s="17">
        <v>6545</v>
      </c>
      <c r="H94" s="17">
        <v>364</v>
      </c>
      <c r="I94" s="17">
        <v>16</v>
      </c>
      <c r="J94" s="17">
        <v>276</v>
      </c>
      <c r="K94" s="43"/>
      <c r="L94" s="33">
        <f t="shared" si="23"/>
        <v>78164</v>
      </c>
      <c r="N94" s="87">
        <v>0</v>
      </c>
      <c r="P94" s="93"/>
      <c r="Q94" s="93"/>
      <c r="R94" s="93"/>
      <c r="S94" s="93"/>
    </row>
    <row r="95" spans="2:19" ht="15.95" customHeight="1">
      <c r="B95" s="52" t="s">
        <v>1</v>
      </c>
      <c r="C95" s="43"/>
      <c r="D95" s="43"/>
      <c r="E95" s="17">
        <v>1326</v>
      </c>
      <c r="F95" s="43"/>
      <c r="G95" s="43"/>
      <c r="H95" s="43"/>
      <c r="I95" s="43"/>
      <c r="J95" s="43"/>
      <c r="K95" s="43"/>
      <c r="L95" s="33">
        <f>SUM(C95:K95)</f>
        <v>1326</v>
      </c>
      <c r="N95" s="69"/>
      <c r="P95" s="93"/>
      <c r="Q95" s="93"/>
      <c r="R95" s="93"/>
      <c r="S95" s="93"/>
    </row>
    <row r="96" spans="2:19" ht="15.95" customHeight="1">
      <c r="B96" s="29" t="s">
        <v>78</v>
      </c>
      <c r="C96" s="43"/>
      <c r="D96" s="43"/>
      <c r="E96" s="17">
        <v>10500</v>
      </c>
      <c r="F96" s="43"/>
      <c r="G96" s="43"/>
      <c r="H96" s="43"/>
      <c r="I96" s="43"/>
      <c r="J96" s="43"/>
      <c r="K96" s="43"/>
      <c r="L96" s="33">
        <f>SUM(C96:K96)</f>
        <v>10500</v>
      </c>
      <c r="N96" s="87">
        <v>0</v>
      </c>
      <c r="P96" s="93"/>
      <c r="Q96" s="93"/>
      <c r="R96" s="93"/>
      <c r="S96" s="93"/>
    </row>
    <row r="97" spans="2:19" ht="15.95" customHeight="1">
      <c r="B97" s="29" t="s">
        <v>79</v>
      </c>
      <c r="C97" s="43"/>
      <c r="D97" s="43"/>
      <c r="E97" s="17">
        <v>6111</v>
      </c>
      <c r="F97" s="17">
        <v>2076</v>
      </c>
      <c r="G97" s="17">
        <v>1952</v>
      </c>
      <c r="H97" s="17">
        <v>988</v>
      </c>
      <c r="I97" s="17">
        <v>341</v>
      </c>
      <c r="J97" s="17">
        <v>1911</v>
      </c>
      <c r="K97" s="43"/>
      <c r="L97" s="33">
        <f t="shared" si="23"/>
        <v>13379</v>
      </c>
      <c r="N97" s="87">
        <v>0</v>
      </c>
      <c r="P97" s="93"/>
      <c r="Q97" s="93"/>
      <c r="R97" s="93"/>
      <c r="S97" s="93"/>
    </row>
    <row r="98" spans="2:19" ht="15.95" customHeight="1">
      <c r="B98" s="53" t="s">
        <v>80</v>
      </c>
      <c r="C98" s="43"/>
      <c r="D98" s="43"/>
      <c r="E98" s="54">
        <f t="shared" ref="E98:J98" si="24">SUM(E99,E102:E108)</f>
        <v>59093</v>
      </c>
      <c r="F98" s="54">
        <f t="shared" si="24"/>
        <v>82354</v>
      </c>
      <c r="G98" s="54">
        <f t="shared" si="24"/>
        <v>10893</v>
      </c>
      <c r="H98" s="54">
        <f t="shared" si="24"/>
        <v>24402</v>
      </c>
      <c r="I98" s="54">
        <f t="shared" si="24"/>
        <v>583</v>
      </c>
      <c r="J98" s="54">
        <f t="shared" si="24"/>
        <v>8885</v>
      </c>
      <c r="K98" s="43"/>
      <c r="L98" s="33">
        <f t="shared" si="23"/>
        <v>186210</v>
      </c>
      <c r="N98" s="75">
        <f>SUM(N101:N103)</f>
        <v>0</v>
      </c>
      <c r="P98" s="93"/>
      <c r="Q98" s="93"/>
      <c r="R98" s="93"/>
      <c r="S98" s="93"/>
    </row>
    <row r="99" spans="2:19" ht="15.95" customHeight="1">
      <c r="B99" s="63" t="s">
        <v>2</v>
      </c>
      <c r="C99" s="43"/>
      <c r="D99" s="43"/>
      <c r="E99" s="54">
        <f>SUM(E100:E101)</f>
        <v>1580</v>
      </c>
      <c r="F99" s="54">
        <f t="shared" ref="F99:J99" si="25">SUM(F100:F101)</f>
        <v>57593</v>
      </c>
      <c r="G99" s="54">
        <f t="shared" si="25"/>
        <v>685</v>
      </c>
      <c r="H99" s="54">
        <f t="shared" si="25"/>
        <v>1787</v>
      </c>
      <c r="I99" s="54">
        <f t="shared" si="25"/>
        <v>52</v>
      </c>
      <c r="J99" s="54">
        <f t="shared" si="25"/>
        <v>207</v>
      </c>
      <c r="K99" s="43"/>
      <c r="L99" s="33">
        <f t="shared" si="23"/>
        <v>61904</v>
      </c>
      <c r="N99" s="75">
        <f>SUM(N100:N101)</f>
        <v>0</v>
      </c>
      <c r="P99" s="93"/>
      <c r="Q99" s="93"/>
      <c r="R99" s="93"/>
      <c r="S99" s="93"/>
    </row>
    <row r="100" spans="2:19" ht="15.95" customHeight="1">
      <c r="B100" s="52" t="s">
        <v>107</v>
      </c>
      <c r="C100" s="43"/>
      <c r="D100" s="43"/>
      <c r="E100" s="17">
        <v>0</v>
      </c>
      <c r="F100" s="17">
        <v>45996</v>
      </c>
      <c r="G100" s="17">
        <v>0</v>
      </c>
      <c r="H100" s="17">
        <v>0</v>
      </c>
      <c r="I100" s="17">
        <v>0</v>
      </c>
      <c r="J100" s="17">
        <v>0</v>
      </c>
      <c r="K100" s="43"/>
      <c r="L100" s="33">
        <f t="shared" si="23"/>
        <v>45996</v>
      </c>
      <c r="N100" s="17">
        <v>0</v>
      </c>
      <c r="P100" s="93"/>
      <c r="Q100" s="93"/>
      <c r="R100" s="93"/>
      <c r="S100" s="93"/>
    </row>
    <row r="101" spans="2:19" ht="15.95" customHeight="1">
      <c r="B101" s="52" t="s">
        <v>61</v>
      </c>
      <c r="C101" s="43"/>
      <c r="D101" s="43"/>
      <c r="E101" s="17">
        <v>1580</v>
      </c>
      <c r="F101" s="17">
        <v>11597</v>
      </c>
      <c r="G101" s="17">
        <v>685</v>
      </c>
      <c r="H101" s="17">
        <v>1787</v>
      </c>
      <c r="I101" s="17">
        <v>52</v>
      </c>
      <c r="J101" s="17">
        <v>207</v>
      </c>
      <c r="K101" s="43"/>
      <c r="L101" s="33">
        <f t="shared" si="23"/>
        <v>15908</v>
      </c>
      <c r="N101" s="87">
        <v>0</v>
      </c>
      <c r="P101" s="93"/>
      <c r="Q101" s="93"/>
      <c r="R101" s="93"/>
      <c r="S101" s="93"/>
    </row>
    <row r="102" spans="2:19" ht="15.95" customHeight="1">
      <c r="B102" s="52" t="s">
        <v>3</v>
      </c>
      <c r="C102" s="43"/>
      <c r="D102" s="43"/>
      <c r="E102" s="17">
        <v>0</v>
      </c>
      <c r="F102" s="17">
        <v>5633</v>
      </c>
      <c r="G102" s="17">
        <v>57</v>
      </c>
      <c r="H102" s="17">
        <v>3202</v>
      </c>
      <c r="I102" s="17">
        <v>69</v>
      </c>
      <c r="J102" s="17">
        <v>1568</v>
      </c>
      <c r="K102" s="43"/>
      <c r="L102" s="33">
        <f t="shared" si="23"/>
        <v>10529</v>
      </c>
      <c r="N102" s="87">
        <v>0</v>
      </c>
      <c r="P102" s="93"/>
      <c r="Q102" s="93"/>
      <c r="R102" s="93"/>
      <c r="S102" s="93"/>
    </row>
    <row r="103" spans="2:19" ht="15.95" customHeight="1">
      <c r="B103" s="29" t="s">
        <v>81</v>
      </c>
      <c r="C103" s="43"/>
      <c r="D103" s="43"/>
      <c r="E103" s="17">
        <v>3</v>
      </c>
      <c r="F103" s="17">
        <v>11</v>
      </c>
      <c r="G103" s="17">
        <v>1874</v>
      </c>
      <c r="H103" s="17">
        <v>7</v>
      </c>
      <c r="I103" s="17">
        <v>0</v>
      </c>
      <c r="J103" s="17">
        <v>0</v>
      </c>
      <c r="K103" s="43"/>
      <c r="L103" s="33">
        <f t="shared" si="23"/>
        <v>1895</v>
      </c>
      <c r="N103" s="87">
        <v>0</v>
      </c>
      <c r="P103" s="93"/>
      <c r="Q103" s="93"/>
      <c r="R103" s="93"/>
      <c r="S103" s="93"/>
    </row>
    <row r="104" spans="2:19" ht="15.95" customHeight="1">
      <c r="B104" s="29" t="s">
        <v>82</v>
      </c>
      <c r="C104" s="43"/>
      <c r="D104" s="43"/>
      <c r="E104" s="17">
        <v>887</v>
      </c>
      <c r="F104" s="17">
        <v>1773</v>
      </c>
      <c r="G104" s="17">
        <v>0</v>
      </c>
      <c r="H104" s="17">
        <v>0</v>
      </c>
      <c r="I104" s="17">
        <v>0</v>
      </c>
      <c r="J104" s="17">
        <v>0</v>
      </c>
      <c r="K104" s="43"/>
      <c r="L104" s="33">
        <f t="shared" si="23"/>
        <v>2660</v>
      </c>
      <c r="N104" s="69"/>
      <c r="P104" s="93"/>
      <c r="Q104" s="93"/>
      <c r="R104" s="93"/>
      <c r="S104" s="93"/>
    </row>
    <row r="105" spans="2:19" ht="15.95" customHeight="1">
      <c r="B105" s="29" t="s">
        <v>83</v>
      </c>
      <c r="C105" s="43"/>
      <c r="D105" s="43"/>
      <c r="E105" s="43"/>
      <c r="F105" s="17">
        <v>0</v>
      </c>
      <c r="G105" s="17">
        <v>1080</v>
      </c>
      <c r="H105" s="17">
        <v>840</v>
      </c>
      <c r="I105" s="17">
        <v>164</v>
      </c>
      <c r="J105" s="17">
        <v>0</v>
      </c>
      <c r="K105" s="43"/>
      <c r="L105" s="33">
        <f t="shared" si="23"/>
        <v>2084</v>
      </c>
      <c r="N105" s="69"/>
      <c r="P105" s="93"/>
      <c r="Q105" s="93"/>
      <c r="R105" s="93"/>
      <c r="S105" s="93"/>
    </row>
    <row r="106" spans="2:19" ht="15.95" customHeight="1">
      <c r="B106" s="29" t="s">
        <v>84</v>
      </c>
      <c r="C106" s="43"/>
      <c r="D106" s="43"/>
      <c r="E106" s="17">
        <v>1264</v>
      </c>
      <c r="F106" s="61"/>
      <c r="G106" s="61"/>
      <c r="H106" s="61"/>
      <c r="I106" s="61"/>
      <c r="J106" s="61"/>
      <c r="K106" s="43"/>
      <c r="L106" s="33">
        <f t="shared" si="23"/>
        <v>1264</v>
      </c>
      <c r="N106" s="69"/>
      <c r="P106" s="93"/>
      <c r="Q106" s="93"/>
      <c r="R106" s="93"/>
      <c r="S106" s="93"/>
    </row>
    <row r="107" spans="2:19" ht="15.95" customHeight="1">
      <c r="B107" s="29" t="s">
        <v>85</v>
      </c>
      <c r="C107" s="43"/>
      <c r="D107" s="43"/>
      <c r="E107" s="17">
        <v>40963</v>
      </c>
      <c r="F107" s="61"/>
      <c r="G107" s="61"/>
      <c r="H107" s="61"/>
      <c r="I107" s="61"/>
      <c r="J107" s="61"/>
      <c r="K107" s="43"/>
      <c r="L107" s="33">
        <f t="shared" si="23"/>
        <v>40963</v>
      </c>
      <c r="N107" s="69"/>
      <c r="P107" s="93"/>
      <c r="Q107" s="93"/>
      <c r="R107" s="93"/>
      <c r="S107" s="93"/>
    </row>
    <row r="108" spans="2:19" ht="15.95" customHeight="1">
      <c r="B108" s="29" t="s">
        <v>86</v>
      </c>
      <c r="C108" s="43"/>
      <c r="D108" s="43"/>
      <c r="E108" s="17">
        <v>14396</v>
      </c>
      <c r="F108" s="17">
        <v>17344</v>
      </c>
      <c r="G108" s="17">
        <v>7197</v>
      </c>
      <c r="H108" s="17">
        <v>18566</v>
      </c>
      <c r="I108" s="17">
        <v>298</v>
      </c>
      <c r="J108" s="17">
        <v>7110</v>
      </c>
      <c r="K108" s="43"/>
      <c r="L108" s="33">
        <f t="shared" si="23"/>
        <v>64911</v>
      </c>
      <c r="N108" s="69"/>
      <c r="P108" s="93"/>
      <c r="Q108" s="93"/>
      <c r="R108" s="93"/>
      <c r="S108" s="93"/>
    </row>
    <row r="109" spans="2:19" ht="15.95" customHeight="1">
      <c r="B109" s="60" t="s">
        <v>62</v>
      </c>
      <c r="C109" s="32">
        <f>C28</f>
        <v>962</v>
      </c>
      <c r="D109" s="32">
        <f>D28</f>
        <v>17</v>
      </c>
      <c r="E109" s="32">
        <f t="shared" ref="E109:J109" si="26">SUM(E85:E88)</f>
        <v>148537</v>
      </c>
      <c r="F109" s="32">
        <f t="shared" si="26"/>
        <v>157241</v>
      </c>
      <c r="G109" s="32">
        <f t="shared" si="26"/>
        <v>24879</v>
      </c>
      <c r="H109" s="32">
        <f t="shared" si="26"/>
        <v>34009</v>
      </c>
      <c r="I109" s="32">
        <f t="shared" si="26"/>
        <v>2464</v>
      </c>
      <c r="J109" s="32">
        <f t="shared" si="26"/>
        <v>16602</v>
      </c>
      <c r="K109" s="32">
        <f>K28</f>
        <v>-251</v>
      </c>
      <c r="L109" s="32">
        <f>SUM(C109:K109)</f>
        <v>384460</v>
      </c>
      <c r="N109" s="35">
        <v>5208</v>
      </c>
      <c r="P109" s="93"/>
      <c r="Q109" s="93"/>
      <c r="R109" s="93"/>
      <c r="S109" s="93"/>
    </row>
    <row r="110" spans="2:19" ht="12.75" customHeight="1">
      <c r="B110" s="8"/>
      <c r="C110" s="5"/>
      <c r="D110" s="5"/>
      <c r="E110" s="5"/>
      <c r="F110" s="5"/>
      <c r="G110" s="5"/>
      <c r="H110" s="5"/>
      <c r="I110" s="5"/>
      <c r="J110" s="5"/>
      <c r="K110" s="6"/>
      <c r="L110" s="6"/>
      <c r="P110" s="93"/>
      <c r="Q110" s="93"/>
      <c r="R110" s="93"/>
      <c r="S110" s="93"/>
    </row>
    <row r="111" spans="2:19" ht="15.95" customHeight="1">
      <c r="B111" s="70" t="s">
        <v>55</v>
      </c>
      <c r="C111" s="72"/>
      <c r="D111" s="73"/>
      <c r="E111" s="71">
        <f>E28-E109</f>
        <v>0</v>
      </c>
      <c r="F111" s="71">
        <f t="shared" ref="F111:L111" si="27">F28-F109</f>
        <v>0</v>
      </c>
      <c r="G111" s="71">
        <f t="shared" si="27"/>
        <v>0</v>
      </c>
      <c r="H111" s="71">
        <f t="shared" si="27"/>
        <v>0</v>
      </c>
      <c r="I111" s="71">
        <f t="shared" si="27"/>
        <v>0</v>
      </c>
      <c r="J111" s="71">
        <f t="shared" si="27"/>
        <v>0</v>
      </c>
      <c r="K111" s="74"/>
      <c r="L111" s="71">
        <f t="shared" si="27"/>
        <v>0</v>
      </c>
      <c r="P111" s="93"/>
      <c r="Q111" s="93"/>
      <c r="R111" s="93"/>
      <c r="S111" s="93"/>
    </row>
    <row r="112" spans="2:19" ht="12.75" customHeight="1">
      <c r="B112" s="8"/>
      <c r="C112" s="5"/>
      <c r="D112" s="5"/>
      <c r="E112" s="5"/>
      <c r="F112" s="5"/>
      <c r="G112" s="5"/>
      <c r="H112" s="5"/>
      <c r="I112" s="5"/>
      <c r="J112" s="5"/>
      <c r="K112" s="6"/>
      <c r="L112" s="6"/>
      <c r="P112" s="93"/>
      <c r="Q112" s="93"/>
      <c r="R112" s="93"/>
      <c r="S112" s="93"/>
    </row>
    <row r="113" spans="2:19" ht="15.95" customHeight="1">
      <c r="B113" s="29" t="s">
        <v>66</v>
      </c>
      <c r="C113" s="43"/>
      <c r="D113" s="43"/>
      <c r="E113" s="17">
        <v>1953</v>
      </c>
      <c r="F113" s="17">
        <v>13679</v>
      </c>
      <c r="G113" s="17">
        <v>6394</v>
      </c>
      <c r="H113" s="17">
        <v>18235</v>
      </c>
      <c r="I113" s="17">
        <v>71</v>
      </c>
      <c r="J113" s="17">
        <v>0</v>
      </c>
      <c r="K113" s="43"/>
      <c r="L113" s="33">
        <f>SUM(C113:K113)</f>
        <v>40332</v>
      </c>
      <c r="M113" s="76" t="s">
        <v>122</v>
      </c>
      <c r="P113" s="93"/>
      <c r="Q113" s="93"/>
      <c r="R113" s="93"/>
      <c r="S113" s="93"/>
    </row>
    <row r="114" spans="2:19" ht="15.95" customHeight="1">
      <c r="B114" s="52" t="s">
        <v>5</v>
      </c>
      <c r="C114" s="43"/>
      <c r="D114" s="43"/>
      <c r="E114" s="43"/>
      <c r="F114" s="43"/>
      <c r="G114" s="43"/>
      <c r="H114" s="43"/>
      <c r="I114" s="43"/>
      <c r="J114" s="43"/>
      <c r="K114" s="43"/>
      <c r="L114" s="17" t="s">
        <v>121</v>
      </c>
      <c r="M114" s="76" t="s">
        <v>122</v>
      </c>
      <c r="P114" s="93"/>
      <c r="Q114" s="93"/>
      <c r="R114" s="93"/>
      <c r="S114" s="93"/>
    </row>
    <row r="115" spans="2:19" ht="12.75" customHeight="1">
      <c r="B115" s="8"/>
      <c r="C115" s="5"/>
      <c r="D115" s="5"/>
      <c r="E115" s="5"/>
      <c r="F115" s="5"/>
      <c r="G115" s="5"/>
      <c r="H115" s="5"/>
      <c r="I115" s="5"/>
      <c r="J115" s="5"/>
      <c r="K115" s="5"/>
      <c r="L115" s="5"/>
      <c r="P115" s="93"/>
      <c r="Q115" s="93"/>
      <c r="R115" s="93"/>
      <c r="S115" s="93"/>
    </row>
    <row r="116" spans="2:19" ht="15.95" customHeight="1">
      <c r="B116" s="55" t="s">
        <v>100</v>
      </c>
      <c r="C116" s="3"/>
      <c r="D116" s="3"/>
      <c r="E116" s="3"/>
      <c r="F116" s="3"/>
      <c r="G116" s="3"/>
      <c r="H116" s="3"/>
      <c r="I116" s="3"/>
      <c r="J116" s="3"/>
      <c r="K116" s="3"/>
      <c r="L116" s="3"/>
      <c r="P116" s="93"/>
      <c r="Q116" s="93"/>
      <c r="R116" s="93"/>
      <c r="S116" s="93"/>
    </row>
    <row r="117" spans="2:19" ht="15.95" customHeight="1">
      <c r="B117" s="67" t="s">
        <v>0</v>
      </c>
      <c r="C117" s="43"/>
      <c r="D117" s="43"/>
      <c r="E117" s="17">
        <v>0</v>
      </c>
      <c r="F117" s="17">
        <v>0</v>
      </c>
      <c r="G117" s="17">
        <v>0</v>
      </c>
      <c r="H117" s="17">
        <v>0</v>
      </c>
      <c r="I117" s="17">
        <v>0</v>
      </c>
      <c r="J117" s="17">
        <v>0</v>
      </c>
      <c r="K117" s="43"/>
      <c r="L117" s="33">
        <f>SUM(C117:K117)</f>
        <v>0</v>
      </c>
      <c r="P117" s="93"/>
      <c r="Q117" s="93"/>
      <c r="R117" s="93"/>
      <c r="S117" s="93"/>
    </row>
    <row r="118" spans="2:19" ht="15.95" customHeight="1">
      <c r="B118" s="29" t="s">
        <v>65</v>
      </c>
      <c r="C118" s="43"/>
      <c r="D118" s="43"/>
      <c r="E118" s="17">
        <v>0</v>
      </c>
      <c r="F118" s="17">
        <v>0</v>
      </c>
      <c r="G118" s="17">
        <v>-1048</v>
      </c>
      <c r="H118" s="17">
        <v>0</v>
      </c>
      <c r="I118" s="17">
        <v>0</v>
      </c>
      <c r="J118" s="17">
        <v>0</v>
      </c>
      <c r="K118" s="43"/>
      <c r="L118" s="33">
        <f>SUM(C118:K118)</f>
        <v>-1048</v>
      </c>
      <c r="P118" s="93"/>
      <c r="Q118" s="93"/>
      <c r="R118" s="93"/>
      <c r="S118" s="93"/>
    </row>
    <row r="119" spans="2:19" ht="15.95" customHeight="1">
      <c r="B119" s="29" t="s">
        <v>88</v>
      </c>
      <c r="C119" s="43"/>
      <c r="D119" s="43"/>
      <c r="E119" s="17">
        <v>0</v>
      </c>
      <c r="F119" s="17">
        <v>-687</v>
      </c>
      <c r="G119" s="17">
        <v>-531</v>
      </c>
      <c r="H119" s="17">
        <v>0</v>
      </c>
      <c r="I119" s="17">
        <v>-872</v>
      </c>
      <c r="J119" s="17">
        <v>0</v>
      </c>
      <c r="K119" s="43"/>
      <c r="L119" s="33">
        <f>SUM(C119:K119)</f>
        <v>-2090</v>
      </c>
      <c r="P119" s="93"/>
      <c r="Q119" s="93"/>
      <c r="R119" s="93"/>
      <c r="S119" s="93"/>
    </row>
    <row r="120" spans="2:19" ht="15.95" customHeight="1">
      <c r="B120" s="53" t="s">
        <v>76</v>
      </c>
      <c r="C120" s="43"/>
      <c r="D120" s="43"/>
      <c r="E120" s="54">
        <f t="shared" ref="E120:J120" si="28">SUM(E121,E126)</f>
        <v>-4</v>
      </c>
      <c r="F120" s="54">
        <f t="shared" si="28"/>
        <v>-25697</v>
      </c>
      <c r="G120" s="54">
        <f t="shared" si="28"/>
        <v>-421</v>
      </c>
      <c r="H120" s="54">
        <f t="shared" si="28"/>
        <v>-3123</v>
      </c>
      <c r="I120" s="54">
        <f t="shared" si="28"/>
        <v>-608</v>
      </c>
      <c r="J120" s="54">
        <f t="shared" si="28"/>
        <v>-43</v>
      </c>
      <c r="K120" s="43"/>
      <c r="L120" s="33">
        <f>SUM(C120:K120)</f>
        <v>-29896</v>
      </c>
      <c r="P120" s="93"/>
      <c r="Q120" s="93"/>
      <c r="R120" s="93"/>
      <c r="S120" s="93"/>
    </row>
    <row r="121" spans="2:19" ht="15.95" customHeight="1">
      <c r="B121" s="53" t="s">
        <v>77</v>
      </c>
      <c r="C121" s="43"/>
      <c r="D121" s="43"/>
      <c r="E121" s="54">
        <f t="shared" ref="E121:J121" si="29">SUM(E122:E125)</f>
        <v>-2</v>
      </c>
      <c r="F121" s="54">
        <f t="shared" si="29"/>
        <v>-23152</v>
      </c>
      <c r="G121" s="54">
        <f t="shared" si="29"/>
        <v>-229</v>
      </c>
      <c r="H121" s="54">
        <f t="shared" si="29"/>
        <v>-557</v>
      </c>
      <c r="I121" s="54">
        <f t="shared" si="29"/>
        <v>-534</v>
      </c>
      <c r="J121" s="54">
        <f t="shared" si="29"/>
        <v>-43</v>
      </c>
      <c r="K121" s="43"/>
      <c r="L121" s="33">
        <f>SUM(C121:K121)</f>
        <v>-24517</v>
      </c>
      <c r="P121" s="93"/>
      <c r="Q121" s="93"/>
      <c r="R121" s="93"/>
      <c r="S121" s="93"/>
    </row>
    <row r="122" spans="2:19" ht="15.95" customHeight="1">
      <c r="B122" s="68" t="s">
        <v>58</v>
      </c>
      <c r="C122" s="43"/>
      <c r="D122" s="43"/>
      <c r="E122" s="88">
        <v>0</v>
      </c>
      <c r="F122" s="88">
        <v>-23152</v>
      </c>
      <c r="G122" s="88">
        <v>-229</v>
      </c>
      <c r="H122" s="88">
        <v>0</v>
      </c>
      <c r="I122" s="88">
        <v>0</v>
      </c>
      <c r="J122" s="88">
        <v>0</v>
      </c>
      <c r="K122" s="43"/>
      <c r="L122" s="33">
        <f t="shared" ref="L122:L134" si="30">SUM(C122:K122)</f>
        <v>-23381</v>
      </c>
      <c r="P122" s="93"/>
      <c r="Q122" s="93"/>
      <c r="R122" s="93"/>
      <c r="S122" s="93"/>
    </row>
    <row r="123" spans="2:19" ht="15.95" customHeight="1">
      <c r="B123" s="68" t="s">
        <v>1</v>
      </c>
      <c r="C123" s="43"/>
      <c r="D123" s="43"/>
      <c r="E123" s="17">
        <v>0</v>
      </c>
      <c r="F123" s="43"/>
      <c r="G123" s="43"/>
      <c r="H123" s="43"/>
      <c r="I123" s="43"/>
      <c r="J123" s="43"/>
      <c r="K123" s="43"/>
      <c r="L123" s="33">
        <f>SUM(C123:K123)</f>
        <v>0</v>
      </c>
      <c r="P123" s="93"/>
      <c r="Q123" s="93"/>
      <c r="R123" s="93"/>
      <c r="S123" s="93"/>
    </row>
    <row r="124" spans="2:19" ht="15.95" customHeight="1">
      <c r="B124" s="30" t="s">
        <v>78</v>
      </c>
      <c r="C124" s="43"/>
      <c r="D124" s="43"/>
      <c r="E124" s="17">
        <v>0</v>
      </c>
      <c r="F124" s="43"/>
      <c r="G124" s="43"/>
      <c r="H124" s="43"/>
      <c r="I124" s="43"/>
      <c r="J124" s="43"/>
      <c r="K124" s="43"/>
      <c r="L124" s="33">
        <f>SUM(C124:K124)</f>
        <v>0</v>
      </c>
      <c r="P124" s="93"/>
      <c r="Q124" s="93"/>
      <c r="R124" s="93"/>
      <c r="S124" s="93"/>
    </row>
    <row r="125" spans="2:19" ht="15.95" customHeight="1">
      <c r="B125" s="30" t="s">
        <v>79</v>
      </c>
      <c r="C125" s="43"/>
      <c r="D125" s="43"/>
      <c r="E125" s="88">
        <v>-2</v>
      </c>
      <c r="F125" s="88">
        <v>0</v>
      </c>
      <c r="G125" s="88">
        <v>0</v>
      </c>
      <c r="H125" s="88">
        <v>-557</v>
      </c>
      <c r="I125" s="88">
        <v>-534</v>
      </c>
      <c r="J125" s="88">
        <v>-43</v>
      </c>
      <c r="K125" s="43"/>
      <c r="L125" s="33">
        <f t="shared" si="30"/>
        <v>-1136</v>
      </c>
      <c r="P125" s="93"/>
      <c r="Q125" s="93"/>
      <c r="R125" s="93"/>
      <c r="S125" s="93"/>
    </row>
    <row r="126" spans="2:19" ht="15.95" customHeight="1">
      <c r="B126" s="53" t="s">
        <v>80</v>
      </c>
      <c r="C126" s="43"/>
      <c r="D126" s="43"/>
      <c r="E126" s="54">
        <f t="shared" ref="E126:J126" si="31">SUM(E127:E134)</f>
        <v>-2</v>
      </c>
      <c r="F126" s="54">
        <f t="shared" si="31"/>
        <v>-2545</v>
      </c>
      <c r="G126" s="54">
        <f t="shared" si="31"/>
        <v>-192</v>
      </c>
      <c r="H126" s="54">
        <f t="shared" si="31"/>
        <v>-2566</v>
      </c>
      <c r="I126" s="54">
        <f t="shared" si="31"/>
        <v>-74</v>
      </c>
      <c r="J126" s="54">
        <f t="shared" si="31"/>
        <v>0</v>
      </c>
      <c r="K126" s="43"/>
      <c r="L126" s="33">
        <f t="shared" si="30"/>
        <v>-5379</v>
      </c>
      <c r="P126" s="93"/>
      <c r="Q126" s="93"/>
      <c r="R126" s="93"/>
      <c r="S126" s="93"/>
    </row>
    <row r="127" spans="2:19" ht="15.95" customHeight="1">
      <c r="B127" s="68" t="s">
        <v>2</v>
      </c>
      <c r="C127" s="43"/>
      <c r="D127" s="43"/>
      <c r="E127" s="17">
        <v>-2</v>
      </c>
      <c r="F127" s="17">
        <v>-2343</v>
      </c>
      <c r="G127" s="17">
        <v>-192</v>
      </c>
      <c r="H127" s="17">
        <v>-176</v>
      </c>
      <c r="I127" s="17">
        <v>-74</v>
      </c>
      <c r="J127" s="17">
        <v>0</v>
      </c>
      <c r="K127" s="43"/>
      <c r="L127" s="33">
        <f t="shared" si="30"/>
        <v>-2787</v>
      </c>
      <c r="P127" s="93"/>
      <c r="Q127" s="93"/>
      <c r="R127" s="93"/>
      <c r="S127" s="93"/>
    </row>
    <row r="128" spans="2:19" ht="15.95" customHeight="1">
      <c r="B128" s="68" t="s">
        <v>3</v>
      </c>
      <c r="C128" s="43"/>
      <c r="D128" s="43"/>
      <c r="E128" s="17">
        <v>0</v>
      </c>
      <c r="F128" s="17">
        <v>0</v>
      </c>
      <c r="G128" s="17">
        <v>0</v>
      </c>
      <c r="H128" s="17">
        <v>-49</v>
      </c>
      <c r="I128" s="17">
        <v>0</v>
      </c>
      <c r="J128" s="17">
        <v>0</v>
      </c>
      <c r="K128" s="43"/>
      <c r="L128" s="33">
        <f t="shared" si="30"/>
        <v>-49</v>
      </c>
      <c r="P128" s="93"/>
      <c r="Q128" s="93"/>
      <c r="R128" s="93"/>
      <c r="S128" s="93"/>
    </row>
    <row r="129" spans="2:19" ht="15.95" customHeight="1">
      <c r="B129" s="30" t="s">
        <v>81</v>
      </c>
      <c r="C129" s="43"/>
      <c r="D129" s="43"/>
      <c r="E129" s="17">
        <v>0</v>
      </c>
      <c r="F129" s="17">
        <v>0</v>
      </c>
      <c r="G129" s="17">
        <v>0</v>
      </c>
      <c r="H129" s="17">
        <v>0</v>
      </c>
      <c r="I129" s="17">
        <v>0</v>
      </c>
      <c r="J129" s="17">
        <v>0</v>
      </c>
      <c r="K129" s="43"/>
      <c r="L129" s="33">
        <f t="shared" si="30"/>
        <v>0</v>
      </c>
      <c r="P129" s="93"/>
      <c r="Q129" s="93"/>
      <c r="R129" s="93"/>
      <c r="S129" s="93"/>
    </row>
    <row r="130" spans="2:19" ht="15.95" customHeight="1">
      <c r="B130" s="30" t="s">
        <v>82</v>
      </c>
      <c r="C130" s="43"/>
      <c r="D130" s="43"/>
      <c r="E130" s="17">
        <v>0</v>
      </c>
      <c r="F130" s="17">
        <v>0</v>
      </c>
      <c r="G130" s="17">
        <v>0</v>
      </c>
      <c r="H130" s="17">
        <v>0</v>
      </c>
      <c r="I130" s="17">
        <v>0</v>
      </c>
      <c r="J130" s="17">
        <v>0</v>
      </c>
      <c r="K130" s="43"/>
      <c r="L130" s="33">
        <f t="shared" si="30"/>
        <v>0</v>
      </c>
      <c r="P130" s="93"/>
      <c r="Q130" s="93"/>
      <c r="R130" s="93"/>
      <c r="S130" s="93"/>
    </row>
    <row r="131" spans="2:19" ht="15.95" customHeight="1">
      <c r="B131" s="30" t="s">
        <v>83</v>
      </c>
      <c r="C131" s="43"/>
      <c r="D131" s="43"/>
      <c r="E131" s="43"/>
      <c r="F131" s="17">
        <v>0</v>
      </c>
      <c r="G131" s="17">
        <v>0</v>
      </c>
      <c r="H131" s="17">
        <v>0</v>
      </c>
      <c r="I131" s="17">
        <v>0</v>
      </c>
      <c r="J131" s="17">
        <v>0</v>
      </c>
      <c r="K131" s="43"/>
      <c r="L131" s="33">
        <f t="shared" si="30"/>
        <v>0</v>
      </c>
      <c r="P131" s="93"/>
      <c r="Q131" s="93"/>
      <c r="R131" s="93"/>
      <c r="S131" s="93"/>
    </row>
    <row r="132" spans="2:19" ht="15.95" customHeight="1">
      <c r="B132" s="30" t="s">
        <v>84</v>
      </c>
      <c r="C132" s="43"/>
      <c r="D132" s="43"/>
      <c r="E132" s="17">
        <v>0</v>
      </c>
      <c r="F132" s="61"/>
      <c r="G132" s="61"/>
      <c r="H132" s="61"/>
      <c r="I132" s="61"/>
      <c r="J132" s="61"/>
      <c r="K132" s="43"/>
      <c r="L132" s="33">
        <f t="shared" si="30"/>
        <v>0</v>
      </c>
      <c r="P132" s="93"/>
      <c r="Q132" s="93"/>
      <c r="R132" s="93"/>
      <c r="S132" s="93"/>
    </row>
    <row r="133" spans="2:19" ht="15.95" customHeight="1">
      <c r="B133" s="30" t="s">
        <v>85</v>
      </c>
      <c r="C133" s="43"/>
      <c r="D133" s="43"/>
      <c r="E133" s="17">
        <v>0</v>
      </c>
      <c r="F133" s="61"/>
      <c r="G133" s="61"/>
      <c r="H133" s="61"/>
      <c r="I133" s="61"/>
      <c r="J133" s="61"/>
      <c r="K133" s="43"/>
      <c r="L133" s="33">
        <f t="shared" si="30"/>
        <v>0</v>
      </c>
      <c r="P133" s="93"/>
      <c r="Q133" s="93"/>
      <c r="R133" s="93"/>
      <c r="S133" s="93"/>
    </row>
    <row r="134" spans="2:19" ht="15.95" customHeight="1">
      <c r="B134" s="29" t="s">
        <v>86</v>
      </c>
      <c r="C134" s="43"/>
      <c r="D134" s="43"/>
      <c r="E134" s="17">
        <v>0</v>
      </c>
      <c r="F134" s="17">
        <v>-202</v>
      </c>
      <c r="G134" s="17">
        <v>0</v>
      </c>
      <c r="H134" s="17">
        <v>-2341</v>
      </c>
      <c r="I134" s="17">
        <v>0</v>
      </c>
      <c r="J134" s="17">
        <v>0</v>
      </c>
      <c r="K134" s="43"/>
      <c r="L134" s="33">
        <f t="shared" si="30"/>
        <v>-2543</v>
      </c>
      <c r="P134" s="93"/>
      <c r="Q134" s="93"/>
      <c r="R134" s="93"/>
      <c r="S134" s="93"/>
    </row>
    <row r="135" spans="2:19" ht="15.95" customHeight="1">
      <c r="B135" s="31" t="s">
        <v>89</v>
      </c>
      <c r="C135" s="43"/>
      <c r="D135" s="43"/>
      <c r="E135" s="32">
        <f t="shared" ref="E135:J135" si="32">SUM(E117:E120)</f>
        <v>-4</v>
      </c>
      <c r="F135" s="32">
        <f t="shared" si="32"/>
        <v>-26384</v>
      </c>
      <c r="G135" s="32">
        <f t="shared" si="32"/>
        <v>-2000</v>
      </c>
      <c r="H135" s="32">
        <f t="shared" si="32"/>
        <v>-3123</v>
      </c>
      <c r="I135" s="32">
        <f t="shared" si="32"/>
        <v>-1480</v>
      </c>
      <c r="J135" s="32">
        <f t="shared" si="32"/>
        <v>-43</v>
      </c>
      <c r="K135" s="43"/>
      <c r="L135" s="32">
        <f>SUM(C135:K135)</f>
        <v>-33034</v>
      </c>
      <c r="O135" s="16"/>
      <c r="P135" s="89">
        <v>-33034</v>
      </c>
      <c r="Q135" s="48">
        <f>P135-L135</f>
        <v>0</v>
      </c>
    </row>
    <row r="136" spans="2:19" ht="12.75" customHeight="1">
      <c r="B136" s="4"/>
      <c r="C136" s="3"/>
      <c r="D136" s="3"/>
      <c r="E136" s="3"/>
      <c r="F136" s="3"/>
      <c r="G136" s="3"/>
      <c r="H136" s="3"/>
      <c r="I136" s="3"/>
      <c r="J136" s="3"/>
      <c r="K136" s="3"/>
      <c r="L136" s="3"/>
      <c r="M136" s="3"/>
      <c r="P136" s="3"/>
    </row>
  </sheetData>
  <mergeCells count="12">
    <mergeCell ref="C6:C7"/>
    <mergeCell ref="D6:D7"/>
    <mergeCell ref="E6:E7"/>
    <mergeCell ref="F6:F7"/>
    <mergeCell ref="G6:G7"/>
    <mergeCell ref="P6:P7"/>
    <mergeCell ref="Q6:Q7"/>
    <mergeCell ref="H6:H7"/>
    <mergeCell ref="I6:I7"/>
    <mergeCell ref="J6:J7"/>
    <mergeCell ref="K6:K7"/>
    <mergeCell ref="L6:L7"/>
  </mergeCells>
  <conditionalFormatting sqref="M79:M81 M113:M114">
    <cfRule type="cellIs" dxfId="215" priority="24" operator="equal">
      <formula>"FAIL"</formula>
    </cfRule>
  </conditionalFormatting>
  <conditionalFormatting sqref="E77:J77 L77 E111:J111 L111">
    <cfRule type="cellIs" dxfId="214" priority="23" operator="notEqual">
      <formula>0</formula>
    </cfRule>
  </conditionalFormatting>
  <conditionalFormatting sqref="Q8:Q13 Q19:Q23 Q28 Q39:Q40 Q44 Q48 Q135">
    <cfRule type="cellIs" dxfId="213" priority="22" operator="notEqual">
      <formula>0</formula>
    </cfRule>
  </conditionalFormatting>
  <conditionalFormatting sqref="Q6:Q7">
    <cfRule type="expression" dxfId="212" priority="21">
      <formula>SUM($Q$8:$Q$135)&lt;&gt;0</formula>
    </cfRule>
  </conditionalFormatting>
  <conditionalFormatting sqref="C3:E3">
    <cfRule type="expression" dxfId="211" priority="20">
      <formula>$E$3&lt;&gt;0</formula>
    </cfRule>
  </conditionalFormatting>
  <conditionalFormatting sqref="C33:L33">
    <cfRule type="expression" dxfId="210" priority="18">
      <formula>ABS(C16-C33)&gt;1000</formula>
    </cfRule>
    <cfRule type="expression" dxfId="209" priority="19">
      <formula>ABS((C16-C33)/C33)&gt;0.1</formula>
    </cfRule>
  </conditionalFormatting>
  <conditionalFormatting sqref="C34:L34">
    <cfRule type="expression" dxfId="208" priority="16">
      <formula>ABS(C26-C34)&gt;1000</formula>
    </cfRule>
    <cfRule type="expression" dxfId="207" priority="17">
      <formula>ABS((C26-C34)/C34)&gt;0.1</formula>
    </cfRule>
  </conditionalFormatting>
  <conditionalFormatting sqref="C35:L35">
    <cfRule type="expression" dxfId="206" priority="14">
      <formula>ABS(C28-C35)&gt;1000</formula>
    </cfRule>
    <cfRule type="expression" dxfId="205" priority="15">
      <formula>ABS((C28-C35)/C35)&gt;0.1</formula>
    </cfRule>
  </conditionalFormatting>
  <conditionalFormatting sqref="Q45">
    <cfRule type="cellIs" dxfId="204" priority="13" operator="notEqual">
      <formula>0</formula>
    </cfRule>
  </conditionalFormatting>
  <dataValidations count="2">
    <dataValidation type="list" allowBlank="1" showInputMessage="1" showErrorMessage="1" sqref="H3">
      <formula1>#REF!</formula1>
    </dataValidation>
    <dataValidation errorStyle="warning" allowBlank="1" showInputMessage="1" showErrorMessage="1" sqref="E131 F132:J133 E126:J126 F123:J124 E120:J121 N54 N88 E54:J54 E88:J88 C117:D120 K117:K120 K79 C79:D79 C51:D54 K51:K54 E51:J51 C85:D88 K85:K88 C113:D113 K113"/>
  </dataValidations>
  <printOptions horizontalCentered="1" verticalCentered="1"/>
  <pageMargins left="0.47244094488188981" right="0.47244094488188981" top="0.47244094488188981" bottom="0.47244094488188981" header="0.51181102362204722" footer="0.51181102362204722"/>
  <pageSetup paperSize="8" scale="47"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8DB4E2"/>
    <pageSetUpPr fitToPage="1"/>
  </sheetPr>
  <dimension ref="A1:S136"/>
  <sheetViews>
    <sheetView zoomScaleNormal="100" workbookViewId="0">
      <pane ySplit="7" topLeftCell="A8" activePane="bottomLeft" state="frozen"/>
      <selection activeCell="L1" sqref="L1"/>
      <selection pane="bottomLeft" activeCell="L1" sqref="L1"/>
    </sheetView>
  </sheetViews>
  <sheetFormatPr defaultColWidth="10" defaultRowHeight="12.75"/>
  <cols>
    <col min="1" max="1" width="2.7109375" style="85" customWidth="1"/>
    <col min="2" max="2" width="104" style="85" customWidth="1"/>
    <col min="3" max="5" width="13.42578125" style="85" customWidth="1"/>
    <col min="6" max="6" width="13.85546875" style="85" customWidth="1"/>
    <col min="7" max="8" width="12.5703125" style="85" customWidth="1"/>
    <col min="9" max="9" width="13.28515625" style="85" customWidth="1"/>
    <col min="10" max="10" width="12.28515625" style="85" customWidth="1"/>
    <col min="11" max="12" width="15.140625" style="85" customWidth="1"/>
    <col min="13" max="13" width="7.7109375" style="85" customWidth="1"/>
    <col min="14" max="14" width="13" style="85" customWidth="1"/>
    <col min="15" max="15" width="3.28515625" style="85" customWidth="1"/>
    <col min="16" max="16" width="10.7109375" style="85" customWidth="1"/>
    <col min="17" max="17" width="11.5703125" style="85" customWidth="1"/>
    <col min="18" max="18" width="12.42578125" style="85" customWidth="1"/>
    <col min="19" max="20" width="9.140625" style="85" customWidth="1"/>
    <col min="21" max="21" width="10" style="85"/>
    <col min="22" max="22" width="10" style="85" customWidth="1"/>
    <col min="23" max="16384" width="10" style="85"/>
  </cols>
  <sheetData>
    <row r="1" spans="1:17" ht="20.100000000000001" customHeight="1">
      <c r="B1" s="22" t="s">
        <v>18</v>
      </c>
      <c r="C1" s="90"/>
      <c r="D1" s="90"/>
      <c r="G1" s="90"/>
      <c r="H1" s="90"/>
    </row>
    <row r="2" spans="1:17" ht="20.100000000000001" customHeight="1">
      <c r="B2" s="22" t="s">
        <v>116</v>
      </c>
    </row>
    <row r="3" spans="1:17" ht="20.100000000000001" customHeight="1">
      <c r="B3" s="23" t="s">
        <v>37</v>
      </c>
      <c r="C3" s="91"/>
      <c r="D3" s="91"/>
      <c r="E3" s="80"/>
      <c r="F3" s="92"/>
      <c r="G3" s="92"/>
      <c r="H3" s="82"/>
    </row>
    <row r="4" spans="1:17" ht="12.75" customHeight="1">
      <c r="C4" s="10"/>
      <c r="D4" s="10"/>
      <c r="E4" s="10"/>
      <c r="F4" s="10"/>
      <c r="G4" s="10"/>
      <c r="H4" s="10"/>
      <c r="I4" s="10"/>
      <c r="J4" s="10"/>
      <c r="K4" s="10"/>
      <c r="L4" s="10"/>
      <c r="M4" s="10"/>
      <c r="N4" s="10"/>
      <c r="P4" s="24"/>
    </row>
    <row r="5" spans="1:17" ht="12.75" customHeight="1">
      <c r="C5" s="10"/>
      <c r="D5" s="10"/>
      <c r="E5" s="10"/>
      <c r="F5" s="10"/>
      <c r="G5" s="10"/>
      <c r="H5" s="10"/>
      <c r="I5" s="10"/>
      <c r="J5" s="10"/>
      <c r="K5" s="10"/>
      <c r="L5" s="24" t="s">
        <v>64</v>
      </c>
      <c r="P5" s="16"/>
    </row>
    <row r="6" spans="1:17" ht="33" customHeight="1">
      <c r="B6" s="58" t="s">
        <v>104</v>
      </c>
      <c r="C6" s="108" t="s">
        <v>19</v>
      </c>
      <c r="D6" s="108" t="s">
        <v>20</v>
      </c>
      <c r="E6" s="108" t="s">
        <v>21</v>
      </c>
      <c r="F6" s="108" t="s">
        <v>63</v>
      </c>
      <c r="G6" s="108" t="s">
        <v>108</v>
      </c>
      <c r="H6" s="108" t="s">
        <v>109</v>
      </c>
      <c r="I6" s="108" t="s">
        <v>110</v>
      </c>
      <c r="J6" s="108" t="s">
        <v>111</v>
      </c>
      <c r="K6" s="108" t="s">
        <v>70</v>
      </c>
      <c r="L6" s="109" t="s">
        <v>22</v>
      </c>
      <c r="N6" s="49" t="s">
        <v>9</v>
      </c>
      <c r="O6" s="9"/>
      <c r="P6" s="107" t="s">
        <v>7</v>
      </c>
      <c r="Q6" s="107" t="s">
        <v>8</v>
      </c>
    </row>
    <row r="7" spans="1:17" ht="51.75" customHeight="1">
      <c r="B7" s="56" t="s">
        <v>105</v>
      </c>
      <c r="C7" s="108"/>
      <c r="D7" s="108"/>
      <c r="E7" s="108"/>
      <c r="F7" s="108"/>
      <c r="G7" s="108"/>
      <c r="H7" s="108"/>
      <c r="I7" s="108"/>
      <c r="J7" s="108"/>
      <c r="K7" s="108"/>
      <c r="L7" s="109"/>
      <c r="N7" s="49" t="s">
        <v>112</v>
      </c>
      <c r="O7" s="57"/>
      <c r="P7" s="107"/>
      <c r="Q7" s="107"/>
    </row>
    <row r="8" spans="1:17" ht="15.95" customHeight="1">
      <c r="A8" s="16"/>
      <c r="B8" s="28" t="s">
        <v>12</v>
      </c>
      <c r="C8" s="86">
        <v>35</v>
      </c>
      <c r="D8" s="86">
        <v>5</v>
      </c>
      <c r="E8" s="86">
        <v>3115</v>
      </c>
      <c r="F8" s="86">
        <v>2068</v>
      </c>
      <c r="G8" s="86">
        <v>230</v>
      </c>
      <c r="H8" s="86">
        <v>977</v>
      </c>
      <c r="I8" s="86">
        <v>272</v>
      </c>
      <c r="J8" s="86">
        <v>139</v>
      </c>
      <c r="K8" s="86">
        <v>231</v>
      </c>
      <c r="L8" s="59">
        <f>SUM(C8:K8)</f>
        <v>7072</v>
      </c>
      <c r="M8" s="10"/>
      <c r="N8" s="10"/>
      <c r="O8" s="19"/>
      <c r="P8" s="46">
        <v>7072</v>
      </c>
      <c r="Q8" s="47">
        <f t="shared" ref="Q8:Q13" si="0">P8-L8</f>
        <v>0</v>
      </c>
    </row>
    <row r="9" spans="1:17" ht="15.95" customHeight="1">
      <c r="A9" s="16"/>
      <c r="B9" s="28" t="s">
        <v>57</v>
      </c>
      <c r="C9" s="43"/>
      <c r="D9" s="43"/>
      <c r="E9" s="43"/>
      <c r="F9" s="43"/>
      <c r="G9" s="43"/>
      <c r="H9" s="43"/>
      <c r="I9" s="43"/>
      <c r="J9" s="43"/>
      <c r="K9" s="43"/>
      <c r="L9" s="43"/>
      <c r="M9" s="10"/>
      <c r="N9" s="10"/>
      <c r="O9" s="19"/>
      <c r="P9" s="78"/>
      <c r="Q9" s="79"/>
    </row>
    <row r="10" spans="1:17" ht="15.95" customHeight="1">
      <c r="A10" s="16"/>
      <c r="B10" s="29" t="s">
        <v>94</v>
      </c>
      <c r="C10" s="17">
        <v>0</v>
      </c>
      <c r="D10" s="17">
        <v>0</v>
      </c>
      <c r="E10" s="17">
        <v>0</v>
      </c>
      <c r="F10" s="17">
        <v>0</v>
      </c>
      <c r="G10" s="17">
        <v>0</v>
      </c>
      <c r="H10" s="17">
        <v>0</v>
      </c>
      <c r="I10" s="17">
        <v>0</v>
      </c>
      <c r="J10" s="17">
        <v>0</v>
      </c>
      <c r="K10" s="17">
        <v>0</v>
      </c>
      <c r="L10" s="33">
        <f>SUM(C10:K10)</f>
        <v>0</v>
      </c>
      <c r="M10" s="10"/>
      <c r="N10" s="10"/>
      <c r="O10" s="18"/>
      <c r="P10" s="46">
        <v>0</v>
      </c>
      <c r="Q10" s="47">
        <f t="shared" si="0"/>
        <v>0</v>
      </c>
    </row>
    <row r="11" spans="1:17" ht="15.95" customHeight="1">
      <c r="B11" s="29" t="s">
        <v>91</v>
      </c>
      <c r="C11" s="17">
        <v>-19</v>
      </c>
      <c r="D11" s="17">
        <v>-3</v>
      </c>
      <c r="E11" s="17">
        <v>-1693</v>
      </c>
      <c r="F11" s="17">
        <v>-2</v>
      </c>
      <c r="G11" s="17">
        <v>-3</v>
      </c>
      <c r="H11" s="17">
        <v>0</v>
      </c>
      <c r="I11" s="17">
        <v>-38</v>
      </c>
      <c r="J11" s="17">
        <v>-72</v>
      </c>
      <c r="K11" s="17">
        <v>-125</v>
      </c>
      <c r="L11" s="33">
        <f>SUM(C11:K11)</f>
        <v>-1955</v>
      </c>
      <c r="O11" s="15"/>
      <c r="P11" s="46">
        <v>-1955</v>
      </c>
      <c r="Q11" s="47">
        <f t="shared" si="0"/>
        <v>0</v>
      </c>
    </row>
    <row r="12" spans="1:17" ht="15.95" customHeight="1">
      <c r="B12" s="28" t="s">
        <v>15</v>
      </c>
      <c r="C12" s="17">
        <v>551</v>
      </c>
      <c r="D12" s="17">
        <v>79</v>
      </c>
      <c r="E12" s="17">
        <v>49040</v>
      </c>
      <c r="F12" s="17">
        <v>56011</v>
      </c>
      <c r="G12" s="17">
        <v>6183</v>
      </c>
      <c r="H12" s="17">
        <v>26489</v>
      </c>
      <c r="I12" s="17">
        <v>6589</v>
      </c>
      <c r="J12" s="17">
        <v>2273</v>
      </c>
      <c r="K12" s="17">
        <v>3631</v>
      </c>
      <c r="L12" s="33">
        <f>SUM(C12:K12)</f>
        <v>150846</v>
      </c>
      <c r="M12" s="10"/>
      <c r="N12" s="10"/>
      <c r="O12" s="11"/>
      <c r="P12" s="46">
        <v>150846</v>
      </c>
      <c r="Q12" s="47">
        <f t="shared" si="0"/>
        <v>0</v>
      </c>
    </row>
    <row r="13" spans="1:17" ht="15.95" customHeight="1">
      <c r="B13" s="31" t="s">
        <v>68</v>
      </c>
      <c r="C13" s="32">
        <f>C8+C9+C10+C11+C12</f>
        <v>567</v>
      </c>
      <c r="D13" s="32">
        <f t="shared" ref="D13:L13" si="1">D8+D9+D10+D11+D12</f>
        <v>81</v>
      </c>
      <c r="E13" s="32">
        <f t="shared" si="1"/>
        <v>50462</v>
      </c>
      <c r="F13" s="32">
        <f t="shared" si="1"/>
        <v>58077</v>
      </c>
      <c r="G13" s="32">
        <f t="shared" si="1"/>
        <v>6410</v>
      </c>
      <c r="H13" s="32">
        <f t="shared" si="1"/>
        <v>27466</v>
      </c>
      <c r="I13" s="32">
        <f t="shared" si="1"/>
        <v>6823</v>
      </c>
      <c r="J13" s="32">
        <f t="shared" si="1"/>
        <v>2340</v>
      </c>
      <c r="K13" s="32">
        <f t="shared" si="1"/>
        <v>3737</v>
      </c>
      <c r="L13" s="32">
        <f t="shared" si="1"/>
        <v>155963</v>
      </c>
      <c r="M13" s="12"/>
      <c r="N13" s="10"/>
      <c r="O13" s="11"/>
      <c r="P13" s="46">
        <v>155963</v>
      </c>
      <c r="Q13" s="47">
        <f t="shared" si="0"/>
        <v>0</v>
      </c>
    </row>
    <row r="14" spans="1:17" ht="12.75" customHeight="1">
      <c r="C14" s="3"/>
      <c r="D14" s="3"/>
      <c r="E14" s="3"/>
      <c r="F14" s="3"/>
      <c r="G14" s="3"/>
      <c r="H14" s="3"/>
      <c r="I14" s="3"/>
      <c r="J14" s="3"/>
      <c r="K14" s="3"/>
      <c r="L14" s="3"/>
      <c r="N14" s="10"/>
      <c r="O14" s="5"/>
      <c r="P14" s="7"/>
      <c r="Q14" s="7"/>
    </row>
    <row r="15" spans="1:17" ht="15.95" customHeight="1">
      <c r="B15" s="45" t="s">
        <v>95</v>
      </c>
      <c r="C15" s="83">
        <f t="shared" ref="C15:K15" si="2">IF(C10&gt;-C21,C10+C21,0)</f>
        <v>0</v>
      </c>
      <c r="D15" s="83">
        <f t="shared" si="2"/>
        <v>0</v>
      </c>
      <c r="E15" s="83">
        <f t="shared" si="2"/>
        <v>0</v>
      </c>
      <c r="F15" s="83">
        <f t="shared" si="2"/>
        <v>0</v>
      </c>
      <c r="G15" s="83">
        <f t="shared" si="2"/>
        <v>0</v>
      </c>
      <c r="H15" s="83">
        <f t="shared" si="2"/>
        <v>0</v>
      </c>
      <c r="I15" s="83">
        <f t="shared" si="2"/>
        <v>0</v>
      </c>
      <c r="J15" s="83">
        <f t="shared" si="2"/>
        <v>0</v>
      </c>
      <c r="K15" s="83">
        <f t="shared" si="2"/>
        <v>0</v>
      </c>
      <c r="L15" s="33">
        <f>SUM(C15:K15)</f>
        <v>0</v>
      </c>
      <c r="N15" s="10"/>
      <c r="O15" s="5"/>
      <c r="P15" s="7"/>
      <c r="Q15" s="7"/>
    </row>
    <row r="16" spans="1:17" ht="15.95" customHeight="1">
      <c r="B16" s="31" t="s">
        <v>92</v>
      </c>
      <c r="C16" s="32">
        <f>SUM(C8:C9,C12,C15)+C19+C20+C11</f>
        <v>567</v>
      </c>
      <c r="D16" s="32">
        <f t="shared" ref="D16:K16" si="3">SUM(D8:D9,D12,D15)+D19+D20+D11</f>
        <v>81</v>
      </c>
      <c r="E16" s="32">
        <f t="shared" si="3"/>
        <v>50462</v>
      </c>
      <c r="F16" s="32">
        <f t="shared" si="3"/>
        <v>58077</v>
      </c>
      <c r="G16" s="32">
        <f t="shared" si="3"/>
        <v>6410</v>
      </c>
      <c r="H16" s="32">
        <f t="shared" si="3"/>
        <v>27466</v>
      </c>
      <c r="I16" s="32">
        <f t="shared" si="3"/>
        <v>6823</v>
      </c>
      <c r="J16" s="32">
        <f t="shared" si="3"/>
        <v>2340</v>
      </c>
      <c r="K16" s="32">
        <f t="shared" si="3"/>
        <v>3737</v>
      </c>
      <c r="L16" s="32">
        <f>SUM(C16:K16)</f>
        <v>155963</v>
      </c>
      <c r="N16" s="10"/>
      <c r="O16" s="6"/>
      <c r="P16" s="7"/>
      <c r="Q16" s="7"/>
    </row>
    <row r="17" spans="1:19" ht="12.75" customHeight="1">
      <c r="A17" s="16"/>
      <c r="C17" s="3"/>
      <c r="D17" s="3"/>
      <c r="E17" s="3"/>
      <c r="F17" s="3"/>
      <c r="G17" s="3"/>
      <c r="H17" s="3"/>
      <c r="I17" s="3"/>
      <c r="J17" s="3"/>
      <c r="K17" s="3"/>
      <c r="L17" s="3"/>
      <c r="O17" s="18"/>
      <c r="P17" s="7"/>
      <c r="Q17" s="7"/>
    </row>
    <row r="18" spans="1:19" ht="15.95" customHeight="1">
      <c r="B18" s="21" t="s">
        <v>54</v>
      </c>
      <c r="C18" s="3"/>
      <c r="D18" s="3"/>
      <c r="E18" s="3"/>
      <c r="F18" s="3"/>
      <c r="G18" s="3"/>
      <c r="H18" s="3"/>
      <c r="I18" s="3"/>
      <c r="J18" s="3"/>
      <c r="K18" s="3"/>
      <c r="L18" s="3"/>
      <c r="M18" s="10"/>
      <c r="N18" s="5"/>
      <c r="O18" s="3"/>
      <c r="P18" s="7"/>
      <c r="Q18" s="7"/>
      <c r="R18" s="42"/>
      <c r="S18" s="42"/>
    </row>
    <row r="19" spans="1:19" ht="15.95" customHeight="1">
      <c r="A19" s="16"/>
      <c r="B19" s="29" t="s">
        <v>69</v>
      </c>
      <c r="C19" s="17">
        <v>0</v>
      </c>
      <c r="D19" s="17">
        <v>0</v>
      </c>
      <c r="E19" s="17">
        <v>0</v>
      </c>
      <c r="F19" s="17">
        <v>0</v>
      </c>
      <c r="G19" s="17">
        <v>0</v>
      </c>
      <c r="H19" s="17">
        <v>0</v>
      </c>
      <c r="I19" s="17">
        <v>0</v>
      </c>
      <c r="J19" s="17">
        <v>0</v>
      </c>
      <c r="K19" s="17">
        <v>0</v>
      </c>
      <c r="L19" s="33">
        <f t="shared" ref="L19:L23" si="4">SUM(C19:K19)</f>
        <v>0</v>
      </c>
      <c r="O19" s="19"/>
      <c r="P19" s="46">
        <v>0</v>
      </c>
      <c r="Q19" s="47">
        <f t="shared" ref="Q19:Q23" si="5">P19-L19</f>
        <v>0</v>
      </c>
    </row>
    <row r="20" spans="1:19" ht="15.95" customHeight="1">
      <c r="A20" s="16"/>
      <c r="B20" s="28" t="s">
        <v>56</v>
      </c>
      <c r="C20" s="43"/>
      <c r="D20" s="43"/>
      <c r="E20" s="43"/>
      <c r="F20" s="43"/>
      <c r="G20" s="43"/>
      <c r="H20" s="43"/>
      <c r="I20" s="43"/>
      <c r="J20" s="43"/>
      <c r="K20" s="43"/>
      <c r="L20" s="43"/>
      <c r="O20" s="18"/>
      <c r="P20" s="78"/>
      <c r="Q20" s="79"/>
    </row>
    <row r="21" spans="1:19" ht="15.95" customHeight="1">
      <c r="B21" s="29" t="s">
        <v>97</v>
      </c>
      <c r="C21" s="17">
        <v>0</v>
      </c>
      <c r="D21" s="17">
        <v>0</v>
      </c>
      <c r="E21" s="17">
        <v>0</v>
      </c>
      <c r="F21" s="17">
        <v>0</v>
      </c>
      <c r="G21" s="17">
        <v>0</v>
      </c>
      <c r="H21" s="17">
        <v>0</v>
      </c>
      <c r="I21" s="17">
        <v>0</v>
      </c>
      <c r="J21" s="17">
        <v>0</v>
      </c>
      <c r="K21" s="17">
        <v>0</v>
      </c>
      <c r="L21" s="33">
        <f t="shared" si="4"/>
        <v>0</v>
      </c>
      <c r="O21" s="18"/>
      <c r="P21" s="46">
        <v>0</v>
      </c>
      <c r="Q21" s="47">
        <f t="shared" si="5"/>
        <v>0</v>
      </c>
    </row>
    <row r="22" spans="1:19" ht="15.95" customHeight="1">
      <c r="B22" s="28" t="s">
        <v>17</v>
      </c>
      <c r="C22" s="17">
        <v>-3</v>
      </c>
      <c r="D22" s="17">
        <v>-20</v>
      </c>
      <c r="E22" s="17">
        <v>-9029</v>
      </c>
      <c r="F22" s="17">
        <v>66</v>
      </c>
      <c r="G22" s="17">
        <v>-19</v>
      </c>
      <c r="H22" s="17">
        <v>0</v>
      </c>
      <c r="I22" s="17">
        <v>-6</v>
      </c>
      <c r="J22" s="17">
        <v>-10</v>
      </c>
      <c r="K22" s="17">
        <v>-3504</v>
      </c>
      <c r="L22" s="33">
        <f t="shared" si="4"/>
        <v>-12525</v>
      </c>
      <c r="O22" s="18"/>
      <c r="P22" s="46">
        <v>-12525</v>
      </c>
      <c r="Q22" s="47">
        <f t="shared" si="5"/>
        <v>0</v>
      </c>
    </row>
    <row r="23" spans="1:19" ht="15.95" customHeight="1">
      <c r="B23" s="34" t="s">
        <v>90</v>
      </c>
      <c r="C23" s="32">
        <f t="shared" ref="C23:K23" si="6">SUM(C19:C22)</f>
        <v>-3</v>
      </c>
      <c r="D23" s="32">
        <f t="shared" si="6"/>
        <v>-20</v>
      </c>
      <c r="E23" s="32">
        <f t="shared" si="6"/>
        <v>-9029</v>
      </c>
      <c r="F23" s="32">
        <f t="shared" si="6"/>
        <v>66</v>
      </c>
      <c r="G23" s="32">
        <f t="shared" si="6"/>
        <v>-19</v>
      </c>
      <c r="H23" s="32">
        <f t="shared" si="6"/>
        <v>0</v>
      </c>
      <c r="I23" s="32">
        <f t="shared" si="6"/>
        <v>-6</v>
      </c>
      <c r="J23" s="32">
        <f t="shared" si="6"/>
        <v>-10</v>
      </c>
      <c r="K23" s="32">
        <f t="shared" si="6"/>
        <v>-3504</v>
      </c>
      <c r="L23" s="32">
        <f t="shared" si="4"/>
        <v>-12525</v>
      </c>
      <c r="M23" s="1"/>
      <c r="O23" s="15"/>
      <c r="P23" s="46">
        <v>-12525</v>
      </c>
      <c r="Q23" s="47">
        <f t="shared" si="5"/>
        <v>0</v>
      </c>
    </row>
    <row r="24" spans="1:19" ht="12.75" customHeight="1">
      <c r="A24" s="16"/>
      <c r="B24" s="2"/>
      <c r="C24" s="3"/>
      <c r="D24" s="3"/>
      <c r="E24" s="3"/>
      <c r="F24" s="3"/>
      <c r="G24" s="3"/>
      <c r="H24" s="3"/>
      <c r="I24" s="3"/>
      <c r="J24" s="3"/>
      <c r="K24" s="3"/>
      <c r="L24" s="3"/>
      <c r="O24" s="16"/>
      <c r="P24" s="7"/>
      <c r="Q24" s="7"/>
    </row>
    <row r="25" spans="1:19" ht="15.95" customHeight="1">
      <c r="A25" s="16"/>
      <c r="B25" s="45" t="s">
        <v>96</v>
      </c>
      <c r="C25" s="83">
        <f t="shared" ref="C25:K25" si="7">IF(-C21&gt;C10,C21+C10,0)</f>
        <v>0</v>
      </c>
      <c r="D25" s="83">
        <f t="shared" si="7"/>
        <v>0</v>
      </c>
      <c r="E25" s="83">
        <f t="shared" si="7"/>
        <v>0</v>
      </c>
      <c r="F25" s="83">
        <f t="shared" si="7"/>
        <v>0</v>
      </c>
      <c r="G25" s="83">
        <f t="shared" si="7"/>
        <v>0</v>
      </c>
      <c r="H25" s="83">
        <f t="shared" si="7"/>
        <v>0</v>
      </c>
      <c r="I25" s="83">
        <f t="shared" si="7"/>
        <v>0</v>
      </c>
      <c r="J25" s="83">
        <f t="shared" si="7"/>
        <v>0</v>
      </c>
      <c r="K25" s="83">
        <f t="shared" si="7"/>
        <v>0</v>
      </c>
      <c r="L25" s="33">
        <f t="shared" ref="L25:L26" si="8">SUM(C25:K25)</f>
        <v>0</v>
      </c>
      <c r="O25" s="16"/>
      <c r="P25" s="7"/>
      <c r="Q25" s="7"/>
    </row>
    <row r="26" spans="1:19" ht="15.95" customHeight="1">
      <c r="A26" s="16"/>
      <c r="B26" s="31" t="s">
        <v>93</v>
      </c>
      <c r="C26" s="32">
        <f>SUM(C22,C25)</f>
        <v>-3</v>
      </c>
      <c r="D26" s="32">
        <f t="shared" ref="D26:K26" si="9">SUM(D22,D25)</f>
        <v>-20</v>
      </c>
      <c r="E26" s="32">
        <f t="shared" si="9"/>
        <v>-9029</v>
      </c>
      <c r="F26" s="32">
        <f t="shared" si="9"/>
        <v>66</v>
      </c>
      <c r="G26" s="32">
        <f t="shared" si="9"/>
        <v>-19</v>
      </c>
      <c r="H26" s="32">
        <f t="shared" si="9"/>
        <v>0</v>
      </c>
      <c r="I26" s="32">
        <f t="shared" si="9"/>
        <v>-6</v>
      </c>
      <c r="J26" s="32">
        <f t="shared" si="9"/>
        <v>-10</v>
      </c>
      <c r="K26" s="32">
        <f t="shared" si="9"/>
        <v>-3504</v>
      </c>
      <c r="L26" s="32">
        <f t="shared" si="8"/>
        <v>-12525</v>
      </c>
      <c r="O26" s="15"/>
      <c r="P26" s="7"/>
      <c r="Q26" s="7"/>
    </row>
    <row r="27" spans="1:19" ht="12.75" customHeight="1">
      <c r="A27" s="16"/>
      <c r="B27" s="2"/>
      <c r="C27" s="3"/>
      <c r="D27" s="3"/>
      <c r="E27" s="3"/>
      <c r="F27" s="3"/>
      <c r="G27" s="3"/>
      <c r="H27" s="3"/>
      <c r="I27" s="3"/>
      <c r="J27" s="3"/>
      <c r="K27" s="3"/>
      <c r="L27" s="3"/>
      <c r="O27" s="15"/>
      <c r="P27" s="7"/>
      <c r="Q27" s="7"/>
    </row>
    <row r="28" spans="1:19" ht="15.95" customHeight="1">
      <c r="A28" s="16"/>
      <c r="B28" s="31" t="s">
        <v>67</v>
      </c>
      <c r="C28" s="32">
        <f>C13+C23</f>
        <v>564</v>
      </c>
      <c r="D28" s="32">
        <f t="shared" ref="D28:L28" si="10">D13+D23</f>
        <v>61</v>
      </c>
      <c r="E28" s="32">
        <f t="shared" si="10"/>
        <v>41433</v>
      </c>
      <c r="F28" s="32">
        <f t="shared" si="10"/>
        <v>58143</v>
      </c>
      <c r="G28" s="32">
        <f t="shared" si="10"/>
        <v>6391</v>
      </c>
      <c r="H28" s="32">
        <f t="shared" si="10"/>
        <v>27466</v>
      </c>
      <c r="I28" s="32">
        <f t="shared" si="10"/>
        <v>6817</v>
      </c>
      <c r="J28" s="32">
        <f t="shared" si="10"/>
        <v>2330</v>
      </c>
      <c r="K28" s="32">
        <f t="shared" si="10"/>
        <v>233</v>
      </c>
      <c r="L28" s="32">
        <f t="shared" si="10"/>
        <v>143438</v>
      </c>
      <c r="M28" s="1"/>
      <c r="O28" s="15"/>
      <c r="P28" s="46">
        <v>143438</v>
      </c>
      <c r="Q28" s="47">
        <f>P28-L28</f>
        <v>0</v>
      </c>
    </row>
    <row r="29" spans="1:19" ht="12.75" customHeight="1">
      <c r="A29" s="20"/>
      <c r="B29" s="2"/>
      <c r="C29" s="3"/>
      <c r="D29" s="3"/>
      <c r="E29" s="3"/>
      <c r="F29" s="3"/>
      <c r="G29" s="3"/>
      <c r="H29" s="3"/>
      <c r="I29" s="3"/>
      <c r="J29" s="3"/>
      <c r="K29" s="3"/>
      <c r="L29" s="3"/>
      <c r="O29" s="41"/>
      <c r="P29" s="3"/>
      <c r="Q29" s="3"/>
    </row>
    <row r="30" spans="1:19" ht="15.95" customHeight="1">
      <c r="B30" s="28" t="s">
        <v>14</v>
      </c>
      <c r="C30" s="17">
        <v>0</v>
      </c>
      <c r="D30" s="17">
        <v>0</v>
      </c>
      <c r="E30" s="17">
        <v>0</v>
      </c>
      <c r="F30" s="17">
        <v>0</v>
      </c>
      <c r="G30" s="17">
        <v>0</v>
      </c>
      <c r="H30" s="17">
        <v>0</v>
      </c>
      <c r="I30" s="17">
        <v>0</v>
      </c>
      <c r="J30" s="17">
        <v>0</v>
      </c>
      <c r="K30" s="17">
        <v>0</v>
      </c>
      <c r="L30" s="33">
        <f>SUM(C30:K30)</f>
        <v>0</v>
      </c>
      <c r="M30" s="10"/>
      <c r="N30" s="10"/>
      <c r="P30" s="11"/>
      <c r="Q30" s="15"/>
    </row>
    <row r="31" spans="1:19" s="16" customFormat="1" ht="12.75" customHeight="1">
      <c r="A31" s="85"/>
      <c r="B31" s="14"/>
      <c r="C31" s="11"/>
      <c r="D31" s="11"/>
      <c r="E31" s="11"/>
      <c r="F31" s="11"/>
      <c r="G31" s="11"/>
      <c r="H31" s="11"/>
      <c r="I31" s="11"/>
      <c r="J31" s="11"/>
      <c r="K31" s="11"/>
      <c r="L31" s="11"/>
      <c r="M31" s="13"/>
      <c r="N31" s="13"/>
      <c r="O31" s="36"/>
      <c r="P31" s="25"/>
      <c r="Q31" s="26"/>
    </row>
    <row r="32" spans="1:19" s="16" customFormat="1" ht="15.95" customHeight="1">
      <c r="B32" s="37" t="s">
        <v>106</v>
      </c>
      <c r="C32" s="11"/>
      <c r="D32" s="11"/>
      <c r="E32" s="11"/>
      <c r="F32" s="11"/>
      <c r="G32" s="11"/>
      <c r="H32" s="11"/>
      <c r="I32" s="11"/>
      <c r="J32" s="11"/>
      <c r="K32" s="11"/>
      <c r="L32" s="15"/>
      <c r="M32" s="25"/>
      <c r="O32" s="15"/>
      <c r="P32" s="15"/>
      <c r="Q32" s="15"/>
      <c r="S32" s="15"/>
    </row>
    <row r="33" spans="1:19" s="16" customFormat="1" ht="15.95" customHeight="1">
      <c r="A33" s="85"/>
      <c r="B33" s="45" t="s">
        <v>117</v>
      </c>
      <c r="C33" s="83">
        <v>548</v>
      </c>
      <c r="D33" s="83">
        <v>76</v>
      </c>
      <c r="E33" s="83">
        <v>48288</v>
      </c>
      <c r="F33" s="83">
        <v>58824</v>
      </c>
      <c r="G33" s="83">
        <v>6585</v>
      </c>
      <c r="H33" s="83">
        <v>23824</v>
      </c>
      <c r="I33" s="83">
        <v>6261</v>
      </c>
      <c r="J33" s="83">
        <v>2406</v>
      </c>
      <c r="K33" s="83">
        <v>3349</v>
      </c>
      <c r="L33" s="83">
        <v>150161</v>
      </c>
      <c r="M33" s="13"/>
      <c r="N33" s="13"/>
      <c r="O33" s="36"/>
      <c r="P33" s="40"/>
      <c r="Q33" s="39"/>
    </row>
    <row r="34" spans="1:19" ht="15.95" customHeight="1">
      <c r="B34" s="45" t="s">
        <v>118</v>
      </c>
      <c r="C34" s="83">
        <v>0</v>
      </c>
      <c r="D34" s="83">
        <v>-18</v>
      </c>
      <c r="E34" s="83">
        <v>-8241</v>
      </c>
      <c r="F34" s="83">
        <v>0</v>
      </c>
      <c r="G34" s="83">
        <v>0</v>
      </c>
      <c r="H34" s="83">
        <v>0</v>
      </c>
      <c r="I34" s="83">
        <v>0</v>
      </c>
      <c r="J34" s="83">
        <v>-74</v>
      </c>
      <c r="K34" s="83">
        <v>-3331</v>
      </c>
      <c r="L34" s="83">
        <v>-11664</v>
      </c>
      <c r="O34" s="36"/>
      <c r="P34" s="3"/>
      <c r="Q34" s="3"/>
    </row>
    <row r="35" spans="1:19" ht="15.95" customHeight="1">
      <c r="B35" s="45" t="s">
        <v>119</v>
      </c>
      <c r="C35" s="83">
        <v>548</v>
      </c>
      <c r="D35" s="83">
        <v>58</v>
      </c>
      <c r="E35" s="83">
        <v>40047</v>
      </c>
      <c r="F35" s="83">
        <v>58824</v>
      </c>
      <c r="G35" s="83">
        <v>6585</v>
      </c>
      <c r="H35" s="83">
        <v>23824</v>
      </c>
      <c r="I35" s="83">
        <v>6261</v>
      </c>
      <c r="J35" s="83">
        <v>2332</v>
      </c>
      <c r="K35" s="83">
        <v>18</v>
      </c>
      <c r="L35" s="83">
        <v>138497</v>
      </c>
      <c r="O35" s="36"/>
      <c r="P35" s="3"/>
      <c r="Q35" s="3"/>
    </row>
    <row r="36" spans="1:19" ht="12.75" customHeight="1">
      <c r="C36" s="41">
        <v>2</v>
      </c>
      <c r="D36" s="41">
        <v>3</v>
      </c>
      <c r="E36" s="41">
        <v>4</v>
      </c>
      <c r="F36" s="41">
        <v>5</v>
      </c>
      <c r="G36" s="41">
        <v>6</v>
      </c>
      <c r="H36" s="41">
        <v>7</v>
      </c>
      <c r="I36" s="41">
        <v>8</v>
      </c>
      <c r="J36" s="41">
        <v>9</v>
      </c>
      <c r="K36" s="41">
        <v>10</v>
      </c>
      <c r="L36" s="41">
        <v>11</v>
      </c>
      <c r="O36" s="36"/>
      <c r="P36" s="3"/>
      <c r="Q36" s="3"/>
    </row>
    <row r="37" spans="1:19" ht="18" customHeight="1">
      <c r="B37" s="27" t="s">
        <v>103</v>
      </c>
      <c r="C37" s="3"/>
      <c r="D37" s="3"/>
      <c r="E37" s="3"/>
      <c r="F37" s="3"/>
      <c r="G37" s="3"/>
      <c r="H37" s="3"/>
      <c r="I37" s="3"/>
      <c r="J37" s="3"/>
      <c r="K37" s="3"/>
      <c r="L37" s="3"/>
      <c r="O37" s="3"/>
      <c r="P37" s="3"/>
      <c r="Q37" s="3"/>
      <c r="R37" s="3"/>
      <c r="S37" s="3"/>
    </row>
    <row r="38" spans="1:19" ht="15.95" customHeight="1">
      <c r="B38" s="1" t="s">
        <v>53</v>
      </c>
      <c r="C38" s="3"/>
      <c r="D38" s="3"/>
      <c r="E38" s="3"/>
      <c r="F38" s="3"/>
      <c r="G38" s="3"/>
      <c r="H38" s="3"/>
      <c r="I38" s="3"/>
      <c r="J38" s="3"/>
      <c r="K38" s="3"/>
      <c r="L38" s="3"/>
      <c r="O38" s="36"/>
      <c r="P38" s="3"/>
      <c r="Q38" s="3"/>
    </row>
    <row r="39" spans="1:19" ht="15.95" customHeight="1">
      <c r="B39" s="28" t="s">
        <v>10</v>
      </c>
      <c r="C39" s="17">
        <v>484</v>
      </c>
      <c r="D39" s="17">
        <v>67</v>
      </c>
      <c r="E39" s="17">
        <v>23964</v>
      </c>
      <c r="F39" s="17">
        <v>10</v>
      </c>
      <c r="G39" s="17">
        <v>71</v>
      </c>
      <c r="H39" s="17">
        <v>0</v>
      </c>
      <c r="I39" s="17">
        <v>1000</v>
      </c>
      <c r="J39" s="17">
        <v>476</v>
      </c>
      <c r="K39" s="17">
        <v>2733</v>
      </c>
      <c r="L39" s="33">
        <f t="shared" ref="L39:L46" si="11">SUM(C39:K39)</f>
        <v>28805</v>
      </c>
      <c r="O39" s="81"/>
      <c r="P39" s="46">
        <v>28805</v>
      </c>
      <c r="Q39" s="47">
        <f>P39-L39</f>
        <v>0</v>
      </c>
    </row>
    <row r="40" spans="1:19" ht="15.95" customHeight="1">
      <c r="B40" s="53" t="s">
        <v>11</v>
      </c>
      <c r="C40" s="44">
        <f>SUM(C41:C46)</f>
        <v>0</v>
      </c>
      <c r="D40" s="44">
        <f>SUM(D41:D46)</f>
        <v>0</v>
      </c>
      <c r="E40" s="44">
        <f t="shared" ref="E40:J40" si="12">SUM(E41:E46)</f>
        <v>20258</v>
      </c>
      <c r="F40" s="44">
        <f t="shared" si="12"/>
        <v>55962</v>
      </c>
      <c r="G40" s="44">
        <f>SUM(G41:G46)</f>
        <v>6111</v>
      </c>
      <c r="H40" s="44">
        <f t="shared" si="12"/>
        <v>26489</v>
      </c>
      <c r="I40" s="44">
        <f t="shared" si="12"/>
        <v>5503</v>
      </c>
      <c r="J40" s="44">
        <f t="shared" si="12"/>
        <v>986</v>
      </c>
      <c r="K40" s="44">
        <f>SUM(K41:K46)</f>
        <v>440</v>
      </c>
      <c r="L40" s="33">
        <f t="shared" si="11"/>
        <v>115749</v>
      </c>
      <c r="O40" s="81"/>
      <c r="P40" s="46">
        <v>115749</v>
      </c>
      <c r="Q40" s="47">
        <f>P40-L40</f>
        <v>0</v>
      </c>
    </row>
    <row r="41" spans="1:19" ht="15.95" customHeight="1">
      <c r="B41" s="29" t="s">
        <v>71</v>
      </c>
      <c r="C41" s="17">
        <v>0</v>
      </c>
      <c r="D41" s="17">
        <v>0</v>
      </c>
      <c r="E41" s="17">
        <v>4890</v>
      </c>
      <c r="F41" s="17">
        <v>0</v>
      </c>
      <c r="G41" s="17">
        <v>0</v>
      </c>
      <c r="H41" s="17">
        <v>0</v>
      </c>
      <c r="I41" s="17">
        <v>0</v>
      </c>
      <c r="J41" s="17">
        <v>0</v>
      </c>
      <c r="K41" s="17">
        <v>0</v>
      </c>
      <c r="L41" s="33">
        <f t="shared" si="11"/>
        <v>4890</v>
      </c>
      <c r="O41" s="36"/>
      <c r="P41" s="3"/>
      <c r="Q41" s="3"/>
    </row>
    <row r="42" spans="1:19" ht="15.95" customHeight="1">
      <c r="B42" s="29" t="s">
        <v>72</v>
      </c>
      <c r="C42" s="17">
        <v>0</v>
      </c>
      <c r="D42" s="17">
        <v>0</v>
      </c>
      <c r="E42" s="17">
        <v>13409</v>
      </c>
      <c r="F42" s="17">
        <v>0</v>
      </c>
      <c r="G42" s="17">
        <v>0</v>
      </c>
      <c r="H42" s="17">
        <v>0</v>
      </c>
      <c r="I42" s="17">
        <v>0</v>
      </c>
      <c r="J42" s="17">
        <v>0</v>
      </c>
      <c r="K42" s="17">
        <v>0</v>
      </c>
      <c r="L42" s="33">
        <f t="shared" si="11"/>
        <v>13409</v>
      </c>
      <c r="O42" s="5"/>
      <c r="P42" s="3"/>
      <c r="Q42" s="3"/>
    </row>
    <row r="43" spans="1:19" ht="15.95" customHeight="1">
      <c r="B43" s="29" t="s">
        <v>73</v>
      </c>
      <c r="C43" s="17">
        <v>0</v>
      </c>
      <c r="D43" s="17">
        <v>0</v>
      </c>
      <c r="E43" s="17">
        <v>1953</v>
      </c>
      <c r="F43" s="17">
        <v>0</v>
      </c>
      <c r="G43" s="17">
        <v>14</v>
      </c>
      <c r="H43" s="17">
        <v>0</v>
      </c>
      <c r="I43" s="17">
        <v>0</v>
      </c>
      <c r="J43" s="17">
        <v>784</v>
      </c>
      <c r="K43" s="17">
        <v>383</v>
      </c>
      <c r="L43" s="33">
        <f t="shared" si="11"/>
        <v>3134</v>
      </c>
      <c r="O43" s="36"/>
      <c r="P43" s="3"/>
      <c r="Q43" s="3"/>
    </row>
    <row r="44" spans="1:19" ht="15.95" customHeight="1">
      <c r="B44" s="29" t="s">
        <v>74</v>
      </c>
      <c r="C44" s="17">
        <v>0</v>
      </c>
      <c r="D44" s="17">
        <v>0</v>
      </c>
      <c r="E44" s="17">
        <v>0</v>
      </c>
      <c r="F44" s="17">
        <v>55962</v>
      </c>
      <c r="G44" s="17">
        <v>6097</v>
      </c>
      <c r="H44" s="17">
        <v>26489</v>
      </c>
      <c r="I44" s="17">
        <v>5503</v>
      </c>
      <c r="J44" s="17">
        <v>202</v>
      </c>
      <c r="K44" s="17">
        <v>57</v>
      </c>
      <c r="L44" s="33">
        <f t="shared" si="11"/>
        <v>94310</v>
      </c>
      <c r="O44" s="51"/>
      <c r="P44" s="46">
        <v>94310</v>
      </c>
      <c r="Q44" s="47">
        <f>P44-L44</f>
        <v>0</v>
      </c>
    </row>
    <row r="45" spans="1:19" ht="15.95" customHeight="1">
      <c r="B45" s="29" t="s">
        <v>75</v>
      </c>
      <c r="C45" s="17">
        <v>0</v>
      </c>
      <c r="D45" s="17">
        <v>0</v>
      </c>
      <c r="E45" s="17">
        <v>0</v>
      </c>
      <c r="F45" s="17">
        <v>0</v>
      </c>
      <c r="G45" s="17">
        <v>0</v>
      </c>
      <c r="H45" s="17">
        <v>0</v>
      </c>
      <c r="I45" s="17">
        <v>0</v>
      </c>
      <c r="J45" s="17">
        <v>0</v>
      </c>
      <c r="K45" s="17">
        <v>0</v>
      </c>
      <c r="L45" s="33">
        <f t="shared" si="11"/>
        <v>0</v>
      </c>
      <c r="O45" s="5"/>
      <c r="P45" s="46">
        <v>0</v>
      </c>
      <c r="Q45" s="47">
        <f>P45-L45</f>
        <v>0</v>
      </c>
    </row>
    <row r="46" spans="1:19" ht="15.95" customHeight="1">
      <c r="B46" s="29" t="s">
        <v>6</v>
      </c>
      <c r="C46" s="17">
        <v>0</v>
      </c>
      <c r="D46" s="17">
        <v>0</v>
      </c>
      <c r="E46" s="17">
        <v>6</v>
      </c>
      <c r="F46" s="17">
        <v>0</v>
      </c>
      <c r="G46" s="17">
        <v>0</v>
      </c>
      <c r="H46" s="17">
        <v>0</v>
      </c>
      <c r="I46" s="17">
        <v>0</v>
      </c>
      <c r="J46" s="17">
        <v>0</v>
      </c>
      <c r="K46" s="17">
        <v>0</v>
      </c>
      <c r="L46" s="33">
        <f t="shared" si="11"/>
        <v>6</v>
      </c>
      <c r="O46" s="5"/>
      <c r="P46" s="3"/>
      <c r="Q46" s="3"/>
    </row>
    <row r="47" spans="1:19" ht="15.95" customHeight="1">
      <c r="B47" s="1" t="s">
        <v>54</v>
      </c>
      <c r="C47" s="3"/>
      <c r="D47" s="3"/>
      <c r="E47" s="3"/>
      <c r="F47" s="3"/>
      <c r="G47" s="3"/>
      <c r="H47" s="3"/>
      <c r="I47" s="3"/>
      <c r="J47" s="3"/>
      <c r="K47" s="3"/>
      <c r="L47" s="3"/>
      <c r="O47" s="5"/>
      <c r="P47" s="3"/>
      <c r="Q47" s="3"/>
    </row>
    <row r="48" spans="1:19" ht="15.95" customHeight="1">
      <c r="B48" s="28" t="s">
        <v>13</v>
      </c>
      <c r="C48" s="17">
        <v>0</v>
      </c>
      <c r="D48" s="17">
        <v>0</v>
      </c>
      <c r="E48" s="17">
        <v>-7833</v>
      </c>
      <c r="F48" s="17">
        <v>0</v>
      </c>
      <c r="G48" s="17">
        <v>0</v>
      </c>
      <c r="H48" s="17">
        <v>0</v>
      </c>
      <c r="I48" s="17">
        <v>0</v>
      </c>
      <c r="J48" s="17">
        <v>0</v>
      </c>
      <c r="K48" s="17">
        <v>0</v>
      </c>
      <c r="L48" s="33">
        <f>SUM(C48:K48)</f>
        <v>-7833</v>
      </c>
      <c r="O48" s="51"/>
      <c r="P48" s="46">
        <v>-7833</v>
      </c>
      <c r="Q48" s="47">
        <f>P48-L48</f>
        <v>0</v>
      </c>
    </row>
    <row r="49" spans="2:19" ht="6" customHeight="1">
      <c r="B49" s="4"/>
      <c r="C49" s="3"/>
      <c r="D49" s="3"/>
      <c r="E49" s="3"/>
      <c r="F49" s="3"/>
      <c r="G49" s="3"/>
      <c r="H49" s="3"/>
      <c r="I49" s="3"/>
      <c r="J49" s="3"/>
      <c r="K49" s="3"/>
      <c r="L49" s="3"/>
      <c r="M49" s="3"/>
      <c r="O49" s="38"/>
      <c r="P49" s="3"/>
    </row>
    <row r="50" spans="2:19" ht="15.95" customHeight="1">
      <c r="B50" s="55" t="s">
        <v>101</v>
      </c>
      <c r="C50" s="3"/>
      <c r="D50" s="3"/>
      <c r="E50" s="5"/>
      <c r="F50" s="3"/>
      <c r="G50" s="5"/>
      <c r="H50" s="5"/>
      <c r="I50" s="5"/>
      <c r="J50" s="5"/>
      <c r="K50" s="3"/>
      <c r="L50" s="3"/>
      <c r="O50" s="12"/>
    </row>
    <row r="51" spans="2:19" ht="15.95" customHeight="1">
      <c r="B51" s="62" t="s">
        <v>12</v>
      </c>
      <c r="C51" s="43"/>
      <c r="D51" s="43"/>
      <c r="E51" s="50">
        <f t="shared" ref="E51:J51" si="13">E8</f>
        <v>3115</v>
      </c>
      <c r="F51" s="50">
        <f t="shared" si="13"/>
        <v>2068</v>
      </c>
      <c r="G51" s="50">
        <f t="shared" si="13"/>
        <v>230</v>
      </c>
      <c r="H51" s="50">
        <f t="shared" si="13"/>
        <v>977</v>
      </c>
      <c r="I51" s="50">
        <f t="shared" si="13"/>
        <v>272</v>
      </c>
      <c r="J51" s="50">
        <f t="shared" si="13"/>
        <v>139</v>
      </c>
      <c r="K51" s="43"/>
      <c r="L51" s="33">
        <f>SUM(C51:K51)</f>
        <v>6801</v>
      </c>
      <c r="N51" s="43"/>
      <c r="O51" s="12"/>
    </row>
    <row r="52" spans="2:19" ht="15.95" customHeight="1">
      <c r="B52" s="28" t="s">
        <v>0</v>
      </c>
      <c r="C52" s="43"/>
      <c r="D52" s="43"/>
      <c r="E52" s="17">
        <v>19576</v>
      </c>
      <c r="F52" s="17">
        <v>56011</v>
      </c>
      <c r="G52" s="17">
        <v>6115</v>
      </c>
      <c r="H52" s="17">
        <v>26489</v>
      </c>
      <c r="I52" s="17">
        <v>6589</v>
      </c>
      <c r="J52" s="17">
        <v>2273</v>
      </c>
      <c r="K52" s="43"/>
      <c r="L52" s="33">
        <f>SUM(C52:K52)</f>
        <v>117053</v>
      </c>
      <c r="N52" s="43"/>
      <c r="O52" s="5"/>
      <c r="P52" s="93"/>
      <c r="Q52" s="93"/>
      <c r="R52" s="93"/>
      <c r="S52" s="93"/>
    </row>
    <row r="53" spans="2:19" ht="15.95" customHeight="1">
      <c r="B53" s="29" t="s">
        <v>65</v>
      </c>
      <c r="C53" s="43"/>
      <c r="D53" s="43"/>
      <c r="E53" s="17">
        <v>998</v>
      </c>
      <c r="F53" s="17">
        <v>0</v>
      </c>
      <c r="G53" s="17">
        <v>0</v>
      </c>
      <c r="H53" s="17">
        <v>0</v>
      </c>
      <c r="I53" s="17">
        <v>0</v>
      </c>
      <c r="J53" s="17">
        <v>0</v>
      </c>
      <c r="K53" s="43"/>
      <c r="L53" s="33">
        <f>SUM(C53:K53)</f>
        <v>998</v>
      </c>
      <c r="N53" s="43"/>
      <c r="P53" s="93"/>
      <c r="Q53" s="93"/>
      <c r="R53" s="93"/>
      <c r="S53" s="93"/>
    </row>
    <row r="54" spans="2:19" ht="15.95" customHeight="1">
      <c r="B54" s="53" t="s">
        <v>76</v>
      </c>
      <c r="C54" s="43"/>
      <c r="D54" s="43"/>
      <c r="E54" s="54">
        <f t="shared" ref="E54:J54" si="14">SUM(E55,E64)</f>
        <v>28466</v>
      </c>
      <c r="F54" s="54">
        <f t="shared" si="14"/>
        <v>0</v>
      </c>
      <c r="G54" s="54">
        <f t="shared" si="14"/>
        <v>68</v>
      </c>
      <c r="H54" s="54">
        <f t="shared" si="14"/>
        <v>0</v>
      </c>
      <c r="I54" s="54">
        <f t="shared" si="14"/>
        <v>0</v>
      </c>
      <c r="J54" s="54">
        <f t="shared" si="14"/>
        <v>0</v>
      </c>
      <c r="K54" s="43"/>
      <c r="L54" s="33">
        <f>SUM(C54:K54)</f>
        <v>28534</v>
      </c>
      <c r="N54" s="54">
        <f>SUM(N55,N64)</f>
        <v>2019</v>
      </c>
      <c r="P54" s="93"/>
      <c r="Q54" s="93"/>
      <c r="R54" s="93"/>
      <c r="S54" s="93"/>
    </row>
    <row r="55" spans="2:19" ht="15.95" customHeight="1">
      <c r="B55" s="53" t="s">
        <v>77</v>
      </c>
      <c r="C55" s="43"/>
      <c r="D55" s="43"/>
      <c r="E55" s="54">
        <f>E61+E62+E56+E63</f>
        <v>19632</v>
      </c>
      <c r="F55" s="54">
        <f>F56+F63</f>
        <v>0</v>
      </c>
      <c r="G55" s="54">
        <f>G56+G63</f>
        <v>0</v>
      </c>
      <c r="H55" s="54">
        <f>H56+H63</f>
        <v>0</v>
      </c>
      <c r="I55" s="54">
        <f>I56+I63</f>
        <v>0</v>
      </c>
      <c r="J55" s="54">
        <f>J56+J63</f>
        <v>0</v>
      </c>
      <c r="K55" s="43"/>
      <c r="L55" s="33">
        <f>SUM(C55:K55)</f>
        <v>19632</v>
      </c>
      <c r="N55" s="54">
        <f>N56</f>
        <v>1902</v>
      </c>
      <c r="P55" s="93"/>
      <c r="Q55" s="93"/>
      <c r="R55" s="93"/>
      <c r="S55" s="93"/>
    </row>
    <row r="56" spans="2:19" ht="15.95" customHeight="1">
      <c r="B56" s="63" t="s">
        <v>58</v>
      </c>
      <c r="C56" s="43"/>
      <c r="D56" s="43"/>
      <c r="E56" s="54">
        <f>SUM(E57:E60)</f>
        <v>5767</v>
      </c>
      <c r="F56" s="54">
        <f t="shared" ref="F56:J56" si="15">SUM(F57:F60)</f>
        <v>0</v>
      </c>
      <c r="G56" s="54">
        <f t="shared" si="15"/>
        <v>0</v>
      </c>
      <c r="H56" s="54">
        <f t="shared" si="15"/>
        <v>0</v>
      </c>
      <c r="I56" s="54">
        <f t="shared" si="15"/>
        <v>0</v>
      </c>
      <c r="J56" s="54">
        <f t="shared" si="15"/>
        <v>0</v>
      </c>
      <c r="K56" s="43"/>
      <c r="L56" s="33">
        <f t="shared" ref="L56:L74" si="16">SUM(C56:K56)</f>
        <v>5767</v>
      </c>
      <c r="N56" s="54">
        <f>N60</f>
        <v>1902</v>
      </c>
      <c r="P56" s="93"/>
      <c r="Q56" s="93"/>
      <c r="R56" s="93"/>
      <c r="S56" s="93"/>
    </row>
    <row r="57" spans="2:19" ht="15.95" customHeight="1">
      <c r="B57" s="29" t="s">
        <v>114</v>
      </c>
      <c r="C57" s="43"/>
      <c r="D57" s="43"/>
      <c r="E57" s="17">
        <v>0</v>
      </c>
      <c r="F57" s="17">
        <v>0</v>
      </c>
      <c r="G57" s="17">
        <v>0</v>
      </c>
      <c r="H57" s="17">
        <v>0</v>
      </c>
      <c r="I57" s="17">
        <v>0</v>
      </c>
      <c r="J57" s="17">
        <v>0</v>
      </c>
      <c r="K57" s="43"/>
      <c r="L57" s="33">
        <f t="shared" si="16"/>
        <v>0</v>
      </c>
      <c r="N57" s="43"/>
      <c r="P57" s="93"/>
      <c r="Q57" s="93"/>
      <c r="R57" s="93"/>
      <c r="S57" s="93"/>
    </row>
    <row r="58" spans="2:19" ht="15.95" customHeight="1">
      <c r="B58" s="29" t="s">
        <v>115</v>
      </c>
      <c r="C58" s="43"/>
      <c r="D58" s="43"/>
      <c r="E58" s="17">
        <v>0</v>
      </c>
      <c r="F58" s="17">
        <v>0</v>
      </c>
      <c r="G58" s="17">
        <v>0</v>
      </c>
      <c r="H58" s="17">
        <v>0</v>
      </c>
      <c r="I58" s="17">
        <v>0</v>
      </c>
      <c r="J58" s="17">
        <v>0</v>
      </c>
      <c r="K58" s="43"/>
      <c r="L58" s="33">
        <f t="shared" si="16"/>
        <v>0</v>
      </c>
      <c r="N58" s="43"/>
      <c r="P58" s="93"/>
      <c r="Q58" s="93"/>
      <c r="R58" s="93"/>
      <c r="S58" s="93"/>
    </row>
    <row r="59" spans="2:19" ht="15.95" customHeight="1">
      <c r="B59" s="29" t="s">
        <v>59</v>
      </c>
      <c r="C59" s="43"/>
      <c r="D59" s="43"/>
      <c r="E59" s="43"/>
      <c r="F59" s="43"/>
      <c r="G59" s="17">
        <v>0</v>
      </c>
      <c r="H59" s="17">
        <v>0</v>
      </c>
      <c r="I59" s="17">
        <v>0</v>
      </c>
      <c r="J59" s="17">
        <v>0</v>
      </c>
      <c r="K59" s="43"/>
      <c r="L59" s="33">
        <f t="shared" si="16"/>
        <v>0</v>
      </c>
      <c r="N59" s="43"/>
      <c r="P59" s="93"/>
      <c r="Q59" s="93"/>
      <c r="R59" s="93"/>
      <c r="S59" s="93"/>
    </row>
    <row r="60" spans="2:19" ht="15.95" customHeight="1">
      <c r="B60" s="52" t="s">
        <v>60</v>
      </c>
      <c r="C60" s="43"/>
      <c r="D60" s="43"/>
      <c r="E60" s="17">
        <v>5767</v>
      </c>
      <c r="F60" s="17">
        <v>0</v>
      </c>
      <c r="G60" s="17">
        <v>0</v>
      </c>
      <c r="H60" s="17">
        <v>0</v>
      </c>
      <c r="I60" s="17">
        <v>0</v>
      </c>
      <c r="J60" s="17">
        <v>0</v>
      </c>
      <c r="K60" s="43"/>
      <c r="L60" s="33">
        <f t="shared" si="16"/>
        <v>5767</v>
      </c>
      <c r="N60" s="17">
        <v>1902</v>
      </c>
      <c r="P60" s="93"/>
      <c r="Q60" s="93"/>
      <c r="R60" s="93"/>
      <c r="S60" s="93"/>
    </row>
    <row r="61" spans="2:19" ht="15.95" customHeight="1">
      <c r="B61" s="52" t="s">
        <v>1</v>
      </c>
      <c r="C61" s="43"/>
      <c r="D61" s="43"/>
      <c r="E61" s="17">
        <v>0</v>
      </c>
      <c r="F61" s="43"/>
      <c r="G61" s="43"/>
      <c r="H61" s="43"/>
      <c r="I61" s="43"/>
      <c r="J61" s="43"/>
      <c r="K61" s="43"/>
      <c r="L61" s="33">
        <f>SUM(C61:K61)</f>
        <v>0</v>
      </c>
      <c r="N61" s="43"/>
      <c r="P61" s="93"/>
      <c r="Q61" s="93"/>
      <c r="R61" s="93"/>
      <c r="S61" s="93"/>
    </row>
    <row r="62" spans="2:19" ht="15.95" customHeight="1">
      <c r="B62" s="29" t="s">
        <v>78</v>
      </c>
      <c r="C62" s="43"/>
      <c r="D62" s="43"/>
      <c r="E62" s="17">
        <v>13164</v>
      </c>
      <c r="F62" s="43"/>
      <c r="G62" s="43"/>
      <c r="H62" s="43"/>
      <c r="I62" s="43"/>
      <c r="J62" s="43"/>
      <c r="K62" s="43"/>
      <c r="L62" s="33">
        <f>SUM(C62:K62)</f>
        <v>13164</v>
      </c>
      <c r="N62" s="17">
        <v>0</v>
      </c>
      <c r="P62" s="93"/>
      <c r="Q62" s="93"/>
      <c r="R62" s="93"/>
      <c r="S62" s="93"/>
    </row>
    <row r="63" spans="2:19" ht="15.95" customHeight="1">
      <c r="B63" s="29" t="s">
        <v>79</v>
      </c>
      <c r="C63" s="43"/>
      <c r="D63" s="43"/>
      <c r="E63" s="17">
        <v>701</v>
      </c>
      <c r="F63" s="17">
        <v>0</v>
      </c>
      <c r="G63" s="17">
        <v>0</v>
      </c>
      <c r="H63" s="17">
        <v>0</v>
      </c>
      <c r="I63" s="17">
        <v>0</v>
      </c>
      <c r="J63" s="17">
        <v>0</v>
      </c>
      <c r="K63" s="43"/>
      <c r="L63" s="33">
        <f t="shared" si="16"/>
        <v>701</v>
      </c>
      <c r="N63" s="17">
        <v>0</v>
      </c>
      <c r="P63" s="93"/>
      <c r="Q63" s="93"/>
      <c r="R63" s="93"/>
      <c r="S63" s="93"/>
    </row>
    <row r="64" spans="2:19" ht="15.95" customHeight="1">
      <c r="B64" s="53" t="s">
        <v>80</v>
      </c>
      <c r="C64" s="43"/>
      <c r="D64" s="43"/>
      <c r="E64" s="54">
        <f t="shared" ref="E64:J64" si="17">SUM(E65,E68:E74)</f>
        <v>8834</v>
      </c>
      <c r="F64" s="54">
        <f t="shared" si="17"/>
        <v>0</v>
      </c>
      <c r="G64" s="54">
        <f t="shared" si="17"/>
        <v>68</v>
      </c>
      <c r="H64" s="54">
        <f t="shared" si="17"/>
        <v>0</v>
      </c>
      <c r="I64" s="54">
        <f t="shared" si="17"/>
        <v>0</v>
      </c>
      <c r="J64" s="54">
        <f t="shared" si="17"/>
        <v>0</v>
      </c>
      <c r="K64" s="43"/>
      <c r="L64" s="33">
        <f t="shared" si="16"/>
        <v>8902</v>
      </c>
      <c r="N64" s="54">
        <f>SUM(N67:N69)</f>
        <v>117</v>
      </c>
      <c r="P64" s="93"/>
      <c r="Q64" s="93"/>
      <c r="R64" s="93"/>
      <c r="S64" s="93"/>
    </row>
    <row r="65" spans="2:19" ht="15.95" customHeight="1">
      <c r="B65" s="63" t="s">
        <v>2</v>
      </c>
      <c r="C65" s="43"/>
      <c r="D65" s="43"/>
      <c r="E65" s="54">
        <f>SUM(E66:E67)</f>
        <v>26</v>
      </c>
      <c r="F65" s="54">
        <f t="shared" ref="F65:J65" si="18">SUM(F66:F67)</f>
        <v>0</v>
      </c>
      <c r="G65" s="54">
        <f t="shared" si="18"/>
        <v>0</v>
      </c>
      <c r="H65" s="54">
        <f t="shared" si="18"/>
        <v>0</v>
      </c>
      <c r="I65" s="54">
        <f t="shared" si="18"/>
        <v>0</v>
      </c>
      <c r="J65" s="54">
        <f t="shared" si="18"/>
        <v>0</v>
      </c>
      <c r="K65" s="43"/>
      <c r="L65" s="33">
        <f t="shared" si="16"/>
        <v>26</v>
      </c>
      <c r="N65" s="54">
        <f>SUM(N66:N67)</f>
        <v>26</v>
      </c>
      <c r="P65" s="93"/>
      <c r="Q65" s="93"/>
      <c r="R65" s="93"/>
      <c r="S65" s="93"/>
    </row>
    <row r="66" spans="2:19" ht="15.95" customHeight="1">
      <c r="B66" s="29" t="s">
        <v>102</v>
      </c>
      <c r="C66" s="43"/>
      <c r="D66" s="43"/>
      <c r="E66" s="17">
        <v>0</v>
      </c>
      <c r="F66" s="17">
        <v>0</v>
      </c>
      <c r="G66" s="17">
        <v>0</v>
      </c>
      <c r="H66" s="17">
        <v>0</v>
      </c>
      <c r="I66" s="17">
        <v>0</v>
      </c>
      <c r="J66" s="17">
        <v>0</v>
      </c>
      <c r="K66" s="43"/>
      <c r="L66" s="33">
        <f t="shared" si="16"/>
        <v>0</v>
      </c>
      <c r="N66" s="17">
        <v>0</v>
      </c>
      <c r="P66" s="93"/>
      <c r="Q66" s="93"/>
      <c r="R66" s="93"/>
      <c r="S66" s="93"/>
    </row>
    <row r="67" spans="2:19" ht="15.95" customHeight="1">
      <c r="B67" s="52" t="s">
        <v>61</v>
      </c>
      <c r="C67" s="43"/>
      <c r="D67" s="43"/>
      <c r="E67" s="17">
        <v>26</v>
      </c>
      <c r="F67" s="17">
        <v>0</v>
      </c>
      <c r="G67" s="17">
        <v>0</v>
      </c>
      <c r="H67" s="17">
        <v>0</v>
      </c>
      <c r="I67" s="17">
        <v>0</v>
      </c>
      <c r="J67" s="17">
        <v>0</v>
      </c>
      <c r="K67" s="43"/>
      <c r="L67" s="33">
        <f t="shared" si="16"/>
        <v>26</v>
      </c>
      <c r="N67" s="17">
        <v>26</v>
      </c>
      <c r="P67" s="93"/>
      <c r="Q67" s="93"/>
      <c r="R67" s="93"/>
      <c r="S67" s="93"/>
    </row>
    <row r="68" spans="2:19" ht="15.95" customHeight="1">
      <c r="B68" s="52" t="s">
        <v>3</v>
      </c>
      <c r="C68" s="43"/>
      <c r="D68" s="43"/>
      <c r="E68" s="17">
        <v>160</v>
      </c>
      <c r="F68" s="17">
        <v>0</v>
      </c>
      <c r="G68" s="17">
        <v>0</v>
      </c>
      <c r="H68" s="17">
        <v>0</v>
      </c>
      <c r="I68" s="17">
        <v>0</v>
      </c>
      <c r="J68" s="17">
        <v>0</v>
      </c>
      <c r="K68" s="43"/>
      <c r="L68" s="33">
        <f t="shared" si="16"/>
        <v>160</v>
      </c>
      <c r="N68" s="17">
        <v>0</v>
      </c>
      <c r="P68" s="93"/>
      <c r="Q68" s="93"/>
      <c r="R68" s="93"/>
      <c r="S68" s="93"/>
    </row>
    <row r="69" spans="2:19" ht="15.95" customHeight="1">
      <c r="B69" s="29" t="s">
        <v>81</v>
      </c>
      <c r="C69" s="43"/>
      <c r="D69" s="43"/>
      <c r="E69" s="17">
        <v>91</v>
      </c>
      <c r="F69" s="17">
        <v>0</v>
      </c>
      <c r="G69" s="17">
        <v>0</v>
      </c>
      <c r="H69" s="17">
        <v>0</v>
      </c>
      <c r="I69" s="17">
        <v>0</v>
      </c>
      <c r="J69" s="17">
        <v>0</v>
      </c>
      <c r="K69" s="43"/>
      <c r="L69" s="33">
        <f t="shared" si="16"/>
        <v>91</v>
      </c>
      <c r="N69" s="17">
        <v>91</v>
      </c>
      <c r="P69" s="93"/>
      <c r="Q69" s="93"/>
      <c r="R69" s="93"/>
      <c r="S69" s="93"/>
    </row>
    <row r="70" spans="2:19" ht="15.95" customHeight="1">
      <c r="B70" s="30" t="s">
        <v>82</v>
      </c>
      <c r="C70" s="43"/>
      <c r="D70" s="43"/>
      <c r="E70" s="17">
        <v>190</v>
      </c>
      <c r="F70" s="17">
        <v>0</v>
      </c>
      <c r="G70" s="17">
        <v>0</v>
      </c>
      <c r="H70" s="17">
        <v>0</v>
      </c>
      <c r="I70" s="17">
        <v>0</v>
      </c>
      <c r="J70" s="17">
        <v>0</v>
      </c>
      <c r="K70" s="43"/>
      <c r="L70" s="33">
        <f t="shared" si="16"/>
        <v>190</v>
      </c>
      <c r="N70" s="43"/>
      <c r="P70" s="93"/>
      <c r="Q70" s="93"/>
      <c r="R70" s="93"/>
      <c r="S70" s="93"/>
    </row>
    <row r="71" spans="2:19" ht="15.95" customHeight="1">
      <c r="B71" s="29" t="s">
        <v>83</v>
      </c>
      <c r="C71" s="43"/>
      <c r="D71" s="43"/>
      <c r="E71" s="43"/>
      <c r="F71" s="17">
        <v>0</v>
      </c>
      <c r="G71" s="17">
        <v>68</v>
      </c>
      <c r="H71" s="17">
        <v>0</v>
      </c>
      <c r="I71" s="17">
        <v>0</v>
      </c>
      <c r="J71" s="17">
        <v>0</v>
      </c>
      <c r="K71" s="43"/>
      <c r="L71" s="33">
        <f t="shared" si="16"/>
        <v>68</v>
      </c>
      <c r="N71" s="43"/>
      <c r="P71" s="93"/>
      <c r="Q71" s="93"/>
      <c r="R71" s="93"/>
      <c r="S71" s="93"/>
    </row>
    <row r="72" spans="2:19" ht="15.95" customHeight="1">
      <c r="B72" s="29" t="s">
        <v>84</v>
      </c>
      <c r="C72" s="43"/>
      <c r="D72" s="43"/>
      <c r="E72" s="17">
        <v>444</v>
      </c>
      <c r="F72" s="61"/>
      <c r="G72" s="61"/>
      <c r="H72" s="61"/>
      <c r="I72" s="61"/>
      <c r="J72" s="61"/>
      <c r="K72" s="43"/>
      <c r="L72" s="33">
        <f t="shared" si="16"/>
        <v>444</v>
      </c>
      <c r="N72" s="43"/>
      <c r="P72" s="93"/>
      <c r="Q72" s="93"/>
      <c r="R72" s="93"/>
      <c r="S72" s="93"/>
    </row>
    <row r="73" spans="2:19" ht="15.95" customHeight="1">
      <c r="B73" s="29" t="s">
        <v>113</v>
      </c>
      <c r="C73" s="43"/>
      <c r="D73" s="43"/>
      <c r="E73" s="17">
        <v>5318</v>
      </c>
      <c r="F73" s="61"/>
      <c r="G73" s="61"/>
      <c r="H73" s="61"/>
      <c r="I73" s="61"/>
      <c r="J73" s="61"/>
      <c r="K73" s="43"/>
      <c r="L73" s="33">
        <f t="shared" si="16"/>
        <v>5318</v>
      </c>
      <c r="N73" s="43"/>
      <c r="P73" s="93"/>
      <c r="Q73" s="93"/>
      <c r="R73" s="93"/>
      <c r="S73" s="93"/>
    </row>
    <row r="74" spans="2:19" ht="15.95" customHeight="1">
      <c r="B74" s="29" t="s">
        <v>86</v>
      </c>
      <c r="C74" s="43"/>
      <c r="D74" s="43"/>
      <c r="E74" s="17">
        <v>2605</v>
      </c>
      <c r="F74" s="17">
        <v>0</v>
      </c>
      <c r="G74" s="17">
        <v>0</v>
      </c>
      <c r="H74" s="17">
        <v>0</v>
      </c>
      <c r="I74" s="17">
        <v>0</v>
      </c>
      <c r="J74" s="17">
        <v>0</v>
      </c>
      <c r="K74" s="43"/>
      <c r="L74" s="33">
        <f t="shared" si="16"/>
        <v>2605</v>
      </c>
      <c r="N74" s="43"/>
      <c r="P74" s="93"/>
      <c r="Q74" s="93"/>
      <c r="R74" s="93"/>
      <c r="S74" s="93"/>
    </row>
    <row r="75" spans="2:19" ht="15.95" customHeight="1">
      <c r="B75" s="60" t="s">
        <v>16</v>
      </c>
      <c r="C75" s="32">
        <f>C16-C11</f>
        <v>586</v>
      </c>
      <c r="D75" s="32">
        <f>D16-D11</f>
        <v>84</v>
      </c>
      <c r="E75" s="32">
        <f t="shared" ref="E75:J75" si="19">SUM(E51:E54)</f>
        <v>52155</v>
      </c>
      <c r="F75" s="32">
        <f t="shared" si="19"/>
        <v>58079</v>
      </c>
      <c r="G75" s="32">
        <f t="shared" si="19"/>
        <v>6413</v>
      </c>
      <c r="H75" s="32">
        <f t="shared" si="19"/>
        <v>27466</v>
      </c>
      <c r="I75" s="32">
        <f t="shared" si="19"/>
        <v>6861</v>
      </c>
      <c r="J75" s="32">
        <f t="shared" si="19"/>
        <v>2412</v>
      </c>
      <c r="K75" s="32">
        <f>K16-K11</f>
        <v>3862</v>
      </c>
      <c r="L75" s="32">
        <f>SUM(C75:K75)</f>
        <v>157918</v>
      </c>
      <c r="N75" s="32">
        <f>N54</f>
        <v>2019</v>
      </c>
      <c r="P75" s="93"/>
      <c r="Q75" s="93"/>
      <c r="R75" s="93"/>
      <c r="S75" s="93"/>
    </row>
    <row r="76" spans="2:19" ht="12.75" customHeight="1">
      <c r="B76" s="8"/>
      <c r="C76" s="5"/>
      <c r="D76" s="5"/>
      <c r="E76" s="5"/>
      <c r="F76" s="5"/>
      <c r="G76" s="5"/>
      <c r="H76" s="5"/>
      <c r="I76" s="5"/>
      <c r="J76" s="5"/>
      <c r="K76" s="6"/>
      <c r="L76" s="6"/>
      <c r="N76" s="3"/>
      <c r="P76" s="93"/>
      <c r="Q76" s="93"/>
      <c r="R76" s="93"/>
      <c r="S76" s="93"/>
    </row>
    <row r="77" spans="2:19" s="2" customFormat="1" ht="15.95" customHeight="1">
      <c r="B77" s="64" t="s">
        <v>4</v>
      </c>
      <c r="C77" s="66"/>
      <c r="D77" s="66"/>
      <c r="E77" s="65">
        <f>E16-E75-E11</f>
        <v>0</v>
      </c>
      <c r="F77" s="65">
        <f t="shared" ref="F77:I77" si="20">F16-F75-F11</f>
        <v>0</v>
      </c>
      <c r="G77" s="65">
        <f t="shared" si="20"/>
        <v>0</v>
      </c>
      <c r="H77" s="65">
        <f t="shared" si="20"/>
        <v>0</v>
      </c>
      <c r="I77" s="65">
        <f t="shared" si="20"/>
        <v>0</v>
      </c>
      <c r="J77" s="65">
        <f>J16-J75-J11</f>
        <v>0</v>
      </c>
      <c r="K77" s="66"/>
      <c r="L77" s="65">
        <f>L16-L75-L11</f>
        <v>0</v>
      </c>
      <c r="N77" s="7"/>
      <c r="P77" s="93"/>
      <c r="Q77" s="93"/>
      <c r="R77" s="93"/>
      <c r="S77" s="93"/>
    </row>
    <row r="78" spans="2:19" ht="12.75" customHeight="1">
      <c r="C78" s="84"/>
      <c r="D78" s="84"/>
      <c r="E78" s="84"/>
      <c r="F78" s="84"/>
      <c r="G78" s="84"/>
      <c r="H78" s="84"/>
      <c r="I78" s="84"/>
      <c r="J78" s="84"/>
      <c r="K78" s="84"/>
      <c r="L78" s="3"/>
      <c r="N78" s="3"/>
      <c r="P78" s="93"/>
      <c r="Q78" s="93"/>
      <c r="R78" s="93"/>
      <c r="S78" s="93"/>
    </row>
    <row r="79" spans="2:19" ht="15.95" customHeight="1">
      <c r="B79" s="29" t="s">
        <v>66</v>
      </c>
      <c r="C79" s="43"/>
      <c r="D79" s="43"/>
      <c r="E79" s="17">
        <v>111</v>
      </c>
      <c r="F79" s="17">
        <v>0</v>
      </c>
      <c r="G79" s="17">
        <v>0</v>
      </c>
      <c r="H79" s="17">
        <v>0</v>
      </c>
      <c r="I79" s="17">
        <v>0</v>
      </c>
      <c r="J79" s="17">
        <v>0</v>
      </c>
      <c r="K79" s="43"/>
      <c r="L79" s="33">
        <f>SUM(C79:K79)</f>
        <v>111</v>
      </c>
      <c r="M79" s="77" t="s">
        <v>122</v>
      </c>
      <c r="N79" s="3"/>
      <c r="P79" s="93"/>
      <c r="Q79" s="93"/>
      <c r="R79" s="93"/>
      <c r="S79" s="93"/>
    </row>
    <row r="80" spans="2:19" ht="15.95" customHeight="1">
      <c r="B80" s="52" t="s">
        <v>5</v>
      </c>
      <c r="C80" s="43"/>
      <c r="D80" s="43"/>
      <c r="E80" s="43"/>
      <c r="F80" s="43"/>
      <c r="G80" s="43"/>
      <c r="H80" s="43"/>
      <c r="I80" s="43"/>
      <c r="J80" s="43"/>
      <c r="K80" s="43"/>
      <c r="L80" s="17">
        <v>5</v>
      </c>
      <c r="M80" s="77" t="s">
        <v>122</v>
      </c>
      <c r="N80" s="3"/>
      <c r="P80" s="93"/>
      <c r="Q80" s="93"/>
      <c r="R80" s="93"/>
      <c r="S80" s="93"/>
    </row>
    <row r="81" spans="2:19" ht="15.95" customHeight="1">
      <c r="B81" s="29" t="s">
        <v>87</v>
      </c>
      <c r="C81" s="43"/>
      <c r="D81" s="43"/>
      <c r="E81" s="17">
        <v>1885</v>
      </c>
      <c r="F81" s="43"/>
      <c r="G81" s="43"/>
      <c r="H81" s="43"/>
      <c r="I81" s="43"/>
      <c r="J81" s="43"/>
      <c r="K81" s="43"/>
      <c r="L81" s="33">
        <f>SUM(C81:K81)</f>
        <v>1885</v>
      </c>
      <c r="M81" s="77" t="s">
        <v>122</v>
      </c>
      <c r="N81" s="3"/>
      <c r="P81" s="93"/>
      <c r="Q81" s="93"/>
      <c r="R81" s="93"/>
      <c r="S81" s="93"/>
    </row>
    <row r="82" spans="2:19" ht="15.95" customHeight="1">
      <c r="B82" s="29" t="s">
        <v>98</v>
      </c>
      <c r="C82" s="43"/>
      <c r="D82" s="43"/>
      <c r="E82" s="17">
        <v>0</v>
      </c>
      <c r="F82" s="17">
        <v>0</v>
      </c>
      <c r="G82" s="17">
        <v>0</v>
      </c>
      <c r="H82" s="17">
        <v>0</v>
      </c>
      <c r="I82" s="17">
        <v>0</v>
      </c>
      <c r="J82" s="17">
        <v>0</v>
      </c>
      <c r="K82" s="43"/>
      <c r="L82" s="33">
        <f>SUM(C82:K82)</f>
        <v>0</v>
      </c>
      <c r="M82" s="3"/>
      <c r="N82" s="3"/>
      <c r="P82" s="93"/>
      <c r="Q82" s="93"/>
      <c r="R82" s="93"/>
      <c r="S82" s="93"/>
    </row>
    <row r="83" spans="2:19" ht="12.75" customHeight="1">
      <c r="B83" s="8"/>
      <c r="C83" s="5"/>
      <c r="D83" s="5"/>
      <c r="E83" s="5"/>
      <c r="F83" s="5"/>
      <c r="G83" s="5"/>
      <c r="H83" s="5"/>
      <c r="I83" s="5"/>
      <c r="J83" s="5"/>
      <c r="K83" s="5"/>
      <c r="L83" s="5"/>
      <c r="N83" s="3"/>
      <c r="P83" s="93"/>
      <c r="Q83" s="93"/>
      <c r="R83" s="93"/>
      <c r="S83" s="93"/>
    </row>
    <row r="84" spans="2:19" ht="15.95" customHeight="1">
      <c r="B84" s="55" t="s">
        <v>99</v>
      </c>
      <c r="C84" s="3"/>
      <c r="D84" s="3"/>
      <c r="E84" s="3"/>
      <c r="F84" s="3"/>
      <c r="G84" s="3"/>
      <c r="H84" s="3"/>
      <c r="I84" s="3"/>
      <c r="J84" s="3"/>
      <c r="K84" s="3"/>
      <c r="L84" s="3"/>
      <c r="N84" s="3"/>
      <c r="P84" s="93"/>
      <c r="Q84" s="93"/>
      <c r="R84" s="93"/>
      <c r="S84" s="93"/>
    </row>
    <row r="85" spans="2:19" ht="15.95" customHeight="1">
      <c r="B85" s="28" t="s">
        <v>12</v>
      </c>
      <c r="C85" s="43"/>
      <c r="D85" s="43"/>
      <c r="E85" s="17">
        <v>3115</v>
      </c>
      <c r="F85" s="17">
        <v>2068</v>
      </c>
      <c r="G85" s="17">
        <v>230</v>
      </c>
      <c r="H85" s="17">
        <v>977</v>
      </c>
      <c r="I85" s="17">
        <v>272</v>
      </c>
      <c r="J85" s="17">
        <v>139</v>
      </c>
      <c r="K85" s="43"/>
      <c r="L85" s="33">
        <f>SUM(C85:K85)</f>
        <v>6801</v>
      </c>
      <c r="N85" s="69"/>
      <c r="P85" s="93"/>
      <c r="Q85" s="93"/>
      <c r="R85" s="93"/>
      <c r="S85" s="93"/>
    </row>
    <row r="86" spans="2:19" ht="15.95" customHeight="1">
      <c r="B86" s="28" t="s">
        <v>0</v>
      </c>
      <c r="C86" s="43"/>
      <c r="D86" s="43"/>
      <c r="E86" s="17">
        <v>9267</v>
      </c>
      <c r="F86" s="17">
        <v>56075</v>
      </c>
      <c r="G86" s="17">
        <v>6112</v>
      </c>
      <c r="H86" s="17">
        <v>26489</v>
      </c>
      <c r="I86" s="17">
        <v>6545</v>
      </c>
      <c r="J86" s="17">
        <v>2191</v>
      </c>
      <c r="K86" s="43"/>
      <c r="L86" s="33">
        <f>SUM(C86:K86)</f>
        <v>106679</v>
      </c>
      <c r="N86" s="69"/>
      <c r="P86" s="93"/>
      <c r="Q86" s="93"/>
      <c r="R86" s="93"/>
      <c r="S86" s="93"/>
    </row>
    <row r="87" spans="2:19" ht="15.95" customHeight="1">
      <c r="B87" s="29" t="s">
        <v>65</v>
      </c>
      <c r="C87" s="43"/>
      <c r="D87" s="43"/>
      <c r="E87" s="17">
        <v>998</v>
      </c>
      <c r="F87" s="17">
        <v>0</v>
      </c>
      <c r="G87" s="17">
        <v>0</v>
      </c>
      <c r="H87" s="17">
        <v>0</v>
      </c>
      <c r="I87" s="17">
        <v>0</v>
      </c>
      <c r="J87" s="17">
        <v>0</v>
      </c>
      <c r="K87" s="43"/>
      <c r="L87" s="33">
        <f>SUM(C87:K87)</f>
        <v>998</v>
      </c>
      <c r="N87" s="69"/>
      <c r="P87" s="93"/>
      <c r="Q87" s="93"/>
      <c r="R87" s="93"/>
      <c r="S87" s="93"/>
    </row>
    <row r="88" spans="2:19" ht="15.95" customHeight="1">
      <c r="B88" s="53" t="s">
        <v>76</v>
      </c>
      <c r="C88" s="43"/>
      <c r="D88" s="43"/>
      <c r="E88" s="54">
        <f t="shared" ref="E88:J88" si="21">SUM(E89,E98)</f>
        <v>28053</v>
      </c>
      <c r="F88" s="54">
        <f t="shared" si="21"/>
        <v>0</v>
      </c>
      <c r="G88" s="54">
        <f t="shared" si="21"/>
        <v>49</v>
      </c>
      <c r="H88" s="54">
        <f t="shared" si="21"/>
        <v>0</v>
      </c>
      <c r="I88" s="54">
        <f t="shared" si="21"/>
        <v>0</v>
      </c>
      <c r="J88" s="54">
        <f t="shared" si="21"/>
        <v>0</v>
      </c>
      <c r="K88" s="43"/>
      <c r="L88" s="33">
        <f>SUM(C88:K88)</f>
        <v>28102</v>
      </c>
      <c r="N88" s="75">
        <f>SUM(N89,N98)</f>
        <v>2002</v>
      </c>
      <c r="P88" s="93"/>
      <c r="Q88" s="93"/>
      <c r="R88" s="93"/>
      <c r="S88" s="93"/>
    </row>
    <row r="89" spans="2:19" ht="15.95" customHeight="1">
      <c r="B89" s="53" t="s">
        <v>77</v>
      </c>
      <c r="C89" s="43"/>
      <c r="D89" s="43"/>
      <c r="E89" s="54">
        <f>E95+E96+E90+E97</f>
        <v>19304</v>
      </c>
      <c r="F89" s="54">
        <f>F90+F97</f>
        <v>0</v>
      </c>
      <c r="G89" s="54">
        <f>G90+G97</f>
        <v>0</v>
      </c>
      <c r="H89" s="54">
        <f>H90+H97</f>
        <v>0</v>
      </c>
      <c r="I89" s="54">
        <f>I90+I97</f>
        <v>0</v>
      </c>
      <c r="J89" s="54">
        <f>J90+J97</f>
        <v>0</v>
      </c>
      <c r="K89" s="43"/>
      <c r="L89" s="33">
        <f>SUM(C89:K89)</f>
        <v>19304</v>
      </c>
      <c r="N89" s="75">
        <f>N90</f>
        <v>1885</v>
      </c>
      <c r="P89" s="93"/>
      <c r="Q89" s="93"/>
      <c r="R89" s="93"/>
      <c r="S89" s="93"/>
    </row>
    <row r="90" spans="2:19" ht="15.95" customHeight="1">
      <c r="B90" s="63" t="s">
        <v>58</v>
      </c>
      <c r="C90" s="43"/>
      <c r="D90" s="43"/>
      <c r="E90" s="54">
        <f>SUM(E91:E94)</f>
        <v>5439</v>
      </c>
      <c r="F90" s="54">
        <f t="shared" ref="F90:J90" si="22">SUM(F91:F94)</f>
        <v>0</v>
      </c>
      <c r="G90" s="54">
        <f t="shared" si="22"/>
        <v>0</v>
      </c>
      <c r="H90" s="54">
        <f t="shared" si="22"/>
        <v>0</v>
      </c>
      <c r="I90" s="54">
        <f t="shared" si="22"/>
        <v>0</v>
      </c>
      <c r="J90" s="54">
        <f t="shared" si="22"/>
        <v>0</v>
      </c>
      <c r="K90" s="43"/>
      <c r="L90" s="33">
        <f t="shared" ref="L90:L108" si="23">SUM(C90:K90)</f>
        <v>5439</v>
      </c>
      <c r="N90" s="75">
        <f>N94</f>
        <v>1885</v>
      </c>
      <c r="P90" s="93"/>
      <c r="Q90" s="93"/>
      <c r="R90" s="93"/>
      <c r="S90" s="93"/>
    </row>
    <row r="91" spans="2:19" ht="15.95" customHeight="1">
      <c r="B91" s="29" t="s">
        <v>114</v>
      </c>
      <c r="C91" s="43"/>
      <c r="D91" s="43"/>
      <c r="E91" s="17">
        <v>0</v>
      </c>
      <c r="F91" s="17">
        <v>0</v>
      </c>
      <c r="G91" s="17">
        <v>0</v>
      </c>
      <c r="H91" s="17">
        <v>0</v>
      </c>
      <c r="I91" s="17">
        <v>0</v>
      </c>
      <c r="J91" s="17">
        <v>0</v>
      </c>
      <c r="K91" s="43"/>
      <c r="L91" s="33">
        <f t="shared" si="23"/>
        <v>0</v>
      </c>
      <c r="N91" s="69"/>
      <c r="P91" s="93"/>
      <c r="Q91" s="93"/>
      <c r="R91" s="93"/>
      <c r="S91" s="93"/>
    </row>
    <row r="92" spans="2:19" ht="15.95" customHeight="1">
      <c r="B92" s="29" t="s">
        <v>115</v>
      </c>
      <c r="C92" s="43"/>
      <c r="D92" s="43"/>
      <c r="E92" s="17">
        <v>0</v>
      </c>
      <c r="F92" s="17">
        <v>0</v>
      </c>
      <c r="G92" s="17">
        <v>0</v>
      </c>
      <c r="H92" s="17">
        <v>0</v>
      </c>
      <c r="I92" s="17">
        <v>0</v>
      </c>
      <c r="J92" s="17">
        <v>0</v>
      </c>
      <c r="K92" s="43"/>
      <c r="L92" s="33">
        <f t="shared" si="23"/>
        <v>0</v>
      </c>
      <c r="N92" s="69"/>
      <c r="P92" s="93"/>
      <c r="Q92" s="93"/>
      <c r="R92" s="93"/>
      <c r="S92" s="93"/>
    </row>
    <row r="93" spans="2:19" ht="15.95" customHeight="1">
      <c r="B93" s="29" t="s">
        <v>59</v>
      </c>
      <c r="C93" s="43"/>
      <c r="D93" s="43"/>
      <c r="E93" s="43"/>
      <c r="F93" s="43"/>
      <c r="G93" s="17">
        <v>0</v>
      </c>
      <c r="H93" s="17">
        <v>0</v>
      </c>
      <c r="I93" s="17">
        <v>0</v>
      </c>
      <c r="J93" s="17">
        <v>0</v>
      </c>
      <c r="K93" s="43"/>
      <c r="L93" s="33">
        <f t="shared" si="23"/>
        <v>0</v>
      </c>
      <c r="N93" s="69"/>
      <c r="P93" s="93"/>
      <c r="Q93" s="93"/>
      <c r="R93" s="93"/>
      <c r="S93" s="93"/>
    </row>
    <row r="94" spans="2:19" ht="15.95" customHeight="1">
      <c r="B94" s="52" t="s">
        <v>60</v>
      </c>
      <c r="C94" s="43"/>
      <c r="D94" s="43"/>
      <c r="E94" s="17">
        <v>5439</v>
      </c>
      <c r="F94" s="17">
        <v>0</v>
      </c>
      <c r="G94" s="17">
        <v>0</v>
      </c>
      <c r="H94" s="17">
        <v>0</v>
      </c>
      <c r="I94" s="17">
        <v>0</v>
      </c>
      <c r="J94" s="17">
        <v>0</v>
      </c>
      <c r="K94" s="43"/>
      <c r="L94" s="33">
        <f t="shared" si="23"/>
        <v>5439</v>
      </c>
      <c r="N94" s="87">
        <v>1885</v>
      </c>
      <c r="P94" s="93"/>
      <c r="Q94" s="93"/>
      <c r="R94" s="93"/>
      <c r="S94" s="93"/>
    </row>
    <row r="95" spans="2:19" ht="15.95" customHeight="1">
      <c r="B95" s="52" t="s">
        <v>1</v>
      </c>
      <c r="C95" s="43"/>
      <c r="D95" s="43"/>
      <c r="E95" s="17">
        <v>0</v>
      </c>
      <c r="F95" s="43"/>
      <c r="G95" s="43"/>
      <c r="H95" s="43"/>
      <c r="I95" s="43"/>
      <c r="J95" s="43"/>
      <c r="K95" s="43"/>
      <c r="L95" s="33">
        <f>SUM(C95:K95)</f>
        <v>0</v>
      </c>
      <c r="N95" s="69"/>
      <c r="P95" s="93"/>
      <c r="Q95" s="93"/>
      <c r="R95" s="93"/>
      <c r="S95" s="93"/>
    </row>
    <row r="96" spans="2:19" ht="15.95" customHeight="1">
      <c r="B96" s="29" t="s">
        <v>78</v>
      </c>
      <c r="C96" s="43"/>
      <c r="D96" s="43"/>
      <c r="E96" s="17">
        <v>13164</v>
      </c>
      <c r="F96" s="43"/>
      <c r="G96" s="43"/>
      <c r="H96" s="43"/>
      <c r="I96" s="43"/>
      <c r="J96" s="43"/>
      <c r="K96" s="43"/>
      <c r="L96" s="33">
        <f>SUM(C96:K96)</f>
        <v>13164</v>
      </c>
      <c r="N96" s="87">
        <v>0</v>
      </c>
      <c r="P96" s="93"/>
      <c r="Q96" s="93"/>
      <c r="R96" s="93"/>
      <c r="S96" s="93"/>
    </row>
    <row r="97" spans="2:19" ht="15.95" customHeight="1">
      <c r="B97" s="29" t="s">
        <v>79</v>
      </c>
      <c r="C97" s="43"/>
      <c r="D97" s="43"/>
      <c r="E97" s="17">
        <v>701</v>
      </c>
      <c r="F97" s="17">
        <v>0</v>
      </c>
      <c r="G97" s="17">
        <v>0</v>
      </c>
      <c r="H97" s="17">
        <v>0</v>
      </c>
      <c r="I97" s="17">
        <v>0</v>
      </c>
      <c r="J97" s="17">
        <v>0</v>
      </c>
      <c r="K97" s="43"/>
      <c r="L97" s="33">
        <f t="shared" si="23"/>
        <v>701</v>
      </c>
      <c r="N97" s="87">
        <v>0</v>
      </c>
      <c r="P97" s="93"/>
      <c r="Q97" s="93"/>
      <c r="R97" s="93"/>
      <c r="S97" s="93"/>
    </row>
    <row r="98" spans="2:19" ht="15.95" customHeight="1">
      <c r="B98" s="53" t="s">
        <v>80</v>
      </c>
      <c r="C98" s="43"/>
      <c r="D98" s="43"/>
      <c r="E98" s="54">
        <f t="shared" ref="E98:J98" si="24">SUM(E99,E102:E108)</f>
        <v>8749</v>
      </c>
      <c r="F98" s="54">
        <f t="shared" si="24"/>
        <v>0</v>
      </c>
      <c r="G98" s="54">
        <f t="shared" si="24"/>
        <v>49</v>
      </c>
      <c r="H98" s="54">
        <f t="shared" si="24"/>
        <v>0</v>
      </c>
      <c r="I98" s="54">
        <f t="shared" si="24"/>
        <v>0</v>
      </c>
      <c r="J98" s="54">
        <f t="shared" si="24"/>
        <v>0</v>
      </c>
      <c r="K98" s="43"/>
      <c r="L98" s="33">
        <f t="shared" si="23"/>
        <v>8798</v>
      </c>
      <c r="N98" s="75">
        <f>SUM(N101:N103)</f>
        <v>117</v>
      </c>
      <c r="P98" s="93"/>
      <c r="Q98" s="93"/>
      <c r="R98" s="93"/>
      <c r="S98" s="93"/>
    </row>
    <row r="99" spans="2:19" ht="15.95" customHeight="1">
      <c r="B99" s="63" t="s">
        <v>2</v>
      </c>
      <c r="C99" s="43"/>
      <c r="D99" s="43"/>
      <c r="E99" s="54">
        <f>SUM(E100:E101)</f>
        <v>26</v>
      </c>
      <c r="F99" s="54">
        <f t="shared" ref="F99:J99" si="25">SUM(F100:F101)</f>
        <v>0</v>
      </c>
      <c r="G99" s="54">
        <f t="shared" si="25"/>
        <v>0</v>
      </c>
      <c r="H99" s="54">
        <f t="shared" si="25"/>
        <v>0</v>
      </c>
      <c r="I99" s="54">
        <f t="shared" si="25"/>
        <v>0</v>
      </c>
      <c r="J99" s="54">
        <f t="shared" si="25"/>
        <v>0</v>
      </c>
      <c r="K99" s="43"/>
      <c r="L99" s="33">
        <f t="shared" si="23"/>
        <v>26</v>
      </c>
      <c r="N99" s="75">
        <f>SUM(N100:N101)</f>
        <v>26</v>
      </c>
      <c r="P99" s="93"/>
      <c r="Q99" s="93"/>
      <c r="R99" s="93"/>
      <c r="S99" s="93"/>
    </row>
    <row r="100" spans="2:19" ht="15.95" customHeight="1">
      <c r="B100" s="52" t="s">
        <v>107</v>
      </c>
      <c r="C100" s="43"/>
      <c r="D100" s="43"/>
      <c r="E100" s="17">
        <v>0</v>
      </c>
      <c r="F100" s="17">
        <v>0</v>
      </c>
      <c r="G100" s="17">
        <v>0</v>
      </c>
      <c r="H100" s="17">
        <v>0</v>
      </c>
      <c r="I100" s="17">
        <v>0</v>
      </c>
      <c r="J100" s="17">
        <v>0</v>
      </c>
      <c r="K100" s="43"/>
      <c r="L100" s="33">
        <f t="shared" si="23"/>
        <v>0</v>
      </c>
      <c r="N100" s="17">
        <v>0</v>
      </c>
      <c r="P100" s="93"/>
      <c r="Q100" s="93"/>
      <c r="R100" s="93"/>
      <c r="S100" s="93"/>
    </row>
    <row r="101" spans="2:19" ht="15.95" customHeight="1">
      <c r="B101" s="52" t="s">
        <v>61</v>
      </c>
      <c r="C101" s="43"/>
      <c r="D101" s="43"/>
      <c r="E101" s="17">
        <v>26</v>
      </c>
      <c r="F101" s="17">
        <v>0</v>
      </c>
      <c r="G101" s="17">
        <v>0</v>
      </c>
      <c r="H101" s="17">
        <v>0</v>
      </c>
      <c r="I101" s="17">
        <v>0</v>
      </c>
      <c r="J101" s="17">
        <v>0</v>
      </c>
      <c r="K101" s="43"/>
      <c r="L101" s="33">
        <f t="shared" si="23"/>
        <v>26</v>
      </c>
      <c r="N101" s="87">
        <v>26</v>
      </c>
      <c r="P101" s="93"/>
      <c r="Q101" s="93"/>
      <c r="R101" s="93"/>
      <c r="S101" s="93"/>
    </row>
    <row r="102" spans="2:19" ht="15.95" customHeight="1">
      <c r="B102" s="52" t="s">
        <v>3</v>
      </c>
      <c r="C102" s="43"/>
      <c r="D102" s="43"/>
      <c r="E102" s="17">
        <v>160</v>
      </c>
      <c r="F102" s="17">
        <v>0</v>
      </c>
      <c r="G102" s="17">
        <v>0</v>
      </c>
      <c r="H102" s="17">
        <v>0</v>
      </c>
      <c r="I102" s="17">
        <v>0</v>
      </c>
      <c r="J102" s="17">
        <v>0</v>
      </c>
      <c r="K102" s="43"/>
      <c r="L102" s="33">
        <f t="shared" si="23"/>
        <v>160</v>
      </c>
      <c r="N102" s="87">
        <v>0</v>
      </c>
      <c r="P102" s="93"/>
      <c r="Q102" s="93"/>
      <c r="R102" s="93"/>
      <c r="S102" s="93"/>
    </row>
    <row r="103" spans="2:19" ht="15.95" customHeight="1">
      <c r="B103" s="29" t="s">
        <v>81</v>
      </c>
      <c r="C103" s="43"/>
      <c r="D103" s="43"/>
      <c r="E103" s="17">
        <v>91</v>
      </c>
      <c r="F103" s="17">
        <v>0</v>
      </c>
      <c r="G103" s="17">
        <v>0</v>
      </c>
      <c r="H103" s="17">
        <v>0</v>
      </c>
      <c r="I103" s="17">
        <v>0</v>
      </c>
      <c r="J103" s="17">
        <v>0</v>
      </c>
      <c r="K103" s="43"/>
      <c r="L103" s="33">
        <f t="shared" si="23"/>
        <v>91</v>
      </c>
      <c r="N103" s="87">
        <v>91</v>
      </c>
      <c r="P103" s="93"/>
      <c r="Q103" s="93"/>
      <c r="R103" s="93"/>
      <c r="S103" s="93"/>
    </row>
    <row r="104" spans="2:19" ht="15.95" customHeight="1">
      <c r="B104" s="29" t="s">
        <v>82</v>
      </c>
      <c r="C104" s="43"/>
      <c r="D104" s="43"/>
      <c r="E104" s="17">
        <v>190</v>
      </c>
      <c r="F104" s="17">
        <v>0</v>
      </c>
      <c r="G104" s="17">
        <v>0</v>
      </c>
      <c r="H104" s="17">
        <v>0</v>
      </c>
      <c r="I104" s="17">
        <v>0</v>
      </c>
      <c r="J104" s="17">
        <v>0</v>
      </c>
      <c r="K104" s="43"/>
      <c r="L104" s="33">
        <f t="shared" si="23"/>
        <v>190</v>
      </c>
      <c r="N104" s="69"/>
      <c r="P104" s="93"/>
      <c r="Q104" s="93"/>
      <c r="R104" s="93"/>
      <c r="S104" s="93"/>
    </row>
    <row r="105" spans="2:19" ht="15.95" customHeight="1">
      <c r="B105" s="29" t="s">
        <v>83</v>
      </c>
      <c r="C105" s="43"/>
      <c r="D105" s="43"/>
      <c r="E105" s="43"/>
      <c r="F105" s="17">
        <v>0</v>
      </c>
      <c r="G105" s="17">
        <v>49</v>
      </c>
      <c r="H105" s="17">
        <v>0</v>
      </c>
      <c r="I105" s="17">
        <v>0</v>
      </c>
      <c r="J105" s="17">
        <v>0</v>
      </c>
      <c r="K105" s="43"/>
      <c r="L105" s="33">
        <f t="shared" si="23"/>
        <v>49</v>
      </c>
      <c r="N105" s="69"/>
      <c r="P105" s="93"/>
      <c r="Q105" s="93"/>
      <c r="R105" s="93"/>
      <c r="S105" s="93"/>
    </row>
    <row r="106" spans="2:19" ht="15.95" customHeight="1">
      <c r="B106" s="29" t="s">
        <v>84</v>
      </c>
      <c r="C106" s="43"/>
      <c r="D106" s="43"/>
      <c r="E106" s="17">
        <v>444</v>
      </c>
      <c r="F106" s="61"/>
      <c r="G106" s="61"/>
      <c r="H106" s="61"/>
      <c r="I106" s="61"/>
      <c r="J106" s="61"/>
      <c r="K106" s="43"/>
      <c r="L106" s="33">
        <f t="shared" si="23"/>
        <v>444</v>
      </c>
      <c r="N106" s="69"/>
      <c r="P106" s="93"/>
      <c r="Q106" s="93"/>
      <c r="R106" s="93"/>
      <c r="S106" s="93"/>
    </row>
    <row r="107" spans="2:19" ht="15.95" customHeight="1">
      <c r="B107" s="29" t="s">
        <v>85</v>
      </c>
      <c r="C107" s="43"/>
      <c r="D107" s="43"/>
      <c r="E107" s="17">
        <v>5315</v>
      </c>
      <c r="F107" s="61"/>
      <c r="G107" s="61"/>
      <c r="H107" s="61"/>
      <c r="I107" s="61"/>
      <c r="J107" s="61"/>
      <c r="K107" s="43"/>
      <c r="L107" s="33">
        <f t="shared" si="23"/>
        <v>5315</v>
      </c>
      <c r="N107" s="69"/>
      <c r="P107" s="93"/>
      <c r="Q107" s="93"/>
      <c r="R107" s="93"/>
      <c r="S107" s="93"/>
    </row>
    <row r="108" spans="2:19" ht="15.95" customHeight="1">
      <c r="B108" s="29" t="s">
        <v>86</v>
      </c>
      <c r="C108" s="43"/>
      <c r="D108" s="43"/>
      <c r="E108" s="17">
        <v>2523</v>
      </c>
      <c r="F108" s="17">
        <v>0</v>
      </c>
      <c r="G108" s="17">
        <v>0</v>
      </c>
      <c r="H108" s="17">
        <v>0</v>
      </c>
      <c r="I108" s="17">
        <v>0</v>
      </c>
      <c r="J108" s="17">
        <v>0</v>
      </c>
      <c r="K108" s="43"/>
      <c r="L108" s="33">
        <f t="shared" si="23"/>
        <v>2523</v>
      </c>
      <c r="N108" s="69"/>
      <c r="P108" s="93"/>
      <c r="Q108" s="93"/>
      <c r="R108" s="93"/>
      <c r="S108" s="93"/>
    </row>
    <row r="109" spans="2:19" ht="15.95" customHeight="1">
      <c r="B109" s="60" t="s">
        <v>62</v>
      </c>
      <c r="C109" s="32">
        <f>C28</f>
        <v>564</v>
      </c>
      <c r="D109" s="32">
        <f>D28</f>
        <v>61</v>
      </c>
      <c r="E109" s="32">
        <f t="shared" ref="E109:J109" si="26">SUM(E85:E88)</f>
        <v>41433</v>
      </c>
      <c r="F109" s="32">
        <f t="shared" si="26"/>
        <v>58143</v>
      </c>
      <c r="G109" s="32">
        <f t="shared" si="26"/>
        <v>6391</v>
      </c>
      <c r="H109" s="32">
        <f t="shared" si="26"/>
        <v>27466</v>
      </c>
      <c r="I109" s="32">
        <f t="shared" si="26"/>
        <v>6817</v>
      </c>
      <c r="J109" s="32">
        <f t="shared" si="26"/>
        <v>2330</v>
      </c>
      <c r="K109" s="32">
        <f>K28</f>
        <v>233</v>
      </c>
      <c r="L109" s="32">
        <f>SUM(C109:K109)</f>
        <v>143438</v>
      </c>
      <c r="N109" s="35">
        <f>N88</f>
        <v>2002</v>
      </c>
      <c r="P109" s="93"/>
      <c r="Q109" s="93"/>
      <c r="R109" s="93"/>
      <c r="S109" s="93"/>
    </row>
    <row r="110" spans="2:19" ht="12.75" customHeight="1">
      <c r="B110" s="8"/>
      <c r="C110" s="5"/>
      <c r="D110" s="5"/>
      <c r="E110" s="5"/>
      <c r="F110" s="5"/>
      <c r="G110" s="5"/>
      <c r="H110" s="5"/>
      <c r="I110" s="5"/>
      <c r="J110" s="5"/>
      <c r="K110" s="6"/>
      <c r="L110" s="6"/>
      <c r="P110" s="93"/>
      <c r="Q110" s="93"/>
      <c r="R110" s="93"/>
      <c r="S110" s="93"/>
    </row>
    <row r="111" spans="2:19" ht="15.95" customHeight="1">
      <c r="B111" s="70" t="s">
        <v>55</v>
      </c>
      <c r="C111" s="72"/>
      <c r="D111" s="73"/>
      <c r="E111" s="71">
        <f>E28-E109</f>
        <v>0</v>
      </c>
      <c r="F111" s="71">
        <f t="shared" ref="F111:L111" si="27">F28-F109</f>
        <v>0</v>
      </c>
      <c r="G111" s="71">
        <f t="shared" si="27"/>
        <v>0</v>
      </c>
      <c r="H111" s="71">
        <f t="shared" si="27"/>
        <v>0</v>
      </c>
      <c r="I111" s="71">
        <f t="shared" si="27"/>
        <v>0</v>
      </c>
      <c r="J111" s="71">
        <f t="shared" si="27"/>
        <v>0</v>
      </c>
      <c r="K111" s="74"/>
      <c r="L111" s="71">
        <f t="shared" si="27"/>
        <v>0</v>
      </c>
      <c r="P111" s="93"/>
      <c r="Q111" s="93"/>
      <c r="R111" s="93"/>
      <c r="S111" s="93"/>
    </row>
    <row r="112" spans="2:19" ht="12.75" customHeight="1">
      <c r="B112" s="8"/>
      <c r="C112" s="5"/>
      <c r="D112" s="5"/>
      <c r="E112" s="5"/>
      <c r="F112" s="5"/>
      <c r="G112" s="5"/>
      <c r="H112" s="5"/>
      <c r="I112" s="5"/>
      <c r="J112" s="5"/>
      <c r="K112" s="6"/>
      <c r="L112" s="6"/>
      <c r="P112" s="93"/>
      <c r="Q112" s="93"/>
      <c r="R112" s="93"/>
      <c r="S112" s="93"/>
    </row>
    <row r="113" spans="2:19" ht="15.95" customHeight="1">
      <c r="B113" s="29" t="s">
        <v>66</v>
      </c>
      <c r="C113" s="43"/>
      <c r="D113" s="43"/>
      <c r="E113" s="17">
        <v>111</v>
      </c>
      <c r="F113" s="17">
        <v>0</v>
      </c>
      <c r="G113" s="17">
        <v>0</v>
      </c>
      <c r="H113" s="17">
        <v>0</v>
      </c>
      <c r="I113" s="17">
        <v>0</v>
      </c>
      <c r="J113" s="17">
        <v>0</v>
      </c>
      <c r="K113" s="43"/>
      <c r="L113" s="33">
        <f>SUM(C113:K113)</f>
        <v>111</v>
      </c>
      <c r="M113" s="76" t="s">
        <v>122</v>
      </c>
      <c r="P113" s="93"/>
      <c r="Q113" s="93"/>
      <c r="R113" s="93"/>
      <c r="S113" s="93"/>
    </row>
    <row r="114" spans="2:19" ht="15.95" customHeight="1">
      <c r="B114" s="52" t="s">
        <v>5</v>
      </c>
      <c r="C114" s="43"/>
      <c r="D114" s="43"/>
      <c r="E114" s="43"/>
      <c r="F114" s="43"/>
      <c r="G114" s="43"/>
      <c r="H114" s="43"/>
      <c r="I114" s="43"/>
      <c r="J114" s="43"/>
      <c r="K114" s="43"/>
      <c r="L114" s="17">
        <v>5</v>
      </c>
      <c r="M114" s="76" t="s">
        <v>122</v>
      </c>
      <c r="P114" s="93"/>
      <c r="Q114" s="93"/>
      <c r="R114" s="93"/>
      <c r="S114" s="93"/>
    </row>
    <row r="115" spans="2:19" ht="12.75" customHeight="1">
      <c r="B115" s="8"/>
      <c r="C115" s="5"/>
      <c r="D115" s="5"/>
      <c r="E115" s="5"/>
      <c r="F115" s="5"/>
      <c r="G115" s="5"/>
      <c r="H115" s="5"/>
      <c r="I115" s="5"/>
      <c r="J115" s="5"/>
      <c r="K115" s="5"/>
      <c r="L115" s="5"/>
      <c r="P115" s="93"/>
      <c r="Q115" s="93"/>
      <c r="R115" s="93"/>
      <c r="S115" s="93"/>
    </row>
    <row r="116" spans="2:19" ht="15.95" customHeight="1">
      <c r="B116" s="55" t="s">
        <v>100</v>
      </c>
      <c r="C116" s="3"/>
      <c r="D116" s="3"/>
      <c r="E116" s="3"/>
      <c r="F116" s="3"/>
      <c r="G116" s="3"/>
      <c r="H116" s="3"/>
      <c r="I116" s="3"/>
      <c r="J116" s="3"/>
      <c r="K116" s="3"/>
      <c r="L116" s="3"/>
      <c r="P116" s="93"/>
      <c r="Q116" s="93"/>
      <c r="R116" s="93"/>
      <c r="S116" s="93"/>
    </row>
    <row r="117" spans="2:19" ht="15.95" customHeight="1">
      <c r="B117" s="67" t="s">
        <v>0</v>
      </c>
      <c r="C117" s="43"/>
      <c r="D117" s="43"/>
      <c r="E117" s="17">
        <v>0</v>
      </c>
      <c r="F117" s="17">
        <v>0</v>
      </c>
      <c r="G117" s="17">
        <v>0</v>
      </c>
      <c r="H117" s="17">
        <v>0</v>
      </c>
      <c r="I117" s="17">
        <v>0</v>
      </c>
      <c r="J117" s="17">
        <v>0</v>
      </c>
      <c r="K117" s="43"/>
      <c r="L117" s="33">
        <f>SUM(C117:K117)</f>
        <v>0</v>
      </c>
      <c r="P117" s="93"/>
      <c r="Q117" s="93"/>
      <c r="R117" s="93"/>
      <c r="S117" s="93"/>
    </row>
    <row r="118" spans="2:19" ht="15.95" customHeight="1">
      <c r="B118" s="29" t="s">
        <v>65</v>
      </c>
      <c r="C118" s="43"/>
      <c r="D118" s="43"/>
      <c r="E118" s="17">
        <v>-7</v>
      </c>
      <c r="F118" s="17">
        <v>0</v>
      </c>
      <c r="G118" s="17">
        <v>0</v>
      </c>
      <c r="H118" s="17">
        <v>0</v>
      </c>
      <c r="I118" s="17">
        <v>0</v>
      </c>
      <c r="J118" s="17">
        <v>0</v>
      </c>
      <c r="K118" s="43"/>
      <c r="L118" s="33">
        <f>SUM(C118:K118)</f>
        <v>-7</v>
      </c>
      <c r="P118" s="93"/>
      <c r="Q118" s="93"/>
      <c r="R118" s="93"/>
      <c r="S118" s="93"/>
    </row>
    <row r="119" spans="2:19" ht="15.95" customHeight="1">
      <c r="B119" s="29" t="s">
        <v>88</v>
      </c>
      <c r="C119" s="43"/>
      <c r="D119" s="43"/>
      <c r="E119" s="17">
        <v>0</v>
      </c>
      <c r="F119" s="17">
        <v>0</v>
      </c>
      <c r="G119" s="17">
        <v>0</v>
      </c>
      <c r="H119" s="17">
        <v>0</v>
      </c>
      <c r="I119" s="17">
        <v>0</v>
      </c>
      <c r="J119" s="17">
        <v>0</v>
      </c>
      <c r="K119" s="43"/>
      <c r="L119" s="33">
        <f>SUM(C119:K119)</f>
        <v>0</v>
      </c>
      <c r="P119" s="93"/>
      <c r="Q119" s="93"/>
      <c r="R119" s="93"/>
      <c r="S119" s="93"/>
    </row>
    <row r="120" spans="2:19" ht="15.95" customHeight="1">
      <c r="B120" s="53" t="s">
        <v>76</v>
      </c>
      <c r="C120" s="43"/>
      <c r="D120" s="43"/>
      <c r="E120" s="54">
        <f t="shared" ref="E120:J120" si="28">SUM(E121,E126)</f>
        <v>0</v>
      </c>
      <c r="F120" s="54">
        <f t="shared" si="28"/>
        <v>66</v>
      </c>
      <c r="G120" s="54">
        <f t="shared" si="28"/>
        <v>0</v>
      </c>
      <c r="H120" s="54">
        <f t="shared" si="28"/>
        <v>0</v>
      </c>
      <c r="I120" s="54">
        <f t="shared" si="28"/>
        <v>0</v>
      </c>
      <c r="J120" s="54">
        <f t="shared" si="28"/>
        <v>0</v>
      </c>
      <c r="K120" s="43"/>
      <c r="L120" s="33">
        <f>SUM(C120:K120)</f>
        <v>66</v>
      </c>
      <c r="P120" s="93"/>
      <c r="Q120" s="93"/>
      <c r="R120" s="93"/>
      <c r="S120" s="93"/>
    </row>
    <row r="121" spans="2:19" ht="15.95" customHeight="1">
      <c r="B121" s="53" t="s">
        <v>77</v>
      </c>
      <c r="C121" s="43"/>
      <c r="D121" s="43"/>
      <c r="E121" s="54">
        <f t="shared" ref="E121:J121" si="29">SUM(E122:E125)</f>
        <v>0</v>
      </c>
      <c r="F121" s="54">
        <f t="shared" si="29"/>
        <v>66</v>
      </c>
      <c r="G121" s="54">
        <f t="shared" si="29"/>
        <v>0</v>
      </c>
      <c r="H121" s="54">
        <f t="shared" si="29"/>
        <v>0</v>
      </c>
      <c r="I121" s="54">
        <f t="shared" si="29"/>
        <v>0</v>
      </c>
      <c r="J121" s="54">
        <f t="shared" si="29"/>
        <v>0</v>
      </c>
      <c r="K121" s="43"/>
      <c r="L121" s="33">
        <f>SUM(C121:K121)</f>
        <v>66</v>
      </c>
      <c r="P121" s="93"/>
      <c r="Q121" s="93"/>
      <c r="R121" s="93"/>
      <c r="S121" s="93"/>
    </row>
    <row r="122" spans="2:19" ht="15.95" customHeight="1">
      <c r="B122" s="68" t="s">
        <v>58</v>
      </c>
      <c r="C122" s="43"/>
      <c r="D122" s="43"/>
      <c r="E122" s="88">
        <v>0</v>
      </c>
      <c r="F122" s="88">
        <v>66</v>
      </c>
      <c r="G122" s="88">
        <v>0</v>
      </c>
      <c r="H122" s="88">
        <v>0</v>
      </c>
      <c r="I122" s="88">
        <v>0</v>
      </c>
      <c r="J122" s="88">
        <v>0</v>
      </c>
      <c r="K122" s="43"/>
      <c r="L122" s="33">
        <f t="shared" ref="L122:L134" si="30">SUM(C122:K122)</f>
        <v>66</v>
      </c>
      <c r="P122" s="93"/>
      <c r="Q122" s="93"/>
      <c r="R122" s="93"/>
      <c r="S122" s="93"/>
    </row>
    <row r="123" spans="2:19" ht="15.95" customHeight="1">
      <c r="B123" s="68" t="s">
        <v>1</v>
      </c>
      <c r="C123" s="43"/>
      <c r="D123" s="43"/>
      <c r="E123" s="17">
        <v>0</v>
      </c>
      <c r="F123" s="43"/>
      <c r="G123" s="43"/>
      <c r="H123" s="43"/>
      <c r="I123" s="43"/>
      <c r="J123" s="43"/>
      <c r="K123" s="43"/>
      <c r="L123" s="33">
        <f>SUM(C123:K123)</f>
        <v>0</v>
      </c>
      <c r="P123" s="93"/>
      <c r="Q123" s="93"/>
      <c r="R123" s="93"/>
      <c r="S123" s="93"/>
    </row>
    <row r="124" spans="2:19" ht="15.95" customHeight="1">
      <c r="B124" s="30" t="s">
        <v>78</v>
      </c>
      <c r="C124" s="43"/>
      <c r="D124" s="43"/>
      <c r="E124" s="17">
        <v>0</v>
      </c>
      <c r="F124" s="43"/>
      <c r="G124" s="43"/>
      <c r="H124" s="43"/>
      <c r="I124" s="43"/>
      <c r="J124" s="43"/>
      <c r="K124" s="43"/>
      <c r="L124" s="33">
        <f>SUM(C124:K124)</f>
        <v>0</v>
      </c>
      <c r="P124" s="93"/>
      <c r="Q124" s="93"/>
      <c r="R124" s="93"/>
      <c r="S124" s="93"/>
    </row>
    <row r="125" spans="2:19" ht="15.95" customHeight="1">
      <c r="B125" s="30" t="s">
        <v>79</v>
      </c>
      <c r="C125" s="43"/>
      <c r="D125" s="43"/>
      <c r="E125" s="88">
        <v>0</v>
      </c>
      <c r="F125" s="88">
        <v>0</v>
      </c>
      <c r="G125" s="88">
        <v>0</v>
      </c>
      <c r="H125" s="88">
        <v>0</v>
      </c>
      <c r="I125" s="88">
        <v>0</v>
      </c>
      <c r="J125" s="88">
        <v>0</v>
      </c>
      <c r="K125" s="43"/>
      <c r="L125" s="33">
        <f t="shared" si="30"/>
        <v>0</v>
      </c>
      <c r="P125" s="93"/>
      <c r="Q125" s="93"/>
      <c r="R125" s="93"/>
      <c r="S125" s="93"/>
    </row>
    <row r="126" spans="2:19" ht="15.95" customHeight="1">
      <c r="B126" s="53" t="s">
        <v>80</v>
      </c>
      <c r="C126" s="43"/>
      <c r="D126" s="43"/>
      <c r="E126" s="54">
        <f t="shared" ref="E126:J126" si="31">SUM(E127:E134)</f>
        <v>0</v>
      </c>
      <c r="F126" s="54">
        <f t="shared" si="31"/>
        <v>0</v>
      </c>
      <c r="G126" s="54">
        <f t="shared" si="31"/>
        <v>0</v>
      </c>
      <c r="H126" s="54">
        <f t="shared" si="31"/>
        <v>0</v>
      </c>
      <c r="I126" s="54">
        <f t="shared" si="31"/>
        <v>0</v>
      </c>
      <c r="J126" s="54">
        <f t="shared" si="31"/>
        <v>0</v>
      </c>
      <c r="K126" s="43"/>
      <c r="L126" s="33">
        <f t="shared" si="30"/>
        <v>0</v>
      </c>
      <c r="P126" s="93"/>
      <c r="Q126" s="93"/>
      <c r="R126" s="93"/>
      <c r="S126" s="93"/>
    </row>
    <row r="127" spans="2:19" ht="15.95" customHeight="1">
      <c r="B127" s="68" t="s">
        <v>2</v>
      </c>
      <c r="C127" s="43"/>
      <c r="D127" s="43"/>
      <c r="E127" s="17">
        <v>0</v>
      </c>
      <c r="F127" s="17">
        <v>0</v>
      </c>
      <c r="G127" s="17">
        <v>0</v>
      </c>
      <c r="H127" s="17">
        <v>0</v>
      </c>
      <c r="I127" s="17">
        <v>0</v>
      </c>
      <c r="J127" s="17">
        <v>0</v>
      </c>
      <c r="K127" s="43"/>
      <c r="L127" s="33">
        <f t="shared" si="30"/>
        <v>0</v>
      </c>
      <c r="P127" s="93"/>
      <c r="Q127" s="93"/>
      <c r="R127" s="93"/>
      <c r="S127" s="93"/>
    </row>
    <row r="128" spans="2:19" ht="15.95" customHeight="1">
      <c r="B128" s="68" t="s">
        <v>3</v>
      </c>
      <c r="C128" s="43"/>
      <c r="D128" s="43"/>
      <c r="E128" s="17">
        <v>0</v>
      </c>
      <c r="F128" s="17">
        <v>0</v>
      </c>
      <c r="G128" s="17">
        <v>0</v>
      </c>
      <c r="H128" s="17">
        <v>0</v>
      </c>
      <c r="I128" s="17">
        <v>0</v>
      </c>
      <c r="J128" s="17">
        <v>0</v>
      </c>
      <c r="K128" s="43"/>
      <c r="L128" s="33">
        <f t="shared" si="30"/>
        <v>0</v>
      </c>
      <c r="P128" s="93"/>
      <c r="Q128" s="93"/>
      <c r="R128" s="93"/>
      <c r="S128" s="93"/>
    </row>
    <row r="129" spans="2:19" ht="15.95" customHeight="1">
      <c r="B129" s="30" t="s">
        <v>81</v>
      </c>
      <c r="C129" s="43"/>
      <c r="D129" s="43"/>
      <c r="E129" s="17">
        <v>0</v>
      </c>
      <c r="F129" s="17">
        <v>0</v>
      </c>
      <c r="G129" s="17">
        <v>0</v>
      </c>
      <c r="H129" s="17">
        <v>0</v>
      </c>
      <c r="I129" s="17">
        <v>0</v>
      </c>
      <c r="J129" s="17">
        <v>0</v>
      </c>
      <c r="K129" s="43"/>
      <c r="L129" s="33">
        <f t="shared" si="30"/>
        <v>0</v>
      </c>
      <c r="P129" s="93"/>
      <c r="Q129" s="93"/>
      <c r="R129" s="93"/>
      <c r="S129" s="93"/>
    </row>
    <row r="130" spans="2:19" ht="15.95" customHeight="1">
      <c r="B130" s="30" t="s">
        <v>82</v>
      </c>
      <c r="C130" s="43"/>
      <c r="D130" s="43"/>
      <c r="E130" s="17">
        <v>0</v>
      </c>
      <c r="F130" s="17">
        <v>0</v>
      </c>
      <c r="G130" s="17">
        <v>0</v>
      </c>
      <c r="H130" s="17">
        <v>0</v>
      </c>
      <c r="I130" s="17">
        <v>0</v>
      </c>
      <c r="J130" s="17">
        <v>0</v>
      </c>
      <c r="K130" s="43"/>
      <c r="L130" s="33">
        <f t="shared" si="30"/>
        <v>0</v>
      </c>
      <c r="P130" s="93"/>
      <c r="Q130" s="93"/>
      <c r="R130" s="93"/>
      <c r="S130" s="93"/>
    </row>
    <row r="131" spans="2:19" ht="15.95" customHeight="1">
      <c r="B131" s="30" t="s">
        <v>83</v>
      </c>
      <c r="C131" s="43"/>
      <c r="D131" s="43"/>
      <c r="E131" s="43"/>
      <c r="F131" s="17">
        <v>0</v>
      </c>
      <c r="G131" s="17">
        <v>0</v>
      </c>
      <c r="H131" s="17">
        <v>0</v>
      </c>
      <c r="I131" s="17">
        <v>0</v>
      </c>
      <c r="J131" s="17">
        <v>0</v>
      </c>
      <c r="K131" s="43"/>
      <c r="L131" s="33">
        <f t="shared" si="30"/>
        <v>0</v>
      </c>
      <c r="P131" s="93"/>
      <c r="Q131" s="93"/>
      <c r="R131" s="93"/>
      <c r="S131" s="93"/>
    </row>
    <row r="132" spans="2:19" ht="15.95" customHeight="1">
      <c r="B132" s="30" t="s">
        <v>84</v>
      </c>
      <c r="C132" s="43"/>
      <c r="D132" s="43"/>
      <c r="E132" s="17">
        <v>0</v>
      </c>
      <c r="F132" s="61"/>
      <c r="G132" s="61"/>
      <c r="H132" s="61"/>
      <c r="I132" s="61"/>
      <c r="J132" s="61"/>
      <c r="K132" s="43"/>
      <c r="L132" s="33">
        <f t="shared" si="30"/>
        <v>0</v>
      </c>
      <c r="P132" s="93"/>
      <c r="Q132" s="93"/>
      <c r="R132" s="93"/>
      <c r="S132" s="93"/>
    </row>
    <row r="133" spans="2:19" ht="15.95" customHeight="1">
      <c r="B133" s="30" t="s">
        <v>85</v>
      </c>
      <c r="C133" s="43"/>
      <c r="D133" s="43"/>
      <c r="E133" s="17">
        <v>0</v>
      </c>
      <c r="F133" s="61"/>
      <c r="G133" s="61"/>
      <c r="H133" s="61"/>
      <c r="I133" s="61"/>
      <c r="J133" s="61"/>
      <c r="K133" s="43"/>
      <c r="L133" s="33">
        <f t="shared" si="30"/>
        <v>0</v>
      </c>
      <c r="P133" s="93"/>
      <c r="Q133" s="93"/>
      <c r="R133" s="93"/>
      <c r="S133" s="93"/>
    </row>
    <row r="134" spans="2:19" ht="15.95" customHeight="1">
      <c r="B134" s="29" t="s">
        <v>86</v>
      </c>
      <c r="C134" s="43"/>
      <c r="D134" s="43"/>
      <c r="E134" s="17">
        <v>0</v>
      </c>
      <c r="F134" s="17">
        <v>0</v>
      </c>
      <c r="G134" s="17">
        <v>0</v>
      </c>
      <c r="H134" s="17">
        <v>0</v>
      </c>
      <c r="I134" s="17">
        <v>0</v>
      </c>
      <c r="J134" s="17">
        <v>0</v>
      </c>
      <c r="K134" s="43"/>
      <c r="L134" s="33">
        <f t="shared" si="30"/>
        <v>0</v>
      </c>
      <c r="P134" s="93"/>
      <c r="Q134" s="93"/>
      <c r="R134" s="93"/>
      <c r="S134" s="93"/>
    </row>
    <row r="135" spans="2:19" ht="15.95" customHeight="1">
      <c r="B135" s="31" t="s">
        <v>89</v>
      </c>
      <c r="C135" s="43"/>
      <c r="D135" s="43"/>
      <c r="E135" s="32">
        <f t="shared" ref="E135:J135" si="32">SUM(E117:E120)</f>
        <v>-7</v>
      </c>
      <c r="F135" s="32">
        <f t="shared" si="32"/>
        <v>66</v>
      </c>
      <c r="G135" s="32">
        <f t="shared" si="32"/>
        <v>0</v>
      </c>
      <c r="H135" s="32">
        <f t="shared" si="32"/>
        <v>0</v>
      </c>
      <c r="I135" s="32">
        <f t="shared" si="32"/>
        <v>0</v>
      </c>
      <c r="J135" s="32">
        <f t="shared" si="32"/>
        <v>0</v>
      </c>
      <c r="K135" s="43"/>
      <c r="L135" s="32">
        <f>SUM(C135:K135)</f>
        <v>59</v>
      </c>
      <c r="O135" s="16"/>
      <c r="P135" s="89">
        <v>59</v>
      </c>
      <c r="Q135" s="48">
        <f>P135-L135</f>
        <v>0</v>
      </c>
    </row>
    <row r="136" spans="2:19" ht="12.75" customHeight="1">
      <c r="B136" s="4"/>
      <c r="C136" s="3"/>
      <c r="D136" s="3"/>
      <c r="E136" s="3"/>
      <c r="F136" s="3"/>
      <c r="G136" s="3"/>
      <c r="H136" s="3"/>
      <c r="I136" s="3"/>
      <c r="J136" s="3"/>
      <c r="K136" s="3"/>
      <c r="L136" s="3"/>
      <c r="M136" s="3"/>
      <c r="P136" s="3"/>
    </row>
  </sheetData>
  <mergeCells count="12">
    <mergeCell ref="C6:C7"/>
    <mergeCell ref="D6:D7"/>
    <mergeCell ref="E6:E7"/>
    <mergeCell ref="F6:F7"/>
    <mergeCell ref="G6:G7"/>
    <mergeCell ref="P6:P7"/>
    <mergeCell ref="Q6:Q7"/>
    <mergeCell ref="H6:H7"/>
    <mergeCell ref="I6:I7"/>
    <mergeCell ref="J6:J7"/>
    <mergeCell ref="K6:K7"/>
    <mergeCell ref="L6:L7"/>
  </mergeCells>
  <conditionalFormatting sqref="M79:M81 M113:M114">
    <cfRule type="cellIs" dxfId="203" priority="24" operator="equal">
      <formula>"FAIL"</formula>
    </cfRule>
  </conditionalFormatting>
  <conditionalFormatting sqref="E77:J77 L77 E111:J111 L111">
    <cfRule type="cellIs" dxfId="202" priority="23" operator="notEqual">
      <formula>0</formula>
    </cfRule>
  </conditionalFormatting>
  <conditionalFormatting sqref="Q8:Q13 Q19:Q23 Q28 Q39:Q40 Q44 Q48 Q135">
    <cfRule type="cellIs" dxfId="201" priority="22" operator="notEqual">
      <formula>0</formula>
    </cfRule>
  </conditionalFormatting>
  <conditionalFormatting sqref="Q6:Q7">
    <cfRule type="expression" dxfId="200" priority="21">
      <formula>SUM($Q$8:$Q$135)&lt;&gt;0</formula>
    </cfRule>
  </conditionalFormatting>
  <conditionalFormatting sqref="C3:E3">
    <cfRule type="expression" dxfId="199" priority="20">
      <formula>$E$3&lt;&gt;0</formula>
    </cfRule>
  </conditionalFormatting>
  <conditionalFormatting sqref="C33:L33">
    <cfRule type="expression" dxfId="198" priority="18">
      <formula>ABS(C16-C33)&gt;1000</formula>
    </cfRule>
    <cfRule type="expression" dxfId="197" priority="19">
      <formula>ABS((C16-C33)/C33)&gt;0.1</formula>
    </cfRule>
  </conditionalFormatting>
  <conditionalFormatting sqref="C34:L34">
    <cfRule type="expression" dxfId="196" priority="16">
      <formula>ABS(C26-C34)&gt;1000</formula>
    </cfRule>
    <cfRule type="expression" dxfId="195" priority="17">
      <formula>ABS((C26-C34)/C34)&gt;0.1</formula>
    </cfRule>
  </conditionalFormatting>
  <conditionalFormatting sqref="C35:L35">
    <cfRule type="expression" dxfId="194" priority="14">
      <formula>ABS(C28-C35)&gt;1000</formula>
    </cfRule>
    <cfRule type="expression" dxfId="193" priority="15">
      <formula>ABS((C28-C35)/C35)&gt;0.1</formula>
    </cfRule>
  </conditionalFormatting>
  <conditionalFormatting sqref="Q45">
    <cfRule type="cellIs" dxfId="192" priority="13" operator="notEqual">
      <formula>0</formula>
    </cfRule>
  </conditionalFormatting>
  <dataValidations count="2">
    <dataValidation type="list" allowBlank="1" showInputMessage="1" showErrorMessage="1" sqref="H3">
      <formula1>#REF!</formula1>
    </dataValidation>
    <dataValidation errorStyle="warning" allowBlank="1" showInputMessage="1" showErrorMessage="1" sqref="E131 F132:J133 E126:J126 F123:J124 E120:J121 N54 N88 E54:J54 E88:J88 C117:D120 K117:K120 K79 C79:D79 C51:D54 K51:K54 E51:J51 C85:D88 K85:K88 C113:D113 K113"/>
  </dataValidations>
  <printOptions horizontalCentered="1" verticalCentered="1"/>
  <pageMargins left="0.47244094488188981" right="0.47244094488188981" top="0.47244094488188981" bottom="0.47244094488188981" header="0.51181102362204722" footer="0.51181102362204722"/>
  <pageSetup paperSize="8" scale="47"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8DB4E2"/>
    <pageSetUpPr fitToPage="1"/>
  </sheetPr>
  <dimension ref="A1:S136"/>
  <sheetViews>
    <sheetView zoomScaleNormal="100" workbookViewId="0">
      <pane ySplit="7" topLeftCell="A8" activePane="bottomLeft" state="frozen"/>
      <selection activeCell="L1" sqref="L1"/>
      <selection pane="bottomLeft" activeCell="L1" sqref="L1"/>
    </sheetView>
  </sheetViews>
  <sheetFormatPr defaultColWidth="10" defaultRowHeight="12.75"/>
  <cols>
    <col min="1" max="1" width="2.7109375" style="85" customWidth="1"/>
    <col min="2" max="2" width="104" style="85" customWidth="1"/>
    <col min="3" max="5" width="13.42578125" style="85" customWidth="1"/>
    <col min="6" max="6" width="13.85546875" style="85" customWidth="1"/>
    <col min="7" max="8" width="12.5703125" style="85" customWidth="1"/>
    <col min="9" max="9" width="13.28515625" style="85" customWidth="1"/>
    <col min="10" max="10" width="12.28515625" style="85" customWidth="1"/>
    <col min="11" max="12" width="15.140625" style="85" customWidth="1"/>
    <col min="13" max="13" width="7.7109375" style="85" customWidth="1"/>
    <col min="14" max="14" width="13" style="85" customWidth="1"/>
    <col min="15" max="15" width="3.28515625" style="85" customWidth="1"/>
    <col min="16" max="16" width="10.7109375" style="85" customWidth="1"/>
    <col min="17" max="17" width="11.5703125" style="85" customWidth="1"/>
    <col min="18" max="18" width="12.42578125" style="85" customWidth="1"/>
    <col min="19" max="20" width="9.140625" style="85" customWidth="1"/>
    <col min="21" max="21" width="10" style="85"/>
    <col min="22" max="22" width="10" style="85" customWidth="1"/>
    <col min="23" max="16384" width="10" style="85"/>
  </cols>
  <sheetData>
    <row r="1" spans="1:17" ht="20.100000000000001" customHeight="1">
      <c r="B1" s="22" t="s">
        <v>18</v>
      </c>
      <c r="C1" s="90"/>
      <c r="D1" s="90"/>
      <c r="G1" s="90"/>
      <c r="H1" s="90"/>
    </row>
    <row r="2" spans="1:17" ht="20.100000000000001" customHeight="1">
      <c r="B2" s="22" t="s">
        <v>116</v>
      </c>
    </row>
    <row r="3" spans="1:17" ht="20.100000000000001" customHeight="1">
      <c r="B3" s="23" t="s">
        <v>38</v>
      </c>
      <c r="C3" s="91"/>
      <c r="D3" s="91"/>
      <c r="E3" s="80"/>
      <c r="F3" s="92"/>
      <c r="G3" s="92"/>
      <c r="H3" s="82"/>
    </row>
    <row r="4" spans="1:17" ht="12.75" customHeight="1">
      <c r="C4" s="10"/>
      <c r="D4" s="10"/>
      <c r="E4" s="10"/>
      <c r="F4" s="10"/>
      <c r="G4" s="10"/>
      <c r="H4" s="10"/>
      <c r="I4" s="10"/>
      <c r="J4" s="10"/>
      <c r="K4" s="10"/>
      <c r="L4" s="10"/>
      <c r="M4" s="10"/>
      <c r="N4" s="10"/>
      <c r="P4" s="24"/>
    </row>
    <row r="5" spans="1:17" ht="12.75" customHeight="1">
      <c r="C5" s="10"/>
      <c r="D5" s="10"/>
      <c r="E5" s="10"/>
      <c r="F5" s="10"/>
      <c r="G5" s="10"/>
      <c r="H5" s="10"/>
      <c r="I5" s="10"/>
      <c r="J5" s="10"/>
      <c r="K5" s="10"/>
      <c r="L5" s="24" t="s">
        <v>64</v>
      </c>
      <c r="P5" s="16"/>
    </row>
    <row r="6" spans="1:17" ht="33" customHeight="1">
      <c r="B6" s="58" t="s">
        <v>104</v>
      </c>
      <c r="C6" s="108" t="s">
        <v>19</v>
      </c>
      <c r="D6" s="108" t="s">
        <v>20</v>
      </c>
      <c r="E6" s="108" t="s">
        <v>21</v>
      </c>
      <c r="F6" s="108" t="s">
        <v>63</v>
      </c>
      <c r="G6" s="108" t="s">
        <v>108</v>
      </c>
      <c r="H6" s="108" t="s">
        <v>109</v>
      </c>
      <c r="I6" s="108" t="s">
        <v>110</v>
      </c>
      <c r="J6" s="108" t="s">
        <v>111</v>
      </c>
      <c r="K6" s="108" t="s">
        <v>70</v>
      </c>
      <c r="L6" s="109" t="s">
        <v>22</v>
      </c>
      <c r="N6" s="49" t="s">
        <v>9</v>
      </c>
      <c r="O6" s="9"/>
      <c r="P6" s="107" t="s">
        <v>7</v>
      </c>
      <c r="Q6" s="107" t="s">
        <v>8</v>
      </c>
    </row>
    <row r="7" spans="1:17" ht="51.75" customHeight="1">
      <c r="B7" s="56" t="s">
        <v>105</v>
      </c>
      <c r="C7" s="108"/>
      <c r="D7" s="108"/>
      <c r="E7" s="108"/>
      <c r="F7" s="108"/>
      <c r="G7" s="108"/>
      <c r="H7" s="108"/>
      <c r="I7" s="108"/>
      <c r="J7" s="108"/>
      <c r="K7" s="108"/>
      <c r="L7" s="109"/>
      <c r="N7" s="49" t="s">
        <v>112</v>
      </c>
      <c r="O7" s="57"/>
      <c r="P7" s="107"/>
      <c r="Q7" s="107"/>
    </row>
    <row r="8" spans="1:17" ht="15.95" customHeight="1">
      <c r="A8" s="16"/>
      <c r="B8" s="28" t="s">
        <v>12</v>
      </c>
      <c r="C8" s="86">
        <v>57</v>
      </c>
      <c r="D8" s="86">
        <v>0</v>
      </c>
      <c r="E8" s="86">
        <v>635</v>
      </c>
      <c r="F8" s="86">
        <v>1370</v>
      </c>
      <c r="G8" s="86">
        <v>119</v>
      </c>
      <c r="H8" s="86">
        <v>256</v>
      </c>
      <c r="I8" s="86">
        <v>18</v>
      </c>
      <c r="J8" s="86">
        <v>37</v>
      </c>
      <c r="K8" s="86">
        <v>0</v>
      </c>
      <c r="L8" s="59">
        <f>SUM(C8:K8)</f>
        <v>2492</v>
      </c>
      <c r="M8" s="10"/>
      <c r="N8" s="10"/>
      <c r="O8" s="19"/>
      <c r="P8" s="46">
        <v>2492</v>
      </c>
      <c r="Q8" s="47">
        <f t="shared" ref="Q8:Q13" si="0">P8-L8</f>
        <v>0</v>
      </c>
    </row>
    <row r="9" spans="1:17" ht="15.95" customHeight="1">
      <c r="A9" s="16"/>
      <c r="B9" s="28" t="s">
        <v>57</v>
      </c>
      <c r="C9" s="43"/>
      <c r="D9" s="43"/>
      <c r="E9" s="43"/>
      <c r="F9" s="43"/>
      <c r="G9" s="43"/>
      <c r="H9" s="43"/>
      <c r="I9" s="43"/>
      <c r="J9" s="43"/>
      <c r="K9" s="43"/>
      <c r="L9" s="43"/>
      <c r="M9" s="10"/>
      <c r="N9" s="10"/>
      <c r="O9" s="19"/>
      <c r="P9" s="78"/>
      <c r="Q9" s="79"/>
    </row>
    <row r="10" spans="1:17" ht="15.95" customHeight="1">
      <c r="A10" s="16"/>
      <c r="B10" s="29" t="s">
        <v>94</v>
      </c>
      <c r="C10" s="17">
        <v>2083</v>
      </c>
      <c r="D10" s="17">
        <v>0</v>
      </c>
      <c r="E10" s="17">
        <v>11345</v>
      </c>
      <c r="F10" s="17">
        <v>24232</v>
      </c>
      <c r="G10" s="17">
        <v>2216</v>
      </c>
      <c r="H10" s="17">
        <v>6948</v>
      </c>
      <c r="I10" s="17">
        <v>1056</v>
      </c>
      <c r="J10" s="17">
        <v>1024</v>
      </c>
      <c r="K10" s="17">
        <v>0</v>
      </c>
      <c r="L10" s="33">
        <f>SUM(C10:K10)</f>
        <v>48904</v>
      </c>
      <c r="M10" s="10"/>
      <c r="N10" s="10"/>
      <c r="O10" s="18"/>
      <c r="P10" s="46">
        <v>48904</v>
      </c>
      <c r="Q10" s="47">
        <f t="shared" si="0"/>
        <v>0</v>
      </c>
    </row>
    <row r="11" spans="1:17" ht="15.95" customHeight="1">
      <c r="B11" s="29" t="s">
        <v>91</v>
      </c>
      <c r="C11" s="17">
        <v>0</v>
      </c>
      <c r="D11" s="17">
        <v>0</v>
      </c>
      <c r="E11" s="17">
        <v>-157</v>
      </c>
      <c r="F11" s="17">
        <v>-92</v>
      </c>
      <c r="G11" s="17">
        <v>-70</v>
      </c>
      <c r="H11" s="17">
        <v>-105</v>
      </c>
      <c r="I11" s="17">
        <v>-22</v>
      </c>
      <c r="J11" s="17">
        <v>-59</v>
      </c>
      <c r="K11" s="17">
        <v>-46</v>
      </c>
      <c r="L11" s="33">
        <f>SUM(C11:K11)</f>
        <v>-551</v>
      </c>
      <c r="O11" s="15"/>
      <c r="P11" s="46">
        <v>-551</v>
      </c>
      <c r="Q11" s="47">
        <f t="shared" si="0"/>
        <v>0</v>
      </c>
    </row>
    <row r="12" spans="1:17" ht="15.95" customHeight="1">
      <c r="B12" s="28" t="s">
        <v>15</v>
      </c>
      <c r="C12" s="17">
        <v>846</v>
      </c>
      <c r="D12" s="17">
        <v>5</v>
      </c>
      <c r="E12" s="17">
        <v>12158</v>
      </c>
      <c r="F12" s="17">
        <v>32107</v>
      </c>
      <c r="G12" s="17">
        <v>3751</v>
      </c>
      <c r="H12" s="17">
        <v>8778</v>
      </c>
      <c r="I12" s="17">
        <v>3020</v>
      </c>
      <c r="J12" s="17">
        <v>2173</v>
      </c>
      <c r="K12" s="17">
        <v>1974</v>
      </c>
      <c r="L12" s="33">
        <f>SUM(C12:K12)</f>
        <v>64812</v>
      </c>
      <c r="M12" s="10"/>
      <c r="N12" s="10"/>
      <c r="O12" s="11"/>
      <c r="P12" s="46">
        <v>64812</v>
      </c>
      <c r="Q12" s="47">
        <f t="shared" si="0"/>
        <v>0</v>
      </c>
    </row>
    <row r="13" spans="1:17" ht="15.95" customHeight="1">
      <c r="B13" s="31" t="s">
        <v>68</v>
      </c>
      <c r="C13" s="32">
        <f>C8+C9+C10+C11+C12</f>
        <v>2986</v>
      </c>
      <c r="D13" s="32">
        <f t="shared" ref="D13:L13" si="1">D8+D9+D10+D11+D12</f>
        <v>5</v>
      </c>
      <c r="E13" s="32">
        <f t="shared" si="1"/>
        <v>23981</v>
      </c>
      <c r="F13" s="32">
        <f t="shared" si="1"/>
        <v>57617</v>
      </c>
      <c r="G13" s="32">
        <f t="shared" si="1"/>
        <v>6016</v>
      </c>
      <c r="H13" s="32">
        <f t="shared" si="1"/>
        <v>15877</v>
      </c>
      <c r="I13" s="32">
        <f t="shared" si="1"/>
        <v>4072</v>
      </c>
      <c r="J13" s="32">
        <f t="shared" si="1"/>
        <v>3175</v>
      </c>
      <c r="K13" s="32">
        <f t="shared" si="1"/>
        <v>1928</v>
      </c>
      <c r="L13" s="32">
        <f t="shared" si="1"/>
        <v>115657</v>
      </c>
      <c r="M13" s="12"/>
      <c r="N13" s="10"/>
      <c r="O13" s="11"/>
      <c r="P13" s="46">
        <v>115657</v>
      </c>
      <c r="Q13" s="47">
        <f t="shared" si="0"/>
        <v>0</v>
      </c>
    </row>
    <row r="14" spans="1:17" ht="12.75" customHeight="1">
      <c r="C14" s="3"/>
      <c r="D14" s="3"/>
      <c r="E14" s="3"/>
      <c r="F14" s="3"/>
      <c r="G14" s="3"/>
      <c r="H14" s="3"/>
      <c r="I14" s="3"/>
      <c r="J14" s="3"/>
      <c r="K14" s="3"/>
      <c r="L14" s="3"/>
      <c r="N14" s="10"/>
      <c r="O14" s="5"/>
      <c r="P14" s="7"/>
      <c r="Q14" s="7"/>
    </row>
    <row r="15" spans="1:17" ht="15.95" customHeight="1">
      <c r="B15" s="45" t="s">
        <v>95</v>
      </c>
      <c r="C15" s="83">
        <f t="shared" ref="C15:K15" si="2">IF(C10&gt;-C21,C10+C21,0)</f>
        <v>0</v>
      </c>
      <c r="D15" s="83">
        <f t="shared" si="2"/>
        <v>0</v>
      </c>
      <c r="E15" s="83">
        <f t="shared" si="2"/>
        <v>0</v>
      </c>
      <c r="F15" s="83">
        <f t="shared" si="2"/>
        <v>0</v>
      </c>
      <c r="G15" s="83">
        <f t="shared" si="2"/>
        <v>0</v>
      </c>
      <c r="H15" s="83">
        <f t="shared" si="2"/>
        <v>0</v>
      </c>
      <c r="I15" s="83">
        <f t="shared" si="2"/>
        <v>0</v>
      </c>
      <c r="J15" s="83">
        <f t="shared" si="2"/>
        <v>0</v>
      </c>
      <c r="K15" s="83">
        <f t="shared" si="2"/>
        <v>0</v>
      </c>
      <c r="L15" s="33">
        <f>SUM(C15:K15)</f>
        <v>0</v>
      </c>
      <c r="N15" s="10"/>
      <c r="O15" s="5"/>
      <c r="P15" s="7"/>
      <c r="Q15" s="7"/>
    </row>
    <row r="16" spans="1:17" ht="15.95" customHeight="1">
      <c r="B16" s="31" t="s">
        <v>92</v>
      </c>
      <c r="C16" s="32">
        <f>SUM(C8:C9,C12,C15)+C19+C20+C11</f>
        <v>903</v>
      </c>
      <c r="D16" s="32">
        <f t="shared" ref="D16:K16" si="3">SUM(D8:D9,D12,D15)+D19+D20+D11</f>
        <v>5</v>
      </c>
      <c r="E16" s="32">
        <f t="shared" si="3"/>
        <v>12636</v>
      </c>
      <c r="F16" s="32">
        <f t="shared" si="3"/>
        <v>33385</v>
      </c>
      <c r="G16" s="32">
        <f t="shared" si="3"/>
        <v>3800</v>
      </c>
      <c r="H16" s="32">
        <f t="shared" si="3"/>
        <v>8929</v>
      </c>
      <c r="I16" s="32">
        <f t="shared" si="3"/>
        <v>3016</v>
      </c>
      <c r="J16" s="32">
        <f t="shared" si="3"/>
        <v>2151</v>
      </c>
      <c r="K16" s="32">
        <f t="shared" si="3"/>
        <v>1928</v>
      </c>
      <c r="L16" s="32">
        <f>SUM(C16:K16)</f>
        <v>66753</v>
      </c>
      <c r="N16" s="10"/>
      <c r="O16" s="6"/>
      <c r="P16" s="7"/>
      <c r="Q16" s="7"/>
    </row>
    <row r="17" spans="1:19" ht="12.75" customHeight="1">
      <c r="A17" s="16"/>
      <c r="C17" s="3"/>
      <c r="D17" s="3"/>
      <c r="E17" s="3"/>
      <c r="F17" s="3"/>
      <c r="G17" s="3"/>
      <c r="H17" s="3"/>
      <c r="I17" s="3"/>
      <c r="J17" s="3"/>
      <c r="K17" s="3"/>
      <c r="L17" s="3"/>
      <c r="O17" s="18"/>
      <c r="P17" s="7"/>
      <c r="Q17" s="7"/>
    </row>
    <row r="18" spans="1:19" ht="15.95" customHeight="1">
      <c r="B18" s="21" t="s">
        <v>54</v>
      </c>
      <c r="C18" s="3"/>
      <c r="D18" s="3"/>
      <c r="E18" s="3"/>
      <c r="F18" s="3"/>
      <c r="G18" s="3"/>
      <c r="H18" s="3"/>
      <c r="I18" s="3"/>
      <c r="J18" s="3"/>
      <c r="K18" s="3"/>
      <c r="L18" s="3"/>
      <c r="M18" s="10"/>
      <c r="N18" s="5"/>
      <c r="O18" s="3"/>
      <c r="P18" s="7"/>
      <c r="Q18" s="7"/>
      <c r="R18" s="42"/>
      <c r="S18" s="42"/>
    </row>
    <row r="19" spans="1:19" ht="15.95" customHeight="1">
      <c r="A19" s="16"/>
      <c r="B19" s="29" t="s">
        <v>69</v>
      </c>
      <c r="C19" s="17">
        <v>0</v>
      </c>
      <c r="D19" s="17">
        <v>0</v>
      </c>
      <c r="E19" s="17">
        <v>0</v>
      </c>
      <c r="F19" s="17">
        <v>0</v>
      </c>
      <c r="G19" s="17">
        <v>0</v>
      </c>
      <c r="H19" s="17">
        <v>0</v>
      </c>
      <c r="I19" s="17">
        <v>0</v>
      </c>
      <c r="J19" s="17">
        <v>0</v>
      </c>
      <c r="K19" s="17">
        <v>0</v>
      </c>
      <c r="L19" s="33">
        <f t="shared" ref="L19:L23" si="4">SUM(C19:K19)</f>
        <v>0</v>
      </c>
      <c r="O19" s="19"/>
      <c r="P19" s="46">
        <v>0</v>
      </c>
      <c r="Q19" s="47">
        <f t="shared" ref="Q19:Q23" si="5">P19-L19</f>
        <v>0</v>
      </c>
    </row>
    <row r="20" spans="1:19" ht="15.95" customHeight="1">
      <c r="A20" s="16"/>
      <c r="B20" s="28" t="s">
        <v>56</v>
      </c>
      <c r="C20" s="43"/>
      <c r="D20" s="43"/>
      <c r="E20" s="43"/>
      <c r="F20" s="43"/>
      <c r="G20" s="43"/>
      <c r="H20" s="43"/>
      <c r="I20" s="43"/>
      <c r="J20" s="43"/>
      <c r="K20" s="43"/>
      <c r="L20" s="43"/>
      <c r="O20" s="18"/>
      <c r="P20" s="78"/>
      <c r="Q20" s="79"/>
    </row>
    <row r="21" spans="1:19" ht="15.95" customHeight="1">
      <c r="B21" s="29" t="s">
        <v>97</v>
      </c>
      <c r="C21" s="17">
        <v>-2083</v>
      </c>
      <c r="D21" s="17">
        <v>0</v>
      </c>
      <c r="E21" s="17">
        <v>-11345</v>
      </c>
      <c r="F21" s="17">
        <v>-24232</v>
      </c>
      <c r="G21" s="17">
        <v>-2216</v>
      </c>
      <c r="H21" s="17">
        <v>-6948</v>
      </c>
      <c r="I21" s="17">
        <v>-1056</v>
      </c>
      <c r="J21" s="17">
        <v>-1024</v>
      </c>
      <c r="K21" s="17">
        <v>0</v>
      </c>
      <c r="L21" s="33">
        <f t="shared" si="4"/>
        <v>-48904</v>
      </c>
      <c r="O21" s="18"/>
      <c r="P21" s="46">
        <v>-48904</v>
      </c>
      <c r="Q21" s="47">
        <f t="shared" si="5"/>
        <v>0</v>
      </c>
    </row>
    <row r="22" spans="1:19" ht="15.95" customHeight="1">
      <c r="B22" s="28" t="s">
        <v>17</v>
      </c>
      <c r="C22" s="17">
        <v>-63</v>
      </c>
      <c r="D22" s="17">
        <v>-5</v>
      </c>
      <c r="E22" s="17">
        <v>-985</v>
      </c>
      <c r="F22" s="17">
        <v>-7709</v>
      </c>
      <c r="G22" s="17">
        <v>-1254</v>
      </c>
      <c r="H22" s="17">
        <v>-4251</v>
      </c>
      <c r="I22" s="17">
        <v>-2908</v>
      </c>
      <c r="J22" s="17">
        <v>-1508</v>
      </c>
      <c r="K22" s="17">
        <v>-1860</v>
      </c>
      <c r="L22" s="33">
        <f t="shared" si="4"/>
        <v>-20543</v>
      </c>
      <c r="O22" s="18"/>
      <c r="P22" s="46">
        <v>-20543</v>
      </c>
      <c r="Q22" s="47">
        <f t="shared" si="5"/>
        <v>0</v>
      </c>
    </row>
    <row r="23" spans="1:19" ht="15.95" customHeight="1">
      <c r="B23" s="34" t="s">
        <v>90</v>
      </c>
      <c r="C23" s="32">
        <f t="shared" ref="C23:K23" si="6">SUM(C19:C22)</f>
        <v>-2146</v>
      </c>
      <c r="D23" s="32">
        <f t="shared" si="6"/>
        <v>-5</v>
      </c>
      <c r="E23" s="32">
        <f t="shared" si="6"/>
        <v>-12330</v>
      </c>
      <c r="F23" s="32">
        <f t="shared" si="6"/>
        <v>-31941</v>
      </c>
      <c r="G23" s="32">
        <f t="shared" si="6"/>
        <v>-3470</v>
      </c>
      <c r="H23" s="32">
        <f t="shared" si="6"/>
        <v>-11199</v>
      </c>
      <c r="I23" s="32">
        <f t="shared" si="6"/>
        <v>-3964</v>
      </c>
      <c r="J23" s="32">
        <f t="shared" si="6"/>
        <v>-2532</v>
      </c>
      <c r="K23" s="32">
        <f t="shared" si="6"/>
        <v>-1860</v>
      </c>
      <c r="L23" s="32">
        <f t="shared" si="4"/>
        <v>-69447</v>
      </c>
      <c r="M23" s="1"/>
      <c r="O23" s="15"/>
      <c r="P23" s="46">
        <v>-69447</v>
      </c>
      <c r="Q23" s="47">
        <f t="shared" si="5"/>
        <v>0</v>
      </c>
    </row>
    <row r="24" spans="1:19" ht="12.75" customHeight="1">
      <c r="A24" s="16"/>
      <c r="B24" s="2"/>
      <c r="C24" s="3"/>
      <c r="D24" s="3"/>
      <c r="E24" s="3"/>
      <c r="F24" s="3"/>
      <c r="G24" s="3"/>
      <c r="H24" s="3"/>
      <c r="I24" s="3"/>
      <c r="J24" s="3"/>
      <c r="K24" s="3"/>
      <c r="L24" s="3"/>
      <c r="O24" s="16"/>
      <c r="P24" s="7"/>
      <c r="Q24" s="7"/>
    </row>
    <row r="25" spans="1:19" ht="15.95" customHeight="1">
      <c r="A25" s="16"/>
      <c r="B25" s="45" t="s">
        <v>96</v>
      </c>
      <c r="C25" s="83">
        <f t="shared" ref="C25:K25" si="7">IF(-C21&gt;C10,C21+C10,0)</f>
        <v>0</v>
      </c>
      <c r="D25" s="83">
        <f t="shared" si="7"/>
        <v>0</v>
      </c>
      <c r="E25" s="83">
        <f t="shared" si="7"/>
        <v>0</v>
      </c>
      <c r="F25" s="83">
        <f t="shared" si="7"/>
        <v>0</v>
      </c>
      <c r="G25" s="83">
        <f t="shared" si="7"/>
        <v>0</v>
      </c>
      <c r="H25" s="83">
        <f t="shared" si="7"/>
        <v>0</v>
      </c>
      <c r="I25" s="83">
        <f t="shared" si="7"/>
        <v>0</v>
      </c>
      <c r="J25" s="83">
        <f t="shared" si="7"/>
        <v>0</v>
      </c>
      <c r="K25" s="83">
        <f t="shared" si="7"/>
        <v>0</v>
      </c>
      <c r="L25" s="33">
        <f t="shared" ref="L25:L26" si="8">SUM(C25:K25)</f>
        <v>0</v>
      </c>
      <c r="O25" s="16"/>
      <c r="P25" s="7"/>
      <c r="Q25" s="7"/>
    </row>
    <row r="26" spans="1:19" ht="15.95" customHeight="1">
      <c r="A26" s="16"/>
      <c r="B26" s="31" t="s">
        <v>93</v>
      </c>
      <c r="C26" s="32">
        <f>SUM(C22,C25)</f>
        <v>-63</v>
      </c>
      <c r="D26" s="32">
        <f t="shared" ref="D26:K26" si="9">SUM(D22,D25)</f>
        <v>-5</v>
      </c>
      <c r="E26" s="32">
        <f t="shared" si="9"/>
        <v>-985</v>
      </c>
      <c r="F26" s="32">
        <f t="shared" si="9"/>
        <v>-7709</v>
      </c>
      <c r="G26" s="32">
        <f t="shared" si="9"/>
        <v>-1254</v>
      </c>
      <c r="H26" s="32">
        <f t="shared" si="9"/>
        <v>-4251</v>
      </c>
      <c r="I26" s="32">
        <f t="shared" si="9"/>
        <v>-2908</v>
      </c>
      <c r="J26" s="32">
        <f t="shared" si="9"/>
        <v>-1508</v>
      </c>
      <c r="K26" s="32">
        <f t="shared" si="9"/>
        <v>-1860</v>
      </c>
      <c r="L26" s="32">
        <f t="shared" si="8"/>
        <v>-20543</v>
      </c>
      <c r="O26" s="15"/>
      <c r="P26" s="7"/>
      <c r="Q26" s="7"/>
    </row>
    <row r="27" spans="1:19" ht="12.75" customHeight="1">
      <c r="A27" s="16"/>
      <c r="B27" s="2"/>
      <c r="C27" s="3"/>
      <c r="D27" s="3"/>
      <c r="E27" s="3"/>
      <c r="F27" s="3"/>
      <c r="G27" s="3"/>
      <c r="H27" s="3"/>
      <c r="I27" s="3"/>
      <c r="J27" s="3"/>
      <c r="K27" s="3"/>
      <c r="L27" s="3"/>
      <c r="O27" s="15"/>
      <c r="P27" s="7"/>
      <c r="Q27" s="7"/>
    </row>
    <row r="28" spans="1:19" ht="15.95" customHeight="1">
      <c r="A28" s="16"/>
      <c r="B28" s="31" t="s">
        <v>67</v>
      </c>
      <c r="C28" s="32">
        <f>C13+C23</f>
        <v>840</v>
      </c>
      <c r="D28" s="32">
        <f t="shared" ref="D28:L28" si="10">D13+D23</f>
        <v>0</v>
      </c>
      <c r="E28" s="32">
        <f t="shared" si="10"/>
        <v>11651</v>
      </c>
      <c r="F28" s="32">
        <f t="shared" si="10"/>
        <v>25676</v>
      </c>
      <c r="G28" s="32">
        <f t="shared" si="10"/>
        <v>2546</v>
      </c>
      <c r="H28" s="32">
        <f t="shared" si="10"/>
        <v>4678</v>
      </c>
      <c r="I28" s="32">
        <f t="shared" si="10"/>
        <v>108</v>
      </c>
      <c r="J28" s="32">
        <f t="shared" si="10"/>
        <v>643</v>
      </c>
      <c r="K28" s="32">
        <f t="shared" si="10"/>
        <v>68</v>
      </c>
      <c r="L28" s="32">
        <f t="shared" si="10"/>
        <v>46210</v>
      </c>
      <c r="M28" s="1"/>
      <c r="O28" s="15"/>
      <c r="P28" s="46">
        <v>46210</v>
      </c>
      <c r="Q28" s="47">
        <f>P28-L28</f>
        <v>0</v>
      </c>
    </row>
    <row r="29" spans="1:19" ht="12.75" customHeight="1">
      <c r="A29" s="20"/>
      <c r="B29" s="2"/>
      <c r="C29" s="3"/>
      <c r="D29" s="3"/>
      <c r="E29" s="3"/>
      <c r="F29" s="3"/>
      <c r="G29" s="3"/>
      <c r="H29" s="3"/>
      <c r="I29" s="3"/>
      <c r="J29" s="3"/>
      <c r="K29" s="3"/>
      <c r="L29" s="3"/>
      <c r="O29" s="41"/>
      <c r="P29" s="3"/>
      <c r="Q29" s="3"/>
    </row>
    <row r="30" spans="1:19" ht="15.95" customHeight="1">
      <c r="B30" s="28" t="s">
        <v>14</v>
      </c>
      <c r="C30" s="17">
        <v>0</v>
      </c>
      <c r="D30" s="17">
        <v>0</v>
      </c>
      <c r="E30" s="17">
        <v>232</v>
      </c>
      <c r="F30" s="17">
        <v>0</v>
      </c>
      <c r="G30" s="17">
        <v>0</v>
      </c>
      <c r="H30" s="17">
        <v>140</v>
      </c>
      <c r="I30" s="17">
        <v>0</v>
      </c>
      <c r="J30" s="17">
        <v>167</v>
      </c>
      <c r="K30" s="17">
        <v>0</v>
      </c>
      <c r="L30" s="33">
        <f>SUM(C30:K30)</f>
        <v>539</v>
      </c>
      <c r="M30" s="10"/>
      <c r="N30" s="10"/>
      <c r="P30" s="11"/>
      <c r="Q30" s="15"/>
    </row>
    <row r="31" spans="1:19" s="16" customFormat="1" ht="12.75" customHeight="1">
      <c r="A31" s="85"/>
      <c r="B31" s="14"/>
      <c r="C31" s="11"/>
      <c r="D31" s="11"/>
      <c r="E31" s="11"/>
      <c r="F31" s="11"/>
      <c r="G31" s="11"/>
      <c r="H31" s="11"/>
      <c r="I31" s="11"/>
      <c r="J31" s="11"/>
      <c r="K31" s="11"/>
      <c r="L31" s="11"/>
      <c r="M31" s="13"/>
      <c r="N31" s="13"/>
      <c r="O31" s="36"/>
      <c r="P31" s="25"/>
      <c r="Q31" s="26"/>
    </row>
    <row r="32" spans="1:19" s="16" customFormat="1" ht="15.95" customHeight="1">
      <c r="B32" s="37" t="s">
        <v>106</v>
      </c>
      <c r="C32" s="11"/>
      <c r="D32" s="11"/>
      <c r="E32" s="11"/>
      <c r="F32" s="11"/>
      <c r="G32" s="11"/>
      <c r="H32" s="11"/>
      <c r="I32" s="11"/>
      <c r="J32" s="11"/>
      <c r="K32" s="11"/>
      <c r="L32" s="15"/>
      <c r="M32" s="25"/>
      <c r="O32" s="15"/>
      <c r="P32" s="15"/>
      <c r="Q32" s="15"/>
      <c r="S32" s="15"/>
    </row>
    <row r="33" spans="1:19" s="16" customFormat="1" ht="15.95" customHeight="1">
      <c r="A33" s="85"/>
      <c r="B33" s="45" t="s">
        <v>117</v>
      </c>
      <c r="C33" s="83">
        <v>1043</v>
      </c>
      <c r="D33" s="83">
        <v>4</v>
      </c>
      <c r="E33" s="83">
        <v>13132</v>
      </c>
      <c r="F33" s="83">
        <v>33081</v>
      </c>
      <c r="G33" s="83">
        <v>3419</v>
      </c>
      <c r="H33" s="83">
        <v>8640</v>
      </c>
      <c r="I33" s="83">
        <v>3011</v>
      </c>
      <c r="J33" s="83">
        <v>2312</v>
      </c>
      <c r="K33" s="83">
        <v>1998</v>
      </c>
      <c r="L33" s="83">
        <v>66640</v>
      </c>
      <c r="M33" s="13"/>
      <c r="N33" s="13"/>
      <c r="O33" s="36"/>
      <c r="P33" s="40"/>
      <c r="Q33" s="39"/>
    </row>
    <row r="34" spans="1:19" ht="15.95" customHeight="1">
      <c r="B34" s="45" t="s">
        <v>118</v>
      </c>
      <c r="C34" s="83">
        <v>-118</v>
      </c>
      <c r="D34" s="83">
        <v>0</v>
      </c>
      <c r="E34" s="83">
        <v>-864</v>
      </c>
      <c r="F34" s="83">
        <v>-7993</v>
      </c>
      <c r="G34" s="83">
        <v>-1283</v>
      </c>
      <c r="H34" s="83">
        <v>-4795</v>
      </c>
      <c r="I34" s="83">
        <v>-2784</v>
      </c>
      <c r="J34" s="83">
        <v>-1518</v>
      </c>
      <c r="K34" s="83">
        <v>-1993</v>
      </c>
      <c r="L34" s="83">
        <v>-21348</v>
      </c>
      <c r="O34" s="36"/>
      <c r="P34" s="3"/>
      <c r="Q34" s="3"/>
    </row>
    <row r="35" spans="1:19" ht="15.95" customHeight="1">
      <c r="B35" s="45" t="s">
        <v>119</v>
      </c>
      <c r="C35" s="83">
        <v>925</v>
      </c>
      <c r="D35" s="83">
        <v>4</v>
      </c>
      <c r="E35" s="83">
        <v>12268</v>
      </c>
      <c r="F35" s="83">
        <v>25088</v>
      </c>
      <c r="G35" s="83">
        <v>2136</v>
      </c>
      <c r="H35" s="83">
        <v>3845</v>
      </c>
      <c r="I35" s="83">
        <v>227</v>
      </c>
      <c r="J35" s="83">
        <v>794</v>
      </c>
      <c r="K35" s="83">
        <v>5</v>
      </c>
      <c r="L35" s="83">
        <v>45292</v>
      </c>
      <c r="O35" s="36"/>
      <c r="P35" s="3"/>
      <c r="Q35" s="3"/>
    </row>
    <row r="36" spans="1:19" ht="12.75" customHeight="1">
      <c r="C36" s="41">
        <v>2</v>
      </c>
      <c r="D36" s="41">
        <v>3</v>
      </c>
      <c r="E36" s="41">
        <v>4</v>
      </c>
      <c r="F36" s="41">
        <v>5</v>
      </c>
      <c r="G36" s="41">
        <v>6</v>
      </c>
      <c r="H36" s="41">
        <v>7</v>
      </c>
      <c r="I36" s="41">
        <v>8</v>
      </c>
      <c r="J36" s="41">
        <v>9</v>
      </c>
      <c r="K36" s="41">
        <v>10</v>
      </c>
      <c r="L36" s="41">
        <v>11</v>
      </c>
      <c r="O36" s="36"/>
      <c r="P36" s="3"/>
      <c r="Q36" s="3"/>
    </row>
    <row r="37" spans="1:19" ht="18" customHeight="1">
      <c r="B37" s="27" t="s">
        <v>103</v>
      </c>
      <c r="C37" s="3"/>
      <c r="D37" s="3"/>
      <c r="E37" s="3"/>
      <c r="F37" s="3"/>
      <c r="G37" s="3"/>
      <c r="H37" s="3"/>
      <c r="I37" s="3"/>
      <c r="J37" s="3"/>
      <c r="K37" s="3"/>
      <c r="L37" s="3"/>
      <c r="O37" s="3"/>
      <c r="P37" s="3"/>
      <c r="Q37" s="3"/>
      <c r="R37" s="3"/>
      <c r="S37" s="3"/>
    </row>
    <row r="38" spans="1:19" ht="15.95" customHeight="1">
      <c r="B38" s="1" t="s">
        <v>53</v>
      </c>
      <c r="C38" s="3"/>
      <c r="D38" s="3"/>
      <c r="E38" s="3"/>
      <c r="F38" s="3"/>
      <c r="G38" s="3"/>
      <c r="H38" s="3"/>
      <c r="I38" s="3"/>
      <c r="J38" s="3"/>
      <c r="K38" s="3"/>
      <c r="L38" s="3"/>
      <c r="O38" s="36"/>
      <c r="P38" s="3"/>
      <c r="Q38" s="3"/>
    </row>
    <row r="39" spans="1:19" ht="15.95" customHeight="1">
      <c r="B39" s="28" t="s">
        <v>10</v>
      </c>
      <c r="C39" s="17">
        <v>612</v>
      </c>
      <c r="D39" s="17">
        <v>0</v>
      </c>
      <c r="E39" s="17">
        <v>6954</v>
      </c>
      <c r="F39" s="17">
        <v>10947</v>
      </c>
      <c r="G39" s="17">
        <v>1460</v>
      </c>
      <c r="H39" s="17">
        <v>3072</v>
      </c>
      <c r="I39" s="17">
        <v>1425</v>
      </c>
      <c r="J39" s="17">
        <v>1437</v>
      </c>
      <c r="K39" s="17">
        <v>1658</v>
      </c>
      <c r="L39" s="33">
        <f t="shared" ref="L39:L46" si="11">SUM(C39:K39)</f>
        <v>27565</v>
      </c>
      <c r="O39" s="81"/>
      <c r="P39" s="46">
        <v>27565</v>
      </c>
      <c r="Q39" s="47">
        <f>P39-L39</f>
        <v>0</v>
      </c>
    </row>
    <row r="40" spans="1:19" ht="15.95" customHeight="1">
      <c r="B40" s="53" t="s">
        <v>11</v>
      </c>
      <c r="C40" s="44">
        <f>SUM(C41:C46)</f>
        <v>0</v>
      </c>
      <c r="D40" s="44">
        <f>SUM(D41:D46)</f>
        <v>0</v>
      </c>
      <c r="E40" s="44">
        <f t="shared" ref="E40:J40" si="12">SUM(E41:E46)</f>
        <v>5373</v>
      </c>
      <c r="F40" s="44">
        <f t="shared" si="12"/>
        <v>19662</v>
      </c>
      <c r="G40" s="44">
        <f>SUM(G41:G46)</f>
        <v>1272</v>
      </c>
      <c r="H40" s="44">
        <f t="shared" si="12"/>
        <v>5674</v>
      </c>
      <c r="I40" s="44">
        <f t="shared" si="12"/>
        <v>1562</v>
      </c>
      <c r="J40" s="44">
        <f t="shared" si="12"/>
        <v>484</v>
      </c>
      <c r="K40" s="44">
        <f>SUM(K41:K46)</f>
        <v>62</v>
      </c>
      <c r="L40" s="33">
        <f t="shared" si="11"/>
        <v>34089</v>
      </c>
      <c r="O40" s="81"/>
      <c r="P40" s="46">
        <v>34089</v>
      </c>
      <c r="Q40" s="47">
        <f>P40-L40</f>
        <v>0</v>
      </c>
    </row>
    <row r="41" spans="1:19" ht="15.95" customHeight="1">
      <c r="B41" s="29" t="s">
        <v>71</v>
      </c>
      <c r="C41" s="17">
        <v>0</v>
      </c>
      <c r="D41" s="17">
        <v>0</v>
      </c>
      <c r="E41" s="17">
        <v>1935</v>
      </c>
      <c r="F41" s="17">
        <v>115</v>
      </c>
      <c r="G41" s="17">
        <v>1</v>
      </c>
      <c r="H41" s="17">
        <v>1</v>
      </c>
      <c r="I41" s="17">
        <v>0</v>
      </c>
      <c r="J41" s="17">
        <v>0</v>
      </c>
      <c r="K41" s="17">
        <v>0</v>
      </c>
      <c r="L41" s="33">
        <f t="shared" si="11"/>
        <v>2052</v>
      </c>
      <c r="O41" s="36"/>
      <c r="P41" s="3"/>
      <c r="Q41" s="3"/>
    </row>
    <row r="42" spans="1:19" ht="15.95" customHeight="1">
      <c r="B42" s="29" t="s">
        <v>72</v>
      </c>
      <c r="C42" s="17">
        <v>0</v>
      </c>
      <c r="D42" s="17">
        <v>0</v>
      </c>
      <c r="E42" s="17">
        <v>2264</v>
      </c>
      <c r="F42" s="17">
        <v>15460</v>
      </c>
      <c r="G42" s="17">
        <v>370</v>
      </c>
      <c r="H42" s="17">
        <v>553</v>
      </c>
      <c r="I42" s="17">
        <v>86</v>
      </c>
      <c r="J42" s="17">
        <v>180</v>
      </c>
      <c r="K42" s="17">
        <v>0</v>
      </c>
      <c r="L42" s="33">
        <f t="shared" si="11"/>
        <v>18913</v>
      </c>
      <c r="O42" s="5"/>
      <c r="P42" s="3"/>
      <c r="Q42" s="3"/>
    </row>
    <row r="43" spans="1:19" ht="15.95" customHeight="1">
      <c r="B43" s="29" t="s">
        <v>73</v>
      </c>
      <c r="C43" s="17">
        <v>0</v>
      </c>
      <c r="D43" s="17">
        <v>0</v>
      </c>
      <c r="E43" s="17">
        <v>913</v>
      </c>
      <c r="F43" s="17">
        <v>3197</v>
      </c>
      <c r="G43" s="17">
        <v>874</v>
      </c>
      <c r="H43" s="17">
        <v>5022</v>
      </c>
      <c r="I43" s="17">
        <v>1309</v>
      </c>
      <c r="J43" s="17">
        <v>278</v>
      </c>
      <c r="K43" s="17">
        <v>0</v>
      </c>
      <c r="L43" s="33">
        <f t="shared" si="11"/>
        <v>11593</v>
      </c>
      <c r="O43" s="36"/>
      <c r="P43" s="3"/>
      <c r="Q43" s="3"/>
    </row>
    <row r="44" spans="1:19" ht="15.95" customHeight="1">
      <c r="B44" s="29" t="s">
        <v>74</v>
      </c>
      <c r="C44" s="17">
        <v>0</v>
      </c>
      <c r="D44" s="17">
        <v>0</v>
      </c>
      <c r="E44" s="17">
        <v>187</v>
      </c>
      <c r="F44" s="17">
        <v>520</v>
      </c>
      <c r="G44" s="17">
        <v>2</v>
      </c>
      <c r="H44" s="17">
        <v>66</v>
      </c>
      <c r="I44" s="17">
        <v>42</v>
      </c>
      <c r="J44" s="17">
        <v>2</v>
      </c>
      <c r="K44" s="17">
        <v>35</v>
      </c>
      <c r="L44" s="33">
        <f t="shared" si="11"/>
        <v>854</v>
      </c>
      <c r="O44" s="51"/>
      <c r="P44" s="46">
        <v>854</v>
      </c>
      <c r="Q44" s="47">
        <f>P44-L44</f>
        <v>0</v>
      </c>
    </row>
    <row r="45" spans="1:19" ht="15.95" customHeight="1">
      <c r="B45" s="29" t="s">
        <v>75</v>
      </c>
      <c r="C45" s="17">
        <v>0</v>
      </c>
      <c r="D45" s="17">
        <v>0</v>
      </c>
      <c r="E45" s="17">
        <v>30</v>
      </c>
      <c r="F45" s="17">
        <v>25</v>
      </c>
      <c r="G45" s="17">
        <v>25</v>
      </c>
      <c r="H45" s="17">
        <v>25</v>
      </c>
      <c r="I45" s="17">
        <v>30</v>
      </c>
      <c r="J45" s="17">
        <v>24</v>
      </c>
      <c r="K45" s="17">
        <v>20</v>
      </c>
      <c r="L45" s="33">
        <f t="shared" si="11"/>
        <v>179</v>
      </c>
      <c r="O45" s="5"/>
      <c r="P45" s="46">
        <v>179</v>
      </c>
      <c r="Q45" s="47">
        <f>P45-L45</f>
        <v>0</v>
      </c>
    </row>
    <row r="46" spans="1:19" ht="15.95" customHeight="1">
      <c r="B46" s="29" t="s">
        <v>6</v>
      </c>
      <c r="C46" s="17">
        <v>0</v>
      </c>
      <c r="D46" s="17">
        <v>0</v>
      </c>
      <c r="E46" s="17">
        <v>44</v>
      </c>
      <c r="F46" s="17">
        <v>345</v>
      </c>
      <c r="G46" s="17">
        <v>0</v>
      </c>
      <c r="H46" s="17">
        <v>7</v>
      </c>
      <c r="I46" s="17">
        <v>95</v>
      </c>
      <c r="J46" s="17">
        <v>0</v>
      </c>
      <c r="K46" s="17">
        <v>7</v>
      </c>
      <c r="L46" s="33">
        <f t="shared" si="11"/>
        <v>498</v>
      </c>
      <c r="O46" s="5"/>
      <c r="P46" s="3"/>
      <c r="Q46" s="3"/>
    </row>
    <row r="47" spans="1:19" ht="15.95" customHeight="1">
      <c r="B47" s="1" t="s">
        <v>54</v>
      </c>
      <c r="C47" s="3"/>
      <c r="D47" s="3"/>
      <c r="E47" s="3"/>
      <c r="F47" s="3"/>
      <c r="G47" s="3"/>
      <c r="H47" s="3"/>
      <c r="I47" s="3"/>
      <c r="J47" s="3"/>
      <c r="K47" s="3"/>
      <c r="L47" s="3"/>
      <c r="O47" s="5"/>
      <c r="P47" s="3"/>
      <c r="Q47" s="3"/>
    </row>
    <row r="48" spans="1:19" ht="15.95" customHeight="1">
      <c r="B48" s="28" t="s">
        <v>13</v>
      </c>
      <c r="C48" s="17">
        <v>0</v>
      </c>
      <c r="D48" s="17">
        <v>0</v>
      </c>
      <c r="E48" s="17">
        <v>-790</v>
      </c>
      <c r="F48" s="17">
        <v>-6616</v>
      </c>
      <c r="G48" s="17">
        <v>-1095</v>
      </c>
      <c r="H48" s="17">
        <v>-4049</v>
      </c>
      <c r="I48" s="17">
        <v>-2718</v>
      </c>
      <c r="J48" s="17">
        <v>-1070</v>
      </c>
      <c r="K48" s="17">
        <v>0</v>
      </c>
      <c r="L48" s="33">
        <f>SUM(C48:K48)</f>
        <v>-16338</v>
      </c>
      <c r="O48" s="51"/>
      <c r="P48" s="46">
        <v>-16338</v>
      </c>
      <c r="Q48" s="47">
        <f>P48-L48</f>
        <v>0</v>
      </c>
    </row>
    <row r="49" spans="2:19" ht="6" customHeight="1">
      <c r="B49" s="4"/>
      <c r="C49" s="3"/>
      <c r="D49" s="3"/>
      <c r="E49" s="3"/>
      <c r="F49" s="3"/>
      <c r="G49" s="3"/>
      <c r="H49" s="3"/>
      <c r="I49" s="3"/>
      <c r="J49" s="3"/>
      <c r="K49" s="3"/>
      <c r="L49" s="3"/>
      <c r="M49" s="3"/>
      <c r="O49" s="38"/>
      <c r="P49" s="3"/>
    </row>
    <row r="50" spans="2:19" ht="15.95" customHeight="1">
      <c r="B50" s="55" t="s">
        <v>101</v>
      </c>
      <c r="C50" s="3"/>
      <c r="D50" s="3"/>
      <c r="E50" s="5"/>
      <c r="F50" s="3"/>
      <c r="G50" s="5"/>
      <c r="H50" s="5"/>
      <c r="I50" s="5"/>
      <c r="J50" s="5"/>
      <c r="K50" s="3"/>
      <c r="L50" s="3"/>
      <c r="O50" s="12"/>
    </row>
    <row r="51" spans="2:19" ht="15.95" customHeight="1">
      <c r="B51" s="62" t="s">
        <v>12</v>
      </c>
      <c r="C51" s="43"/>
      <c r="D51" s="43"/>
      <c r="E51" s="50">
        <f t="shared" ref="E51:J51" si="13">E8</f>
        <v>635</v>
      </c>
      <c r="F51" s="50">
        <f t="shared" si="13"/>
        <v>1370</v>
      </c>
      <c r="G51" s="50">
        <f t="shared" si="13"/>
        <v>119</v>
      </c>
      <c r="H51" s="50">
        <f t="shared" si="13"/>
        <v>256</v>
      </c>
      <c r="I51" s="50">
        <f t="shared" si="13"/>
        <v>18</v>
      </c>
      <c r="J51" s="50">
        <f t="shared" si="13"/>
        <v>37</v>
      </c>
      <c r="K51" s="43"/>
      <c r="L51" s="33">
        <f>SUM(C51:K51)</f>
        <v>2435</v>
      </c>
      <c r="N51" s="43"/>
      <c r="O51" s="12"/>
    </row>
    <row r="52" spans="2:19" ht="15.95" customHeight="1">
      <c r="B52" s="28" t="s">
        <v>0</v>
      </c>
      <c r="C52" s="43"/>
      <c r="D52" s="43"/>
      <c r="E52" s="17">
        <v>4855</v>
      </c>
      <c r="F52" s="17">
        <v>3073</v>
      </c>
      <c r="G52" s="17">
        <v>1783</v>
      </c>
      <c r="H52" s="17">
        <v>1333</v>
      </c>
      <c r="I52" s="17">
        <v>1472</v>
      </c>
      <c r="J52" s="17">
        <v>1414</v>
      </c>
      <c r="K52" s="43"/>
      <c r="L52" s="33">
        <f>SUM(C52:K52)</f>
        <v>13930</v>
      </c>
      <c r="N52" s="43"/>
      <c r="O52" s="5"/>
      <c r="P52" s="93"/>
      <c r="Q52" s="93"/>
      <c r="R52" s="93"/>
      <c r="S52" s="93"/>
    </row>
    <row r="53" spans="2:19" ht="15.95" customHeight="1">
      <c r="B53" s="29" t="s">
        <v>65</v>
      </c>
      <c r="C53" s="43"/>
      <c r="D53" s="43"/>
      <c r="E53" s="17">
        <v>58</v>
      </c>
      <c r="F53" s="17">
        <v>371</v>
      </c>
      <c r="G53" s="17">
        <v>521</v>
      </c>
      <c r="H53" s="17">
        <v>84</v>
      </c>
      <c r="I53" s="17">
        <v>32</v>
      </c>
      <c r="J53" s="17">
        <v>0</v>
      </c>
      <c r="K53" s="43"/>
      <c r="L53" s="33">
        <f>SUM(C53:K53)</f>
        <v>1066</v>
      </c>
      <c r="N53" s="43"/>
      <c r="P53" s="93"/>
      <c r="Q53" s="93"/>
      <c r="R53" s="93"/>
      <c r="S53" s="93"/>
    </row>
    <row r="54" spans="2:19" ht="15.95" customHeight="1">
      <c r="B54" s="53" t="s">
        <v>76</v>
      </c>
      <c r="C54" s="43"/>
      <c r="D54" s="43"/>
      <c r="E54" s="54">
        <f t="shared" ref="E54:J54" si="14">SUM(E55,E64)</f>
        <v>7245</v>
      </c>
      <c r="F54" s="54">
        <f t="shared" si="14"/>
        <v>28663</v>
      </c>
      <c r="G54" s="54">
        <f t="shared" si="14"/>
        <v>1447</v>
      </c>
      <c r="H54" s="54">
        <f t="shared" si="14"/>
        <v>7361</v>
      </c>
      <c r="I54" s="54">
        <f t="shared" si="14"/>
        <v>1516</v>
      </c>
      <c r="J54" s="54">
        <f t="shared" si="14"/>
        <v>759</v>
      </c>
      <c r="K54" s="43"/>
      <c r="L54" s="33">
        <f>SUM(C54:K54)</f>
        <v>46991</v>
      </c>
      <c r="N54" s="54">
        <f>SUM(N55,N64)</f>
        <v>0</v>
      </c>
      <c r="P54" s="93"/>
      <c r="Q54" s="93"/>
      <c r="R54" s="93"/>
      <c r="S54" s="93"/>
    </row>
    <row r="55" spans="2:19" ht="15.95" customHeight="1">
      <c r="B55" s="53" t="s">
        <v>77</v>
      </c>
      <c r="C55" s="43"/>
      <c r="D55" s="43"/>
      <c r="E55" s="54">
        <f>E61+E62+E56+E63</f>
        <v>3927</v>
      </c>
      <c r="F55" s="54">
        <f>F56+F63</f>
        <v>14946</v>
      </c>
      <c r="G55" s="54">
        <f>G56+G63</f>
        <v>717</v>
      </c>
      <c r="H55" s="54">
        <f>H56+H63</f>
        <v>5307</v>
      </c>
      <c r="I55" s="54">
        <f>I56+I63</f>
        <v>337</v>
      </c>
      <c r="J55" s="54">
        <f>J56+J63</f>
        <v>16</v>
      </c>
      <c r="K55" s="43"/>
      <c r="L55" s="33">
        <f>SUM(C55:K55)</f>
        <v>25250</v>
      </c>
      <c r="N55" s="54">
        <f>N56</f>
        <v>0</v>
      </c>
      <c r="P55" s="93"/>
      <c r="Q55" s="93"/>
      <c r="R55" s="93"/>
      <c r="S55" s="93"/>
    </row>
    <row r="56" spans="2:19" ht="15.95" customHeight="1">
      <c r="B56" s="63" t="s">
        <v>58</v>
      </c>
      <c r="C56" s="43"/>
      <c r="D56" s="43"/>
      <c r="E56" s="54">
        <f>SUM(E57:E60)</f>
        <v>2844</v>
      </c>
      <c r="F56" s="54">
        <f t="shared" ref="F56:J56" si="15">SUM(F57:F60)</f>
        <v>14822</v>
      </c>
      <c r="G56" s="54">
        <f t="shared" si="15"/>
        <v>717</v>
      </c>
      <c r="H56" s="54">
        <f t="shared" si="15"/>
        <v>1352</v>
      </c>
      <c r="I56" s="54">
        <f t="shared" si="15"/>
        <v>280</v>
      </c>
      <c r="J56" s="54">
        <f t="shared" si="15"/>
        <v>0</v>
      </c>
      <c r="K56" s="43"/>
      <c r="L56" s="33">
        <f t="shared" ref="L56:L74" si="16">SUM(C56:K56)</f>
        <v>20015</v>
      </c>
      <c r="N56" s="54">
        <f>N60</f>
        <v>0</v>
      </c>
      <c r="P56" s="93"/>
      <c r="Q56" s="93"/>
      <c r="R56" s="93"/>
      <c r="S56" s="93"/>
    </row>
    <row r="57" spans="2:19" ht="15.95" customHeight="1">
      <c r="B57" s="29" t="s">
        <v>114</v>
      </c>
      <c r="C57" s="43"/>
      <c r="D57" s="43"/>
      <c r="E57" s="17">
        <v>0</v>
      </c>
      <c r="F57" s="17">
        <v>1911</v>
      </c>
      <c r="G57" s="17">
        <v>0</v>
      </c>
      <c r="H57" s="17">
        <v>0</v>
      </c>
      <c r="I57" s="17">
        <v>0</v>
      </c>
      <c r="J57" s="17">
        <v>0</v>
      </c>
      <c r="K57" s="43"/>
      <c r="L57" s="33">
        <f t="shared" si="16"/>
        <v>1911</v>
      </c>
      <c r="N57" s="43"/>
      <c r="P57" s="93"/>
      <c r="Q57" s="93"/>
      <c r="R57" s="93"/>
      <c r="S57" s="93"/>
    </row>
    <row r="58" spans="2:19" ht="15.95" customHeight="1">
      <c r="B58" s="29" t="s">
        <v>115</v>
      </c>
      <c r="C58" s="43"/>
      <c r="D58" s="43"/>
      <c r="E58" s="17">
        <v>0</v>
      </c>
      <c r="F58" s="17">
        <v>126</v>
      </c>
      <c r="G58" s="17">
        <v>0</v>
      </c>
      <c r="H58" s="17">
        <v>0</v>
      </c>
      <c r="I58" s="17">
        <v>0</v>
      </c>
      <c r="J58" s="17">
        <v>0</v>
      </c>
      <c r="K58" s="43"/>
      <c r="L58" s="33">
        <f t="shared" si="16"/>
        <v>126</v>
      </c>
      <c r="N58" s="43"/>
      <c r="P58" s="93"/>
      <c r="Q58" s="93"/>
      <c r="R58" s="93"/>
      <c r="S58" s="93"/>
    </row>
    <row r="59" spans="2:19" ht="15.95" customHeight="1">
      <c r="B59" s="29" t="s">
        <v>59</v>
      </c>
      <c r="C59" s="43"/>
      <c r="D59" s="43"/>
      <c r="E59" s="43"/>
      <c r="F59" s="43"/>
      <c r="G59" s="17">
        <v>0</v>
      </c>
      <c r="H59" s="17">
        <v>0</v>
      </c>
      <c r="I59" s="17">
        <v>0</v>
      </c>
      <c r="J59" s="17">
        <v>0</v>
      </c>
      <c r="K59" s="43"/>
      <c r="L59" s="33">
        <f t="shared" si="16"/>
        <v>0</v>
      </c>
      <c r="N59" s="43"/>
      <c r="P59" s="93"/>
      <c r="Q59" s="93"/>
      <c r="R59" s="93"/>
      <c r="S59" s="93"/>
    </row>
    <row r="60" spans="2:19" ht="15.95" customHeight="1">
      <c r="B60" s="52" t="s">
        <v>60</v>
      </c>
      <c r="C60" s="43"/>
      <c r="D60" s="43"/>
      <c r="E60" s="17">
        <v>2844</v>
      </c>
      <c r="F60" s="17">
        <v>12785</v>
      </c>
      <c r="G60" s="17">
        <v>717</v>
      </c>
      <c r="H60" s="17">
        <v>1352</v>
      </c>
      <c r="I60" s="17">
        <v>280</v>
      </c>
      <c r="J60" s="17">
        <v>0</v>
      </c>
      <c r="K60" s="43"/>
      <c r="L60" s="33">
        <f t="shared" si="16"/>
        <v>17978</v>
      </c>
      <c r="N60" s="17">
        <v>0</v>
      </c>
      <c r="P60" s="93"/>
      <c r="Q60" s="93"/>
      <c r="R60" s="93"/>
      <c r="S60" s="93"/>
    </row>
    <row r="61" spans="2:19" ht="15.95" customHeight="1">
      <c r="B61" s="52" t="s">
        <v>1</v>
      </c>
      <c r="C61" s="43"/>
      <c r="D61" s="43"/>
      <c r="E61" s="17">
        <v>89</v>
      </c>
      <c r="F61" s="43"/>
      <c r="G61" s="43"/>
      <c r="H61" s="43"/>
      <c r="I61" s="43"/>
      <c r="J61" s="43"/>
      <c r="K61" s="43"/>
      <c r="L61" s="33">
        <f>SUM(C61:K61)</f>
        <v>89</v>
      </c>
      <c r="N61" s="43"/>
      <c r="P61" s="93"/>
      <c r="Q61" s="93"/>
      <c r="R61" s="93"/>
      <c r="S61" s="93"/>
    </row>
    <row r="62" spans="2:19" ht="15.95" customHeight="1">
      <c r="B62" s="29" t="s">
        <v>78</v>
      </c>
      <c r="C62" s="43"/>
      <c r="D62" s="43"/>
      <c r="E62" s="17">
        <v>994</v>
      </c>
      <c r="F62" s="43"/>
      <c r="G62" s="43"/>
      <c r="H62" s="43"/>
      <c r="I62" s="43"/>
      <c r="J62" s="43"/>
      <c r="K62" s="43"/>
      <c r="L62" s="33">
        <f>SUM(C62:K62)</f>
        <v>994</v>
      </c>
      <c r="N62" s="17">
        <v>209</v>
      </c>
      <c r="P62" s="93"/>
      <c r="Q62" s="93"/>
      <c r="R62" s="93"/>
      <c r="S62" s="93"/>
    </row>
    <row r="63" spans="2:19" ht="15.95" customHeight="1">
      <c r="B63" s="29" t="s">
        <v>79</v>
      </c>
      <c r="C63" s="43"/>
      <c r="D63" s="43"/>
      <c r="E63" s="17">
        <v>0</v>
      </c>
      <c r="F63" s="17">
        <v>124</v>
      </c>
      <c r="G63" s="17">
        <v>0</v>
      </c>
      <c r="H63" s="17">
        <v>3955</v>
      </c>
      <c r="I63" s="17">
        <v>57</v>
      </c>
      <c r="J63" s="17">
        <v>16</v>
      </c>
      <c r="K63" s="43"/>
      <c r="L63" s="33">
        <f t="shared" si="16"/>
        <v>4152</v>
      </c>
      <c r="N63" s="17">
        <v>0</v>
      </c>
      <c r="P63" s="93"/>
      <c r="Q63" s="93"/>
      <c r="R63" s="93"/>
      <c r="S63" s="93"/>
    </row>
    <row r="64" spans="2:19" ht="15.95" customHeight="1">
      <c r="B64" s="53" t="s">
        <v>80</v>
      </c>
      <c r="C64" s="43"/>
      <c r="D64" s="43"/>
      <c r="E64" s="54">
        <f t="shared" ref="E64:J64" si="17">SUM(E65,E68:E74)</f>
        <v>3318</v>
      </c>
      <c r="F64" s="54">
        <f t="shared" si="17"/>
        <v>13717</v>
      </c>
      <c r="G64" s="54">
        <f t="shared" si="17"/>
        <v>730</v>
      </c>
      <c r="H64" s="54">
        <f t="shared" si="17"/>
        <v>2054</v>
      </c>
      <c r="I64" s="54">
        <f t="shared" si="17"/>
        <v>1179</v>
      </c>
      <c r="J64" s="54">
        <f t="shared" si="17"/>
        <v>743</v>
      </c>
      <c r="K64" s="43"/>
      <c r="L64" s="33">
        <f t="shared" si="16"/>
        <v>21741</v>
      </c>
      <c r="N64" s="54">
        <f>SUM(N67:N69)</f>
        <v>0</v>
      </c>
      <c r="P64" s="93"/>
      <c r="Q64" s="93"/>
      <c r="R64" s="93"/>
      <c r="S64" s="93"/>
    </row>
    <row r="65" spans="2:19" ht="15.95" customHeight="1">
      <c r="B65" s="63" t="s">
        <v>2</v>
      </c>
      <c r="C65" s="43"/>
      <c r="D65" s="43"/>
      <c r="E65" s="54">
        <f>SUM(E66:E67)</f>
        <v>0</v>
      </c>
      <c r="F65" s="54">
        <f t="shared" ref="F65:J65" si="18">SUM(F66:F67)</f>
        <v>11147</v>
      </c>
      <c r="G65" s="54">
        <f t="shared" si="18"/>
        <v>360</v>
      </c>
      <c r="H65" s="54">
        <f t="shared" si="18"/>
        <v>0</v>
      </c>
      <c r="I65" s="54">
        <f t="shared" si="18"/>
        <v>0</v>
      </c>
      <c r="J65" s="54">
        <f t="shared" si="18"/>
        <v>0</v>
      </c>
      <c r="K65" s="43"/>
      <c r="L65" s="33">
        <f t="shared" si="16"/>
        <v>11507</v>
      </c>
      <c r="N65" s="54">
        <f>SUM(N66:N67)</f>
        <v>0</v>
      </c>
      <c r="P65" s="93"/>
      <c r="Q65" s="93"/>
      <c r="R65" s="93"/>
      <c r="S65" s="93"/>
    </row>
    <row r="66" spans="2:19" ht="15.95" customHeight="1">
      <c r="B66" s="29" t="s">
        <v>102</v>
      </c>
      <c r="C66" s="43"/>
      <c r="D66" s="43"/>
      <c r="E66" s="17">
        <v>0</v>
      </c>
      <c r="F66" s="17">
        <v>9041</v>
      </c>
      <c r="G66" s="17">
        <v>0</v>
      </c>
      <c r="H66" s="17">
        <v>0</v>
      </c>
      <c r="I66" s="17">
        <v>0</v>
      </c>
      <c r="J66" s="17">
        <v>0</v>
      </c>
      <c r="K66" s="43"/>
      <c r="L66" s="33">
        <f t="shared" si="16"/>
        <v>9041</v>
      </c>
      <c r="N66" s="17">
        <v>0</v>
      </c>
      <c r="P66" s="93"/>
      <c r="Q66" s="93"/>
      <c r="R66" s="93"/>
      <c r="S66" s="93"/>
    </row>
    <row r="67" spans="2:19" ht="15.95" customHeight="1">
      <c r="B67" s="52" t="s">
        <v>61</v>
      </c>
      <c r="C67" s="43"/>
      <c r="D67" s="43"/>
      <c r="E67" s="17">
        <v>0</v>
      </c>
      <c r="F67" s="17">
        <v>2106</v>
      </c>
      <c r="G67" s="17">
        <v>360</v>
      </c>
      <c r="H67" s="17">
        <v>0</v>
      </c>
      <c r="I67" s="17">
        <v>0</v>
      </c>
      <c r="J67" s="17">
        <v>0</v>
      </c>
      <c r="K67" s="43"/>
      <c r="L67" s="33">
        <f t="shared" si="16"/>
        <v>2466</v>
      </c>
      <c r="N67" s="17">
        <v>0</v>
      </c>
      <c r="P67" s="93"/>
      <c r="Q67" s="93"/>
      <c r="R67" s="93"/>
      <c r="S67" s="93"/>
    </row>
    <row r="68" spans="2:19" ht="15.95" customHeight="1">
      <c r="B68" s="52" t="s">
        <v>3</v>
      </c>
      <c r="C68" s="43"/>
      <c r="D68" s="43"/>
      <c r="E68" s="17">
        <v>0</v>
      </c>
      <c r="F68" s="17">
        <v>941</v>
      </c>
      <c r="G68" s="17">
        <v>0</v>
      </c>
      <c r="H68" s="17">
        <v>1835</v>
      </c>
      <c r="I68" s="17">
        <v>261</v>
      </c>
      <c r="J68" s="17">
        <v>2</v>
      </c>
      <c r="K68" s="43"/>
      <c r="L68" s="33">
        <f t="shared" si="16"/>
        <v>3039</v>
      </c>
      <c r="N68" s="17">
        <v>0</v>
      </c>
      <c r="P68" s="93"/>
      <c r="Q68" s="93"/>
      <c r="R68" s="93"/>
      <c r="S68" s="93"/>
    </row>
    <row r="69" spans="2:19" ht="15.95" customHeight="1">
      <c r="B69" s="29" t="s">
        <v>81</v>
      </c>
      <c r="C69" s="43"/>
      <c r="D69" s="43"/>
      <c r="E69" s="17">
        <v>0</v>
      </c>
      <c r="F69" s="17">
        <v>781</v>
      </c>
      <c r="G69" s="17">
        <v>365</v>
      </c>
      <c r="H69" s="17">
        <v>0</v>
      </c>
      <c r="I69" s="17">
        <v>0</v>
      </c>
      <c r="J69" s="17">
        <v>0</v>
      </c>
      <c r="K69" s="43"/>
      <c r="L69" s="33">
        <f t="shared" si="16"/>
        <v>1146</v>
      </c>
      <c r="N69" s="17">
        <v>0</v>
      </c>
      <c r="P69" s="93"/>
      <c r="Q69" s="93"/>
      <c r="R69" s="93"/>
      <c r="S69" s="93"/>
    </row>
    <row r="70" spans="2:19" ht="15.95" customHeight="1">
      <c r="B70" s="30" t="s">
        <v>82</v>
      </c>
      <c r="C70" s="43"/>
      <c r="D70" s="43"/>
      <c r="E70" s="17">
        <v>0</v>
      </c>
      <c r="F70" s="17">
        <v>0</v>
      </c>
      <c r="G70" s="17">
        <v>5</v>
      </c>
      <c r="H70" s="17">
        <v>16</v>
      </c>
      <c r="I70" s="17">
        <v>0</v>
      </c>
      <c r="J70" s="17">
        <v>0</v>
      </c>
      <c r="K70" s="43"/>
      <c r="L70" s="33">
        <f t="shared" si="16"/>
        <v>21</v>
      </c>
      <c r="N70" s="43"/>
      <c r="P70" s="93"/>
      <c r="Q70" s="93"/>
      <c r="R70" s="93"/>
      <c r="S70" s="93"/>
    </row>
    <row r="71" spans="2:19" ht="15.95" customHeight="1">
      <c r="B71" s="29" t="s">
        <v>83</v>
      </c>
      <c r="C71" s="43"/>
      <c r="D71" s="43"/>
      <c r="E71" s="43"/>
      <c r="F71" s="17">
        <v>0</v>
      </c>
      <c r="G71" s="17">
        <v>0</v>
      </c>
      <c r="H71" s="17">
        <v>158</v>
      </c>
      <c r="I71" s="17">
        <v>178</v>
      </c>
      <c r="J71" s="17">
        <v>0</v>
      </c>
      <c r="K71" s="43"/>
      <c r="L71" s="33">
        <f t="shared" si="16"/>
        <v>336</v>
      </c>
      <c r="N71" s="43"/>
      <c r="P71" s="93"/>
      <c r="Q71" s="93"/>
      <c r="R71" s="93"/>
      <c r="S71" s="93"/>
    </row>
    <row r="72" spans="2:19" ht="15.95" customHeight="1">
      <c r="B72" s="29" t="s">
        <v>84</v>
      </c>
      <c r="C72" s="43"/>
      <c r="D72" s="43"/>
      <c r="E72" s="17">
        <v>315</v>
      </c>
      <c r="F72" s="61"/>
      <c r="G72" s="61"/>
      <c r="H72" s="61"/>
      <c r="I72" s="61"/>
      <c r="J72" s="61"/>
      <c r="K72" s="43"/>
      <c r="L72" s="33">
        <f t="shared" si="16"/>
        <v>315</v>
      </c>
      <c r="N72" s="43"/>
      <c r="P72" s="93"/>
      <c r="Q72" s="93"/>
      <c r="R72" s="93"/>
      <c r="S72" s="93"/>
    </row>
    <row r="73" spans="2:19" ht="15.95" customHeight="1">
      <c r="B73" s="29" t="s">
        <v>113</v>
      </c>
      <c r="C73" s="43"/>
      <c r="D73" s="43"/>
      <c r="E73" s="17">
        <v>2081</v>
      </c>
      <c r="F73" s="61"/>
      <c r="G73" s="61"/>
      <c r="H73" s="61"/>
      <c r="I73" s="61"/>
      <c r="J73" s="61"/>
      <c r="K73" s="43"/>
      <c r="L73" s="33">
        <f t="shared" si="16"/>
        <v>2081</v>
      </c>
      <c r="N73" s="43"/>
      <c r="P73" s="93"/>
      <c r="Q73" s="93"/>
      <c r="R73" s="93"/>
      <c r="S73" s="93"/>
    </row>
    <row r="74" spans="2:19" ht="15.95" customHeight="1">
      <c r="B74" s="29" t="s">
        <v>86</v>
      </c>
      <c r="C74" s="43"/>
      <c r="D74" s="43"/>
      <c r="E74" s="17">
        <v>922</v>
      </c>
      <c r="F74" s="17">
        <v>848</v>
      </c>
      <c r="G74" s="17">
        <v>0</v>
      </c>
      <c r="H74" s="17">
        <v>45</v>
      </c>
      <c r="I74" s="17">
        <v>740</v>
      </c>
      <c r="J74" s="17">
        <v>741</v>
      </c>
      <c r="K74" s="43"/>
      <c r="L74" s="33">
        <f t="shared" si="16"/>
        <v>3296</v>
      </c>
      <c r="N74" s="43"/>
      <c r="P74" s="93"/>
      <c r="Q74" s="93"/>
      <c r="R74" s="93"/>
      <c r="S74" s="93"/>
    </row>
    <row r="75" spans="2:19" ht="15.95" customHeight="1">
      <c r="B75" s="60" t="s">
        <v>16</v>
      </c>
      <c r="C75" s="32">
        <f>C16-C11</f>
        <v>903</v>
      </c>
      <c r="D75" s="32">
        <f>D16-D11</f>
        <v>5</v>
      </c>
      <c r="E75" s="32">
        <f t="shared" ref="E75:J75" si="19">SUM(E51:E54)</f>
        <v>12793</v>
      </c>
      <c r="F75" s="32">
        <f t="shared" si="19"/>
        <v>33477</v>
      </c>
      <c r="G75" s="32">
        <f t="shared" si="19"/>
        <v>3870</v>
      </c>
      <c r="H75" s="32">
        <f t="shared" si="19"/>
        <v>9034</v>
      </c>
      <c r="I75" s="32">
        <f t="shared" si="19"/>
        <v>3038</v>
      </c>
      <c r="J75" s="32">
        <f t="shared" si="19"/>
        <v>2210</v>
      </c>
      <c r="K75" s="32">
        <f>K16-K11</f>
        <v>1974</v>
      </c>
      <c r="L75" s="32">
        <f>SUM(C75:K75)</f>
        <v>67304</v>
      </c>
      <c r="N75" s="32">
        <f>N54</f>
        <v>0</v>
      </c>
      <c r="P75" s="93"/>
      <c r="Q75" s="93"/>
      <c r="R75" s="93"/>
      <c r="S75" s="93"/>
    </row>
    <row r="76" spans="2:19" ht="12.75" customHeight="1">
      <c r="B76" s="8"/>
      <c r="C76" s="5"/>
      <c r="D76" s="5"/>
      <c r="E76" s="5"/>
      <c r="F76" s="5"/>
      <c r="G76" s="5"/>
      <c r="H76" s="5"/>
      <c r="I76" s="5"/>
      <c r="J76" s="5"/>
      <c r="K76" s="6"/>
      <c r="L76" s="6"/>
      <c r="N76" s="3"/>
      <c r="P76" s="93"/>
      <c r="Q76" s="93"/>
      <c r="R76" s="93"/>
      <c r="S76" s="93"/>
    </row>
    <row r="77" spans="2:19" s="2" customFormat="1" ht="15.95" customHeight="1">
      <c r="B77" s="64" t="s">
        <v>4</v>
      </c>
      <c r="C77" s="66"/>
      <c r="D77" s="66"/>
      <c r="E77" s="65">
        <f>E16-E75-E11</f>
        <v>0</v>
      </c>
      <c r="F77" s="65">
        <f t="shared" ref="F77:I77" si="20">F16-F75-F11</f>
        <v>0</v>
      </c>
      <c r="G77" s="65">
        <f t="shared" si="20"/>
        <v>0</v>
      </c>
      <c r="H77" s="65">
        <f t="shared" si="20"/>
        <v>0</v>
      </c>
      <c r="I77" s="65">
        <f t="shared" si="20"/>
        <v>0</v>
      </c>
      <c r="J77" s="65">
        <f>J16-J75-J11</f>
        <v>0</v>
      </c>
      <c r="K77" s="66"/>
      <c r="L77" s="65">
        <f>L16-L75-L11</f>
        <v>0</v>
      </c>
      <c r="N77" s="7"/>
      <c r="P77" s="93"/>
      <c r="Q77" s="93"/>
      <c r="R77" s="93"/>
      <c r="S77" s="93"/>
    </row>
    <row r="78" spans="2:19" ht="12.75" customHeight="1">
      <c r="C78" s="84"/>
      <c r="D78" s="84"/>
      <c r="E78" s="84"/>
      <c r="F78" s="84"/>
      <c r="G78" s="84"/>
      <c r="H78" s="84"/>
      <c r="I78" s="84"/>
      <c r="J78" s="84"/>
      <c r="K78" s="84"/>
      <c r="L78" s="3"/>
      <c r="N78" s="3"/>
      <c r="P78" s="93"/>
      <c r="Q78" s="93"/>
      <c r="R78" s="93"/>
      <c r="S78" s="93"/>
    </row>
    <row r="79" spans="2:19" ht="15.95" customHeight="1">
      <c r="B79" s="29" t="s">
        <v>66</v>
      </c>
      <c r="C79" s="43"/>
      <c r="D79" s="43"/>
      <c r="E79" s="17">
        <v>0</v>
      </c>
      <c r="F79" s="17">
        <v>926</v>
      </c>
      <c r="G79" s="17">
        <v>231</v>
      </c>
      <c r="H79" s="17">
        <v>474</v>
      </c>
      <c r="I79" s="17">
        <v>0</v>
      </c>
      <c r="J79" s="17">
        <v>8</v>
      </c>
      <c r="K79" s="43"/>
      <c r="L79" s="33">
        <f>SUM(C79:K79)</f>
        <v>1639</v>
      </c>
      <c r="M79" s="77" t="s">
        <v>122</v>
      </c>
      <c r="N79" s="3"/>
      <c r="P79" s="93"/>
      <c r="Q79" s="93"/>
      <c r="R79" s="93"/>
      <c r="S79" s="93"/>
    </row>
    <row r="80" spans="2:19" ht="15.95" customHeight="1">
      <c r="B80" s="52" t="s">
        <v>5</v>
      </c>
      <c r="C80" s="43"/>
      <c r="D80" s="43"/>
      <c r="E80" s="43"/>
      <c r="F80" s="43"/>
      <c r="G80" s="43"/>
      <c r="H80" s="43"/>
      <c r="I80" s="43"/>
      <c r="J80" s="43"/>
      <c r="K80" s="43"/>
      <c r="L80" s="17">
        <v>143</v>
      </c>
      <c r="M80" s="77" t="s">
        <v>122</v>
      </c>
      <c r="N80" s="3"/>
      <c r="P80" s="93"/>
      <c r="Q80" s="93"/>
      <c r="R80" s="93"/>
      <c r="S80" s="93"/>
    </row>
    <row r="81" spans="2:19" ht="15.95" customHeight="1">
      <c r="B81" s="29" t="s">
        <v>87</v>
      </c>
      <c r="C81" s="43"/>
      <c r="D81" s="43"/>
      <c r="E81" s="17">
        <v>137</v>
      </c>
      <c r="F81" s="43"/>
      <c r="G81" s="43"/>
      <c r="H81" s="43"/>
      <c r="I81" s="43"/>
      <c r="J81" s="43"/>
      <c r="K81" s="43"/>
      <c r="L81" s="33">
        <f>SUM(C81:K81)</f>
        <v>137</v>
      </c>
      <c r="M81" s="77" t="s">
        <v>122</v>
      </c>
      <c r="N81" s="3"/>
      <c r="P81" s="93"/>
      <c r="Q81" s="93"/>
      <c r="R81" s="93"/>
      <c r="S81" s="93"/>
    </row>
    <row r="82" spans="2:19" ht="15.95" customHeight="1">
      <c r="B82" s="29" t="s">
        <v>98</v>
      </c>
      <c r="C82" s="43"/>
      <c r="D82" s="43"/>
      <c r="E82" s="17">
        <v>3</v>
      </c>
      <c r="F82" s="17">
        <v>4459</v>
      </c>
      <c r="G82" s="17">
        <v>117</v>
      </c>
      <c r="H82" s="17">
        <v>160</v>
      </c>
      <c r="I82" s="17">
        <v>43</v>
      </c>
      <c r="J82" s="17">
        <v>14</v>
      </c>
      <c r="K82" s="43"/>
      <c r="L82" s="33">
        <f>SUM(C82:K82)</f>
        <v>4796</v>
      </c>
      <c r="M82" s="3"/>
      <c r="N82" s="3"/>
      <c r="P82" s="93"/>
      <c r="Q82" s="93"/>
      <c r="R82" s="93"/>
      <c r="S82" s="93"/>
    </row>
    <row r="83" spans="2:19" ht="12.75" customHeight="1">
      <c r="B83" s="8"/>
      <c r="C83" s="5"/>
      <c r="D83" s="5"/>
      <c r="E83" s="5"/>
      <c r="F83" s="5"/>
      <c r="G83" s="5"/>
      <c r="H83" s="5"/>
      <c r="I83" s="5"/>
      <c r="J83" s="5"/>
      <c r="K83" s="5"/>
      <c r="L83" s="5"/>
      <c r="N83" s="3"/>
      <c r="P83" s="93"/>
      <c r="Q83" s="93"/>
      <c r="R83" s="93"/>
      <c r="S83" s="93"/>
    </row>
    <row r="84" spans="2:19" ht="15.95" customHeight="1">
      <c r="B84" s="55" t="s">
        <v>99</v>
      </c>
      <c r="C84" s="3"/>
      <c r="D84" s="3"/>
      <c r="E84" s="3"/>
      <c r="F84" s="3"/>
      <c r="G84" s="3"/>
      <c r="H84" s="3"/>
      <c r="I84" s="3"/>
      <c r="J84" s="3"/>
      <c r="K84" s="3"/>
      <c r="L84" s="3"/>
      <c r="N84" s="3"/>
      <c r="P84" s="93"/>
      <c r="Q84" s="93"/>
      <c r="R84" s="93"/>
      <c r="S84" s="93"/>
    </row>
    <row r="85" spans="2:19" ht="15.95" customHeight="1">
      <c r="B85" s="28" t="s">
        <v>12</v>
      </c>
      <c r="C85" s="43"/>
      <c r="D85" s="43"/>
      <c r="E85" s="17">
        <v>635</v>
      </c>
      <c r="F85" s="17">
        <v>1370</v>
      </c>
      <c r="G85" s="17">
        <v>119</v>
      </c>
      <c r="H85" s="17">
        <v>256</v>
      </c>
      <c r="I85" s="17">
        <v>18</v>
      </c>
      <c r="J85" s="17">
        <v>37</v>
      </c>
      <c r="K85" s="43"/>
      <c r="L85" s="33">
        <f>SUM(C85:K85)</f>
        <v>2435</v>
      </c>
      <c r="N85" s="69"/>
      <c r="P85" s="93"/>
      <c r="Q85" s="93"/>
      <c r="R85" s="93"/>
      <c r="S85" s="93"/>
    </row>
    <row r="86" spans="2:19" ht="15.95" customHeight="1">
      <c r="B86" s="28" t="s">
        <v>0</v>
      </c>
      <c r="C86" s="43"/>
      <c r="D86" s="43"/>
      <c r="E86" s="17">
        <v>4472</v>
      </c>
      <c r="F86" s="17">
        <v>1950</v>
      </c>
      <c r="G86" s="17">
        <v>1061</v>
      </c>
      <c r="H86" s="17">
        <v>761</v>
      </c>
      <c r="I86" s="17">
        <v>408</v>
      </c>
      <c r="J86" s="17">
        <v>309</v>
      </c>
      <c r="K86" s="43"/>
      <c r="L86" s="33">
        <f>SUM(C86:K86)</f>
        <v>8961</v>
      </c>
      <c r="N86" s="69"/>
      <c r="P86" s="93"/>
      <c r="Q86" s="93"/>
      <c r="R86" s="93"/>
      <c r="S86" s="93"/>
    </row>
    <row r="87" spans="2:19" ht="15.95" customHeight="1">
      <c r="B87" s="29" t="s">
        <v>65</v>
      </c>
      <c r="C87" s="43"/>
      <c r="D87" s="43"/>
      <c r="E87" s="17">
        <v>55</v>
      </c>
      <c r="F87" s="17">
        <v>375</v>
      </c>
      <c r="G87" s="17">
        <v>520</v>
      </c>
      <c r="H87" s="17">
        <v>84</v>
      </c>
      <c r="I87" s="17">
        <v>32</v>
      </c>
      <c r="J87" s="17">
        <v>0</v>
      </c>
      <c r="K87" s="43"/>
      <c r="L87" s="33">
        <f>SUM(C87:K87)</f>
        <v>1066</v>
      </c>
      <c r="N87" s="69"/>
      <c r="P87" s="93"/>
      <c r="Q87" s="93"/>
      <c r="R87" s="93"/>
      <c r="S87" s="93"/>
    </row>
    <row r="88" spans="2:19" ht="15.95" customHeight="1">
      <c r="B88" s="53" t="s">
        <v>76</v>
      </c>
      <c r="C88" s="43"/>
      <c r="D88" s="43"/>
      <c r="E88" s="54">
        <f t="shared" ref="E88:J88" si="21">SUM(E89,E98)</f>
        <v>6489</v>
      </c>
      <c r="F88" s="54">
        <f t="shared" si="21"/>
        <v>21981</v>
      </c>
      <c r="G88" s="54">
        <f t="shared" si="21"/>
        <v>846</v>
      </c>
      <c r="H88" s="54">
        <f t="shared" si="21"/>
        <v>3577</v>
      </c>
      <c r="I88" s="54">
        <f t="shared" si="21"/>
        <v>-350</v>
      </c>
      <c r="J88" s="54">
        <f t="shared" si="21"/>
        <v>297</v>
      </c>
      <c r="K88" s="43"/>
      <c r="L88" s="33">
        <f>SUM(C88:K88)</f>
        <v>32840</v>
      </c>
      <c r="N88" s="75">
        <f>SUM(N89,N98)</f>
        <v>0</v>
      </c>
      <c r="P88" s="93"/>
      <c r="Q88" s="93"/>
      <c r="R88" s="93"/>
      <c r="S88" s="93"/>
    </row>
    <row r="89" spans="2:19" ht="15.95" customHeight="1">
      <c r="B89" s="53" t="s">
        <v>77</v>
      </c>
      <c r="C89" s="43"/>
      <c r="D89" s="43"/>
      <c r="E89" s="54">
        <f>E95+E96+E90+E97</f>
        <v>3677</v>
      </c>
      <c r="F89" s="54">
        <f>F90+F97</f>
        <v>10782</v>
      </c>
      <c r="G89" s="54">
        <f>G90+G97</f>
        <v>372</v>
      </c>
      <c r="H89" s="54">
        <f>H90+H97</f>
        <v>1835</v>
      </c>
      <c r="I89" s="54">
        <f>I90+I97</f>
        <v>-230</v>
      </c>
      <c r="J89" s="54">
        <f>J90+J97</f>
        <v>14</v>
      </c>
      <c r="K89" s="43"/>
      <c r="L89" s="33">
        <f>SUM(C89:K89)</f>
        <v>16450</v>
      </c>
      <c r="N89" s="75">
        <f>N90</f>
        <v>0</v>
      </c>
      <c r="P89" s="93"/>
      <c r="Q89" s="93"/>
      <c r="R89" s="93"/>
      <c r="S89" s="93"/>
    </row>
    <row r="90" spans="2:19" ht="15.95" customHeight="1">
      <c r="B90" s="63" t="s">
        <v>58</v>
      </c>
      <c r="C90" s="43"/>
      <c r="D90" s="43"/>
      <c r="E90" s="54">
        <f>SUM(E91:E94)</f>
        <v>2844</v>
      </c>
      <c r="F90" s="54">
        <f t="shared" ref="F90:J90" si="22">SUM(F91:F94)</f>
        <v>10658</v>
      </c>
      <c r="G90" s="54">
        <f t="shared" si="22"/>
        <v>437</v>
      </c>
      <c r="H90" s="54">
        <f t="shared" si="22"/>
        <v>347</v>
      </c>
      <c r="I90" s="54">
        <f t="shared" si="22"/>
        <v>-423</v>
      </c>
      <c r="J90" s="54">
        <f t="shared" si="22"/>
        <v>0</v>
      </c>
      <c r="K90" s="43"/>
      <c r="L90" s="33">
        <f t="shared" ref="L90:L108" si="23">SUM(C90:K90)</f>
        <v>13863</v>
      </c>
      <c r="N90" s="75">
        <f>N94</f>
        <v>0</v>
      </c>
      <c r="P90" s="93"/>
      <c r="Q90" s="93"/>
      <c r="R90" s="93"/>
      <c r="S90" s="93"/>
    </row>
    <row r="91" spans="2:19" ht="15.95" customHeight="1">
      <c r="B91" s="29" t="s">
        <v>114</v>
      </c>
      <c r="C91" s="43"/>
      <c r="D91" s="43"/>
      <c r="E91" s="17">
        <v>0</v>
      </c>
      <c r="F91" s="17">
        <v>1737</v>
      </c>
      <c r="G91" s="17">
        <v>0</v>
      </c>
      <c r="H91" s="17">
        <v>0</v>
      </c>
      <c r="I91" s="17">
        <v>0</v>
      </c>
      <c r="J91" s="17">
        <v>0</v>
      </c>
      <c r="K91" s="43"/>
      <c r="L91" s="33">
        <f t="shared" si="23"/>
        <v>1737</v>
      </c>
      <c r="N91" s="69"/>
      <c r="P91" s="93"/>
      <c r="Q91" s="93"/>
      <c r="R91" s="93"/>
      <c r="S91" s="93"/>
    </row>
    <row r="92" spans="2:19" ht="15.95" customHeight="1">
      <c r="B92" s="29" t="s">
        <v>115</v>
      </c>
      <c r="C92" s="43"/>
      <c r="D92" s="43"/>
      <c r="E92" s="17">
        <v>0</v>
      </c>
      <c r="F92" s="17">
        <v>116</v>
      </c>
      <c r="G92" s="17">
        <v>0</v>
      </c>
      <c r="H92" s="17">
        <v>0</v>
      </c>
      <c r="I92" s="17">
        <v>0</v>
      </c>
      <c r="J92" s="17">
        <v>0</v>
      </c>
      <c r="K92" s="43"/>
      <c r="L92" s="33">
        <f t="shared" si="23"/>
        <v>116</v>
      </c>
      <c r="N92" s="69"/>
      <c r="P92" s="93"/>
      <c r="Q92" s="93"/>
      <c r="R92" s="93"/>
      <c r="S92" s="93"/>
    </row>
    <row r="93" spans="2:19" ht="15.95" customHeight="1">
      <c r="B93" s="29" t="s">
        <v>59</v>
      </c>
      <c r="C93" s="43"/>
      <c r="D93" s="43"/>
      <c r="E93" s="43"/>
      <c r="F93" s="43"/>
      <c r="G93" s="17">
        <v>0</v>
      </c>
      <c r="H93" s="17">
        <v>0</v>
      </c>
      <c r="I93" s="17">
        <v>0</v>
      </c>
      <c r="J93" s="17">
        <v>0</v>
      </c>
      <c r="K93" s="43"/>
      <c r="L93" s="33">
        <f t="shared" si="23"/>
        <v>0</v>
      </c>
      <c r="N93" s="69"/>
      <c r="P93" s="93"/>
      <c r="Q93" s="93"/>
      <c r="R93" s="93"/>
      <c r="S93" s="93"/>
    </row>
    <row r="94" spans="2:19" ht="15.95" customHeight="1">
      <c r="B94" s="52" t="s">
        <v>60</v>
      </c>
      <c r="C94" s="43"/>
      <c r="D94" s="43"/>
      <c r="E94" s="17">
        <v>2844</v>
      </c>
      <c r="F94" s="17">
        <v>8805</v>
      </c>
      <c r="G94" s="17">
        <v>437</v>
      </c>
      <c r="H94" s="17">
        <v>347</v>
      </c>
      <c r="I94" s="17">
        <v>-423</v>
      </c>
      <c r="J94" s="17">
        <v>0</v>
      </c>
      <c r="K94" s="43"/>
      <c r="L94" s="33">
        <f t="shared" si="23"/>
        <v>12010</v>
      </c>
      <c r="N94" s="87">
        <v>0</v>
      </c>
      <c r="P94" s="93"/>
      <c r="Q94" s="93"/>
      <c r="R94" s="93"/>
      <c r="S94" s="93"/>
    </row>
    <row r="95" spans="2:19" ht="15.95" customHeight="1">
      <c r="B95" s="52" t="s">
        <v>1</v>
      </c>
      <c r="C95" s="43"/>
      <c r="D95" s="43"/>
      <c r="E95" s="17">
        <v>89</v>
      </c>
      <c r="F95" s="43"/>
      <c r="G95" s="43"/>
      <c r="H95" s="43"/>
      <c r="I95" s="43"/>
      <c r="J95" s="43"/>
      <c r="K95" s="43"/>
      <c r="L95" s="33">
        <f>SUM(C95:K95)</f>
        <v>89</v>
      </c>
      <c r="N95" s="69"/>
      <c r="P95" s="93"/>
      <c r="Q95" s="93"/>
      <c r="R95" s="93"/>
      <c r="S95" s="93"/>
    </row>
    <row r="96" spans="2:19" ht="15.95" customHeight="1">
      <c r="B96" s="29" t="s">
        <v>78</v>
      </c>
      <c r="C96" s="43"/>
      <c r="D96" s="43"/>
      <c r="E96" s="17">
        <v>744</v>
      </c>
      <c r="F96" s="43"/>
      <c r="G96" s="43"/>
      <c r="H96" s="43"/>
      <c r="I96" s="43"/>
      <c r="J96" s="43"/>
      <c r="K96" s="43"/>
      <c r="L96" s="33">
        <f>SUM(C96:K96)</f>
        <v>744</v>
      </c>
      <c r="N96" s="87">
        <v>209</v>
      </c>
      <c r="P96" s="93"/>
      <c r="Q96" s="93"/>
      <c r="R96" s="93"/>
      <c r="S96" s="93"/>
    </row>
    <row r="97" spans="2:19" ht="15.95" customHeight="1">
      <c r="B97" s="29" t="s">
        <v>79</v>
      </c>
      <c r="C97" s="43"/>
      <c r="D97" s="43"/>
      <c r="E97" s="17">
        <v>0</v>
      </c>
      <c r="F97" s="17">
        <v>124</v>
      </c>
      <c r="G97" s="17">
        <v>-65</v>
      </c>
      <c r="H97" s="17">
        <v>1488</v>
      </c>
      <c r="I97" s="17">
        <v>193</v>
      </c>
      <c r="J97" s="17">
        <v>14</v>
      </c>
      <c r="K97" s="43"/>
      <c r="L97" s="33">
        <f t="shared" si="23"/>
        <v>1754</v>
      </c>
      <c r="N97" s="87">
        <v>0</v>
      </c>
      <c r="P97" s="93"/>
      <c r="Q97" s="93"/>
      <c r="R97" s="93"/>
      <c r="S97" s="93"/>
    </row>
    <row r="98" spans="2:19" ht="15.95" customHeight="1">
      <c r="B98" s="53" t="s">
        <v>80</v>
      </c>
      <c r="C98" s="43"/>
      <c r="D98" s="43"/>
      <c r="E98" s="54">
        <f t="shared" ref="E98:J98" si="24">SUM(E99,E102:E108)</f>
        <v>2812</v>
      </c>
      <c r="F98" s="54">
        <f t="shared" si="24"/>
        <v>11199</v>
      </c>
      <c r="G98" s="54">
        <f t="shared" si="24"/>
        <v>474</v>
      </c>
      <c r="H98" s="54">
        <f t="shared" si="24"/>
        <v>1742</v>
      </c>
      <c r="I98" s="54">
        <f t="shared" si="24"/>
        <v>-120</v>
      </c>
      <c r="J98" s="54">
        <f t="shared" si="24"/>
        <v>283</v>
      </c>
      <c r="K98" s="43"/>
      <c r="L98" s="33">
        <f t="shared" si="23"/>
        <v>16390</v>
      </c>
      <c r="N98" s="75">
        <f>SUM(N101:N103)</f>
        <v>0</v>
      </c>
      <c r="P98" s="93"/>
      <c r="Q98" s="93"/>
      <c r="R98" s="93"/>
      <c r="S98" s="93"/>
    </row>
    <row r="99" spans="2:19" ht="15.95" customHeight="1">
      <c r="B99" s="63" t="s">
        <v>2</v>
      </c>
      <c r="C99" s="43"/>
      <c r="D99" s="43"/>
      <c r="E99" s="54">
        <f>SUM(E100:E101)</f>
        <v>0</v>
      </c>
      <c r="F99" s="54">
        <f t="shared" ref="F99:J99" si="25">SUM(F100:F101)</f>
        <v>9559</v>
      </c>
      <c r="G99" s="54">
        <f t="shared" si="25"/>
        <v>174</v>
      </c>
      <c r="H99" s="54">
        <f t="shared" si="25"/>
        <v>0</v>
      </c>
      <c r="I99" s="54">
        <f t="shared" si="25"/>
        <v>43</v>
      </c>
      <c r="J99" s="54">
        <f t="shared" si="25"/>
        <v>2</v>
      </c>
      <c r="K99" s="43"/>
      <c r="L99" s="33">
        <f t="shared" si="23"/>
        <v>9778</v>
      </c>
      <c r="N99" s="75">
        <f>SUM(N100:N101)</f>
        <v>0</v>
      </c>
      <c r="P99" s="93"/>
      <c r="Q99" s="93"/>
      <c r="R99" s="93"/>
      <c r="S99" s="93"/>
    </row>
    <row r="100" spans="2:19" ht="15.95" customHeight="1">
      <c r="B100" s="52" t="s">
        <v>107</v>
      </c>
      <c r="C100" s="43"/>
      <c r="D100" s="43"/>
      <c r="E100" s="17">
        <v>0</v>
      </c>
      <c r="F100" s="17">
        <v>8714</v>
      </c>
      <c r="G100" s="17">
        <v>0</v>
      </c>
      <c r="H100" s="17">
        <v>0</v>
      </c>
      <c r="I100" s="17">
        <v>0</v>
      </c>
      <c r="J100" s="17">
        <v>0</v>
      </c>
      <c r="K100" s="43"/>
      <c r="L100" s="33">
        <f t="shared" si="23"/>
        <v>8714</v>
      </c>
      <c r="N100" s="17">
        <v>0</v>
      </c>
      <c r="P100" s="93"/>
      <c r="Q100" s="93"/>
      <c r="R100" s="93"/>
      <c r="S100" s="93"/>
    </row>
    <row r="101" spans="2:19" ht="15.95" customHeight="1">
      <c r="B101" s="52" t="s">
        <v>61</v>
      </c>
      <c r="C101" s="43"/>
      <c r="D101" s="43"/>
      <c r="E101" s="17">
        <v>0</v>
      </c>
      <c r="F101" s="17">
        <v>845</v>
      </c>
      <c r="G101" s="17">
        <v>174</v>
      </c>
      <c r="H101" s="17">
        <v>0</v>
      </c>
      <c r="I101" s="17">
        <v>43</v>
      </c>
      <c r="J101" s="17">
        <v>2</v>
      </c>
      <c r="K101" s="43"/>
      <c r="L101" s="33">
        <f t="shared" si="23"/>
        <v>1064</v>
      </c>
      <c r="N101" s="87">
        <v>0</v>
      </c>
      <c r="P101" s="93"/>
      <c r="Q101" s="93"/>
      <c r="R101" s="93"/>
      <c r="S101" s="93"/>
    </row>
    <row r="102" spans="2:19" ht="15.95" customHeight="1">
      <c r="B102" s="52" t="s">
        <v>3</v>
      </c>
      <c r="C102" s="43"/>
      <c r="D102" s="43"/>
      <c r="E102" s="17">
        <v>0</v>
      </c>
      <c r="F102" s="17">
        <v>932</v>
      </c>
      <c r="G102" s="17">
        <v>0</v>
      </c>
      <c r="H102" s="17">
        <v>1522</v>
      </c>
      <c r="I102" s="17">
        <v>0</v>
      </c>
      <c r="J102" s="17">
        <v>0</v>
      </c>
      <c r="K102" s="43"/>
      <c r="L102" s="33">
        <f t="shared" si="23"/>
        <v>2454</v>
      </c>
      <c r="N102" s="87">
        <v>0</v>
      </c>
      <c r="P102" s="93"/>
      <c r="Q102" s="93"/>
      <c r="R102" s="93"/>
      <c r="S102" s="93"/>
    </row>
    <row r="103" spans="2:19" ht="15.95" customHeight="1">
      <c r="B103" s="29" t="s">
        <v>81</v>
      </c>
      <c r="C103" s="43"/>
      <c r="D103" s="43"/>
      <c r="E103" s="17">
        <v>0</v>
      </c>
      <c r="F103" s="17">
        <v>496</v>
      </c>
      <c r="G103" s="17">
        <v>295</v>
      </c>
      <c r="H103" s="17">
        <v>0</v>
      </c>
      <c r="I103" s="17">
        <v>0</v>
      </c>
      <c r="J103" s="17">
        <v>0</v>
      </c>
      <c r="K103" s="43"/>
      <c r="L103" s="33">
        <f t="shared" si="23"/>
        <v>791</v>
      </c>
      <c r="N103" s="87">
        <v>0</v>
      </c>
      <c r="P103" s="93"/>
      <c r="Q103" s="93"/>
      <c r="R103" s="93"/>
      <c r="S103" s="93"/>
    </row>
    <row r="104" spans="2:19" ht="15.95" customHeight="1">
      <c r="B104" s="29" t="s">
        <v>82</v>
      </c>
      <c r="C104" s="43"/>
      <c r="D104" s="43"/>
      <c r="E104" s="17">
        <v>0</v>
      </c>
      <c r="F104" s="17">
        <v>0</v>
      </c>
      <c r="G104" s="17">
        <v>5</v>
      </c>
      <c r="H104" s="17">
        <v>16</v>
      </c>
      <c r="I104" s="17">
        <v>0</v>
      </c>
      <c r="J104" s="17">
        <v>0</v>
      </c>
      <c r="K104" s="43"/>
      <c r="L104" s="33">
        <f t="shared" si="23"/>
        <v>21</v>
      </c>
      <c r="N104" s="69"/>
      <c r="P104" s="93"/>
      <c r="Q104" s="93"/>
      <c r="R104" s="93"/>
      <c r="S104" s="93"/>
    </row>
    <row r="105" spans="2:19" ht="15.95" customHeight="1">
      <c r="B105" s="29" t="s">
        <v>83</v>
      </c>
      <c r="C105" s="43"/>
      <c r="D105" s="43"/>
      <c r="E105" s="43"/>
      <c r="F105" s="17">
        <v>0</v>
      </c>
      <c r="G105" s="17">
        <v>0</v>
      </c>
      <c r="H105" s="17">
        <v>158</v>
      </c>
      <c r="I105" s="17">
        <v>36</v>
      </c>
      <c r="J105" s="17">
        <v>0</v>
      </c>
      <c r="K105" s="43"/>
      <c r="L105" s="33">
        <f t="shared" si="23"/>
        <v>194</v>
      </c>
      <c r="N105" s="69"/>
      <c r="P105" s="93"/>
      <c r="Q105" s="93"/>
      <c r="R105" s="93"/>
      <c r="S105" s="93"/>
    </row>
    <row r="106" spans="2:19" ht="15.95" customHeight="1">
      <c r="B106" s="29" t="s">
        <v>84</v>
      </c>
      <c r="C106" s="43"/>
      <c r="D106" s="43"/>
      <c r="E106" s="17">
        <v>78</v>
      </c>
      <c r="F106" s="61"/>
      <c r="G106" s="61"/>
      <c r="H106" s="61"/>
      <c r="I106" s="61"/>
      <c r="J106" s="61"/>
      <c r="K106" s="43"/>
      <c r="L106" s="33">
        <f t="shared" si="23"/>
        <v>78</v>
      </c>
      <c r="N106" s="69"/>
      <c r="P106" s="93"/>
      <c r="Q106" s="93"/>
      <c r="R106" s="93"/>
      <c r="S106" s="93"/>
    </row>
    <row r="107" spans="2:19" ht="15.95" customHeight="1">
      <c r="B107" s="29" t="s">
        <v>85</v>
      </c>
      <c r="C107" s="43"/>
      <c r="D107" s="43"/>
      <c r="E107" s="17">
        <v>2027</v>
      </c>
      <c r="F107" s="61"/>
      <c r="G107" s="61"/>
      <c r="H107" s="61"/>
      <c r="I107" s="61"/>
      <c r="J107" s="61"/>
      <c r="K107" s="43"/>
      <c r="L107" s="33">
        <f t="shared" si="23"/>
        <v>2027</v>
      </c>
      <c r="N107" s="69"/>
      <c r="P107" s="93"/>
      <c r="Q107" s="93"/>
      <c r="R107" s="93"/>
      <c r="S107" s="93"/>
    </row>
    <row r="108" spans="2:19" ht="15.95" customHeight="1">
      <c r="B108" s="29" t="s">
        <v>86</v>
      </c>
      <c r="C108" s="43"/>
      <c r="D108" s="43"/>
      <c r="E108" s="17">
        <v>707</v>
      </c>
      <c r="F108" s="17">
        <v>212</v>
      </c>
      <c r="G108" s="17">
        <v>0</v>
      </c>
      <c r="H108" s="17">
        <v>46</v>
      </c>
      <c r="I108" s="17">
        <v>-199</v>
      </c>
      <c r="J108" s="17">
        <v>281</v>
      </c>
      <c r="K108" s="43"/>
      <c r="L108" s="33">
        <f t="shared" si="23"/>
        <v>1047</v>
      </c>
      <c r="N108" s="69"/>
      <c r="P108" s="93"/>
      <c r="Q108" s="93"/>
      <c r="R108" s="93"/>
      <c r="S108" s="93"/>
    </row>
    <row r="109" spans="2:19" ht="15.95" customHeight="1">
      <c r="B109" s="60" t="s">
        <v>62</v>
      </c>
      <c r="C109" s="32">
        <f>C28</f>
        <v>840</v>
      </c>
      <c r="D109" s="32">
        <f>D28</f>
        <v>0</v>
      </c>
      <c r="E109" s="32">
        <f t="shared" ref="E109:J109" si="26">SUM(E85:E88)</f>
        <v>11651</v>
      </c>
      <c r="F109" s="32">
        <f t="shared" si="26"/>
        <v>25676</v>
      </c>
      <c r="G109" s="32">
        <f t="shared" si="26"/>
        <v>2546</v>
      </c>
      <c r="H109" s="32">
        <f t="shared" si="26"/>
        <v>4678</v>
      </c>
      <c r="I109" s="32">
        <f t="shared" si="26"/>
        <v>108</v>
      </c>
      <c r="J109" s="32">
        <f t="shared" si="26"/>
        <v>643</v>
      </c>
      <c r="K109" s="32">
        <f>K28</f>
        <v>68</v>
      </c>
      <c r="L109" s="32">
        <f>SUM(C109:K109)</f>
        <v>46210</v>
      </c>
      <c r="N109" s="35">
        <f>N88</f>
        <v>0</v>
      </c>
      <c r="P109" s="93"/>
      <c r="Q109" s="93"/>
      <c r="R109" s="93"/>
      <c r="S109" s="93"/>
    </row>
    <row r="110" spans="2:19" ht="12.75" customHeight="1">
      <c r="B110" s="8"/>
      <c r="C110" s="5"/>
      <c r="D110" s="5"/>
      <c r="E110" s="5"/>
      <c r="F110" s="5"/>
      <c r="G110" s="5"/>
      <c r="H110" s="5"/>
      <c r="I110" s="5"/>
      <c r="J110" s="5"/>
      <c r="K110" s="6"/>
      <c r="L110" s="6"/>
      <c r="P110" s="93"/>
      <c r="Q110" s="93"/>
      <c r="R110" s="93"/>
      <c r="S110" s="93"/>
    </row>
    <row r="111" spans="2:19" ht="15.95" customHeight="1">
      <c r="B111" s="70" t="s">
        <v>55</v>
      </c>
      <c r="C111" s="72"/>
      <c r="D111" s="73"/>
      <c r="E111" s="71">
        <f>E28-E109</f>
        <v>0</v>
      </c>
      <c r="F111" s="71">
        <f t="shared" ref="F111:L111" si="27">F28-F109</f>
        <v>0</v>
      </c>
      <c r="G111" s="71">
        <f t="shared" si="27"/>
        <v>0</v>
      </c>
      <c r="H111" s="71">
        <f t="shared" si="27"/>
        <v>0</v>
      </c>
      <c r="I111" s="71">
        <f t="shared" si="27"/>
        <v>0</v>
      </c>
      <c r="J111" s="71">
        <f t="shared" si="27"/>
        <v>0</v>
      </c>
      <c r="K111" s="74"/>
      <c r="L111" s="71">
        <f t="shared" si="27"/>
        <v>0</v>
      </c>
      <c r="P111" s="93"/>
      <c r="Q111" s="93"/>
      <c r="R111" s="93"/>
      <c r="S111" s="93"/>
    </row>
    <row r="112" spans="2:19" ht="12.75" customHeight="1">
      <c r="B112" s="8"/>
      <c r="C112" s="5"/>
      <c r="D112" s="5"/>
      <c r="E112" s="5"/>
      <c r="F112" s="5"/>
      <c r="G112" s="5"/>
      <c r="H112" s="5"/>
      <c r="I112" s="5"/>
      <c r="J112" s="5"/>
      <c r="K112" s="6"/>
      <c r="L112" s="6"/>
      <c r="P112" s="93"/>
      <c r="Q112" s="93"/>
      <c r="R112" s="93"/>
      <c r="S112" s="93"/>
    </row>
    <row r="113" spans="2:19" ht="15.95" customHeight="1">
      <c r="B113" s="29" t="s">
        <v>66</v>
      </c>
      <c r="C113" s="43"/>
      <c r="D113" s="43"/>
      <c r="E113" s="17">
        <v>0</v>
      </c>
      <c r="F113" s="17">
        <v>926</v>
      </c>
      <c r="G113" s="17">
        <v>231</v>
      </c>
      <c r="H113" s="17">
        <v>474</v>
      </c>
      <c r="I113" s="17">
        <v>0</v>
      </c>
      <c r="J113" s="17">
        <v>8</v>
      </c>
      <c r="K113" s="43"/>
      <c r="L113" s="33">
        <f>SUM(C113:K113)</f>
        <v>1639</v>
      </c>
      <c r="M113" s="76" t="s">
        <v>122</v>
      </c>
      <c r="P113" s="93"/>
      <c r="Q113" s="93"/>
      <c r="R113" s="93"/>
      <c r="S113" s="93"/>
    </row>
    <row r="114" spans="2:19" ht="15.95" customHeight="1">
      <c r="B114" s="52" t="s">
        <v>5</v>
      </c>
      <c r="C114" s="43"/>
      <c r="D114" s="43"/>
      <c r="E114" s="43"/>
      <c r="F114" s="43"/>
      <c r="G114" s="43"/>
      <c r="H114" s="43"/>
      <c r="I114" s="43"/>
      <c r="J114" s="43"/>
      <c r="K114" s="43"/>
      <c r="L114" s="17">
        <v>143</v>
      </c>
      <c r="M114" s="76" t="s">
        <v>122</v>
      </c>
      <c r="P114" s="93"/>
      <c r="Q114" s="93"/>
      <c r="R114" s="93"/>
      <c r="S114" s="93"/>
    </row>
    <row r="115" spans="2:19" ht="12.75" customHeight="1">
      <c r="B115" s="8"/>
      <c r="C115" s="5"/>
      <c r="D115" s="5"/>
      <c r="E115" s="5"/>
      <c r="F115" s="5"/>
      <c r="G115" s="5"/>
      <c r="H115" s="5"/>
      <c r="I115" s="5"/>
      <c r="J115" s="5"/>
      <c r="K115" s="5"/>
      <c r="L115" s="5"/>
      <c r="P115" s="93"/>
      <c r="Q115" s="93"/>
      <c r="R115" s="93"/>
      <c r="S115" s="93"/>
    </row>
    <row r="116" spans="2:19" ht="15.95" customHeight="1">
      <c r="B116" s="55" t="s">
        <v>100</v>
      </c>
      <c r="C116" s="3"/>
      <c r="D116" s="3"/>
      <c r="E116" s="3"/>
      <c r="F116" s="3"/>
      <c r="G116" s="3"/>
      <c r="H116" s="3"/>
      <c r="I116" s="3"/>
      <c r="J116" s="3"/>
      <c r="K116" s="3"/>
      <c r="L116" s="3"/>
      <c r="P116" s="93"/>
      <c r="Q116" s="93"/>
      <c r="R116" s="93"/>
      <c r="S116" s="93"/>
    </row>
    <row r="117" spans="2:19" ht="15.95" customHeight="1">
      <c r="B117" s="67" t="s">
        <v>0</v>
      </c>
      <c r="C117" s="43"/>
      <c r="D117" s="43"/>
      <c r="E117" s="17">
        <v>0</v>
      </c>
      <c r="F117" s="17">
        <v>-12</v>
      </c>
      <c r="G117" s="17">
        <v>-35</v>
      </c>
      <c r="H117" s="17">
        <v>0</v>
      </c>
      <c r="I117" s="17">
        <v>0</v>
      </c>
      <c r="J117" s="17">
        <v>0</v>
      </c>
      <c r="K117" s="43"/>
      <c r="L117" s="33">
        <f>SUM(C117:K117)</f>
        <v>-47</v>
      </c>
      <c r="P117" s="93"/>
      <c r="Q117" s="93"/>
      <c r="R117" s="93"/>
      <c r="S117" s="93"/>
    </row>
    <row r="118" spans="2:19" ht="15.95" customHeight="1">
      <c r="B118" s="29" t="s">
        <v>65</v>
      </c>
      <c r="C118" s="43"/>
      <c r="D118" s="43"/>
      <c r="E118" s="17">
        <v>0</v>
      </c>
      <c r="F118" s="17">
        <v>0</v>
      </c>
      <c r="G118" s="17">
        <v>0</v>
      </c>
      <c r="H118" s="17">
        <v>0</v>
      </c>
      <c r="I118" s="17">
        <v>0</v>
      </c>
      <c r="J118" s="17">
        <v>0</v>
      </c>
      <c r="K118" s="43"/>
      <c r="L118" s="33">
        <f>SUM(C118:K118)</f>
        <v>0</v>
      </c>
      <c r="P118" s="93"/>
      <c r="Q118" s="93"/>
      <c r="R118" s="93"/>
      <c r="S118" s="93"/>
    </row>
    <row r="119" spans="2:19" ht="15.95" customHeight="1">
      <c r="B119" s="29" t="s">
        <v>88</v>
      </c>
      <c r="C119" s="43"/>
      <c r="D119" s="43"/>
      <c r="E119" s="17">
        <v>0</v>
      </c>
      <c r="F119" s="17">
        <v>0</v>
      </c>
      <c r="G119" s="17">
        <v>0</v>
      </c>
      <c r="H119" s="17">
        <v>0</v>
      </c>
      <c r="I119" s="17">
        <v>0</v>
      </c>
      <c r="J119" s="17">
        <v>0</v>
      </c>
      <c r="K119" s="43"/>
      <c r="L119" s="33">
        <f>SUM(C119:K119)</f>
        <v>0</v>
      </c>
      <c r="P119" s="93"/>
      <c r="Q119" s="93"/>
      <c r="R119" s="93"/>
      <c r="S119" s="93"/>
    </row>
    <row r="120" spans="2:19" ht="15.95" customHeight="1">
      <c r="B120" s="53" t="s">
        <v>76</v>
      </c>
      <c r="C120" s="43"/>
      <c r="D120" s="43"/>
      <c r="E120" s="54">
        <f t="shared" ref="E120:J120" si="28">SUM(E121,E126)</f>
        <v>0</v>
      </c>
      <c r="F120" s="54">
        <f t="shared" si="28"/>
        <v>-861</v>
      </c>
      <c r="G120" s="54">
        <f t="shared" si="28"/>
        <v>-45</v>
      </c>
      <c r="H120" s="54">
        <f t="shared" si="28"/>
        <v>-96</v>
      </c>
      <c r="I120" s="54">
        <f t="shared" si="28"/>
        <v>0</v>
      </c>
      <c r="J120" s="54">
        <f t="shared" si="28"/>
        <v>0</v>
      </c>
      <c r="K120" s="43"/>
      <c r="L120" s="33">
        <f>SUM(C120:K120)</f>
        <v>-1002</v>
      </c>
      <c r="P120" s="93"/>
      <c r="Q120" s="93"/>
      <c r="R120" s="93"/>
      <c r="S120" s="93"/>
    </row>
    <row r="121" spans="2:19" ht="15.95" customHeight="1">
      <c r="B121" s="53" t="s">
        <v>77</v>
      </c>
      <c r="C121" s="43"/>
      <c r="D121" s="43"/>
      <c r="E121" s="54">
        <f t="shared" ref="E121:J121" si="29">SUM(E122:E125)</f>
        <v>0</v>
      </c>
      <c r="F121" s="54">
        <f t="shared" si="29"/>
        <v>-422</v>
      </c>
      <c r="G121" s="54">
        <f t="shared" si="29"/>
        <v>0</v>
      </c>
      <c r="H121" s="54">
        <f t="shared" si="29"/>
        <v>-86</v>
      </c>
      <c r="I121" s="54">
        <f t="shared" si="29"/>
        <v>0</v>
      </c>
      <c r="J121" s="54">
        <f t="shared" si="29"/>
        <v>0</v>
      </c>
      <c r="K121" s="43"/>
      <c r="L121" s="33">
        <f>SUM(C121:K121)</f>
        <v>-508</v>
      </c>
      <c r="P121" s="93"/>
      <c r="Q121" s="93"/>
      <c r="R121" s="93"/>
      <c r="S121" s="93"/>
    </row>
    <row r="122" spans="2:19" ht="15.95" customHeight="1">
      <c r="B122" s="68" t="s">
        <v>58</v>
      </c>
      <c r="C122" s="43"/>
      <c r="D122" s="43"/>
      <c r="E122" s="88">
        <v>0</v>
      </c>
      <c r="F122" s="88">
        <v>-422</v>
      </c>
      <c r="G122" s="88">
        <v>0</v>
      </c>
      <c r="H122" s="88">
        <v>0</v>
      </c>
      <c r="I122" s="88">
        <v>0</v>
      </c>
      <c r="J122" s="88">
        <v>0</v>
      </c>
      <c r="K122" s="43"/>
      <c r="L122" s="33">
        <f t="shared" ref="L122:L134" si="30">SUM(C122:K122)</f>
        <v>-422</v>
      </c>
      <c r="P122" s="93"/>
      <c r="Q122" s="93"/>
      <c r="R122" s="93"/>
      <c r="S122" s="93"/>
    </row>
    <row r="123" spans="2:19" ht="15.95" customHeight="1">
      <c r="B123" s="68" t="s">
        <v>1</v>
      </c>
      <c r="C123" s="43"/>
      <c r="D123" s="43"/>
      <c r="E123" s="17">
        <v>0</v>
      </c>
      <c r="F123" s="43"/>
      <c r="G123" s="43"/>
      <c r="H123" s="43"/>
      <c r="I123" s="43"/>
      <c r="J123" s="43"/>
      <c r="K123" s="43"/>
      <c r="L123" s="33">
        <f>SUM(C123:K123)</f>
        <v>0</v>
      </c>
      <c r="P123" s="93"/>
      <c r="Q123" s="93"/>
      <c r="R123" s="93"/>
      <c r="S123" s="93"/>
    </row>
    <row r="124" spans="2:19" ht="15.95" customHeight="1">
      <c r="B124" s="30" t="s">
        <v>78</v>
      </c>
      <c r="C124" s="43"/>
      <c r="D124" s="43"/>
      <c r="E124" s="17">
        <v>0</v>
      </c>
      <c r="F124" s="43"/>
      <c r="G124" s="43"/>
      <c r="H124" s="43"/>
      <c r="I124" s="43"/>
      <c r="J124" s="43"/>
      <c r="K124" s="43"/>
      <c r="L124" s="33">
        <f>SUM(C124:K124)</f>
        <v>0</v>
      </c>
      <c r="P124" s="93"/>
      <c r="Q124" s="93"/>
      <c r="R124" s="93"/>
      <c r="S124" s="93"/>
    </row>
    <row r="125" spans="2:19" ht="15.95" customHeight="1">
      <c r="B125" s="30" t="s">
        <v>79</v>
      </c>
      <c r="C125" s="43"/>
      <c r="D125" s="43"/>
      <c r="E125" s="88">
        <v>0</v>
      </c>
      <c r="F125" s="88">
        <v>0</v>
      </c>
      <c r="G125" s="88">
        <v>0</v>
      </c>
      <c r="H125" s="88">
        <v>-86</v>
      </c>
      <c r="I125" s="88">
        <v>0</v>
      </c>
      <c r="J125" s="88">
        <v>0</v>
      </c>
      <c r="K125" s="43"/>
      <c r="L125" s="33">
        <f t="shared" si="30"/>
        <v>-86</v>
      </c>
      <c r="P125" s="93"/>
      <c r="Q125" s="93"/>
      <c r="R125" s="93"/>
      <c r="S125" s="93"/>
    </row>
    <row r="126" spans="2:19" ht="15.95" customHeight="1">
      <c r="B126" s="53" t="s">
        <v>80</v>
      </c>
      <c r="C126" s="43"/>
      <c r="D126" s="43"/>
      <c r="E126" s="54">
        <f t="shared" ref="E126:J126" si="31">SUM(E127:E134)</f>
        <v>0</v>
      </c>
      <c r="F126" s="54">
        <f t="shared" si="31"/>
        <v>-439</v>
      </c>
      <c r="G126" s="54">
        <f t="shared" si="31"/>
        <v>-45</v>
      </c>
      <c r="H126" s="54">
        <f t="shared" si="31"/>
        <v>-10</v>
      </c>
      <c r="I126" s="54">
        <f t="shared" si="31"/>
        <v>0</v>
      </c>
      <c r="J126" s="54">
        <f t="shared" si="31"/>
        <v>0</v>
      </c>
      <c r="K126" s="43"/>
      <c r="L126" s="33">
        <f t="shared" si="30"/>
        <v>-494</v>
      </c>
      <c r="P126" s="93"/>
      <c r="Q126" s="93"/>
      <c r="R126" s="93"/>
      <c r="S126" s="93"/>
    </row>
    <row r="127" spans="2:19" ht="15.95" customHeight="1">
      <c r="B127" s="68" t="s">
        <v>2</v>
      </c>
      <c r="C127" s="43"/>
      <c r="D127" s="43"/>
      <c r="E127" s="17">
        <v>0</v>
      </c>
      <c r="F127" s="17">
        <v>-232</v>
      </c>
      <c r="G127" s="17">
        <v>-45</v>
      </c>
      <c r="H127" s="17">
        <v>0</v>
      </c>
      <c r="I127" s="17">
        <v>0</v>
      </c>
      <c r="J127" s="17">
        <v>0</v>
      </c>
      <c r="K127" s="43"/>
      <c r="L127" s="33">
        <f t="shared" si="30"/>
        <v>-277</v>
      </c>
      <c r="P127" s="93"/>
      <c r="Q127" s="93"/>
      <c r="R127" s="93"/>
      <c r="S127" s="93"/>
    </row>
    <row r="128" spans="2:19" ht="15.95" customHeight="1">
      <c r="B128" s="68" t="s">
        <v>3</v>
      </c>
      <c r="C128" s="43"/>
      <c r="D128" s="43"/>
      <c r="E128" s="17">
        <v>0</v>
      </c>
      <c r="F128" s="17">
        <v>-9</v>
      </c>
      <c r="G128" s="17">
        <v>0</v>
      </c>
      <c r="H128" s="17">
        <v>-10</v>
      </c>
      <c r="I128" s="17">
        <v>0</v>
      </c>
      <c r="J128" s="17">
        <v>0</v>
      </c>
      <c r="K128" s="43"/>
      <c r="L128" s="33">
        <f t="shared" si="30"/>
        <v>-19</v>
      </c>
      <c r="P128" s="93"/>
      <c r="Q128" s="93"/>
      <c r="R128" s="93"/>
      <c r="S128" s="93"/>
    </row>
    <row r="129" spans="2:19" ht="15.95" customHeight="1">
      <c r="B129" s="30" t="s">
        <v>81</v>
      </c>
      <c r="C129" s="43"/>
      <c r="D129" s="43"/>
      <c r="E129" s="17">
        <v>0</v>
      </c>
      <c r="F129" s="17">
        <v>-198</v>
      </c>
      <c r="G129" s="17">
        <v>0</v>
      </c>
      <c r="H129" s="17">
        <v>0</v>
      </c>
      <c r="I129" s="17">
        <v>0</v>
      </c>
      <c r="J129" s="17">
        <v>0</v>
      </c>
      <c r="K129" s="43"/>
      <c r="L129" s="33">
        <f t="shared" si="30"/>
        <v>-198</v>
      </c>
      <c r="P129" s="93"/>
      <c r="Q129" s="93"/>
      <c r="R129" s="93"/>
      <c r="S129" s="93"/>
    </row>
    <row r="130" spans="2:19" ht="15.95" customHeight="1">
      <c r="B130" s="30" t="s">
        <v>82</v>
      </c>
      <c r="C130" s="43"/>
      <c r="D130" s="43"/>
      <c r="E130" s="17">
        <v>0</v>
      </c>
      <c r="F130" s="17">
        <v>0</v>
      </c>
      <c r="G130" s="17">
        <v>0</v>
      </c>
      <c r="H130" s="17">
        <v>0</v>
      </c>
      <c r="I130" s="17">
        <v>0</v>
      </c>
      <c r="J130" s="17">
        <v>0</v>
      </c>
      <c r="K130" s="43"/>
      <c r="L130" s="33">
        <f t="shared" si="30"/>
        <v>0</v>
      </c>
      <c r="P130" s="93"/>
      <c r="Q130" s="93"/>
      <c r="R130" s="93"/>
      <c r="S130" s="93"/>
    </row>
    <row r="131" spans="2:19" ht="15.95" customHeight="1">
      <c r="B131" s="30" t="s">
        <v>83</v>
      </c>
      <c r="C131" s="43"/>
      <c r="D131" s="43"/>
      <c r="E131" s="43"/>
      <c r="F131" s="17">
        <v>0</v>
      </c>
      <c r="G131" s="17">
        <v>0</v>
      </c>
      <c r="H131" s="17">
        <v>0</v>
      </c>
      <c r="I131" s="17">
        <v>0</v>
      </c>
      <c r="J131" s="17">
        <v>0</v>
      </c>
      <c r="K131" s="43"/>
      <c r="L131" s="33">
        <f t="shared" si="30"/>
        <v>0</v>
      </c>
      <c r="P131" s="93"/>
      <c r="Q131" s="93"/>
      <c r="R131" s="93"/>
      <c r="S131" s="93"/>
    </row>
    <row r="132" spans="2:19" ht="15.95" customHeight="1">
      <c r="B132" s="30" t="s">
        <v>84</v>
      </c>
      <c r="C132" s="43"/>
      <c r="D132" s="43"/>
      <c r="E132" s="17">
        <v>0</v>
      </c>
      <c r="F132" s="61"/>
      <c r="G132" s="61"/>
      <c r="H132" s="61"/>
      <c r="I132" s="61"/>
      <c r="J132" s="61"/>
      <c r="K132" s="43"/>
      <c r="L132" s="33">
        <f t="shared" si="30"/>
        <v>0</v>
      </c>
      <c r="P132" s="93"/>
      <c r="Q132" s="93"/>
      <c r="R132" s="93"/>
      <c r="S132" s="93"/>
    </row>
    <row r="133" spans="2:19" ht="15.95" customHeight="1">
      <c r="B133" s="30" t="s">
        <v>85</v>
      </c>
      <c r="C133" s="43"/>
      <c r="D133" s="43"/>
      <c r="E133" s="17">
        <v>0</v>
      </c>
      <c r="F133" s="61"/>
      <c r="G133" s="61"/>
      <c r="H133" s="61"/>
      <c r="I133" s="61"/>
      <c r="J133" s="61"/>
      <c r="K133" s="43"/>
      <c r="L133" s="33">
        <f t="shared" si="30"/>
        <v>0</v>
      </c>
      <c r="P133" s="93"/>
      <c r="Q133" s="93"/>
      <c r="R133" s="93"/>
      <c r="S133" s="93"/>
    </row>
    <row r="134" spans="2:19" ht="15.95" customHeight="1">
      <c r="B134" s="29" t="s">
        <v>86</v>
      </c>
      <c r="C134" s="43"/>
      <c r="D134" s="43"/>
      <c r="E134" s="17">
        <v>0</v>
      </c>
      <c r="F134" s="17">
        <v>0</v>
      </c>
      <c r="G134" s="17">
        <v>0</v>
      </c>
      <c r="H134" s="17">
        <v>0</v>
      </c>
      <c r="I134" s="17">
        <v>0</v>
      </c>
      <c r="J134" s="17">
        <v>0</v>
      </c>
      <c r="K134" s="43"/>
      <c r="L134" s="33">
        <f t="shared" si="30"/>
        <v>0</v>
      </c>
      <c r="P134" s="93"/>
      <c r="Q134" s="93"/>
      <c r="R134" s="93"/>
      <c r="S134" s="93"/>
    </row>
    <row r="135" spans="2:19" ht="15.95" customHeight="1">
      <c r="B135" s="31" t="s">
        <v>89</v>
      </c>
      <c r="C135" s="43"/>
      <c r="D135" s="43"/>
      <c r="E135" s="32">
        <f t="shared" ref="E135:J135" si="32">SUM(E117:E120)</f>
        <v>0</v>
      </c>
      <c r="F135" s="32">
        <f t="shared" si="32"/>
        <v>-873</v>
      </c>
      <c r="G135" s="32">
        <f t="shared" si="32"/>
        <v>-80</v>
      </c>
      <c r="H135" s="32">
        <f t="shared" si="32"/>
        <v>-96</v>
      </c>
      <c r="I135" s="32">
        <f t="shared" si="32"/>
        <v>0</v>
      </c>
      <c r="J135" s="32">
        <f t="shared" si="32"/>
        <v>0</v>
      </c>
      <c r="K135" s="43"/>
      <c r="L135" s="32">
        <f>SUM(C135:K135)</f>
        <v>-1049</v>
      </c>
      <c r="O135" s="16"/>
      <c r="P135" s="89">
        <v>-1049</v>
      </c>
      <c r="Q135" s="48">
        <f>P135-L135</f>
        <v>0</v>
      </c>
    </row>
    <row r="136" spans="2:19" ht="12.75" customHeight="1">
      <c r="B136" s="4"/>
      <c r="C136" s="3"/>
      <c r="D136" s="3"/>
      <c r="E136" s="3"/>
      <c r="F136" s="3"/>
      <c r="G136" s="3"/>
      <c r="H136" s="3"/>
      <c r="I136" s="3"/>
      <c r="J136" s="3"/>
      <c r="K136" s="3"/>
      <c r="L136" s="3"/>
      <c r="M136" s="3"/>
      <c r="P136" s="3"/>
    </row>
  </sheetData>
  <mergeCells count="12">
    <mergeCell ref="C6:C7"/>
    <mergeCell ref="D6:D7"/>
    <mergeCell ref="E6:E7"/>
    <mergeCell ref="F6:F7"/>
    <mergeCell ref="G6:G7"/>
    <mergeCell ref="P6:P7"/>
    <mergeCell ref="Q6:Q7"/>
    <mergeCell ref="H6:H7"/>
    <mergeCell ref="I6:I7"/>
    <mergeCell ref="J6:J7"/>
    <mergeCell ref="K6:K7"/>
    <mergeCell ref="L6:L7"/>
  </mergeCells>
  <conditionalFormatting sqref="M79:M81 M113:M114">
    <cfRule type="cellIs" dxfId="191" priority="24" operator="equal">
      <formula>"FAIL"</formula>
    </cfRule>
  </conditionalFormatting>
  <conditionalFormatting sqref="E77:J77 L77 E111:J111 L111">
    <cfRule type="cellIs" dxfId="190" priority="23" operator="notEqual">
      <formula>0</formula>
    </cfRule>
  </conditionalFormatting>
  <conditionalFormatting sqref="Q8:Q13 Q19:Q23 Q28 Q39:Q40 Q44 Q48 Q135">
    <cfRule type="cellIs" dxfId="189" priority="22" operator="notEqual">
      <formula>0</formula>
    </cfRule>
  </conditionalFormatting>
  <conditionalFormatting sqref="Q6:Q7">
    <cfRule type="expression" dxfId="188" priority="21">
      <formula>SUM($Q$8:$Q$135)&lt;&gt;0</formula>
    </cfRule>
  </conditionalFormatting>
  <conditionalFormatting sqref="C3:E3">
    <cfRule type="expression" dxfId="187" priority="20">
      <formula>$E$3&lt;&gt;0</formula>
    </cfRule>
  </conditionalFormatting>
  <conditionalFormatting sqref="C33:L33">
    <cfRule type="expression" dxfId="186" priority="18">
      <formula>ABS(C16-C33)&gt;1000</formula>
    </cfRule>
    <cfRule type="expression" dxfId="185" priority="19">
      <formula>ABS((C16-C33)/C33)&gt;0.1</formula>
    </cfRule>
  </conditionalFormatting>
  <conditionalFormatting sqref="C34:L34">
    <cfRule type="expression" dxfId="184" priority="16">
      <formula>ABS(C26-C34)&gt;1000</formula>
    </cfRule>
    <cfRule type="expression" dxfId="183" priority="17">
      <formula>ABS((C26-C34)/C34)&gt;0.1</formula>
    </cfRule>
  </conditionalFormatting>
  <conditionalFormatting sqref="C35:L35">
    <cfRule type="expression" dxfId="182" priority="14">
      <formula>ABS(C28-C35)&gt;1000</formula>
    </cfRule>
    <cfRule type="expression" dxfId="181" priority="15">
      <formula>ABS((C28-C35)/C35)&gt;0.1</formula>
    </cfRule>
  </conditionalFormatting>
  <conditionalFormatting sqref="Q45">
    <cfRule type="cellIs" dxfId="180" priority="13" operator="notEqual">
      <formula>0</formula>
    </cfRule>
  </conditionalFormatting>
  <dataValidations count="2">
    <dataValidation type="list" allowBlank="1" showInputMessage="1" showErrorMessage="1" sqref="H3">
      <formula1>#REF!</formula1>
    </dataValidation>
    <dataValidation errorStyle="warning" allowBlank="1" showInputMessage="1" showErrorMessage="1" sqref="E131 F132:J133 E126:J126 F123:J124 E120:J121 N54 N88 E54:J54 E88:J88 C117:D120 K117:K120 K79 C79:D79 C51:D54 K51:K54 E51:J51 C85:D88 K85:K88 C113:D113 K113"/>
  </dataValidations>
  <printOptions horizontalCentered="1" verticalCentered="1"/>
  <pageMargins left="0.47244094488188981" right="0.47244094488188981" top="0.47244094488188981" bottom="0.47244094488188981" header="0.51181102362204722" footer="0.51181102362204722"/>
  <pageSetup paperSize="8" scale="4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8DB4E2"/>
    <pageSetUpPr fitToPage="1"/>
  </sheetPr>
  <dimension ref="A1:S136"/>
  <sheetViews>
    <sheetView zoomScaleNormal="100" workbookViewId="0">
      <pane ySplit="7" topLeftCell="A122" activePane="bottomLeft" state="frozen"/>
      <selection activeCell="N1" sqref="N1"/>
      <selection pane="bottomLeft" activeCell="L1" sqref="L1"/>
    </sheetView>
  </sheetViews>
  <sheetFormatPr defaultColWidth="10" defaultRowHeight="12.75"/>
  <cols>
    <col min="1" max="1" width="2.7109375" style="85" customWidth="1"/>
    <col min="2" max="2" width="104" style="85" customWidth="1"/>
    <col min="3" max="5" width="13.42578125" style="85" customWidth="1"/>
    <col min="6" max="6" width="13.85546875" style="85" customWidth="1"/>
    <col min="7" max="8" width="12.5703125" style="85" customWidth="1"/>
    <col min="9" max="9" width="13.28515625" style="85" customWidth="1"/>
    <col min="10" max="10" width="12.28515625" style="85" customWidth="1"/>
    <col min="11" max="12" width="15.140625" style="85" customWidth="1"/>
    <col min="13" max="13" width="7.7109375" style="85" customWidth="1"/>
    <col min="14" max="14" width="13" style="85" customWidth="1"/>
    <col min="15" max="15" width="3.28515625" style="85" customWidth="1"/>
    <col min="16" max="16" width="10.7109375" style="85" customWidth="1"/>
    <col min="17" max="17" width="11.5703125" style="85" customWidth="1"/>
    <col min="18" max="18" width="12.42578125" style="85" customWidth="1"/>
    <col min="19" max="20" width="9.140625" style="85" customWidth="1"/>
    <col min="21" max="21" width="10" style="85"/>
    <col min="22" max="22" width="10" style="85" customWidth="1"/>
    <col min="23" max="16384" width="10" style="85"/>
  </cols>
  <sheetData>
    <row r="1" spans="1:17" ht="20.100000000000001" customHeight="1">
      <c r="B1" s="22" t="s">
        <v>18</v>
      </c>
      <c r="C1" s="90"/>
      <c r="D1" s="90"/>
      <c r="G1" s="90"/>
      <c r="H1" s="90"/>
    </row>
    <row r="2" spans="1:17" ht="20.100000000000001" customHeight="1">
      <c r="B2" s="22" t="s">
        <v>116</v>
      </c>
    </row>
    <row r="3" spans="1:17" ht="20.100000000000001" customHeight="1">
      <c r="B3" s="23" t="s">
        <v>120</v>
      </c>
      <c r="C3" s="91"/>
      <c r="D3" s="91"/>
      <c r="E3" s="80"/>
      <c r="F3" s="92"/>
      <c r="G3" s="92"/>
      <c r="H3" s="82"/>
    </row>
    <row r="4" spans="1:17" ht="12.75" customHeight="1">
      <c r="C4" s="10"/>
      <c r="D4" s="10"/>
      <c r="E4" s="10"/>
      <c r="F4" s="10"/>
      <c r="G4" s="10"/>
      <c r="H4" s="10"/>
      <c r="I4" s="10"/>
      <c r="J4" s="10"/>
      <c r="K4" s="10"/>
      <c r="L4" s="10"/>
      <c r="M4" s="10"/>
      <c r="N4" s="10"/>
      <c r="P4" s="24"/>
    </row>
    <row r="5" spans="1:17" ht="12.75" customHeight="1">
      <c r="C5" s="10"/>
      <c r="D5" s="10"/>
      <c r="E5" s="10"/>
      <c r="F5" s="10"/>
      <c r="G5" s="10"/>
      <c r="H5" s="10"/>
      <c r="I5" s="10"/>
      <c r="J5" s="10"/>
      <c r="K5" s="10"/>
      <c r="L5" s="24" t="s">
        <v>64</v>
      </c>
      <c r="P5" s="16"/>
    </row>
    <row r="6" spans="1:17" ht="33" customHeight="1">
      <c r="B6" s="58" t="s">
        <v>104</v>
      </c>
      <c r="C6" s="108" t="s">
        <v>19</v>
      </c>
      <c r="D6" s="108" t="s">
        <v>20</v>
      </c>
      <c r="E6" s="108" t="s">
        <v>21</v>
      </c>
      <c r="F6" s="108" t="s">
        <v>63</v>
      </c>
      <c r="G6" s="108" t="s">
        <v>108</v>
      </c>
      <c r="H6" s="108" t="s">
        <v>109</v>
      </c>
      <c r="I6" s="108" t="s">
        <v>110</v>
      </c>
      <c r="J6" s="108" t="s">
        <v>111</v>
      </c>
      <c r="K6" s="108" t="s">
        <v>70</v>
      </c>
      <c r="L6" s="109" t="s">
        <v>22</v>
      </c>
      <c r="N6" s="49" t="s">
        <v>9</v>
      </c>
      <c r="O6" s="9"/>
      <c r="P6" s="107" t="s">
        <v>7</v>
      </c>
      <c r="Q6" s="107" t="s">
        <v>8</v>
      </c>
    </row>
    <row r="7" spans="1:17" ht="51.75" customHeight="1">
      <c r="B7" s="56" t="s">
        <v>105</v>
      </c>
      <c r="C7" s="108"/>
      <c r="D7" s="108"/>
      <c r="E7" s="108"/>
      <c r="F7" s="108"/>
      <c r="G7" s="108"/>
      <c r="H7" s="108"/>
      <c r="I7" s="108"/>
      <c r="J7" s="108"/>
      <c r="K7" s="108"/>
      <c r="L7" s="109"/>
      <c r="N7" s="49" t="s">
        <v>112</v>
      </c>
      <c r="O7" s="57"/>
      <c r="P7" s="107"/>
      <c r="Q7" s="107"/>
    </row>
    <row r="8" spans="1:17" ht="15.95" customHeight="1">
      <c r="A8" s="16"/>
      <c r="B8" s="28" t="s">
        <v>12</v>
      </c>
      <c r="C8" s="86">
        <f>SUM('Aberdeen City:West Lothian'!C8)</f>
        <v>3243</v>
      </c>
      <c r="D8" s="86">
        <f>SUM('Aberdeen City:West Lothian'!D8)</f>
        <v>102</v>
      </c>
      <c r="E8" s="86">
        <f>SUM('Aberdeen City:West Lothian'!E8)</f>
        <v>37008</v>
      </c>
      <c r="F8" s="86">
        <f>SUM('Aberdeen City:West Lothian'!F8)</f>
        <v>60128</v>
      </c>
      <c r="G8" s="86">
        <f>SUM('Aberdeen City:West Lothian'!G8)</f>
        <v>8723</v>
      </c>
      <c r="H8" s="86">
        <f>SUM('Aberdeen City:West Lothian'!H8)</f>
        <v>23848</v>
      </c>
      <c r="I8" s="86">
        <f>SUM('Aberdeen City:West Lothian'!I8)</f>
        <v>5717</v>
      </c>
      <c r="J8" s="86">
        <f>SUM('Aberdeen City:West Lothian'!J8)</f>
        <v>2414</v>
      </c>
      <c r="K8" s="86">
        <f>SUM('Aberdeen City:West Lothian'!K8)</f>
        <v>4894</v>
      </c>
      <c r="L8" s="59">
        <f>SUM(C8:K8)</f>
        <v>146077</v>
      </c>
      <c r="M8" s="10"/>
      <c r="N8" s="10"/>
      <c r="O8" s="19"/>
      <c r="P8" s="46">
        <f>SUM('Aberdeen City:West Lothian'!P8)</f>
        <v>146077</v>
      </c>
      <c r="Q8" s="47">
        <f t="shared" ref="Q8:Q13" si="0">P8-L8</f>
        <v>0</v>
      </c>
    </row>
    <row r="9" spans="1:17" ht="15.95" customHeight="1">
      <c r="A9" s="16"/>
      <c r="B9" s="28" t="s">
        <v>57</v>
      </c>
      <c r="C9" s="43"/>
      <c r="D9" s="43"/>
      <c r="E9" s="43"/>
      <c r="F9" s="43"/>
      <c r="G9" s="43"/>
      <c r="H9" s="43"/>
      <c r="I9" s="43"/>
      <c r="J9" s="43"/>
      <c r="K9" s="43"/>
      <c r="L9" s="43"/>
      <c r="M9" s="10"/>
      <c r="N9" s="10"/>
      <c r="O9" s="19"/>
      <c r="P9" s="78"/>
      <c r="Q9" s="79"/>
    </row>
    <row r="10" spans="1:17" ht="15.95" customHeight="1">
      <c r="A10" s="16"/>
      <c r="B10" s="29" t="s">
        <v>94</v>
      </c>
      <c r="C10" s="17">
        <f>SUM('Aberdeen City:West Lothian'!C10)</f>
        <v>465335</v>
      </c>
      <c r="D10" s="17">
        <f>SUM('Aberdeen City:West Lothian'!D10)</f>
        <v>19</v>
      </c>
      <c r="E10" s="17">
        <f>SUM('Aberdeen City:West Lothian'!E10)</f>
        <v>251937</v>
      </c>
      <c r="F10" s="17">
        <f>SUM('Aberdeen City:West Lothian'!F10)</f>
        <v>1030812</v>
      </c>
      <c r="G10" s="17">
        <f>SUM('Aberdeen City:West Lothian'!G10)</f>
        <v>146861</v>
      </c>
      <c r="H10" s="17">
        <f>SUM('Aberdeen City:West Lothian'!H10)</f>
        <v>412365</v>
      </c>
      <c r="I10" s="17">
        <f>SUM('Aberdeen City:West Lothian'!I10)</f>
        <v>84323</v>
      </c>
      <c r="J10" s="17">
        <f>SUM('Aberdeen City:West Lothian'!J10)</f>
        <v>102276</v>
      </c>
      <c r="K10" s="17">
        <f>SUM('Aberdeen City:West Lothian'!K10)</f>
        <v>5250</v>
      </c>
      <c r="L10" s="33">
        <f>SUM(C10:K10)</f>
        <v>2499178</v>
      </c>
      <c r="M10" s="10"/>
      <c r="N10" s="10"/>
      <c r="O10" s="18"/>
      <c r="P10" s="46">
        <f>SUM('Aberdeen City:West Lothian'!P10)</f>
        <v>2499178</v>
      </c>
      <c r="Q10" s="47">
        <f t="shared" si="0"/>
        <v>0</v>
      </c>
    </row>
    <row r="11" spans="1:17" ht="15.95" customHeight="1">
      <c r="B11" s="29" t="s">
        <v>91</v>
      </c>
      <c r="C11" s="17">
        <f>SUM('Aberdeen City:West Lothian'!C11)</f>
        <v>-266</v>
      </c>
      <c r="D11" s="17">
        <f>SUM('Aberdeen City:West Lothian'!D11)</f>
        <v>-3</v>
      </c>
      <c r="E11" s="17">
        <f>SUM('Aberdeen City:West Lothian'!E11)</f>
        <v>-4030</v>
      </c>
      <c r="F11" s="17">
        <f>SUM('Aberdeen City:West Lothian'!F11)</f>
        <v>-17933</v>
      </c>
      <c r="G11" s="17">
        <f>SUM('Aberdeen City:West Lothian'!G11)</f>
        <v>-1062</v>
      </c>
      <c r="H11" s="17">
        <f>SUM('Aberdeen City:West Lothian'!H11)</f>
        <v>-1233</v>
      </c>
      <c r="I11" s="17">
        <f>SUM('Aberdeen City:West Lothian'!I11)</f>
        <v>-382</v>
      </c>
      <c r="J11" s="17">
        <f>SUM('Aberdeen City:West Lothian'!J11)</f>
        <v>-280</v>
      </c>
      <c r="K11" s="17">
        <f>SUM('Aberdeen City:West Lothian'!K11)</f>
        <v>-387</v>
      </c>
      <c r="L11" s="33">
        <f>SUM(C11:K11)</f>
        <v>-25576</v>
      </c>
      <c r="O11" s="15"/>
      <c r="P11" s="46">
        <f>SUM('Aberdeen City:West Lothian'!P11)</f>
        <v>-25576</v>
      </c>
      <c r="Q11" s="47">
        <f t="shared" si="0"/>
        <v>0</v>
      </c>
    </row>
    <row r="12" spans="1:17" ht="15.95" customHeight="1">
      <c r="B12" s="28" t="s">
        <v>15</v>
      </c>
      <c r="C12" s="17">
        <f>SUM('Aberdeen City:West Lothian'!C12)</f>
        <v>43556</v>
      </c>
      <c r="D12" s="17">
        <f>SUM('Aberdeen City:West Lothian'!D12)</f>
        <v>860</v>
      </c>
      <c r="E12" s="17">
        <f>SUM('Aberdeen City:West Lothian'!E12)</f>
        <v>938504</v>
      </c>
      <c r="F12" s="17">
        <f>SUM('Aberdeen City:West Lothian'!F12)</f>
        <v>1950443</v>
      </c>
      <c r="G12" s="17">
        <f>SUM('Aberdeen City:West Lothian'!G12)</f>
        <v>259218</v>
      </c>
      <c r="H12" s="17">
        <f>SUM('Aberdeen City:West Lothian'!H12)</f>
        <v>822769</v>
      </c>
      <c r="I12" s="17">
        <f>SUM('Aberdeen City:West Lothian'!I12)</f>
        <v>181170</v>
      </c>
      <c r="J12" s="17">
        <f>SUM('Aberdeen City:West Lothian'!J12)</f>
        <v>68039</v>
      </c>
      <c r="K12" s="17">
        <f>SUM('Aberdeen City:West Lothian'!K12)</f>
        <v>118923</v>
      </c>
      <c r="L12" s="33">
        <f>SUM(C12:K12)</f>
        <v>4383482</v>
      </c>
      <c r="M12" s="10"/>
      <c r="N12" s="10"/>
      <c r="O12" s="11"/>
      <c r="P12" s="46">
        <f>SUM('Aberdeen City:West Lothian'!P12)</f>
        <v>4383482</v>
      </c>
      <c r="Q12" s="47">
        <f t="shared" si="0"/>
        <v>0</v>
      </c>
    </row>
    <row r="13" spans="1:17" ht="15.95" customHeight="1">
      <c r="B13" s="31" t="s">
        <v>68</v>
      </c>
      <c r="C13" s="32">
        <f>C8+C9+C10+C11+C12</f>
        <v>511868</v>
      </c>
      <c r="D13" s="32">
        <f t="shared" ref="D13:L13" si="1">D8+D9+D10+D11+D12</f>
        <v>978</v>
      </c>
      <c r="E13" s="32">
        <f t="shared" si="1"/>
        <v>1223419</v>
      </c>
      <c r="F13" s="32">
        <f t="shared" si="1"/>
        <v>3023450</v>
      </c>
      <c r="G13" s="32">
        <f t="shared" si="1"/>
        <v>413740</v>
      </c>
      <c r="H13" s="32">
        <f t="shared" si="1"/>
        <v>1257749</v>
      </c>
      <c r="I13" s="32">
        <f t="shared" si="1"/>
        <v>270828</v>
      </c>
      <c r="J13" s="32">
        <f t="shared" si="1"/>
        <v>172449</v>
      </c>
      <c r="K13" s="32">
        <f t="shared" si="1"/>
        <v>128680</v>
      </c>
      <c r="L13" s="32">
        <f t="shared" si="1"/>
        <v>7003161</v>
      </c>
      <c r="M13" s="12"/>
      <c r="N13" s="10"/>
      <c r="O13" s="11"/>
      <c r="P13" s="46">
        <f>SUM('Aberdeen City:West Lothian'!P13)</f>
        <v>7003161</v>
      </c>
      <c r="Q13" s="47">
        <f t="shared" si="0"/>
        <v>0</v>
      </c>
    </row>
    <row r="14" spans="1:17" ht="12.75" customHeight="1">
      <c r="C14" s="3"/>
      <c r="D14" s="3"/>
      <c r="E14" s="3"/>
      <c r="F14" s="3"/>
      <c r="G14" s="3"/>
      <c r="H14" s="3"/>
      <c r="I14" s="3"/>
      <c r="J14" s="3"/>
      <c r="K14" s="3"/>
      <c r="L14" s="3"/>
      <c r="N14" s="10"/>
      <c r="O14" s="5"/>
      <c r="P14" s="7"/>
      <c r="Q14" s="7"/>
    </row>
    <row r="15" spans="1:17" ht="15.95" customHeight="1">
      <c r="B15" s="45" t="s">
        <v>95</v>
      </c>
      <c r="C15" s="83">
        <f>SUM('Aberdeen City:West Lothian'!C15)</f>
        <v>1366</v>
      </c>
      <c r="D15" s="83">
        <f>SUM('Aberdeen City:West Lothian'!D15)</f>
        <v>0</v>
      </c>
      <c r="E15" s="83">
        <f>SUM('Aberdeen City:West Lothian'!E15)</f>
        <v>4523</v>
      </c>
      <c r="F15" s="83">
        <f>SUM('Aberdeen City:West Lothian'!F15)</f>
        <v>8808</v>
      </c>
      <c r="G15" s="83">
        <f>SUM('Aberdeen City:West Lothian'!G15)</f>
        <v>1399</v>
      </c>
      <c r="H15" s="83">
        <f>SUM('Aberdeen City:West Lothian'!H15)</f>
        <v>3089</v>
      </c>
      <c r="I15" s="83">
        <f>SUM('Aberdeen City:West Lothian'!I15)</f>
        <v>789</v>
      </c>
      <c r="J15" s="83">
        <f>SUM('Aberdeen City:West Lothian'!J15)</f>
        <v>605</v>
      </c>
      <c r="K15" s="83">
        <f>SUM('Aberdeen City:West Lothian'!K15)</f>
        <v>4</v>
      </c>
      <c r="L15" s="33">
        <f>SUM(C15:K15)</f>
        <v>20583</v>
      </c>
      <c r="N15" s="10"/>
      <c r="O15" s="5"/>
      <c r="P15" s="7"/>
      <c r="Q15" s="7"/>
    </row>
    <row r="16" spans="1:17" ht="15.95" customHeight="1">
      <c r="B16" s="31" t="s">
        <v>92</v>
      </c>
      <c r="C16" s="32">
        <f>SUM(C8:C9,C12,C15)+C19+C20+C11</f>
        <v>47525</v>
      </c>
      <c r="D16" s="32">
        <f t="shared" ref="D16:K16" si="2">SUM(D8:D9,D12,D15)+D19+D20+D11</f>
        <v>885</v>
      </c>
      <c r="E16" s="32">
        <f t="shared" si="2"/>
        <v>974307</v>
      </c>
      <c r="F16" s="32">
        <f t="shared" si="2"/>
        <v>1997847</v>
      </c>
      <c r="G16" s="32">
        <f t="shared" si="2"/>
        <v>266919</v>
      </c>
      <c r="H16" s="32">
        <f t="shared" si="2"/>
        <v>845428</v>
      </c>
      <c r="I16" s="32">
        <f t="shared" si="2"/>
        <v>186839</v>
      </c>
      <c r="J16" s="32">
        <f t="shared" si="2"/>
        <v>70394</v>
      </c>
      <c r="K16" s="32">
        <f t="shared" si="2"/>
        <v>121385</v>
      </c>
      <c r="L16" s="32">
        <f>SUM(C16:K16)</f>
        <v>4511529</v>
      </c>
      <c r="N16" s="10"/>
      <c r="O16" s="6"/>
      <c r="P16" s="7"/>
      <c r="Q16" s="7"/>
    </row>
    <row r="17" spans="1:19" ht="12.75" customHeight="1">
      <c r="A17" s="16"/>
      <c r="C17" s="3"/>
      <c r="D17" s="3"/>
      <c r="E17" s="3"/>
      <c r="F17" s="3"/>
      <c r="G17" s="3"/>
      <c r="H17" s="3"/>
      <c r="I17" s="3"/>
      <c r="J17" s="3"/>
      <c r="K17" s="3"/>
      <c r="L17" s="3"/>
      <c r="O17" s="18"/>
      <c r="P17" s="7"/>
      <c r="Q17" s="7"/>
    </row>
    <row r="18" spans="1:19" ht="15.95" customHeight="1">
      <c r="B18" s="21" t="s">
        <v>54</v>
      </c>
      <c r="C18" s="3"/>
      <c r="D18" s="3"/>
      <c r="E18" s="3"/>
      <c r="F18" s="3"/>
      <c r="G18" s="3"/>
      <c r="H18" s="3"/>
      <c r="I18" s="3"/>
      <c r="J18" s="3"/>
      <c r="K18" s="3"/>
      <c r="L18" s="3"/>
      <c r="M18" s="10"/>
      <c r="N18" s="5"/>
      <c r="O18" s="3"/>
      <c r="P18" s="7"/>
      <c r="Q18" s="7"/>
      <c r="R18" s="42"/>
      <c r="S18" s="42"/>
    </row>
    <row r="19" spans="1:19" ht="15.95" customHeight="1">
      <c r="A19" s="16"/>
      <c r="B19" s="29" t="s">
        <v>69</v>
      </c>
      <c r="C19" s="17">
        <f>SUM('Aberdeen City:West Lothian'!C19)</f>
        <v>-374</v>
      </c>
      <c r="D19" s="17">
        <f>SUM('Aberdeen City:West Lothian'!D19)</f>
        <v>-74</v>
      </c>
      <c r="E19" s="17">
        <f>SUM('Aberdeen City:West Lothian'!E19)</f>
        <v>-1698</v>
      </c>
      <c r="F19" s="17">
        <f>SUM('Aberdeen City:West Lothian'!F19)</f>
        <v>-3599</v>
      </c>
      <c r="G19" s="17">
        <f>SUM('Aberdeen City:West Lothian'!G19)</f>
        <v>-1359</v>
      </c>
      <c r="H19" s="17">
        <f>SUM('Aberdeen City:West Lothian'!H19)</f>
        <v>-3045</v>
      </c>
      <c r="I19" s="17">
        <f>SUM('Aberdeen City:West Lothian'!I19)</f>
        <v>-455</v>
      </c>
      <c r="J19" s="17">
        <f>SUM('Aberdeen City:West Lothian'!J19)</f>
        <v>-384</v>
      </c>
      <c r="K19" s="17">
        <f>SUM('Aberdeen City:West Lothian'!K19)</f>
        <v>-2049</v>
      </c>
      <c r="L19" s="33">
        <f t="shared" ref="L19:L23" si="3">SUM(C19:K19)</f>
        <v>-13037</v>
      </c>
      <c r="O19" s="19"/>
      <c r="P19" s="46">
        <f>SUM('Aberdeen City:West Lothian'!P19)</f>
        <v>-13037</v>
      </c>
      <c r="Q19" s="47">
        <f t="shared" ref="Q19:Q23" si="4">P19-L19</f>
        <v>0</v>
      </c>
    </row>
    <row r="20" spans="1:19" ht="15.95" customHeight="1">
      <c r="A20" s="16"/>
      <c r="B20" s="28" t="s">
        <v>56</v>
      </c>
      <c r="C20" s="43"/>
      <c r="D20" s="43"/>
      <c r="E20" s="43"/>
      <c r="F20" s="43"/>
      <c r="G20" s="43"/>
      <c r="H20" s="43"/>
      <c r="I20" s="43"/>
      <c r="J20" s="43"/>
      <c r="K20" s="43"/>
      <c r="L20" s="43"/>
      <c r="O20" s="18"/>
      <c r="P20" s="78"/>
      <c r="Q20" s="79"/>
    </row>
    <row r="21" spans="1:19" ht="15.95" customHeight="1">
      <c r="B21" s="29" t="s">
        <v>97</v>
      </c>
      <c r="C21" s="17">
        <f>SUM('Aberdeen City:West Lothian'!C21)</f>
        <v>-500985</v>
      </c>
      <c r="D21" s="17">
        <f>SUM('Aberdeen City:West Lothian'!D21)</f>
        <v>-19</v>
      </c>
      <c r="E21" s="17">
        <f>SUM('Aberdeen City:West Lothian'!E21)</f>
        <v>-248389</v>
      </c>
      <c r="F21" s="17">
        <f>SUM('Aberdeen City:West Lothian'!F21)</f>
        <v>-1029464</v>
      </c>
      <c r="G21" s="17">
        <f>SUM('Aberdeen City:West Lothian'!G21)</f>
        <v>-146298</v>
      </c>
      <c r="H21" s="17">
        <f>SUM('Aberdeen City:West Lothian'!H21)</f>
        <v>-413082</v>
      </c>
      <c r="I21" s="17">
        <f>SUM('Aberdeen City:West Lothian'!I21)</f>
        <v>-84621</v>
      </c>
      <c r="J21" s="17">
        <f>SUM('Aberdeen City:West Lothian'!J21)</f>
        <v>-101882</v>
      </c>
      <c r="K21" s="17">
        <f>SUM('Aberdeen City:West Lothian'!K21)</f>
        <v>-5302</v>
      </c>
      <c r="L21" s="33">
        <f t="shared" si="3"/>
        <v>-2530042</v>
      </c>
      <c r="O21" s="18"/>
      <c r="P21" s="46">
        <f>SUM('Aberdeen City:West Lothian'!P21)</f>
        <v>-2530042</v>
      </c>
      <c r="Q21" s="47">
        <f t="shared" si="4"/>
        <v>0</v>
      </c>
    </row>
    <row r="22" spans="1:19" ht="15.95" customHeight="1">
      <c r="B22" s="28" t="s">
        <v>17</v>
      </c>
      <c r="C22" s="17">
        <f>SUM('Aberdeen City:West Lothian'!C22)</f>
        <v>-12073</v>
      </c>
      <c r="D22" s="17">
        <f>SUM('Aberdeen City:West Lothian'!D22)</f>
        <v>-188</v>
      </c>
      <c r="E22" s="17">
        <f>SUM('Aberdeen City:West Lothian'!E22)</f>
        <v>-39931</v>
      </c>
      <c r="F22" s="17">
        <f>SUM('Aberdeen City:West Lothian'!F22)</f>
        <v>-601416</v>
      </c>
      <c r="G22" s="17">
        <f>SUM('Aberdeen City:West Lothian'!G22)</f>
        <v>-68041</v>
      </c>
      <c r="H22" s="17">
        <f>SUM('Aberdeen City:West Lothian'!H22)</f>
        <v>-265298</v>
      </c>
      <c r="I22" s="17">
        <f>SUM('Aberdeen City:West Lothian'!I22)</f>
        <v>-86486</v>
      </c>
      <c r="J22" s="17">
        <f>SUM('Aberdeen City:West Lothian'!J22)</f>
        <v>-31448</v>
      </c>
      <c r="K22" s="17">
        <f>SUM('Aberdeen City:West Lothian'!K22)</f>
        <v>-111063</v>
      </c>
      <c r="L22" s="33">
        <f t="shared" si="3"/>
        <v>-1215944</v>
      </c>
      <c r="O22" s="18"/>
      <c r="P22" s="46">
        <f>SUM('Aberdeen City:West Lothian'!P22)</f>
        <v>-1215944</v>
      </c>
      <c r="Q22" s="47">
        <f t="shared" si="4"/>
        <v>0</v>
      </c>
    </row>
    <row r="23" spans="1:19" ht="15.95" customHeight="1">
      <c r="B23" s="34" t="s">
        <v>90</v>
      </c>
      <c r="C23" s="32">
        <f t="shared" ref="C23:K23" si="5">SUM(C19:C22)</f>
        <v>-513432</v>
      </c>
      <c r="D23" s="32">
        <f t="shared" si="5"/>
        <v>-281</v>
      </c>
      <c r="E23" s="32">
        <f t="shared" si="5"/>
        <v>-290018</v>
      </c>
      <c r="F23" s="32">
        <f t="shared" si="5"/>
        <v>-1634479</v>
      </c>
      <c r="G23" s="32">
        <f t="shared" si="5"/>
        <v>-215698</v>
      </c>
      <c r="H23" s="32">
        <f t="shared" si="5"/>
        <v>-681425</v>
      </c>
      <c r="I23" s="32">
        <f t="shared" si="5"/>
        <v>-171562</v>
      </c>
      <c r="J23" s="32">
        <f t="shared" si="5"/>
        <v>-133714</v>
      </c>
      <c r="K23" s="32">
        <f t="shared" si="5"/>
        <v>-118414</v>
      </c>
      <c r="L23" s="32">
        <f t="shared" si="3"/>
        <v>-3759023</v>
      </c>
      <c r="M23" s="1"/>
      <c r="O23" s="15"/>
      <c r="P23" s="46">
        <f>SUM('Aberdeen City:West Lothian'!P23)</f>
        <v>-3759023</v>
      </c>
      <c r="Q23" s="47">
        <f t="shared" si="4"/>
        <v>0</v>
      </c>
    </row>
    <row r="24" spans="1:19" ht="12.75" customHeight="1">
      <c r="A24" s="16"/>
      <c r="B24" s="2"/>
      <c r="C24" s="3"/>
      <c r="D24" s="3"/>
      <c r="E24" s="3"/>
      <c r="F24" s="3"/>
      <c r="G24" s="3"/>
      <c r="H24" s="3"/>
      <c r="I24" s="3"/>
      <c r="J24" s="3"/>
      <c r="K24" s="3"/>
      <c r="L24" s="3"/>
      <c r="O24" s="16"/>
      <c r="P24" s="7"/>
      <c r="Q24" s="7"/>
    </row>
    <row r="25" spans="1:19" ht="15.95" customHeight="1">
      <c r="A25" s="16"/>
      <c r="B25" s="45" t="s">
        <v>96</v>
      </c>
      <c r="C25" s="83">
        <f>SUM('Aberdeen City:West Lothian'!C25)</f>
        <v>-37016</v>
      </c>
      <c r="D25" s="83">
        <f>SUM('Aberdeen City:West Lothian'!D25)</f>
        <v>0</v>
      </c>
      <c r="E25" s="83">
        <f>SUM('Aberdeen City:West Lothian'!E25)</f>
        <v>-975</v>
      </c>
      <c r="F25" s="83">
        <f>SUM('Aberdeen City:West Lothian'!F25)</f>
        <v>-7460</v>
      </c>
      <c r="G25" s="83">
        <f>SUM('Aberdeen City:West Lothian'!G25)</f>
        <v>-836</v>
      </c>
      <c r="H25" s="83">
        <f>SUM('Aberdeen City:West Lothian'!H25)</f>
        <v>-3806</v>
      </c>
      <c r="I25" s="83">
        <f>SUM('Aberdeen City:West Lothian'!I25)</f>
        <v>-1087</v>
      </c>
      <c r="J25" s="83">
        <f>SUM('Aberdeen City:West Lothian'!J25)</f>
        <v>-211</v>
      </c>
      <c r="K25" s="83">
        <f>SUM('Aberdeen City:West Lothian'!K25)</f>
        <v>-56</v>
      </c>
      <c r="L25" s="33">
        <f t="shared" ref="L25:L26" si="6">SUM(C25:K25)</f>
        <v>-51447</v>
      </c>
      <c r="O25" s="16"/>
      <c r="P25" s="7"/>
      <c r="Q25" s="7"/>
    </row>
    <row r="26" spans="1:19" ht="15.95" customHeight="1">
      <c r="A26" s="16"/>
      <c r="B26" s="31" t="s">
        <v>93</v>
      </c>
      <c r="C26" s="32">
        <f>SUM(C22,C25)</f>
        <v>-49089</v>
      </c>
      <c r="D26" s="32">
        <f t="shared" ref="D26:K26" si="7">SUM(D22,D25)</f>
        <v>-188</v>
      </c>
      <c r="E26" s="32">
        <f t="shared" si="7"/>
        <v>-40906</v>
      </c>
      <c r="F26" s="32">
        <f t="shared" si="7"/>
        <v>-608876</v>
      </c>
      <c r="G26" s="32">
        <f t="shared" si="7"/>
        <v>-68877</v>
      </c>
      <c r="H26" s="32">
        <f t="shared" si="7"/>
        <v>-269104</v>
      </c>
      <c r="I26" s="32">
        <f t="shared" si="7"/>
        <v>-87573</v>
      </c>
      <c r="J26" s="32">
        <f t="shared" si="7"/>
        <v>-31659</v>
      </c>
      <c r="K26" s="32">
        <f t="shared" si="7"/>
        <v>-111119</v>
      </c>
      <c r="L26" s="32">
        <f t="shared" si="6"/>
        <v>-1267391</v>
      </c>
      <c r="O26" s="15"/>
      <c r="P26" s="7"/>
      <c r="Q26" s="7"/>
    </row>
    <row r="27" spans="1:19" ht="12.75" customHeight="1">
      <c r="A27" s="16"/>
      <c r="B27" s="2"/>
      <c r="C27" s="3"/>
      <c r="D27" s="3"/>
      <c r="E27" s="3"/>
      <c r="F27" s="3"/>
      <c r="G27" s="3"/>
      <c r="H27" s="3"/>
      <c r="I27" s="3"/>
      <c r="J27" s="3"/>
      <c r="K27" s="3"/>
      <c r="L27" s="3"/>
      <c r="O27" s="15"/>
      <c r="P27" s="7"/>
      <c r="Q27" s="7"/>
    </row>
    <row r="28" spans="1:19" ht="15.95" customHeight="1">
      <c r="A28" s="16"/>
      <c r="B28" s="31" t="s">
        <v>67</v>
      </c>
      <c r="C28" s="32">
        <f>C13+C23</f>
        <v>-1564</v>
      </c>
      <c r="D28" s="32">
        <f t="shared" ref="D28:L28" si="8">D13+D23</f>
        <v>697</v>
      </c>
      <c r="E28" s="32">
        <f t="shared" si="8"/>
        <v>933401</v>
      </c>
      <c r="F28" s="32">
        <f t="shared" si="8"/>
        <v>1388971</v>
      </c>
      <c r="G28" s="32">
        <f t="shared" si="8"/>
        <v>198042</v>
      </c>
      <c r="H28" s="32">
        <f t="shared" si="8"/>
        <v>576324</v>
      </c>
      <c r="I28" s="32">
        <f t="shared" si="8"/>
        <v>99266</v>
      </c>
      <c r="J28" s="32">
        <f t="shared" si="8"/>
        <v>38735</v>
      </c>
      <c r="K28" s="32">
        <f t="shared" si="8"/>
        <v>10266</v>
      </c>
      <c r="L28" s="32">
        <f t="shared" si="8"/>
        <v>3244138</v>
      </c>
      <c r="M28" s="1"/>
      <c r="O28" s="15"/>
      <c r="P28" s="46">
        <f>SUM('Aberdeen City:West Lothian'!P28)</f>
        <v>3244138</v>
      </c>
      <c r="Q28" s="47">
        <f>P28-L28</f>
        <v>0</v>
      </c>
    </row>
    <row r="29" spans="1:19" ht="12.75" customHeight="1">
      <c r="A29" s="20"/>
      <c r="B29" s="2"/>
      <c r="C29" s="3"/>
      <c r="D29" s="3"/>
      <c r="E29" s="3"/>
      <c r="F29" s="3"/>
      <c r="G29" s="3"/>
      <c r="H29" s="3"/>
      <c r="I29" s="3"/>
      <c r="J29" s="3"/>
      <c r="K29" s="3"/>
      <c r="L29" s="3"/>
      <c r="O29" s="41"/>
      <c r="P29" s="3"/>
      <c r="Q29" s="3"/>
    </row>
    <row r="30" spans="1:19" ht="15.95" customHeight="1">
      <c r="B30" s="28" t="s">
        <v>14</v>
      </c>
      <c r="C30" s="17">
        <f>SUM('Aberdeen City:West Lothian'!C30)</f>
        <v>267</v>
      </c>
      <c r="D30" s="17">
        <f>SUM('Aberdeen City:West Lothian'!D30)</f>
        <v>0</v>
      </c>
      <c r="E30" s="17">
        <f>SUM('Aberdeen City:West Lothian'!E30)</f>
        <v>481</v>
      </c>
      <c r="F30" s="17">
        <f>SUM('Aberdeen City:West Lothian'!F30)</f>
        <v>428</v>
      </c>
      <c r="G30" s="17">
        <f>SUM('Aberdeen City:West Lothian'!G30)</f>
        <v>7</v>
      </c>
      <c r="H30" s="17">
        <f>SUM('Aberdeen City:West Lothian'!H30)</f>
        <v>154</v>
      </c>
      <c r="I30" s="17">
        <f>SUM('Aberdeen City:West Lothian'!I30)</f>
        <v>4</v>
      </c>
      <c r="J30" s="17">
        <f>SUM('Aberdeen City:West Lothian'!J30)</f>
        <v>175</v>
      </c>
      <c r="K30" s="17">
        <f>SUM('Aberdeen City:West Lothian'!K30)</f>
        <v>74</v>
      </c>
      <c r="L30" s="33">
        <f>SUM(C30:K30)</f>
        <v>1590</v>
      </c>
      <c r="M30" s="10"/>
      <c r="N30" s="10"/>
      <c r="P30" s="11"/>
      <c r="Q30" s="15"/>
    </row>
    <row r="31" spans="1:19" s="16" customFormat="1" ht="12.75" customHeight="1">
      <c r="A31" s="85"/>
      <c r="B31" s="14"/>
      <c r="C31" s="11"/>
      <c r="D31" s="11"/>
      <c r="E31" s="11"/>
      <c r="F31" s="11"/>
      <c r="G31" s="11"/>
      <c r="H31" s="11"/>
      <c r="I31" s="11"/>
      <c r="J31" s="11"/>
      <c r="K31" s="11"/>
      <c r="L31" s="11"/>
      <c r="M31" s="13"/>
      <c r="N31" s="13"/>
      <c r="O31" s="36"/>
      <c r="P31" s="25"/>
      <c r="Q31" s="26"/>
    </row>
    <row r="32" spans="1:19" s="16" customFormat="1" ht="15.95" customHeight="1">
      <c r="B32" s="37" t="s">
        <v>106</v>
      </c>
      <c r="C32" s="11"/>
      <c r="D32" s="11"/>
      <c r="E32" s="11"/>
      <c r="F32" s="11"/>
      <c r="G32" s="11"/>
      <c r="H32" s="11"/>
      <c r="I32" s="11"/>
      <c r="J32" s="11"/>
      <c r="K32" s="11"/>
      <c r="L32" s="15"/>
      <c r="M32" s="25"/>
      <c r="O32" s="15"/>
      <c r="P32" s="15"/>
      <c r="Q32" s="15"/>
      <c r="S32" s="15"/>
    </row>
    <row r="33" spans="1:19" s="16" customFormat="1" ht="15.95" customHeight="1">
      <c r="A33" s="85"/>
      <c r="B33" s="45" t="s">
        <v>117</v>
      </c>
      <c r="C33" s="83">
        <f>SUM('Aberdeen City:West Lothian'!C33)</f>
        <v>48182</v>
      </c>
      <c r="D33" s="83">
        <f>SUM('Aberdeen City:West Lothian'!D33)</f>
        <v>756</v>
      </c>
      <c r="E33" s="83">
        <f>SUM('Aberdeen City:West Lothian'!E33)</f>
        <v>954808</v>
      </c>
      <c r="F33" s="83">
        <f>SUM('Aberdeen City:West Lothian'!F33)</f>
        <v>1910055</v>
      </c>
      <c r="G33" s="83">
        <f>SUM('Aberdeen City:West Lothian'!G33)</f>
        <v>255667</v>
      </c>
      <c r="H33" s="83">
        <f>SUM('Aberdeen City:West Lothian'!H33)</f>
        <v>795494</v>
      </c>
      <c r="I33" s="83">
        <f>SUM('Aberdeen City:West Lothian'!I33)</f>
        <v>177972</v>
      </c>
      <c r="J33" s="83">
        <f>SUM('Aberdeen City:West Lothian'!J33)</f>
        <v>73715</v>
      </c>
      <c r="K33" s="83">
        <f>SUM('Aberdeen City:West Lothian'!K33)</f>
        <v>112614</v>
      </c>
      <c r="L33" s="83">
        <f>SUM('Aberdeen City:West Lothian'!L33)</f>
        <v>4329263</v>
      </c>
      <c r="M33" s="13"/>
      <c r="N33" s="13"/>
      <c r="O33" s="36"/>
      <c r="P33" s="40"/>
      <c r="Q33" s="39"/>
    </row>
    <row r="34" spans="1:19" ht="15.95" customHeight="1">
      <c r="B34" s="45" t="s">
        <v>118</v>
      </c>
      <c r="C34" s="83">
        <f>SUM('Aberdeen City:West Lothian'!C34)</f>
        <v>-39817</v>
      </c>
      <c r="D34" s="83">
        <f>SUM('Aberdeen City:West Lothian'!D34)</f>
        <v>-189</v>
      </c>
      <c r="E34" s="83">
        <f>SUM('Aberdeen City:West Lothian'!E34)</f>
        <v>-37419</v>
      </c>
      <c r="F34" s="83">
        <f>SUM('Aberdeen City:West Lothian'!F34)</f>
        <v>-579349</v>
      </c>
      <c r="G34" s="83">
        <f>SUM('Aberdeen City:West Lothian'!G34)</f>
        <v>-51932</v>
      </c>
      <c r="H34" s="83">
        <f>SUM('Aberdeen City:West Lothian'!H34)</f>
        <v>-273989</v>
      </c>
      <c r="I34" s="83">
        <f>SUM('Aberdeen City:West Lothian'!I34)</f>
        <v>-84349</v>
      </c>
      <c r="J34" s="83">
        <f>SUM('Aberdeen City:West Lothian'!J34)</f>
        <v>-30527</v>
      </c>
      <c r="K34" s="83">
        <f>SUM('Aberdeen City:West Lothian'!K34)</f>
        <v>-104535</v>
      </c>
      <c r="L34" s="83">
        <f>SUM('Aberdeen City:West Lothian'!L34)</f>
        <v>-1202106</v>
      </c>
      <c r="O34" s="36"/>
      <c r="P34" s="3"/>
      <c r="Q34" s="3"/>
    </row>
    <row r="35" spans="1:19" ht="15.95" customHeight="1">
      <c r="B35" s="45" t="s">
        <v>119</v>
      </c>
      <c r="C35" s="83">
        <f>SUM('Aberdeen City:West Lothian'!C35)</f>
        <v>8365</v>
      </c>
      <c r="D35" s="83">
        <f>SUM('Aberdeen City:West Lothian'!D35)</f>
        <v>567</v>
      </c>
      <c r="E35" s="83">
        <f>SUM('Aberdeen City:West Lothian'!E35)</f>
        <v>917389</v>
      </c>
      <c r="F35" s="83">
        <f>SUM('Aberdeen City:West Lothian'!F35)</f>
        <v>1330706</v>
      </c>
      <c r="G35" s="83">
        <f>SUM('Aberdeen City:West Lothian'!G35)</f>
        <v>203735</v>
      </c>
      <c r="H35" s="83">
        <f>SUM('Aberdeen City:West Lothian'!H35)</f>
        <v>521505</v>
      </c>
      <c r="I35" s="83">
        <f>SUM('Aberdeen City:West Lothian'!I35)</f>
        <v>93623</v>
      </c>
      <c r="J35" s="83">
        <f>SUM('Aberdeen City:West Lothian'!J35)</f>
        <v>43188</v>
      </c>
      <c r="K35" s="83">
        <f>SUM('Aberdeen City:West Lothian'!K35)</f>
        <v>8079</v>
      </c>
      <c r="L35" s="83">
        <f>SUM('Aberdeen City:West Lothian'!L35)</f>
        <v>3127157</v>
      </c>
      <c r="O35" s="36"/>
      <c r="P35" s="3"/>
      <c r="Q35" s="3"/>
    </row>
    <row r="36" spans="1:19" ht="12.75" customHeight="1">
      <c r="C36" s="41">
        <v>2</v>
      </c>
      <c r="D36" s="41">
        <v>3</v>
      </c>
      <c r="E36" s="41">
        <v>4</v>
      </c>
      <c r="F36" s="41">
        <v>5</v>
      </c>
      <c r="G36" s="41">
        <v>6</v>
      </c>
      <c r="H36" s="41">
        <v>7</v>
      </c>
      <c r="I36" s="41">
        <v>8</v>
      </c>
      <c r="J36" s="41">
        <v>9</v>
      </c>
      <c r="K36" s="41">
        <v>10</v>
      </c>
      <c r="L36" s="41">
        <v>11</v>
      </c>
      <c r="O36" s="36"/>
      <c r="P36" s="3"/>
      <c r="Q36" s="3"/>
    </row>
    <row r="37" spans="1:19" ht="18" customHeight="1">
      <c r="B37" s="27" t="s">
        <v>103</v>
      </c>
      <c r="C37" s="3"/>
      <c r="D37" s="3"/>
      <c r="E37" s="3"/>
      <c r="F37" s="3"/>
      <c r="G37" s="3"/>
      <c r="H37" s="3"/>
      <c r="I37" s="3"/>
      <c r="J37" s="3"/>
      <c r="K37" s="3"/>
      <c r="L37" s="3"/>
      <c r="O37" s="3"/>
      <c r="P37" s="3"/>
      <c r="Q37" s="3"/>
      <c r="R37" s="3"/>
      <c r="S37" s="3"/>
    </row>
    <row r="38" spans="1:19" ht="15.95" customHeight="1">
      <c r="B38" s="1" t="s">
        <v>53</v>
      </c>
      <c r="C38" s="3"/>
      <c r="D38" s="3"/>
      <c r="E38" s="3"/>
      <c r="F38" s="3"/>
      <c r="G38" s="3"/>
      <c r="H38" s="3"/>
      <c r="I38" s="3"/>
      <c r="J38" s="3"/>
      <c r="K38" s="3"/>
      <c r="L38" s="3"/>
      <c r="O38" s="36"/>
      <c r="P38" s="3"/>
      <c r="Q38" s="3"/>
    </row>
    <row r="39" spans="1:19" ht="15.95" customHeight="1">
      <c r="B39" s="28" t="s">
        <v>10</v>
      </c>
      <c r="C39" s="17">
        <f>SUM('Aberdeen City:West Lothian'!C39)</f>
        <v>26506</v>
      </c>
      <c r="D39" s="17">
        <f>SUM('Aberdeen City:West Lothian'!D39)</f>
        <v>212</v>
      </c>
      <c r="E39" s="17">
        <f>SUM('Aberdeen City:West Lothian'!E39)</f>
        <v>393947</v>
      </c>
      <c r="F39" s="17">
        <f>SUM('Aberdeen City:West Lothian'!F39)</f>
        <v>648903</v>
      </c>
      <c r="G39" s="17">
        <f>SUM('Aberdeen City:West Lothian'!G39)</f>
        <v>52446</v>
      </c>
      <c r="H39" s="17">
        <f>SUM('Aberdeen City:West Lothian'!H39)</f>
        <v>166552</v>
      </c>
      <c r="I39" s="17">
        <f>SUM('Aberdeen City:West Lothian'!I39)</f>
        <v>49672</v>
      </c>
      <c r="J39" s="17">
        <f>SUM('Aberdeen City:West Lothian'!J39)</f>
        <v>24637</v>
      </c>
      <c r="K39" s="17">
        <f>SUM('Aberdeen City:West Lothian'!K39)</f>
        <v>91038</v>
      </c>
      <c r="L39" s="33">
        <f t="shared" ref="L39:L46" si="9">SUM(C39:K39)</f>
        <v>1453913</v>
      </c>
      <c r="O39" s="81"/>
      <c r="P39" s="46">
        <f>SUM('Aberdeen City:West Lothian'!P39)</f>
        <v>1453913</v>
      </c>
      <c r="Q39" s="47">
        <f>P39-L39</f>
        <v>0</v>
      </c>
    </row>
    <row r="40" spans="1:19" ht="15.95" customHeight="1">
      <c r="B40" s="53" t="s">
        <v>11</v>
      </c>
      <c r="C40" s="44">
        <f>SUM(C41:C46)</f>
        <v>7346</v>
      </c>
      <c r="D40" s="44">
        <f>SUM(D41:D46)</f>
        <v>282</v>
      </c>
      <c r="E40" s="44">
        <f t="shared" ref="E40:J40" si="10">SUM(E41:E46)</f>
        <v>431917</v>
      </c>
      <c r="F40" s="44">
        <f t="shared" si="10"/>
        <v>1124740</v>
      </c>
      <c r="G40" s="44">
        <f>SUM(G41:G46)</f>
        <v>134364</v>
      </c>
      <c r="H40" s="44">
        <f t="shared" si="10"/>
        <v>542045</v>
      </c>
      <c r="I40" s="44">
        <f t="shared" si="10"/>
        <v>112530</v>
      </c>
      <c r="J40" s="44">
        <f t="shared" si="10"/>
        <v>30243</v>
      </c>
      <c r="K40" s="44">
        <f>SUM(K41:K46)</f>
        <v>10782</v>
      </c>
      <c r="L40" s="33">
        <f t="shared" si="9"/>
        <v>2394249</v>
      </c>
      <c r="O40" s="81"/>
      <c r="P40" s="46">
        <f>SUM('Aberdeen City:West Lothian'!P40)</f>
        <v>2394249</v>
      </c>
      <c r="Q40" s="47">
        <f>P40-L40</f>
        <v>0</v>
      </c>
    </row>
    <row r="41" spans="1:19" ht="15.95" customHeight="1">
      <c r="B41" s="29" t="s">
        <v>71</v>
      </c>
      <c r="C41" s="17">
        <f>SUM('Aberdeen City:West Lothian'!C41)</f>
        <v>4</v>
      </c>
      <c r="D41" s="17">
        <f>SUM('Aberdeen City:West Lothian'!D41)</f>
        <v>38</v>
      </c>
      <c r="E41" s="17">
        <f>SUM('Aberdeen City:West Lothian'!E41)</f>
        <v>139226</v>
      </c>
      <c r="F41" s="17">
        <f>SUM('Aberdeen City:West Lothian'!F41)</f>
        <v>23616</v>
      </c>
      <c r="G41" s="17">
        <f>SUM('Aberdeen City:West Lothian'!G41)</f>
        <v>9908</v>
      </c>
      <c r="H41" s="17">
        <f>SUM('Aberdeen City:West Lothian'!H41)</f>
        <v>14692</v>
      </c>
      <c r="I41" s="17">
        <f>SUM('Aberdeen City:West Lothian'!I41)</f>
        <v>1196</v>
      </c>
      <c r="J41" s="17">
        <f>SUM('Aberdeen City:West Lothian'!J41)</f>
        <v>143</v>
      </c>
      <c r="K41" s="17">
        <f>SUM('Aberdeen City:West Lothian'!K41)</f>
        <v>51</v>
      </c>
      <c r="L41" s="33">
        <f t="shared" si="9"/>
        <v>188874</v>
      </c>
      <c r="O41" s="36"/>
      <c r="P41" s="3"/>
      <c r="Q41" s="3"/>
    </row>
    <row r="42" spans="1:19" ht="15.95" customHeight="1">
      <c r="B42" s="29" t="s">
        <v>72</v>
      </c>
      <c r="C42" s="17">
        <f>SUM('Aberdeen City:West Lothian'!C42)</f>
        <v>1045</v>
      </c>
      <c r="D42" s="17">
        <f>SUM('Aberdeen City:West Lothian'!D42)</f>
        <v>18</v>
      </c>
      <c r="E42" s="17">
        <f>SUM('Aberdeen City:West Lothian'!E42)</f>
        <v>194761</v>
      </c>
      <c r="F42" s="17">
        <f>SUM('Aberdeen City:West Lothian'!F42)</f>
        <v>866673</v>
      </c>
      <c r="G42" s="17">
        <f>SUM('Aberdeen City:West Lothian'!G42)</f>
        <v>80420</v>
      </c>
      <c r="H42" s="17">
        <f>SUM('Aberdeen City:West Lothian'!H42)</f>
        <v>362242</v>
      </c>
      <c r="I42" s="17">
        <f>SUM('Aberdeen City:West Lothian'!I42)</f>
        <v>68787</v>
      </c>
      <c r="J42" s="17">
        <f>SUM('Aberdeen City:West Lothian'!J42)</f>
        <v>15455</v>
      </c>
      <c r="K42" s="17">
        <f>SUM('Aberdeen City:West Lothian'!K42)</f>
        <v>2072</v>
      </c>
      <c r="L42" s="33">
        <f t="shared" si="9"/>
        <v>1591473</v>
      </c>
      <c r="O42" s="5"/>
      <c r="P42" s="3"/>
      <c r="Q42" s="3"/>
    </row>
    <row r="43" spans="1:19" ht="15.95" customHeight="1">
      <c r="B43" s="29" t="s">
        <v>73</v>
      </c>
      <c r="C43" s="17">
        <f>SUM('Aberdeen City:West Lothian'!C43)</f>
        <v>2940</v>
      </c>
      <c r="D43" s="17">
        <f>SUM('Aberdeen City:West Lothian'!D43)</f>
        <v>0</v>
      </c>
      <c r="E43" s="17">
        <f>SUM('Aberdeen City:West Lothian'!E43)</f>
        <v>59929</v>
      </c>
      <c r="F43" s="17">
        <f>SUM('Aberdeen City:West Lothian'!F43)</f>
        <v>71651</v>
      </c>
      <c r="G43" s="17">
        <f>SUM('Aberdeen City:West Lothian'!G43)</f>
        <v>26782</v>
      </c>
      <c r="H43" s="17">
        <f>SUM('Aberdeen City:West Lothian'!H43)</f>
        <v>123594</v>
      </c>
      <c r="I43" s="17">
        <f>SUM('Aberdeen City:West Lothian'!I43)</f>
        <v>31976</v>
      </c>
      <c r="J43" s="17">
        <f>SUM('Aberdeen City:West Lothian'!J43)</f>
        <v>9813</v>
      </c>
      <c r="K43" s="17">
        <f>SUM('Aberdeen City:West Lothian'!K43)</f>
        <v>2008</v>
      </c>
      <c r="L43" s="33">
        <f t="shared" si="9"/>
        <v>328693</v>
      </c>
      <c r="O43" s="36"/>
      <c r="P43" s="3"/>
      <c r="Q43" s="3"/>
    </row>
    <row r="44" spans="1:19" ht="15.95" customHeight="1">
      <c r="B44" s="29" t="s">
        <v>74</v>
      </c>
      <c r="C44" s="17">
        <f>SUM('Aberdeen City:West Lothian'!C44)</f>
        <v>1342</v>
      </c>
      <c r="D44" s="17">
        <f>SUM('Aberdeen City:West Lothian'!D44)</f>
        <v>0</v>
      </c>
      <c r="E44" s="17">
        <f>SUM('Aberdeen City:West Lothian'!E44)</f>
        <v>3052</v>
      </c>
      <c r="F44" s="17">
        <f>SUM('Aberdeen City:West Lothian'!F44)</f>
        <v>66010</v>
      </c>
      <c r="G44" s="17">
        <f>SUM('Aberdeen City:West Lothian'!G44)</f>
        <v>6318</v>
      </c>
      <c r="H44" s="17">
        <f>SUM('Aberdeen City:West Lothian'!H44)</f>
        <v>28053</v>
      </c>
      <c r="I44" s="17">
        <f>SUM('Aberdeen City:West Lothian'!I44)</f>
        <v>6338</v>
      </c>
      <c r="J44" s="17">
        <f>SUM('Aberdeen City:West Lothian'!J44)</f>
        <v>423</v>
      </c>
      <c r="K44" s="17">
        <f>SUM('Aberdeen City:West Lothian'!K44)</f>
        <v>1165</v>
      </c>
      <c r="L44" s="33">
        <f t="shared" si="9"/>
        <v>112701</v>
      </c>
      <c r="O44" s="51"/>
      <c r="P44" s="46">
        <f>SUM('Aberdeen City:West Lothian'!P44)</f>
        <v>112701</v>
      </c>
      <c r="Q44" s="47">
        <f>P44-L44</f>
        <v>0</v>
      </c>
    </row>
    <row r="45" spans="1:19" ht="15.95" customHeight="1">
      <c r="B45" s="29" t="s">
        <v>75</v>
      </c>
      <c r="C45" s="17">
        <f>SUM('Aberdeen City:West Lothian'!C45)</f>
        <v>272</v>
      </c>
      <c r="D45" s="17">
        <f>SUM('Aberdeen City:West Lothian'!D45)</f>
        <v>130</v>
      </c>
      <c r="E45" s="17">
        <f>SUM('Aberdeen City:West Lothian'!E45)</f>
        <v>2158</v>
      </c>
      <c r="F45" s="17">
        <f>SUM('Aberdeen City:West Lothian'!F45)</f>
        <v>1944</v>
      </c>
      <c r="G45" s="17">
        <f>SUM('Aberdeen City:West Lothian'!G45)</f>
        <v>993</v>
      </c>
      <c r="H45" s="17">
        <f>SUM('Aberdeen City:West Lothian'!H45)</f>
        <v>1002</v>
      </c>
      <c r="I45" s="17">
        <f>SUM('Aberdeen City:West Lothian'!I45)</f>
        <v>169</v>
      </c>
      <c r="J45" s="17">
        <f>SUM('Aberdeen City:West Lothian'!J45)</f>
        <v>83</v>
      </c>
      <c r="K45" s="17">
        <f>SUM('Aberdeen City:West Lothian'!K45)</f>
        <v>1982</v>
      </c>
      <c r="L45" s="33">
        <f t="shared" si="9"/>
        <v>8733</v>
      </c>
      <c r="O45" s="5"/>
      <c r="P45" s="46">
        <f>SUM('Aberdeen City:West Lothian'!P45)</f>
        <v>8733</v>
      </c>
      <c r="Q45" s="47">
        <f>P45-L45</f>
        <v>0</v>
      </c>
    </row>
    <row r="46" spans="1:19" ht="15.95" customHeight="1">
      <c r="B46" s="29" t="s">
        <v>6</v>
      </c>
      <c r="C46" s="17">
        <f>SUM('Aberdeen City:West Lothian'!C46)</f>
        <v>1743</v>
      </c>
      <c r="D46" s="17">
        <f>SUM('Aberdeen City:West Lothian'!D46)</f>
        <v>96</v>
      </c>
      <c r="E46" s="17">
        <f>SUM('Aberdeen City:West Lothian'!E46)</f>
        <v>32791</v>
      </c>
      <c r="F46" s="17">
        <f>SUM('Aberdeen City:West Lothian'!F46)</f>
        <v>94846</v>
      </c>
      <c r="G46" s="17">
        <f>SUM('Aberdeen City:West Lothian'!G46)</f>
        <v>9943</v>
      </c>
      <c r="H46" s="17">
        <f>SUM('Aberdeen City:West Lothian'!H46)</f>
        <v>12462</v>
      </c>
      <c r="I46" s="17">
        <f>SUM('Aberdeen City:West Lothian'!I46)</f>
        <v>4064</v>
      </c>
      <c r="J46" s="17">
        <f>SUM('Aberdeen City:West Lothian'!J46)</f>
        <v>4326</v>
      </c>
      <c r="K46" s="17">
        <f>SUM('Aberdeen City:West Lothian'!K46)</f>
        <v>3504</v>
      </c>
      <c r="L46" s="33">
        <f t="shared" si="9"/>
        <v>163775</v>
      </c>
      <c r="O46" s="5"/>
      <c r="P46" s="3"/>
      <c r="Q46" s="3"/>
    </row>
    <row r="47" spans="1:19" ht="15.95" customHeight="1">
      <c r="B47" s="1" t="s">
        <v>54</v>
      </c>
      <c r="C47" s="3"/>
      <c r="D47" s="3"/>
      <c r="E47" s="3"/>
      <c r="F47" s="3"/>
      <c r="G47" s="3"/>
      <c r="H47" s="3"/>
      <c r="I47" s="3"/>
      <c r="J47" s="3"/>
      <c r="K47" s="3"/>
      <c r="L47" s="3"/>
      <c r="O47" s="5"/>
      <c r="P47" s="3"/>
      <c r="Q47" s="3"/>
    </row>
    <row r="48" spans="1:19" ht="15.95" customHeight="1">
      <c r="B48" s="28" t="s">
        <v>13</v>
      </c>
      <c r="C48" s="17">
        <f>SUM('Aberdeen City:West Lothian'!C48)</f>
        <v>-8704</v>
      </c>
      <c r="D48" s="17">
        <f>SUM('Aberdeen City:West Lothian'!D48)</f>
        <v>0</v>
      </c>
      <c r="E48" s="17">
        <f>SUM('Aberdeen City:West Lothian'!E48)</f>
        <v>-23654</v>
      </c>
      <c r="F48" s="17">
        <f>SUM('Aberdeen City:West Lothian'!F48)</f>
        <v>-379667</v>
      </c>
      <c r="G48" s="17">
        <f>SUM('Aberdeen City:West Lothian'!G48)</f>
        <v>-34991</v>
      </c>
      <c r="H48" s="17">
        <f>SUM('Aberdeen City:West Lothian'!H48)</f>
        <v>-213779</v>
      </c>
      <c r="I48" s="17">
        <f>SUM('Aberdeen City:West Lothian'!I48)</f>
        <v>-68281</v>
      </c>
      <c r="J48" s="17">
        <f>SUM('Aberdeen City:West Lothian'!J48)</f>
        <v>-22644</v>
      </c>
      <c r="K48" s="17">
        <f>SUM('Aberdeen City:West Lothian'!K48)</f>
        <v>-320</v>
      </c>
      <c r="L48" s="33">
        <f>SUM(C48:K48)</f>
        <v>-752040</v>
      </c>
      <c r="O48" s="51"/>
      <c r="P48" s="46">
        <f>SUM('Aberdeen City:West Lothian'!P48)</f>
        <v>-752040</v>
      </c>
      <c r="Q48" s="47">
        <f>P48-L48</f>
        <v>0</v>
      </c>
    </row>
    <row r="49" spans="2:19" ht="6" customHeight="1">
      <c r="B49" s="4"/>
      <c r="C49" s="3"/>
      <c r="D49" s="3"/>
      <c r="E49" s="3"/>
      <c r="F49" s="3"/>
      <c r="G49" s="3"/>
      <c r="H49" s="3"/>
      <c r="I49" s="3"/>
      <c r="J49" s="3"/>
      <c r="K49" s="3"/>
      <c r="L49" s="3"/>
      <c r="M49" s="3"/>
      <c r="O49" s="38"/>
      <c r="P49" s="3"/>
    </row>
    <row r="50" spans="2:19" ht="15.95" customHeight="1">
      <c r="B50" s="55" t="s">
        <v>101</v>
      </c>
      <c r="C50" s="3"/>
      <c r="D50" s="3"/>
      <c r="E50" s="5"/>
      <c r="F50" s="3"/>
      <c r="G50" s="5"/>
      <c r="H50" s="5"/>
      <c r="I50" s="5"/>
      <c r="J50" s="5"/>
      <c r="K50" s="3"/>
      <c r="L50" s="3"/>
      <c r="O50" s="12"/>
    </row>
    <row r="51" spans="2:19" ht="15.95" customHeight="1">
      <c r="B51" s="62" t="s">
        <v>12</v>
      </c>
      <c r="C51" s="43"/>
      <c r="D51" s="43"/>
      <c r="E51" s="50">
        <f t="shared" ref="E51:J51" si="11">E8</f>
        <v>37008</v>
      </c>
      <c r="F51" s="50">
        <f t="shared" si="11"/>
        <v>60128</v>
      </c>
      <c r="G51" s="50">
        <f t="shared" si="11"/>
        <v>8723</v>
      </c>
      <c r="H51" s="50">
        <f t="shared" si="11"/>
        <v>23848</v>
      </c>
      <c r="I51" s="50">
        <f t="shared" si="11"/>
        <v>5717</v>
      </c>
      <c r="J51" s="50">
        <f t="shared" si="11"/>
        <v>2414</v>
      </c>
      <c r="K51" s="43"/>
      <c r="L51" s="33">
        <f>SUM(C51:K51)</f>
        <v>137838</v>
      </c>
      <c r="N51" s="43"/>
      <c r="O51" s="12"/>
    </row>
    <row r="52" spans="2:19" ht="15.95" customHeight="1">
      <c r="B52" s="28" t="s">
        <v>0</v>
      </c>
      <c r="C52" s="43"/>
      <c r="D52" s="43"/>
      <c r="E52" s="17">
        <f>SUM('Aberdeen City:West Lothian'!E52)</f>
        <v>252603</v>
      </c>
      <c r="F52" s="17">
        <f>SUM('Aberdeen City:West Lothian'!F52)</f>
        <v>212349</v>
      </c>
      <c r="G52" s="17">
        <f>SUM('Aberdeen City:West Lothian'!G52)</f>
        <v>33644</v>
      </c>
      <c r="H52" s="17">
        <f>SUM('Aberdeen City:West Lothian'!H52)</f>
        <v>69856</v>
      </c>
      <c r="I52" s="17">
        <f>SUM('Aberdeen City:West Lothian'!I52)</f>
        <v>49552</v>
      </c>
      <c r="J52" s="17">
        <f>SUM('Aberdeen City:West Lothian'!J52)</f>
        <v>26344</v>
      </c>
      <c r="K52" s="43"/>
      <c r="L52" s="33">
        <f>SUM(C52:K52)</f>
        <v>644348</v>
      </c>
      <c r="N52" s="43"/>
      <c r="O52" s="5"/>
      <c r="P52" s="93"/>
      <c r="Q52" s="93"/>
      <c r="R52" s="93"/>
      <c r="S52" s="93"/>
    </row>
    <row r="53" spans="2:19" ht="15.95" customHeight="1">
      <c r="B53" s="29" t="s">
        <v>65</v>
      </c>
      <c r="C53" s="43"/>
      <c r="D53" s="43"/>
      <c r="E53" s="17">
        <f>SUM('Aberdeen City:West Lothian'!E53)</f>
        <v>10860</v>
      </c>
      <c r="F53" s="17">
        <f>SUM('Aberdeen City:West Lothian'!F53)</f>
        <v>38367</v>
      </c>
      <c r="G53" s="17">
        <f>SUM('Aberdeen City:West Lothian'!G53)</f>
        <v>35975</v>
      </c>
      <c r="H53" s="17">
        <f>SUM('Aberdeen City:West Lothian'!H53)</f>
        <v>38434</v>
      </c>
      <c r="I53" s="17">
        <f>SUM('Aberdeen City:West Lothian'!I53)</f>
        <v>2959</v>
      </c>
      <c r="J53" s="17">
        <f>SUM('Aberdeen City:West Lothian'!J53)</f>
        <v>299</v>
      </c>
      <c r="K53" s="43"/>
      <c r="L53" s="33">
        <f>SUM(C53:K53)</f>
        <v>126894</v>
      </c>
      <c r="N53" s="43"/>
      <c r="P53" s="93"/>
      <c r="Q53" s="93"/>
      <c r="R53" s="93"/>
      <c r="S53" s="93"/>
    </row>
    <row r="54" spans="2:19" ht="15.95" customHeight="1">
      <c r="B54" s="53" t="s">
        <v>76</v>
      </c>
      <c r="C54" s="43"/>
      <c r="D54" s="43"/>
      <c r="E54" s="54">
        <f t="shared" ref="E54:J54" si="12">SUM(E55,E64)</f>
        <v>677866</v>
      </c>
      <c r="F54" s="54">
        <f t="shared" si="12"/>
        <v>1704936</v>
      </c>
      <c r="G54" s="54">
        <f t="shared" si="12"/>
        <v>189639</v>
      </c>
      <c r="H54" s="54">
        <f t="shared" si="12"/>
        <v>714523</v>
      </c>
      <c r="I54" s="54">
        <f t="shared" si="12"/>
        <v>128993</v>
      </c>
      <c r="J54" s="54">
        <f t="shared" si="12"/>
        <v>41617</v>
      </c>
      <c r="K54" s="43"/>
      <c r="L54" s="33">
        <f>SUM(C54:K54)</f>
        <v>3457574</v>
      </c>
      <c r="N54" s="54">
        <f>SUM(N55,N64)</f>
        <v>11105</v>
      </c>
      <c r="P54" s="93"/>
      <c r="Q54" s="93"/>
      <c r="R54" s="93"/>
      <c r="S54" s="93"/>
    </row>
    <row r="55" spans="2:19" ht="15.95" customHeight="1">
      <c r="B55" s="53" t="s">
        <v>77</v>
      </c>
      <c r="C55" s="43"/>
      <c r="D55" s="43"/>
      <c r="E55" s="54">
        <f>E61+E62+E56+E63</f>
        <v>288440</v>
      </c>
      <c r="F55" s="54">
        <f>F56+F63</f>
        <v>974925</v>
      </c>
      <c r="G55" s="54">
        <f>G56+G63</f>
        <v>72864</v>
      </c>
      <c r="H55" s="54">
        <f>H56+H63</f>
        <v>264571</v>
      </c>
      <c r="I55" s="54">
        <f>I56+I63</f>
        <v>51840</v>
      </c>
      <c r="J55" s="54">
        <f>J56+J63</f>
        <v>9259</v>
      </c>
      <c r="K55" s="43"/>
      <c r="L55" s="33">
        <f>SUM(C55:K55)</f>
        <v>1661899</v>
      </c>
      <c r="N55" s="54">
        <f>N56</f>
        <v>6400</v>
      </c>
      <c r="P55" s="93"/>
      <c r="Q55" s="93"/>
      <c r="R55" s="93"/>
      <c r="S55" s="93"/>
    </row>
    <row r="56" spans="2:19" ht="15.95" customHeight="1">
      <c r="B56" s="63" t="s">
        <v>58</v>
      </c>
      <c r="C56" s="43"/>
      <c r="D56" s="43"/>
      <c r="E56" s="54">
        <f>SUM(E57:E60)</f>
        <v>108945</v>
      </c>
      <c r="F56" s="54">
        <f t="shared" ref="F56:J56" si="13">SUM(F57:F60)</f>
        <v>938400</v>
      </c>
      <c r="G56" s="54">
        <f t="shared" si="13"/>
        <v>52215</v>
      </c>
      <c r="H56" s="54">
        <f t="shared" si="13"/>
        <v>162171</v>
      </c>
      <c r="I56" s="54">
        <f t="shared" si="13"/>
        <v>32267</v>
      </c>
      <c r="J56" s="54">
        <f t="shared" si="13"/>
        <v>3896</v>
      </c>
      <c r="K56" s="43"/>
      <c r="L56" s="33">
        <f t="shared" ref="L56:L74" si="14">SUM(C56:K56)</f>
        <v>1297894</v>
      </c>
      <c r="N56" s="54">
        <f>N60</f>
        <v>6400</v>
      </c>
      <c r="P56" s="93"/>
      <c r="Q56" s="93"/>
      <c r="R56" s="93"/>
      <c r="S56" s="93"/>
    </row>
    <row r="57" spans="2:19" ht="15.95" customHeight="1">
      <c r="B57" s="29" t="s">
        <v>114</v>
      </c>
      <c r="C57" s="43"/>
      <c r="D57" s="43"/>
      <c r="E57" s="17">
        <f>SUM('Aberdeen City:West Lothian'!E57)</f>
        <v>0</v>
      </c>
      <c r="F57" s="17">
        <f>SUM('Aberdeen City:West Lothian'!F57)</f>
        <v>103068</v>
      </c>
      <c r="G57" s="17">
        <f>SUM('Aberdeen City:West Lothian'!G57)</f>
        <v>13</v>
      </c>
      <c r="H57" s="17">
        <f>SUM('Aberdeen City:West Lothian'!H57)</f>
        <v>2</v>
      </c>
      <c r="I57" s="17">
        <f>SUM('Aberdeen City:West Lothian'!I57)</f>
        <v>0</v>
      </c>
      <c r="J57" s="17">
        <f>SUM('Aberdeen City:West Lothian'!J57)</f>
        <v>0</v>
      </c>
      <c r="K57" s="43"/>
      <c r="L57" s="33">
        <f t="shared" si="14"/>
        <v>103083</v>
      </c>
      <c r="N57" s="43"/>
      <c r="P57" s="93"/>
      <c r="Q57" s="93"/>
      <c r="R57" s="93"/>
      <c r="S57" s="93"/>
    </row>
    <row r="58" spans="2:19" ht="15.95" customHeight="1">
      <c r="B58" s="29" t="s">
        <v>115</v>
      </c>
      <c r="C58" s="43"/>
      <c r="D58" s="43"/>
      <c r="E58" s="17">
        <f>SUM('Aberdeen City:West Lothian'!E58)</f>
        <v>0</v>
      </c>
      <c r="F58" s="17">
        <f>SUM('Aberdeen City:West Lothian'!F58)</f>
        <v>48151</v>
      </c>
      <c r="G58" s="17">
        <f>SUM('Aberdeen City:West Lothian'!G58)</f>
        <v>336</v>
      </c>
      <c r="H58" s="17">
        <f>SUM('Aberdeen City:West Lothian'!H58)</f>
        <v>2502</v>
      </c>
      <c r="I58" s="17">
        <f>SUM('Aberdeen City:West Lothian'!I58)</f>
        <v>3</v>
      </c>
      <c r="J58" s="17">
        <f>SUM('Aberdeen City:West Lothian'!J58)</f>
        <v>0</v>
      </c>
      <c r="K58" s="43"/>
      <c r="L58" s="33">
        <f t="shared" si="14"/>
        <v>50992</v>
      </c>
      <c r="N58" s="43"/>
      <c r="P58" s="93"/>
      <c r="Q58" s="93"/>
      <c r="R58" s="93"/>
      <c r="S58" s="93"/>
    </row>
    <row r="59" spans="2:19" ht="15.95" customHeight="1">
      <c r="B59" s="29" t="s">
        <v>59</v>
      </c>
      <c r="C59" s="43"/>
      <c r="D59" s="43"/>
      <c r="E59" s="43"/>
      <c r="F59" s="43"/>
      <c r="G59" s="17">
        <f>SUM('Aberdeen City:West Lothian'!G59)</f>
        <v>2313</v>
      </c>
      <c r="H59" s="17">
        <f>SUM('Aberdeen City:West Lothian'!H59)</f>
        <v>7215</v>
      </c>
      <c r="I59" s="17">
        <f>SUM('Aberdeen City:West Lothian'!I59)</f>
        <v>1196</v>
      </c>
      <c r="J59" s="17">
        <f>SUM('Aberdeen City:West Lothian'!J59)</f>
        <v>59</v>
      </c>
      <c r="K59" s="43"/>
      <c r="L59" s="33">
        <f t="shared" si="14"/>
        <v>10783</v>
      </c>
      <c r="N59" s="43"/>
      <c r="P59" s="93"/>
      <c r="Q59" s="93"/>
      <c r="R59" s="93"/>
      <c r="S59" s="93"/>
    </row>
    <row r="60" spans="2:19" ht="15.95" customHeight="1">
      <c r="B60" s="52" t="s">
        <v>60</v>
      </c>
      <c r="C60" s="43"/>
      <c r="D60" s="43"/>
      <c r="E60" s="17">
        <f>SUM('Aberdeen City:West Lothian'!E60)</f>
        <v>108945</v>
      </c>
      <c r="F60" s="17">
        <f>SUM('Aberdeen City:West Lothian'!F60)</f>
        <v>787181</v>
      </c>
      <c r="G60" s="17">
        <f>SUM('Aberdeen City:West Lothian'!G60)</f>
        <v>49553</v>
      </c>
      <c r="H60" s="17">
        <f>SUM('Aberdeen City:West Lothian'!H60)</f>
        <v>152452</v>
      </c>
      <c r="I60" s="17">
        <f>SUM('Aberdeen City:West Lothian'!I60)</f>
        <v>31068</v>
      </c>
      <c r="J60" s="17">
        <f>SUM('Aberdeen City:West Lothian'!J60)</f>
        <v>3837</v>
      </c>
      <c r="K60" s="43"/>
      <c r="L60" s="33">
        <f t="shared" si="14"/>
        <v>1133036</v>
      </c>
      <c r="N60" s="17">
        <f>SUM('Aberdeen City:West Lothian'!N60)</f>
        <v>6400</v>
      </c>
      <c r="P60" s="93"/>
      <c r="Q60" s="93"/>
      <c r="R60" s="93"/>
      <c r="S60" s="93"/>
    </row>
    <row r="61" spans="2:19" ht="15.95" customHeight="1">
      <c r="B61" s="52" t="s">
        <v>1</v>
      </c>
      <c r="C61" s="43"/>
      <c r="D61" s="43"/>
      <c r="E61" s="17">
        <f>SUM('Aberdeen City:West Lothian'!E61)</f>
        <v>12767</v>
      </c>
      <c r="F61" s="43"/>
      <c r="G61" s="43"/>
      <c r="H61" s="43"/>
      <c r="I61" s="43"/>
      <c r="J61" s="43"/>
      <c r="K61" s="43"/>
      <c r="L61" s="33">
        <f>SUM(C61:K61)</f>
        <v>12767</v>
      </c>
      <c r="N61" s="43"/>
      <c r="P61" s="93"/>
      <c r="Q61" s="93"/>
      <c r="R61" s="93"/>
      <c r="S61" s="93"/>
    </row>
    <row r="62" spans="2:19" ht="15.95" customHeight="1">
      <c r="B62" s="29" t="s">
        <v>78</v>
      </c>
      <c r="C62" s="43"/>
      <c r="D62" s="43"/>
      <c r="E62" s="17">
        <f>SUM('Aberdeen City:West Lothian'!E62)</f>
        <v>127412</v>
      </c>
      <c r="F62" s="43"/>
      <c r="G62" s="43"/>
      <c r="H62" s="43"/>
      <c r="I62" s="43"/>
      <c r="J62" s="43"/>
      <c r="K62" s="43"/>
      <c r="L62" s="33">
        <f>SUM(C62:K62)</f>
        <v>127412</v>
      </c>
      <c r="N62" s="17">
        <f>SUM('Aberdeen City:West Lothian'!N62)</f>
        <v>4348</v>
      </c>
      <c r="P62" s="93"/>
      <c r="Q62" s="93"/>
      <c r="R62" s="93"/>
      <c r="S62" s="93"/>
    </row>
    <row r="63" spans="2:19" ht="15.95" customHeight="1">
      <c r="B63" s="29" t="s">
        <v>79</v>
      </c>
      <c r="C63" s="43"/>
      <c r="D63" s="43"/>
      <c r="E63" s="17">
        <f>SUM('Aberdeen City:West Lothian'!E63)</f>
        <v>39316</v>
      </c>
      <c r="F63" s="17">
        <f>SUM('Aberdeen City:West Lothian'!F63)</f>
        <v>36525</v>
      </c>
      <c r="G63" s="17">
        <f>SUM('Aberdeen City:West Lothian'!G63)</f>
        <v>20649</v>
      </c>
      <c r="H63" s="17">
        <f>SUM('Aberdeen City:West Lothian'!H63)</f>
        <v>102400</v>
      </c>
      <c r="I63" s="17">
        <f>SUM('Aberdeen City:West Lothian'!I63)</f>
        <v>19573</v>
      </c>
      <c r="J63" s="17">
        <f>SUM('Aberdeen City:West Lothian'!J63)</f>
        <v>5363</v>
      </c>
      <c r="K63" s="43"/>
      <c r="L63" s="33">
        <f t="shared" si="14"/>
        <v>223826</v>
      </c>
      <c r="N63" s="17">
        <f>SUM('Aberdeen City:West Lothian'!N63)</f>
        <v>794</v>
      </c>
      <c r="P63" s="93"/>
      <c r="Q63" s="93"/>
      <c r="R63" s="93"/>
      <c r="S63" s="93"/>
    </row>
    <row r="64" spans="2:19" ht="15.95" customHeight="1">
      <c r="B64" s="53" t="s">
        <v>80</v>
      </c>
      <c r="C64" s="43"/>
      <c r="D64" s="43"/>
      <c r="E64" s="54">
        <f t="shared" ref="E64:J64" si="15">SUM(E65,E68:E74)</f>
        <v>389426</v>
      </c>
      <c r="F64" s="54">
        <f t="shared" si="15"/>
        <v>730011</v>
      </c>
      <c r="G64" s="54">
        <f t="shared" si="15"/>
        <v>116775</v>
      </c>
      <c r="H64" s="54">
        <f t="shared" si="15"/>
        <v>449952</v>
      </c>
      <c r="I64" s="54">
        <f t="shared" si="15"/>
        <v>77153</v>
      </c>
      <c r="J64" s="54">
        <f t="shared" si="15"/>
        <v>32358</v>
      </c>
      <c r="K64" s="43"/>
      <c r="L64" s="33">
        <f t="shared" si="14"/>
        <v>1795675</v>
      </c>
      <c r="N64" s="54">
        <f>SUM(N67:N69)</f>
        <v>4705</v>
      </c>
      <c r="P64" s="93"/>
      <c r="Q64" s="93"/>
      <c r="R64" s="93"/>
      <c r="S64" s="93"/>
    </row>
    <row r="65" spans="2:19" ht="15.95" customHeight="1">
      <c r="B65" s="63" t="s">
        <v>2</v>
      </c>
      <c r="C65" s="43"/>
      <c r="D65" s="43"/>
      <c r="E65" s="54">
        <f>SUM(E66:E67)</f>
        <v>10560</v>
      </c>
      <c r="F65" s="54">
        <f t="shared" ref="F65:J65" si="16">SUM(F66:F67)</f>
        <v>559024</v>
      </c>
      <c r="G65" s="54">
        <f t="shared" si="16"/>
        <v>56668</v>
      </c>
      <c r="H65" s="54">
        <f t="shared" si="16"/>
        <v>260417</v>
      </c>
      <c r="I65" s="54">
        <f t="shared" si="16"/>
        <v>43430</v>
      </c>
      <c r="J65" s="54">
        <f t="shared" si="16"/>
        <v>4001</v>
      </c>
      <c r="K65" s="43"/>
      <c r="L65" s="33">
        <f t="shared" si="14"/>
        <v>934100</v>
      </c>
      <c r="N65" s="54">
        <f>SUM(N66:N67)</f>
        <v>3471</v>
      </c>
      <c r="P65" s="93"/>
      <c r="Q65" s="93"/>
      <c r="R65" s="93"/>
      <c r="S65" s="93"/>
    </row>
    <row r="66" spans="2:19" ht="15.95" customHeight="1">
      <c r="B66" s="29" t="s">
        <v>102</v>
      </c>
      <c r="C66" s="43"/>
      <c r="D66" s="43"/>
      <c r="E66" s="17">
        <f>SUM('Aberdeen City:West Lothian'!E66)</f>
        <v>2052</v>
      </c>
      <c r="F66" s="17">
        <f>SUM('Aberdeen City:West Lothian'!F66)</f>
        <v>395435.04060000001</v>
      </c>
      <c r="G66" s="17">
        <f>SUM('Aberdeen City:West Lothian'!G66)</f>
        <v>14745</v>
      </c>
      <c r="H66" s="17">
        <f>SUM('Aberdeen City:West Lothian'!H66)</f>
        <v>38597</v>
      </c>
      <c r="I66" s="17">
        <f>SUM('Aberdeen City:West Lothian'!I66)</f>
        <v>4386</v>
      </c>
      <c r="J66" s="17">
        <f>SUM('Aberdeen City:West Lothian'!J66)</f>
        <v>1516</v>
      </c>
      <c r="K66" s="43"/>
      <c r="L66" s="33">
        <f t="shared" si="14"/>
        <v>456731.04060000001</v>
      </c>
      <c r="N66" s="17">
        <f>SUM('Aberdeen City:West Lothian'!N66)</f>
        <v>369</v>
      </c>
      <c r="P66" s="93"/>
      <c r="Q66" s="93"/>
      <c r="R66" s="93"/>
      <c r="S66" s="93"/>
    </row>
    <row r="67" spans="2:19" ht="15.95" customHeight="1">
      <c r="B67" s="52" t="s">
        <v>61</v>
      </c>
      <c r="C67" s="43"/>
      <c r="D67" s="43"/>
      <c r="E67" s="17">
        <f>SUM('Aberdeen City:West Lothian'!E67)</f>
        <v>8508</v>
      </c>
      <c r="F67" s="17">
        <f>SUM('Aberdeen City:West Lothian'!F67)</f>
        <v>163588.95939999999</v>
      </c>
      <c r="G67" s="17">
        <f>SUM('Aberdeen City:West Lothian'!G67)</f>
        <v>41923</v>
      </c>
      <c r="H67" s="17">
        <f>SUM('Aberdeen City:West Lothian'!H67)</f>
        <v>221820</v>
      </c>
      <c r="I67" s="17">
        <f>SUM('Aberdeen City:West Lothian'!I67)</f>
        <v>39044</v>
      </c>
      <c r="J67" s="17">
        <f>SUM('Aberdeen City:West Lothian'!J67)</f>
        <v>2485</v>
      </c>
      <c r="K67" s="43"/>
      <c r="L67" s="33">
        <f t="shared" si="14"/>
        <v>477368.95939999999</v>
      </c>
      <c r="N67" s="17">
        <f>SUM('Aberdeen City:West Lothian'!N67)</f>
        <v>3102</v>
      </c>
      <c r="P67" s="93"/>
      <c r="Q67" s="93"/>
      <c r="R67" s="93"/>
      <c r="S67" s="93"/>
    </row>
    <row r="68" spans="2:19" ht="15.95" customHeight="1">
      <c r="B68" s="52" t="s">
        <v>3</v>
      </c>
      <c r="C68" s="43"/>
      <c r="D68" s="43"/>
      <c r="E68" s="17">
        <f>SUM('Aberdeen City:West Lothian'!E68)</f>
        <v>31923</v>
      </c>
      <c r="F68" s="17">
        <f>SUM('Aberdeen City:West Lothian'!F68)</f>
        <v>54927</v>
      </c>
      <c r="G68" s="17">
        <f>SUM('Aberdeen City:West Lothian'!G68)</f>
        <v>13289</v>
      </c>
      <c r="H68" s="17">
        <f>SUM('Aberdeen City:West Lothian'!H68)</f>
        <v>111768</v>
      </c>
      <c r="I68" s="17">
        <f>SUM('Aberdeen City:West Lothian'!I68)</f>
        <v>11084</v>
      </c>
      <c r="J68" s="17">
        <f>SUM('Aberdeen City:West Lothian'!J68)</f>
        <v>5274</v>
      </c>
      <c r="K68" s="43"/>
      <c r="L68" s="33">
        <f t="shared" si="14"/>
        <v>228265</v>
      </c>
      <c r="N68" s="17">
        <f>SUM('Aberdeen City:West Lothian'!N68)</f>
        <v>1358</v>
      </c>
      <c r="P68" s="93"/>
      <c r="Q68" s="93"/>
      <c r="R68" s="93"/>
      <c r="S68" s="93"/>
    </row>
    <row r="69" spans="2:19" ht="15.95" customHeight="1">
      <c r="B69" s="29" t="s">
        <v>81</v>
      </c>
      <c r="C69" s="43"/>
      <c r="D69" s="43"/>
      <c r="E69" s="17">
        <f>SUM('Aberdeen City:West Lothian'!E69)</f>
        <v>1648</v>
      </c>
      <c r="F69" s="17">
        <f>SUM('Aberdeen City:West Lothian'!F69)</f>
        <v>30177</v>
      </c>
      <c r="G69" s="17">
        <f>SUM('Aberdeen City:West Lothian'!G69)</f>
        <v>21891</v>
      </c>
      <c r="H69" s="17">
        <f>SUM('Aberdeen City:West Lothian'!H69)</f>
        <v>692</v>
      </c>
      <c r="I69" s="17">
        <f>SUM('Aberdeen City:West Lothian'!I69)</f>
        <v>198</v>
      </c>
      <c r="J69" s="17">
        <f>SUM('Aberdeen City:West Lothian'!J69)</f>
        <v>314</v>
      </c>
      <c r="K69" s="43"/>
      <c r="L69" s="33">
        <f t="shared" si="14"/>
        <v>54920</v>
      </c>
      <c r="N69" s="17">
        <f>SUM('Aberdeen City:West Lothian'!N69)</f>
        <v>245</v>
      </c>
      <c r="P69" s="93"/>
      <c r="Q69" s="93"/>
      <c r="R69" s="93"/>
      <c r="S69" s="93"/>
    </row>
    <row r="70" spans="2:19" ht="15.95" customHeight="1">
      <c r="B70" s="30" t="s">
        <v>82</v>
      </c>
      <c r="C70" s="43"/>
      <c r="D70" s="43"/>
      <c r="E70" s="17">
        <f>SUM('Aberdeen City:West Lothian'!E70)</f>
        <v>12126</v>
      </c>
      <c r="F70" s="17">
        <f>SUM('Aberdeen City:West Lothian'!F70)</f>
        <v>10666</v>
      </c>
      <c r="G70" s="17">
        <f>SUM('Aberdeen City:West Lothian'!G70)</f>
        <v>962</v>
      </c>
      <c r="H70" s="17">
        <f>SUM('Aberdeen City:West Lothian'!H70)</f>
        <v>2831</v>
      </c>
      <c r="I70" s="17">
        <f>SUM('Aberdeen City:West Lothian'!I70)</f>
        <v>715</v>
      </c>
      <c r="J70" s="17">
        <f>SUM('Aberdeen City:West Lothian'!J70)</f>
        <v>260</v>
      </c>
      <c r="K70" s="43"/>
      <c r="L70" s="33">
        <f t="shared" si="14"/>
        <v>27560</v>
      </c>
      <c r="N70" s="43"/>
      <c r="P70" s="93"/>
      <c r="Q70" s="93"/>
      <c r="R70" s="93"/>
      <c r="S70" s="93"/>
    </row>
    <row r="71" spans="2:19" ht="15.95" customHeight="1">
      <c r="B71" s="29" t="s">
        <v>83</v>
      </c>
      <c r="C71" s="43"/>
      <c r="D71" s="43"/>
      <c r="E71" s="43"/>
      <c r="F71" s="17">
        <f>SUM('Aberdeen City:West Lothian'!F71)</f>
        <v>0</v>
      </c>
      <c r="G71" s="17">
        <f>SUM('Aberdeen City:West Lothian'!G71)</f>
        <v>4197</v>
      </c>
      <c r="H71" s="17">
        <f>SUM('Aberdeen City:West Lothian'!H71)</f>
        <v>3203</v>
      </c>
      <c r="I71" s="17">
        <f>SUM('Aberdeen City:West Lothian'!I71)</f>
        <v>2023</v>
      </c>
      <c r="J71" s="17">
        <f>SUM('Aberdeen City:West Lothian'!J71)</f>
        <v>31</v>
      </c>
      <c r="K71" s="43"/>
      <c r="L71" s="33">
        <f t="shared" si="14"/>
        <v>9454</v>
      </c>
      <c r="N71" s="43"/>
      <c r="P71" s="93"/>
      <c r="Q71" s="93"/>
      <c r="R71" s="93"/>
      <c r="S71" s="93"/>
    </row>
    <row r="72" spans="2:19" ht="15.95" customHeight="1">
      <c r="B72" s="29" t="s">
        <v>84</v>
      </c>
      <c r="C72" s="43"/>
      <c r="D72" s="43"/>
      <c r="E72" s="17">
        <f>SUM('Aberdeen City:West Lothian'!E72)</f>
        <v>16810</v>
      </c>
      <c r="F72" s="61"/>
      <c r="G72" s="61"/>
      <c r="H72" s="61"/>
      <c r="I72" s="61"/>
      <c r="J72" s="61"/>
      <c r="K72" s="43"/>
      <c r="L72" s="33">
        <f t="shared" si="14"/>
        <v>16810</v>
      </c>
      <c r="N72" s="43"/>
      <c r="P72" s="93"/>
      <c r="Q72" s="93"/>
      <c r="R72" s="93"/>
      <c r="S72" s="93"/>
    </row>
    <row r="73" spans="2:19" ht="15.95" customHeight="1">
      <c r="B73" s="29" t="s">
        <v>113</v>
      </c>
      <c r="C73" s="43"/>
      <c r="D73" s="43"/>
      <c r="E73" s="17">
        <f>SUM('Aberdeen City:West Lothian'!E73)</f>
        <v>228620</v>
      </c>
      <c r="F73" s="61"/>
      <c r="G73" s="61"/>
      <c r="H73" s="61"/>
      <c r="I73" s="61"/>
      <c r="J73" s="61"/>
      <c r="K73" s="43"/>
      <c r="L73" s="33">
        <f t="shared" si="14"/>
        <v>228620</v>
      </c>
      <c r="N73" s="43"/>
      <c r="P73" s="93"/>
      <c r="Q73" s="93"/>
      <c r="R73" s="93"/>
      <c r="S73" s="93"/>
    </row>
    <row r="74" spans="2:19" ht="15.95" customHeight="1">
      <c r="B74" s="29" t="s">
        <v>86</v>
      </c>
      <c r="C74" s="43"/>
      <c r="D74" s="43"/>
      <c r="E74" s="17">
        <f>SUM('Aberdeen City:West Lothian'!E74)</f>
        <v>87739</v>
      </c>
      <c r="F74" s="17">
        <f>SUM('Aberdeen City:West Lothian'!F74)</f>
        <v>75217</v>
      </c>
      <c r="G74" s="17">
        <f>SUM('Aberdeen City:West Lothian'!G74)</f>
        <v>19768</v>
      </c>
      <c r="H74" s="17">
        <f>SUM('Aberdeen City:West Lothian'!H74)</f>
        <v>71041</v>
      </c>
      <c r="I74" s="17">
        <f>SUM('Aberdeen City:West Lothian'!I74)</f>
        <v>19703</v>
      </c>
      <c r="J74" s="17">
        <f>SUM('Aberdeen City:West Lothian'!J74)</f>
        <v>22478</v>
      </c>
      <c r="K74" s="43"/>
      <c r="L74" s="33">
        <f t="shared" si="14"/>
        <v>295946</v>
      </c>
      <c r="N74" s="43"/>
      <c r="P74" s="93"/>
      <c r="Q74" s="93"/>
      <c r="R74" s="93"/>
      <c r="S74" s="93"/>
    </row>
    <row r="75" spans="2:19" ht="15.95" customHeight="1">
      <c r="B75" s="60" t="s">
        <v>16</v>
      </c>
      <c r="C75" s="32">
        <f>C16-C11</f>
        <v>47791</v>
      </c>
      <c r="D75" s="32">
        <f>D16-D11</f>
        <v>888</v>
      </c>
      <c r="E75" s="32">
        <f t="shared" ref="E75:J75" si="17">SUM(E51:E54)</f>
        <v>978337</v>
      </c>
      <c r="F75" s="32">
        <f t="shared" si="17"/>
        <v>2015780</v>
      </c>
      <c r="G75" s="32">
        <f t="shared" si="17"/>
        <v>267981</v>
      </c>
      <c r="H75" s="32">
        <f t="shared" si="17"/>
        <v>846661</v>
      </c>
      <c r="I75" s="32">
        <f t="shared" si="17"/>
        <v>187221</v>
      </c>
      <c r="J75" s="32">
        <f t="shared" si="17"/>
        <v>70674</v>
      </c>
      <c r="K75" s="32">
        <f>K16-K11</f>
        <v>121772</v>
      </c>
      <c r="L75" s="32">
        <f>SUM(C75:K75)</f>
        <v>4537105</v>
      </c>
      <c r="N75" s="32">
        <f>N54</f>
        <v>11105</v>
      </c>
      <c r="P75" s="93"/>
      <c r="Q75" s="93"/>
      <c r="R75" s="93"/>
      <c r="S75" s="93"/>
    </row>
    <row r="76" spans="2:19" ht="12.75" customHeight="1">
      <c r="B76" s="8"/>
      <c r="C76" s="5"/>
      <c r="D76" s="5"/>
      <c r="E76" s="5"/>
      <c r="F76" s="5"/>
      <c r="G76" s="5"/>
      <c r="H76" s="5"/>
      <c r="I76" s="5"/>
      <c r="J76" s="5"/>
      <c r="K76" s="6"/>
      <c r="L76" s="6"/>
      <c r="N76" s="3"/>
      <c r="P76" s="93"/>
      <c r="Q76" s="93"/>
      <c r="R76" s="93"/>
      <c r="S76" s="93"/>
    </row>
    <row r="77" spans="2:19" s="2" customFormat="1" ht="15.95" customHeight="1">
      <c r="B77" s="64" t="s">
        <v>4</v>
      </c>
      <c r="C77" s="66"/>
      <c r="D77" s="66"/>
      <c r="E77" s="65">
        <f>E16-E75-E11</f>
        <v>0</v>
      </c>
      <c r="F77" s="65">
        <f t="shared" ref="F77:I77" si="18">F16-F75-F11</f>
        <v>0</v>
      </c>
      <c r="G77" s="65">
        <f t="shared" si="18"/>
        <v>0</v>
      </c>
      <c r="H77" s="65">
        <f t="shared" si="18"/>
        <v>0</v>
      </c>
      <c r="I77" s="65">
        <f t="shared" si="18"/>
        <v>0</v>
      </c>
      <c r="J77" s="65">
        <f>J16-J75-J11</f>
        <v>0</v>
      </c>
      <c r="K77" s="66"/>
      <c r="L77" s="65">
        <f>L16-L75-L11</f>
        <v>0</v>
      </c>
      <c r="N77" s="7"/>
      <c r="P77" s="93"/>
      <c r="Q77" s="93"/>
      <c r="R77" s="93"/>
      <c r="S77" s="93"/>
    </row>
    <row r="78" spans="2:19" ht="12.75" customHeight="1">
      <c r="C78" s="84"/>
      <c r="D78" s="84"/>
      <c r="E78" s="84"/>
      <c r="F78" s="84"/>
      <c r="G78" s="84"/>
      <c r="H78" s="84"/>
      <c r="I78" s="84"/>
      <c r="J78" s="84"/>
      <c r="K78" s="84"/>
      <c r="L78" s="3"/>
      <c r="N78" s="3"/>
      <c r="P78" s="93"/>
      <c r="Q78" s="93"/>
      <c r="R78" s="93"/>
      <c r="S78" s="93"/>
    </row>
    <row r="79" spans="2:19" ht="15.95" customHeight="1">
      <c r="B79" s="29" t="s">
        <v>66</v>
      </c>
      <c r="C79" s="43"/>
      <c r="D79" s="43"/>
      <c r="E79" s="17">
        <f>SUM('Aberdeen City:West Lothian'!E79)</f>
        <v>3185</v>
      </c>
      <c r="F79" s="17">
        <f>SUM('Aberdeen City:West Lothian'!F79)</f>
        <v>38492</v>
      </c>
      <c r="G79" s="17">
        <f>SUM('Aberdeen City:West Lothian'!G79)</f>
        <v>13211</v>
      </c>
      <c r="H79" s="17">
        <f>SUM('Aberdeen City:West Lothian'!H79)</f>
        <v>60678</v>
      </c>
      <c r="I79" s="17">
        <f>SUM('Aberdeen City:West Lothian'!I79)</f>
        <v>7953</v>
      </c>
      <c r="J79" s="17">
        <f>SUM('Aberdeen City:West Lothian'!J79)</f>
        <v>64</v>
      </c>
      <c r="K79" s="43"/>
      <c r="L79" s="33">
        <f>SUM(C79:K79)</f>
        <v>123583</v>
      </c>
      <c r="M79" s="77">
        <f>SUM('Aberdeen City:West Lothian'!M79)</f>
        <v>0</v>
      </c>
      <c r="N79" s="3"/>
      <c r="P79" s="93"/>
      <c r="Q79" s="93"/>
      <c r="R79" s="93"/>
      <c r="S79" s="93"/>
    </row>
    <row r="80" spans="2:19" ht="15.95" customHeight="1">
      <c r="B80" s="52" t="s">
        <v>5</v>
      </c>
      <c r="C80" s="43"/>
      <c r="D80" s="43"/>
      <c r="E80" s="43"/>
      <c r="F80" s="43"/>
      <c r="G80" s="43"/>
      <c r="H80" s="43"/>
      <c r="I80" s="43"/>
      <c r="J80" s="43"/>
      <c r="K80" s="43"/>
      <c r="L80" s="17">
        <f>SUM('Aberdeen City:West Lothian'!L80)</f>
        <v>7590</v>
      </c>
      <c r="M80" s="77">
        <f>SUM('Aberdeen City:West Lothian'!M80)</f>
        <v>0</v>
      </c>
      <c r="N80" s="3"/>
      <c r="P80" s="93"/>
      <c r="Q80" s="93"/>
      <c r="R80" s="93"/>
      <c r="S80" s="93"/>
    </row>
    <row r="81" spans="2:19" ht="15.95" customHeight="1">
      <c r="B81" s="29" t="s">
        <v>87</v>
      </c>
      <c r="C81" s="43"/>
      <c r="D81" s="43"/>
      <c r="E81" s="17">
        <f>SUM('Aberdeen City:West Lothian'!E81)</f>
        <v>24535</v>
      </c>
      <c r="F81" s="43"/>
      <c r="G81" s="43"/>
      <c r="H81" s="43"/>
      <c r="I81" s="43"/>
      <c r="J81" s="43"/>
      <c r="K81" s="43"/>
      <c r="L81" s="33">
        <f>SUM(C81:K81)</f>
        <v>24535</v>
      </c>
      <c r="M81" s="77">
        <f>SUM('Aberdeen City:West Lothian'!M81)</f>
        <v>0</v>
      </c>
      <c r="N81" s="3"/>
      <c r="P81" s="93"/>
      <c r="Q81" s="93"/>
      <c r="R81" s="93"/>
      <c r="S81" s="93"/>
    </row>
    <row r="82" spans="2:19" ht="15.95" customHeight="1">
      <c r="B82" s="29" t="s">
        <v>98</v>
      </c>
      <c r="C82" s="43"/>
      <c r="D82" s="43"/>
      <c r="E82" s="17">
        <f>SUM('Aberdeen City:West Lothian'!E82)</f>
        <v>4</v>
      </c>
      <c r="F82" s="17">
        <f>SUM('Aberdeen City:West Lothian'!F82)</f>
        <v>46431</v>
      </c>
      <c r="G82" s="17">
        <f>SUM('Aberdeen City:West Lothian'!G82)</f>
        <v>3802</v>
      </c>
      <c r="H82" s="17">
        <f>SUM('Aberdeen City:West Lothian'!H82)</f>
        <v>4793</v>
      </c>
      <c r="I82" s="17">
        <f>SUM('Aberdeen City:West Lothian'!I82)</f>
        <v>2029</v>
      </c>
      <c r="J82" s="17">
        <f>SUM('Aberdeen City:West Lothian'!J82)</f>
        <v>113</v>
      </c>
      <c r="K82" s="43"/>
      <c r="L82" s="33">
        <f>SUM(C82:K82)</f>
        <v>57172</v>
      </c>
      <c r="M82" s="3"/>
      <c r="N82" s="3"/>
      <c r="P82" s="93"/>
      <c r="Q82" s="93"/>
      <c r="R82" s="93"/>
      <c r="S82" s="93"/>
    </row>
    <row r="83" spans="2:19" ht="12.75" customHeight="1">
      <c r="B83" s="8"/>
      <c r="C83" s="5"/>
      <c r="D83" s="5"/>
      <c r="E83" s="5"/>
      <c r="F83" s="5"/>
      <c r="G83" s="5"/>
      <c r="H83" s="5"/>
      <c r="I83" s="5"/>
      <c r="J83" s="5"/>
      <c r="K83" s="5"/>
      <c r="L83" s="5"/>
      <c r="N83" s="3"/>
      <c r="P83" s="93"/>
      <c r="Q83" s="93"/>
      <c r="R83" s="93"/>
      <c r="S83" s="93"/>
    </row>
    <row r="84" spans="2:19" ht="15.95" customHeight="1">
      <c r="B84" s="55" t="s">
        <v>99</v>
      </c>
      <c r="C84" s="3"/>
      <c r="D84" s="3"/>
      <c r="E84" s="3"/>
      <c r="F84" s="3"/>
      <c r="G84" s="3"/>
      <c r="H84" s="3"/>
      <c r="I84" s="3"/>
      <c r="J84" s="3"/>
      <c r="K84" s="3"/>
      <c r="L84" s="3"/>
      <c r="N84" s="3"/>
      <c r="P84" s="93"/>
      <c r="Q84" s="93"/>
      <c r="R84" s="93"/>
      <c r="S84" s="93"/>
    </row>
    <row r="85" spans="2:19" ht="15.95" customHeight="1">
      <c r="B85" s="28" t="s">
        <v>12</v>
      </c>
      <c r="C85" s="43"/>
      <c r="D85" s="43"/>
      <c r="E85" s="17">
        <f>SUM('Aberdeen City:West Lothian'!E85)</f>
        <v>37882</v>
      </c>
      <c r="F85" s="17">
        <f>SUM('Aberdeen City:West Lothian'!F85)</f>
        <v>60793</v>
      </c>
      <c r="G85" s="17">
        <f>SUM('Aberdeen City:West Lothian'!G85)</f>
        <v>8831</v>
      </c>
      <c r="H85" s="17">
        <f>SUM('Aberdeen City:West Lothian'!H85)</f>
        <v>24118</v>
      </c>
      <c r="I85" s="17">
        <f>SUM('Aberdeen City:West Lothian'!I85)</f>
        <v>5830</v>
      </c>
      <c r="J85" s="17">
        <f>SUM('Aberdeen City:West Lothian'!J85)</f>
        <v>2563</v>
      </c>
      <c r="K85" s="43"/>
      <c r="L85" s="33">
        <f>SUM(C85:K85)</f>
        <v>140017</v>
      </c>
      <c r="N85" s="69"/>
      <c r="P85" s="93"/>
      <c r="Q85" s="93"/>
      <c r="R85" s="93"/>
      <c r="S85" s="93"/>
    </row>
    <row r="86" spans="2:19" ht="15.95" customHeight="1">
      <c r="B86" s="28" t="s">
        <v>0</v>
      </c>
      <c r="C86" s="43"/>
      <c r="D86" s="43"/>
      <c r="E86" s="17">
        <f>SUM('Aberdeen City:West Lothian'!E86)</f>
        <v>235029</v>
      </c>
      <c r="F86" s="17">
        <f>SUM('Aberdeen City:West Lothian'!F86)</f>
        <v>181986</v>
      </c>
      <c r="G86" s="17">
        <f>SUM('Aberdeen City:West Lothian'!G86)</f>
        <v>29072</v>
      </c>
      <c r="H86" s="17">
        <f>SUM('Aberdeen City:West Lothian'!H86)</f>
        <v>48002</v>
      </c>
      <c r="I86" s="17">
        <f>SUM('Aberdeen City:West Lothian'!I86)</f>
        <v>33003</v>
      </c>
      <c r="J86" s="17">
        <f>SUM('Aberdeen City:West Lothian'!J86)</f>
        <v>14853</v>
      </c>
      <c r="K86" s="43"/>
      <c r="L86" s="33">
        <f>SUM(C86:K86)</f>
        <v>541945</v>
      </c>
      <c r="N86" s="69"/>
      <c r="P86" s="93"/>
      <c r="Q86" s="93"/>
      <c r="R86" s="93"/>
      <c r="S86" s="93"/>
    </row>
    <row r="87" spans="2:19" ht="15.95" customHeight="1">
      <c r="B87" s="29" t="s">
        <v>65</v>
      </c>
      <c r="C87" s="43"/>
      <c r="D87" s="43"/>
      <c r="E87" s="17">
        <f>SUM('Aberdeen City:West Lothian'!E87)</f>
        <v>9611</v>
      </c>
      <c r="F87" s="17">
        <f>SUM('Aberdeen City:West Lothian'!F87)</f>
        <v>32391</v>
      </c>
      <c r="G87" s="17">
        <f>SUM('Aberdeen City:West Lothian'!G87)</f>
        <v>30397</v>
      </c>
      <c r="H87" s="17">
        <f>SUM('Aberdeen City:West Lothian'!H87)</f>
        <v>34218</v>
      </c>
      <c r="I87" s="17">
        <f>SUM('Aberdeen City:West Lothian'!I87)</f>
        <v>2570</v>
      </c>
      <c r="J87" s="17">
        <f>SUM('Aberdeen City:West Lothian'!J87)</f>
        <v>132</v>
      </c>
      <c r="K87" s="43"/>
      <c r="L87" s="33">
        <f>SUM(C87:K87)</f>
        <v>109319</v>
      </c>
      <c r="N87" s="69"/>
      <c r="P87" s="93"/>
      <c r="Q87" s="93"/>
      <c r="R87" s="93"/>
      <c r="S87" s="93"/>
    </row>
    <row r="88" spans="2:19" ht="15.95" customHeight="1">
      <c r="B88" s="53" t="s">
        <v>76</v>
      </c>
      <c r="C88" s="43"/>
      <c r="D88" s="43"/>
      <c r="E88" s="54">
        <f t="shared" ref="E88:J88" si="19">SUM(E89,E98)</f>
        <v>650879</v>
      </c>
      <c r="F88" s="54">
        <f t="shared" si="19"/>
        <v>1113801</v>
      </c>
      <c r="G88" s="54">
        <f t="shared" si="19"/>
        <v>129742</v>
      </c>
      <c r="H88" s="54">
        <f t="shared" si="19"/>
        <v>469986</v>
      </c>
      <c r="I88" s="54">
        <f t="shared" si="19"/>
        <v>57863</v>
      </c>
      <c r="J88" s="54">
        <f t="shared" si="19"/>
        <v>21187</v>
      </c>
      <c r="K88" s="43"/>
      <c r="L88" s="33">
        <f>SUM(C88:K88)</f>
        <v>2443458</v>
      </c>
      <c r="N88" s="75">
        <f>SUM(N89,N98)</f>
        <v>10349</v>
      </c>
      <c r="P88" s="93"/>
      <c r="Q88" s="93"/>
      <c r="R88" s="93"/>
      <c r="S88" s="93"/>
    </row>
    <row r="89" spans="2:19" ht="15.95" customHeight="1">
      <c r="B89" s="53" t="s">
        <v>77</v>
      </c>
      <c r="C89" s="43"/>
      <c r="D89" s="43"/>
      <c r="E89" s="54">
        <f>E95+E96+E90+E97</f>
        <v>280869</v>
      </c>
      <c r="F89" s="54">
        <f>F90+F97</f>
        <v>593140</v>
      </c>
      <c r="G89" s="54">
        <f>G90+G97</f>
        <v>54683</v>
      </c>
      <c r="H89" s="54">
        <f>H90+H97</f>
        <v>159917</v>
      </c>
      <c r="I89" s="54">
        <f>I90+I97</f>
        <v>22143</v>
      </c>
      <c r="J89" s="54">
        <f>J90+J97</f>
        <v>4374</v>
      </c>
      <c r="K89" s="43"/>
      <c r="L89" s="33">
        <f>SUM(C89:K89)</f>
        <v>1115126</v>
      </c>
      <c r="N89" s="75">
        <f>N90</f>
        <v>6179</v>
      </c>
      <c r="P89" s="93"/>
      <c r="Q89" s="93"/>
      <c r="R89" s="93"/>
      <c r="S89" s="93"/>
    </row>
    <row r="90" spans="2:19" ht="15.95" customHeight="1">
      <c r="B90" s="63" t="s">
        <v>58</v>
      </c>
      <c r="C90" s="43"/>
      <c r="D90" s="43"/>
      <c r="E90" s="54">
        <f>SUM(E91:E94)</f>
        <v>106083</v>
      </c>
      <c r="F90" s="54">
        <f t="shared" ref="F90:J90" si="20">SUM(F91:F94)</f>
        <v>555017</v>
      </c>
      <c r="G90" s="54">
        <f t="shared" si="20"/>
        <v>39860</v>
      </c>
      <c r="H90" s="54">
        <f t="shared" si="20"/>
        <v>96387</v>
      </c>
      <c r="I90" s="54">
        <f t="shared" si="20"/>
        <v>13999</v>
      </c>
      <c r="J90" s="54">
        <f t="shared" si="20"/>
        <v>2355</v>
      </c>
      <c r="K90" s="43"/>
      <c r="L90" s="33">
        <f t="shared" ref="L90:L108" si="21">SUM(C90:K90)</f>
        <v>813701</v>
      </c>
      <c r="N90" s="75">
        <f>N94</f>
        <v>6179</v>
      </c>
      <c r="P90" s="93"/>
      <c r="Q90" s="93"/>
      <c r="R90" s="93"/>
      <c r="S90" s="93"/>
    </row>
    <row r="91" spans="2:19" ht="15.95" customHeight="1">
      <c r="B91" s="29" t="s">
        <v>114</v>
      </c>
      <c r="C91" s="43"/>
      <c r="D91" s="43"/>
      <c r="E91" s="17">
        <f>SUM('Aberdeen City:West Lothian'!E91)</f>
        <v>0</v>
      </c>
      <c r="F91" s="17">
        <f>SUM('Aberdeen City:West Lothian'!F91)</f>
        <v>87105</v>
      </c>
      <c r="G91" s="17">
        <f>SUM('Aberdeen City:West Lothian'!G91)</f>
        <v>635</v>
      </c>
      <c r="H91" s="17">
        <f>SUM('Aberdeen City:West Lothian'!H91)</f>
        <v>964</v>
      </c>
      <c r="I91" s="17">
        <f>SUM('Aberdeen City:West Lothian'!I91)</f>
        <v>86</v>
      </c>
      <c r="J91" s="17">
        <f>SUM('Aberdeen City:West Lothian'!J91)</f>
        <v>0</v>
      </c>
      <c r="K91" s="43"/>
      <c r="L91" s="33">
        <f t="shared" si="21"/>
        <v>88790</v>
      </c>
      <c r="N91" s="69"/>
      <c r="P91" s="93"/>
      <c r="Q91" s="93"/>
      <c r="R91" s="93"/>
      <c r="S91" s="93"/>
    </row>
    <row r="92" spans="2:19" ht="15.95" customHeight="1">
      <c r="B92" s="29" t="s">
        <v>115</v>
      </c>
      <c r="C92" s="43"/>
      <c r="D92" s="43"/>
      <c r="E92" s="17">
        <f>SUM('Aberdeen City:West Lothian'!E92)</f>
        <v>0</v>
      </c>
      <c r="F92" s="17">
        <f>SUM('Aberdeen City:West Lothian'!F92)</f>
        <v>37680</v>
      </c>
      <c r="G92" s="17">
        <f>SUM('Aberdeen City:West Lothian'!G92)</f>
        <v>10</v>
      </c>
      <c r="H92" s="17">
        <f>SUM('Aberdeen City:West Lothian'!H92)</f>
        <v>-13</v>
      </c>
      <c r="I92" s="17">
        <f>SUM('Aberdeen City:West Lothian'!I92)</f>
        <v>0</v>
      </c>
      <c r="J92" s="17">
        <f>SUM('Aberdeen City:West Lothian'!J92)</f>
        <v>0</v>
      </c>
      <c r="K92" s="43"/>
      <c r="L92" s="33">
        <f t="shared" si="21"/>
        <v>37677</v>
      </c>
      <c r="N92" s="69"/>
      <c r="P92" s="93"/>
      <c r="Q92" s="93"/>
      <c r="R92" s="93"/>
      <c r="S92" s="93"/>
    </row>
    <row r="93" spans="2:19" ht="15.95" customHeight="1">
      <c r="B93" s="29" t="s">
        <v>59</v>
      </c>
      <c r="C93" s="43"/>
      <c r="D93" s="43"/>
      <c r="E93" s="43"/>
      <c r="F93" s="43"/>
      <c r="G93" s="17">
        <f>SUM('Aberdeen City:West Lothian'!G93)</f>
        <v>1373</v>
      </c>
      <c r="H93" s="17">
        <f>SUM('Aberdeen City:West Lothian'!H93)</f>
        <v>6459</v>
      </c>
      <c r="I93" s="17">
        <f>SUM('Aberdeen City:West Lothian'!I93)</f>
        <v>538</v>
      </c>
      <c r="J93" s="17">
        <f>SUM('Aberdeen City:West Lothian'!J93)</f>
        <v>14</v>
      </c>
      <c r="K93" s="43"/>
      <c r="L93" s="33">
        <f t="shared" si="21"/>
        <v>8384</v>
      </c>
      <c r="N93" s="69"/>
      <c r="P93" s="93"/>
      <c r="Q93" s="93"/>
      <c r="R93" s="93"/>
      <c r="S93" s="93"/>
    </row>
    <row r="94" spans="2:19" ht="15.95" customHeight="1">
      <c r="B94" s="52" t="s">
        <v>60</v>
      </c>
      <c r="C94" s="43"/>
      <c r="D94" s="43"/>
      <c r="E94" s="17">
        <f>SUM('Aberdeen City:West Lothian'!E94)</f>
        <v>106083</v>
      </c>
      <c r="F94" s="17">
        <f>SUM('Aberdeen City:West Lothian'!F94)</f>
        <v>430232</v>
      </c>
      <c r="G94" s="17">
        <f>SUM('Aberdeen City:West Lothian'!G94)</f>
        <v>37842</v>
      </c>
      <c r="H94" s="17">
        <f>SUM('Aberdeen City:West Lothian'!H94)</f>
        <v>88977</v>
      </c>
      <c r="I94" s="17">
        <f>SUM('Aberdeen City:West Lothian'!I94)</f>
        <v>13375</v>
      </c>
      <c r="J94" s="17">
        <f>SUM('Aberdeen City:West Lothian'!J94)</f>
        <v>2341</v>
      </c>
      <c r="K94" s="43"/>
      <c r="L94" s="33">
        <f t="shared" si="21"/>
        <v>678850</v>
      </c>
      <c r="N94" s="87">
        <f>SUM('Aberdeen City:West Lothian'!N94)</f>
        <v>6179</v>
      </c>
      <c r="P94" s="93"/>
      <c r="Q94" s="93"/>
      <c r="R94" s="93"/>
      <c r="S94" s="93"/>
    </row>
    <row r="95" spans="2:19" ht="15.95" customHeight="1">
      <c r="B95" s="52" t="s">
        <v>1</v>
      </c>
      <c r="C95" s="43"/>
      <c r="D95" s="43"/>
      <c r="E95" s="17">
        <f>SUM('Aberdeen City:West Lothian'!E95)</f>
        <v>11629</v>
      </c>
      <c r="F95" s="43"/>
      <c r="G95" s="43"/>
      <c r="H95" s="43"/>
      <c r="I95" s="43"/>
      <c r="J95" s="43"/>
      <c r="K95" s="43"/>
      <c r="L95" s="33">
        <f>SUM(C95:K95)</f>
        <v>11629</v>
      </c>
      <c r="N95" s="69"/>
      <c r="P95" s="93"/>
      <c r="Q95" s="93"/>
      <c r="R95" s="93"/>
      <c r="S95" s="93"/>
    </row>
    <row r="96" spans="2:19" ht="15.95" customHeight="1">
      <c r="B96" s="29" t="s">
        <v>78</v>
      </c>
      <c r="C96" s="43"/>
      <c r="D96" s="43"/>
      <c r="E96" s="17">
        <f>SUM('Aberdeen City:West Lothian'!E96)</f>
        <v>125474</v>
      </c>
      <c r="F96" s="43"/>
      <c r="G96" s="43"/>
      <c r="H96" s="43"/>
      <c r="I96" s="43"/>
      <c r="J96" s="43"/>
      <c r="K96" s="43"/>
      <c r="L96" s="33">
        <f>SUM(C96:K96)</f>
        <v>125474</v>
      </c>
      <c r="N96" s="87">
        <f>SUM('Aberdeen City:West Lothian'!N96)</f>
        <v>3137</v>
      </c>
      <c r="P96" s="93"/>
      <c r="Q96" s="93"/>
      <c r="R96" s="93"/>
      <c r="S96" s="93"/>
    </row>
    <row r="97" spans="2:19" ht="15.95" customHeight="1">
      <c r="B97" s="29" t="s">
        <v>79</v>
      </c>
      <c r="C97" s="43"/>
      <c r="D97" s="43"/>
      <c r="E97" s="17">
        <f>SUM('Aberdeen City:West Lothian'!E97)</f>
        <v>37683</v>
      </c>
      <c r="F97" s="17">
        <f>SUM('Aberdeen City:West Lothian'!F97)</f>
        <v>38123</v>
      </c>
      <c r="G97" s="17">
        <f>SUM('Aberdeen City:West Lothian'!G97)</f>
        <v>14823</v>
      </c>
      <c r="H97" s="17">
        <f>SUM('Aberdeen City:West Lothian'!H97)</f>
        <v>63530</v>
      </c>
      <c r="I97" s="17">
        <f>SUM('Aberdeen City:West Lothian'!I97)</f>
        <v>8144</v>
      </c>
      <c r="J97" s="17">
        <f>SUM('Aberdeen City:West Lothian'!J97)</f>
        <v>2019</v>
      </c>
      <c r="K97" s="43"/>
      <c r="L97" s="33">
        <f t="shared" si="21"/>
        <v>164322</v>
      </c>
      <c r="N97" s="87">
        <f>SUM('Aberdeen City:West Lothian'!N97)</f>
        <v>793</v>
      </c>
      <c r="P97" s="93"/>
      <c r="Q97" s="93"/>
      <c r="R97" s="93"/>
      <c r="S97" s="93"/>
    </row>
    <row r="98" spans="2:19" ht="15.95" customHeight="1">
      <c r="B98" s="53" t="s">
        <v>80</v>
      </c>
      <c r="C98" s="43"/>
      <c r="D98" s="43"/>
      <c r="E98" s="54">
        <f t="shared" ref="E98:J98" si="22">SUM(E99,E102:E108)</f>
        <v>370010</v>
      </c>
      <c r="F98" s="54">
        <f t="shared" si="22"/>
        <v>520661</v>
      </c>
      <c r="G98" s="54">
        <f t="shared" si="22"/>
        <v>75059</v>
      </c>
      <c r="H98" s="54">
        <f t="shared" si="22"/>
        <v>310069</v>
      </c>
      <c r="I98" s="54">
        <f t="shared" si="22"/>
        <v>35720</v>
      </c>
      <c r="J98" s="54">
        <f t="shared" si="22"/>
        <v>16813</v>
      </c>
      <c r="K98" s="43"/>
      <c r="L98" s="33">
        <f t="shared" si="21"/>
        <v>1328332</v>
      </c>
      <c r="N98" s="75">
        <f>SUM(N101:N103)</f>
        <v>4170</v>
      </c>
      <c r="P98" s="93"/>
      <c r="Q98" s="93"/>
      <c r="R98" s="93"/>
      <c r="S98" s="93"/>
    </row>
    <row r="99" spans="2:19" ht="15.95" customHeight="1">
      <c r="B99" s="63" t="s">
        <v>2</v>
      </c>
      <c r="C99" s="43"/>
      <c r="D99" s="43"/>
      <c r="E99" s="54">
        <f>SUM(E100:E101)</f>
        <v>9158</v>
      </c>
      <c r="F99" s="54">
        <f t="shared" ref="F99:J99" si="23">SUM(F100:F101)</f>
        <v>428927</v>
      </c>
      <c r="G99" s="54">
        <f t="shared" si="23"/>
        <v>38824</v>
      </c>
      <c r="H99" s="54">
        <f t="shared" si="23"/>
        <v>174009</v>
      </c>
      <c r="I99" s="54">
        <f t="shared" si="23"/>
        <v>19799</v>
      </c>
      <c r="J99" s="54">
        <f t="shared" si="23"/>
        <v>2123</v>
      </c>
      <c r="K99" s="43"/>
      <c r="L99" s="33">
        <f t="shared" si="21"/>
        <v>672840</v>
      </c>
      <c r="N99" s="75">
        <f>SUM(N100:N101)</f>
        <v>3299</v>
      </c>
      <c r="P99" s="93"/>
      <c r="Q99" s="93"/>
      <c r="R99" s="93"/>
      <c r="S99" s="93"/>
    </row>
    <row r="100" spans="2:19" ht="15.95" customHeight="1">
      <c r="B100" s="52" t="s">
        <v>107</v>
      </c>
      <c r="C100" s="43"/>
      <c r="D100" s="43"/>
      <c r="E100" s="17">
        <f>SUM('Aberdeen City:West Lothian'!E100)</f>
        <v>1508</v>
      </c>
      <c r="F100" s="17">
        <f>SUM('Aberdeen City:West Lothian'!F100)</f>
        <v>363035.98060000001</v>
      </c>
      <c r="G100" s="17">
        <f>SUM('Aberdeen City:West Lothian'!G100)</f>
        <v>8174</v>
      </c>
      <c r="H100" s="17">
        <f>SUM('Aberdeen City:West Lothian'!H100)</f>
        <v>17524</v>
      </c>
      <c r="I100" s="17">
        <f>SUM('Aberdeen City:West Lothian'!I100)</f>
        <v>458</v>
      </c>
      <c r="J100" s="17">
        <f>SUM('Aberdeen City:West Lothian'!J100)</f>
        <v>793</v>
      </c>
      <c r="K100" s="43"/>
      <c r="L100" s="33">
        <f t="shared" si="21"/>
        <v>391492.98060000001</v>
      </c>
      <c r="N100" s="17">
        <f>SUM('Aberdeen City:West Lothian'!N100)</f>
        <v>369</v>
      </c>
      <c r="P100" s="93"/>
      <c r="Q100" s="93"/>
      <c r="R100" s="93"/>
      <c r="S100" s="93"/>
    </row>
    <row r="101" spans="2:19" ht="15.95" customHeight="1">
      <c r="B101" s="52" t="s">
        <v>61</v>
      </c>
      <c r="C101" s="43"/>
      <c r="D101" s="43"/>
      <c r="E101" s="17">
        <f>SUM('Aberdeen City:West Lothian'!E101)</f>
        <v>7650</v>
      </c>
      <c r="F101" s="17">
        <f>SUM('Aberdeen City:West Lothian'!F101)</f>
        <v>65891.01939999999</v>
      </c>
      <c r="G101" s="17">
        <f>SUM('Aberdeen City:West Lothian'!G101)</f>
        <v>30650</v>
      </c>
      <c r="H101" s="17">
        <f>SUM('Aberdeen City:West Lothian'!H101)</f>
        <v>156485</v>
      </c>
      <c r="I101" s="17">
        <f>SUM('Aberdeen City:West Lothian'!I101)</f>
        <v>19341</v>
      </c>
      <c r="J101" s="17">
        <f>SUM('Aberdeen City:West Lothian'!J101)</f>
        <v>1330</v>
      </c>
      <c r="K101" s="43"/>
      <c r="L101" s="33">
        <f t="shared" si="21"/>
        <v>281347.01939999999</v>
      </c>
      <c r="N101" s="87">
        <f>SUM('Aberdeen City:West Lothian'!N101)</f>
        <v>2930</v>
      </c>
      <c r="P101" s="93"/>
      <c r="Q101" s="93"/>
      <c r="R101" s="93"/>
      <c r="S101" s="93"/>
    </row>
    <row r="102" spans="2:19" ht="15.95" customHeight="1">
      <c r="B102" s="52" t="s">
        <v>3</v>
      </c>
      <c r="C102" s="43"/>
      <c r="D102" s="43"/>
      <c r="E102" s="17">
        <f>SUM('Aberdeen City:West Lothian'!E102)</f>
        <v>31328</v>
      </c>
      <c r="F102" s="17">
        <f>SUM('Aberdeen City:West Lothian'!F102)</f>
        <v>45563</v>
      </c>
      <c r="G102" s="17">
        <f>SUM('Aberdeen City:West Lothian'!G102)</f>
        <v>12584</v>
      </c>
      <c r="H102" s="17">
        <f>SUM('Aberdeen City:West Lothian'!H102)</f>
        <v>99980</v>
      </c>
      <c r="I102" s="17">
        <f>SUM('Aberdeen City:West Lothian'!I102)</f>
        <v>7255</v>
      </c>
      <c r="J102" s="17">
        <f>SUM('Aberdeen City:West Lothian'!J102)</f>
        <v>2728</v>
      </c>
      <c r="K102" s="43"/>
      <c r="L102" s="33">
        <f t="shared" si="21"/>
        <v>199438</v>
      </c>
      <c r="N102" s="87">
        <f>SUM('Aberdeen City:West Lothian'!N102)</f>
        <v>1013</v>
      </c>
      <c r="P102" s="93"/>
      <c r="Q102" s="93"/>
      <c r="R102" s="93"/>
      <c r="S102" s="93"/>
    </row>
    <row r="103" spans="2:19" ht="15.95" customHeight="1">
      <c r="B103" s="29" t="s">
        <v>81</v>
      </c>
      <c r="C103" s="43"/>
      <c r="D103" s="43"/>
      <c r="E103" s="17">
        <f>SUM('Aberdeen City:West Lothian'!E103)</f>
        <v>1431</v>
      </c>
      <c r="F103" s="17">
        <f>SUM('Aberdeen City:West Lothian'!F103)</f>
        <v>18083</v>
      </c>
      <c r="G103" s="17">
        <f>SUM('Aberdeen City:West Lothian'!G103)</f>
        <v>8328</v>
      </c>
      <c r="H103" s="17">
        <f>SUM('Aberdeen City:West Lothian'!H103)</f>
        <v>491</v>
      </c>
      <c r="I103" s="17">
        <f>SUM('Aberdeen City:West Lothian'!I103)</f>
        <v>30</v>
      </c>
      <c r="J103" s="17">
        <f>SUM('Aberdeen City:West Lothian'!J103)</f>
        <v>170</v>
      </c>
      <c r="K103" s="43"/>
      <c r="L103" s="33">
        <f t="shared" si="21"/>
        <v>28533</v>
      </c>
      <c r="N103" s="87">
        <f>SUM('Aberdeen City:West Lothian'!N103)</f>
        <v>227</v>
      </c>
      <c r="P103" s="93"/>
      <c r="Q103" s="93"/>
      <c r="R103" s="93"/>
      <c r="S103" s="93"/>
    </row>
    <row r="104" spans="2:19" ht="15.95" customHeight="1">
      <c r="B104" s="29" t="s">
        <v>82</v>
      </c>
      <c r="C104" s="43"/>
      <c r="D104" s="43"/>
      <c r="E104" s="17">
        <f>SUM('Aberdeen City:West Lothian'!E104)</f>
        <v>11262</v>
      </c>
      <c r="F104" s="17">
        <f>SUM('Aberdeen City:West Lothian'!F104)</f>
        <v>9132</v>
      </c>
      <c r="G104" s="17">
        <f>SUM('Aberdeen City:West Lothian'!G104)</f>
        <v>857</v>
      </c>
      <c r="H104" s="17">
        <f>SUM('Aberdeen City:West Lothian'!H104)</f>
        <v>2317</v>
      </c>
      <c r="I104" s="17">
        <f>SUM('Aberdeen City:West Lothian'!I104)</f>
        <v>640</v>
      </c>
      <c r="J104" s="17">
        <f>SUM('Aberdeen City:West Lothian'!J104)</f>
        <v>-485</v>
      </c>
      <c r="K104" s="43"/>
      <c r="L104" s="33">
        <f t="shared" si="21"/>
        <v>23723</v>
      </c>
      <c r="N104" s="69"/>
      <c r="P104" s="93"/>
      <c r="Q104" s="93"/>
      <c r="R104" s="93"/>
      <c r="S104" s="93"/>
    </row>
    <row r="105" spans="2:19" ht="15.95" customHeight="1">
      <c r="B105" s="29" t="s">
        <v>83</v>
      </c>
      <c r="C105" s="43"/>
      <c r="D105" s="43"/>
      <c r="E105" s="43"/>
      <c r="F105" s="17">
        <f>SUM('Aberdeen City:West Lothian'!F105)</f>
        <v>-78</v>
      </c>
      <c r="G105" s="17">
        <f>SUM('Aberdeen City:West Lothian'!G105)</f>
        <v>3150</v>
      </c>
      <c r="H105" s="17">
        <f>SUM('Aberdeen City:West Lothian'!H105)</f>
        <v>2679</v>
      </c>
      <c r="I105" s="17">
        <f>SUM('Aberdeen City:West Lothian'!I105)</f>
        <v>1554</v>
      </c>
      <c r="J105" s="17">
        <f>SUM('Aberdeen City:West Lothian'!J105)</f>
        <v>30</v>
      </c>
      <c r="K105" s="43"/>
      <c r="L105" s="33">
        <f t="shared" si="21"/>
        <v>7335</v>
      </c>
      <c r="N105" s="69"/>
      <c r="P105" s="93"/>
      <c r="Q105" s="93"/>
      <c r="R105" s="93"/>
      <c r="S105" s="93"/>
    </row>
    <row r="106" spans="2:19" ht="15.95" customHeight="1">
      <c r="B106" s="29" t="s">
        <v>84</v>
      </c>
      <c r="C106" s="43"/>
      <c r="D106" s="43"/>
      <c r="E106" s="17">
        <f>SUM('Aberdeen City:West Lothian'!E106)</f>
        <v>15980</v>
      </c>
      <c r="F106" s="61"/>
      <c r="G106" s="61"/>
      <c r="H106" s="61"/>
      <c r="I106" s="61"/>
      <c r="J106" s="61"/>
      <c r="K106" s="43"/>
      <c r="L106" s="33">
        <f t="shared" si="21"/>
        <v>15980</v>
      </c>
      <c r="N106" s="69"/>
      <c r="P106" s="93"/>
      <c r="Q106" s="93"/>
      <c r="R106" s="93"/>
      <c r="S106" s="93"/>
    </row>
    <row r="107" spans="2:19" ht="15.95" customHeight="1">
      <c r="B107" s="29" t="s">
        <v>85</v>
      </c>
      <c r="C107" s="43"/>
      <c r="D107" s="43"/>
      <c r="E107" s="17">
        <f>SUM('Aberdeen City:West Lothian'!E107)</f>
        <v>224557</v>
      </c>
      <c r="F107" s="61"/>
      <c r="G107" s="61"/>
      <c r="H107" s="61"/>
      <c r="I107" s="61"/>
      <c r="J107" s="61"/>
      <c r="K107" s="43"/>
      <c r="L107" s="33">
        <f t="shared" si="21"/>
        <v>224557</v>
      </c>
      <c r="N107" s="69"/>
      <c r="P107" s="93"/>
      <c r="Q107" s="93"/>
      <c r="R107" s="93"/>
      <c r="S107" s="93"/>
    </row>
    <row r="108" spans="2:19" ht="15.95" customHeight="1">
      <c r="B108" s="29" t="s">
        <v>86</v>
      </c>
      <c r="C108" s="43"/>
      <c r="D108" s="43"/>
      <c r="E108" s="17">
        <f>SUM('Aberdeen City:West Lothian'!E108)</f>
        <v>76294</v>
      </c>
      <c r="F108" s="17">
        <f>SUM('Aberdeen City:West Lothian'!F108)</f>
        <v>19034</v>
      </c>
      <c r="G108" s="17">
        <f>SUM('Aberdeen City:West Lothian'!G108)</f>
        <v>11316</v>
      </c>
      <c r="H108" s="17">
        <f>SUM('Aberdeen City:West Lothian'!H108)</f>
        <v>30593</v>
      </c>
      <c r="I108" s="17">
        <f>SUM('Aberdeen City:West Lothian'!I108)</f>
        <v>6442</v>
      </c>
      <c r="J108" s="17">
        <f>SUM('Aberdeen City:West Lothian'!J108)</f>
        <v>12247</v>
      </c>
      <c r="K108" s="43"/>
      <c r="L108" s="33">
        <f t="shared" si="21"/>
        <v>155926</v>
      </c>
      <c r="N108" s="69"/>
      <c r="P108" s="93"/>
      <c r="Q108" s="93"/>
      <c r="R108" s="93"/>
      <c r="S108" s="93"/>
    </row>
    <row r="109" spans="2:19" ht="15.95" customHeight="1">
      <c r="B109" s="60" t="s">
        <v>62</v>
      </c>
      <c r="C109" s="32">
        <f>C28</f>
        <v>-1564</v>
      </c>
      <c r="D109" s="32">
        <f>D28</f>
        <v>697</v>
      </c>
      <c r="E109" s="32">
        <f t="shared" ref="E109:J109" si="24">SUM(E85:E88)</f>
        <v>933401</v>
      </c>
      <c r="F109" s="32">
        <f t="shared" si="24"/>
        <v>1388971</v>
      </c>
      <c r="G109" s="32">
        <f t="shared" si="24"/>
        <v>198042</v>
      </c>
      <c r="H109" s="32">
        <f t="shared" si="24"/>
        <v>576324</v>
      </c>
      <c r="I109" s="32">
        <f t="shared" si="24"/>
        <v>99266</v>
      </c>
      <c r="J109" s="32">
        <f t="shared" si="24"/>
        <v>38735</v>
      </c>
      <c r="K109" s="32">
        <f>K28</f>
        <v>10266</v>
      </c>
      <c r="L109" s="32">
        <f>SUM(C109:K109)</f>
        <v>3244138</v>
      </c>
      <c r="N109" s="35">
        <f>N88</f>
        <v>10349</v>
      </c>
      <c r="P109" s="93"/>
      <c r="Q109" s="93"/>
      <c r="R109" s="93"/>
      <c r="S109" s="93"/>
    </row>
    <row r="110" spans="2:19" ht="12.75" customHeight="1">
      <c r="B110" s="8"/>
      <c r="C110" s="5"/>
      <c r="D110" s="5"/>
      <c r="E110" s="5"/>
      <c r="F110" s="5"/>
      <c r="G110" s="5"/>
      <c r="H110" s="5"/>
      <c r="I110" s="5"/>
      <c r="J110" s="5"/>
      <c r="K110" s="6"/>
      <c r="L110" s="6"/>
      <c r="P110" s="93"/>
      <c r="Q110" s="93"/>
      <c r="R110" s="93"/>
      <c r="S110" s="93"/>
    </row>
    <row r="111" spans="2:19" ht="15.95" customHeight="1">
      <c r="B111" s="70" t="s">
        <v>55</v>
      </c>
      <c r="C111" s="72"/>
      <c r="D111" s="73"/>
      <c r="E111" s="71">
        <f>E28-E109</f>
        <v>0</v>
      </c>
      <c r="F111" s="71">
        <f t="shared" ref="F111:L111" si="25">F28-F109</f>
        <v>0</v>
      </c>
      <c r="G111" s="71">
        <f t="shared" si="25"/>
        <v>0</v>
      </c>
      <c r="H111" s="71">
        <f t="shared" si="25"/>
        <v>0</v>
      </c>
      <c r="I111" s="71">
        <f t="shared" si="25"/>
        <v>0</v>
      </c>
      <c r="J111" s="71">
        <f t="shared" si="25"/>
        <v>0</v>
      </c>
      <c r="K111" s="74"/>
      <c r="L111" s="71">
        <f t="shared" si="25"/>
        <v>0</v>
      </c>
      <c r="P111" s="93"/>
      <c r="Q111" s="93"/>
      <c r="R111" s="93"/>
      <c r="S111" s="93"/>
    </row>
    <row r="112" spans="2:19" ht="12.75" customHeight="1">
      <c r="B112" s="8"/>
      <c r="C112" s="5"/>
      <c r="D112" s="5"/>
      <c r="E112" s="5"/>
      <c r="F112" s="5"/>
      <c r="G112" s="5"/>
      <c r="H112" s="5"/>
      <c r="I112" s="5"/>
      <c r="J112" s="5"/>
      <c r="K112" s="6"/>
      <c r="L112" s="6"/>
      <c r="P112" s="93"/>
      <c r="Q112" s="93"/>
      <c r="R112" s="93"/>
      <c r="S112" s="93"/>
    </row>
    <row r="113" spans="2:19" ht="15.95" customHeight="1">
      <c r="B113" s="29" t="s">
        <v>66</v>
      </c>
      <c r="C113" s="43"/>
      <c r="D113" s="43"/>
      <c r="E113" s="17">
        <f>SUM('Aberdeen City:West Lothian'!E113)</f>
        <v>3178</v>
      </c>
      <c r="F113" s="17">
        <f>SUM('Aberdeen City:West Lothian'!F113)</f>
        <v>35158</v>
      </c>
      <c r="G113" s="17">
        <f>SUM('Aberdeen City:West Lothian'!G113)</f>
        <v>10968</v>
      </c>
      <c r="H113" s="17">
        <f>SUM('Aberdeen City:West Lothian'!H113)</f>
        <v>26682</v>
      </c>
      <c r="I113" s="17">
        <f>SUM('Aberdeen City:West Lothian'!I113)</f>
        <v>1703</v>
      </c>
      <c r="J113" s="17">
        <f>SUM('Aberdeen City:West Lothian'!J113)</f>
        <v>54</v>
      </c>
      <c r="K113" s="43"/>
      <c r="L113" s="33">
        <f>SUM(C113:K113)</f>
        <v>77743</v>
      </c>
      <c r="M113" s="76">
        <f>SUM('Aberdeen City:West Lothian'!M113)</f>
        <v>0</v>
      </c>
      <c r="P113" s="93"/>
      <c r="Q113" s="93"/>
      <c r="R113" s="93"/>
      <c r="S113" s="93"/>
    </row>
    <row r="114" spans="2:19" ht="15.95" customHeight="1">
      <c r="B114" s="52" t="s">
        <v>5</v>
      </c>
      <c r="C114" s="43"/>
      <c r="D114" s="43"/>
      <c r="E114" s="43"/>
      <c r="F114" s="43"/>
      <c r="G114" s="43"/>
      <c r="H114" s="43"/>
      <c r="I114" s="43"/>
      <c r="J114" s="43"/>
      <c r="K114" s="43"/>
      <c r="L114" s="17">
        <f>SUM('Aberdeen City:West Lothian'!L114)</f>
        <v>6008</v>
      </c>
      <c r="M114" s="76">
        <f>SUM('Aberdeen City:West Lothian'!M114)</f>
        <v>0</v>
      </c>
      <c r="P114" s="93"/>
      <c r="Q114" s="93"/>
      <c r="R114" s="93"/>
      <c r="S114" s="93"/>
    </row>
    <row r="115" spans="2:19" ht="12.75" customHeight="1">
      <c r="B115" s="8"/>
      <c r="C115" s="5"/>
      <c r="D115" s="5"/>
      <c r="E115" s="5"/>
      <c r="F115" s="5"/>
      <c r="G115" s="5"/>
      <c r="H115" s="5"/>
      <c r="I115" s="5"/>
      <c r="J115" s="5"/>
      <c r="K115" s="5"/>
      <c r="L115" s="5"/>
      <c r="P115" s="93"/>
      <c r="Q115" s="93"/>
      <c r="R115" s="93"/>
      <c r="S115" s="93"/>
    </row>
    <row r="116" spans="2:19" ht="15.95" customHeight="1">
      <c r="B116" s="55" t="s">
        <v>100</v>
      </c>
      <c r="C116" s="3"/>
      <c r="D116" s="3"/>
      <c r="E116" s="3"/>
      <c r="F116" s="3"/>
      <c r="G116" s="3"/>
      <c r="H116" s="3"/>
      <c r="I116" s="3"/>
      <c r="J116" s="3"/>
      <c r="K116" s="3"/>
      <c r="L116" s="3"/>
      <c r="P116" s="93"/>
      <c r="Q116" s="93"/>
      <c r="R116" s="93"/>
      <c r="S116" s="93"/>
    </row>
    <row r="117" spans="2:19" ht="15.95" customHeight="1">
      <c r="B117" s="67" t="s">
        <v>0</v>
      </c>
      <c r="C117" s="43"/>
      <c r="D117" s="43"/>
      <c r="E117" s="17">
        <f>SUM('Aberdeen City:West Lothian'!E117)</f>
        <v>-1356</v>
      </c>
      <c r="F117" s="17">
        <f>SUM('Aberdeen City:West Lothian'!F117)</f>
        <v>-141</v>
      </c>
      <c r="G117" s="17">
        <f>SUM('Aberdeen City:West Lothian'!G117)</f>
        <v>-302</v>
      </c>
      <c r="H117" s="17">
        <f>SUM('Aberdeen City:West Lothian'!H117)</f>
        <v>-1120</v>
      </c>
      <c r="I117" s="17">
        <f>SUM('Aberdeen City:West Lothian'!I117)</f>
        <v>-578</v>
      </c>
      <c r="J117" s="17">
        <f>SUM('Aberdeen City:West Lothian'!J117)</f>
        <v>-85</v>
      </c>
      <c r="K117" s="43"/>
      <c r="L117" s="33">
        <f>SUM(C117:K117)</f>
        <v>-3582</v>
      </c>
      <c r="P117" s="93"/>
      <c r="Q117" s="93"/>
      <c r="R117" s="93"/>
      <c r="S117" s="93"/>
    </row>
    <row r="118" spans="2:19" ht="15.95" customHeight="1">
      <c r="B118" s="29" t="s">
        <v>65</v>
      </c>
      <c r="C118" s="43"/>
      <c r="D118" s="43"/>
      <c r="E118" s="17">
        <f>SUM('Aberdeen City:West Lothian'!E118)</f>
        <v>-68</v>
      </c>
      <c r="F118" s="17">
        <f>SUM('Aberdeen City:West Lothian'!F118)</f>
        <v>-243</v>
      </c>
      <c r="G118" s="17">
        <f>SUM('Aberdeen City:West Lothian'!G118)</f>
        <v>-1347</v>
      </c>
      <c r="H118" s="17">
        <f>SUM('Aberdeen City:West Lothian'!H118)</f>
        <v>-144</v>
      </c>
      <c r="I118" s="17">
        <f>SUM('Aberdeen City:West Lothian'!I118)</f>
        <v>-34</v>
      </c>
      <c r="J118" s="17">
        <f>SUM('Aberdeen City:West Lothian'!J118)</f>
        <v>-8</v>
      </c>
      <c r="K118" s="43"/>
      <c r="L118" s="33">
        <f>SUM(C118:K118)</f>
        <v>-1844</v>
      </c>
      <c r="P118" s="93"/>
      <c r="Q118" s="93"/>
      <c r="R118" s="93"/>
      <c r="S118" s="93"/>
    </row>
    <row r="119" spans="2:19" ht="15.95" customHeight="1">
      <c r="B119" s="29" t="s">
        <v>88</v>
      </c>
      <c r="C119" s="43"/>
      <c r="D119" s="43"/>
      <c r="E119" s="17">
        <f>SUM('Aberdeen City:West Lothian'!E119)</f>
        <v>0</v>
      </c>
      <c r="F119" s="17">
        <f>SUM('Aberdeen City:West Lothian'!F119)</f>
        <v>-1101</v>
      </c>
      <c r="G119" s="17">
        <f>SUM('Aberdeen City:West Lothian'!G119)</f>
        <v>-1117</v>
      </c>
      <c r="H119" s="17">
        <f>SUM('Aberdeen City:West Lothian'!H119)</f>
        <v>-569</v>
      </c>
      <c r="I119" s="17">
        <f>SUM('Aberdeen City:West Lothian'!I119)</f>
        <v>-920</v>
      </c>
      <c r="J119" s="17">
        <f>SUM('Aberdeen City:West Lothian'!J119)</f>
        <v>-18</v>
      </c>
      <c r="K119" s="43"/>
      <c r="L119" s="33">
        <f>SUM(C119:K119)</f>
        <v>-3725</v>
      </c>
      <c r="P119" s="93"/>
      <c r="Q119" s="93"/>
      <c r="R119" s="93"/>
      <c r="S119" s="93"/>
    </row>
    <row r="120" spans="2:19" ht="15.95" customHeight="1">
      <c r="B120" s="53" t="s">
        <v>76</v>
      </c>
      <c r="C120" s="43"/>
      <c r="D120" s="43"/>
      <c r="E120" s="54">
        <f t="shared" ref="E120:J120" si="26">SUM(E121,E126)</f>
        <v>-3165</v>
      </c>
      <c r="F120" s="54">
        <f t="shared" si="26"/>
        <v>-198158</v>
      </c>
      <c r="G120" s="54">
        <f t="shared" si="26"/>
        <v>-8506</v>
      </c>
      <c r="H120" s="54">
        <f t="shared" si="26"/>
        <v>-19156</v>
      </c>
      <c r="I120" s="54">
        <f t="shared" si="26"/>
        <v>-4391</v>
      </c>
      <c r="J120" s="54">
        <f t="shared" si="26"/>
        <v>-599</v>
      </c>
      <c r="K120" s="43"/>
      <c r="L120" s="33">
        <f>SUM(C120:K120)</f>
        <v>-233975</v>
      </c>
      <c r="P120" s="93"/>
      <c r="Q120" s="93"/>
      <c r="R120" s="93"/>
      <c r="S120" s="93"/>
    </row>
    <row r="121" spans="2:19" ht="15.95" customHeight="1">
      <c r="B121" s="53" t="s">
        <v>77</v>
      </c>
      <c r="C121" s="43"/>
      <c r="D121" s="43"/>
      <c r="E121" s="54">
        <f t="shared" ref="E121:J121" si="27">SUM(E122:E125)</f>
        <v>-983</v>
      </c>
      <c r="F121" s="54">
        <f t="shared" si="27"/>
        <v>-174644</v>
      </c>
      <c r="G121" s="54">
        <f t="shared" si="27"/>
        <v>-4897</v>
      </c>
      <c r="H121" s="54">
        <f t="shared" si="27"/>
        <v>-8965</v>
      </c>
      <c r="I121" s="54">
        <f t="shared" si="27"/>
        <v>-3313</v>
      </c>
      <c r="J121" s="54">
        <f t="shared" si="27"/>
        <v>-476</v>
      </c>
      <c r="K121" s="43"/>
      <c r="L121" s="33">
        <f>SUM(C121:K121)</f>
        <v>-193278</v>
      </c>
      <c r="P121" s="93"/>
      <c r="Q121" s="93"/>
      <c r="R121" s="93"/>
      <c r="S121" s="93"/>
    </row>
    <row r="122" spans="2:19" ht="15.95" customHeight="1">
      <c r="B122" s="68" t="s">
        <v>58</v>
      </c>
      <c r="C122" s="43"/>
      <c r="D122" s="43"/>
      <c r="E122" s="88">
        <f>SUM('Aberdeen City:West Lothian'!E122)</f>
        <v>-173</v>
      </c>
      <c r="F122" s="88">
        <f>SUM('Aberdeen City:West Lothian'!F122)</f>
        <v>-165747</v>
      </c>
      <c r="G122" s="88">
        <f>SUM('Aberdeen City:West Lothian'!G122)</f>
        <v>-4771</v>
      </c>
      <c r="H122" s="88">
        <f>SUM('Aberdeen City:West Lothian'!H122)</f>
        <v>-6082</v>
      </c>
      <c r="I122" s="88">
        <f>SUM('Aberdeen City:West Lothian'!I122)</f>
        <v>-2447</v>
      </c>
      <c r="J122" s="88">
        <f>SUM('Aberdeen City:West Lothian'!J122)</f>
        <v>-428</v>
      </c>
      <c r="K122" s="43"/>
      <c r="L122" s="33">
        <f t="shared" ref="L122:L134" si="28">SUM(C122:K122)</f>
        <v>-179648</v>
      </c>
      <c r="P122" s="93"/>
      <c r="Q122" s="93"/>
      <c r="R122" s="93"/>
      <c r="S122" s="93"/>
    </row>
    <row r="123" spans="2:19" ht="15.95" customHeight="1">
      <c r="B123" s="68" t="s">
        <v>1</v>
      </c>
      <c r="C123" s="43"/>
      <c r="D123" s="43"/>
      <c r="E123" s="17">
        <f>SUM('Aberdeen City:West Lothian'!E123)</f>
        <v>-721</v>
      </c>
      <c r="F123" s="43"/>
      <c r="G123" s="43"/>
      <c r="H123" s="43"/>
      <c r="I123" s="43"/>
      <c r="J123" s="43"/>
      <c r="K123" s="43"/>
      <c r="L123" s="33">
        <f>SUM(C123:K123)</f>
        <v>-721</v>
      </c>
      <c r="P123" s="93"/>
      <c r="Q123" s="93"/>
      <c r="R123" s="93"/>
      <c r="S123" s="93"/>
    </row>
    <row r="124" spans="2:19" ht="15.95" customHeight="1">
      <c r="B124" s="30" t="s">
        <v>78</v>
      </c>
      <c r="C124" s="43"/>
      <c r="D124" s="43"/>
      <c r="E124" s="17">
        <f>SUM('Aberdeen City:West Lothian'!E124)</f>
        <v>0</v>
      </c>
      <c r="F124" s="43"/>
      <c r="G124" s="43"/>
      <c r="H124" s="43"/>
      <c r="I124" s="43"/>
      <c r="J124" s="43"/>
      <c r="K124" s="43"/>
      <c r="L124" s="33">
        <f>SUM(C124:K124)</f>
        <v>0</v>
      </c>
      <c r="P124" s="93"/>
      <c r="Q124" s="93"/>
      <c r="R124" s="93"/>
      <c r="S124" s="93"/>
    </row>
    <row r="125" spans="2:19" ht="15.95" customHeight="1">
      <c r="B125" s="30" t="s">
        <v>79</v>
      </c>
      <c r="C125" s="43"/>
      <c r="D125" s="43"/>
      <c r="E125" s="88">
        <f>SUM('Aberdeen City:West Lothian'!E125)</f>
        <v>-89</v>
      </c>
      <c r="F125" s="88">
        <f>SUM('Aberdeen City:West Lothian'!F125)</f>
        <v>-8897</v>
      </c>
      <c r="G125" s="88">
        <f>SUM('Aberdeen City:West Lothian'!G125)</f>
        <v>-126</v>
      </c>
      <c r="H125" s="88">
        <f>SUM('Aberdeen City:West Lothian'!H125)</f>
        <v>-2883</v>
      </c>
      <c r="I125" s="88">
        <f>SUM('Aberdeen City:West Lothian'!I125)</f>
        <v>-866</v>
      </c>
      <c r="J125" s="88">
        <f>SUM('Aberdeen City:West Lothian'!J125)</f>
        <v>-48</v>
      </c>
      <c r="K125" s="43"/>
      <c r="L125" s="33">
        <f t="shared" si="28"/>
        <v>-12909</v>
      </c>
      <c r="P125" s="93"/>
      <c r="Q125" s="93"/>
      <c r="R125" s="93"/>
      <c r="S125" s="93"/>
    </row>
    <row r="126" spans="2:19" ht="15.95" customHeight="1">
      <c r="B126" s="53" t="s">
        <v>80</v>
      </c>
      <c r="C126" s="43"/>
      <c r="D126" s="43"/>
      <c r="E126" s="54">
        <f t="shared" ref="E126:J126" si="29">SUM(E127:E134)</f>
        <v>-2182</v>
      </c>
      <c r="F126" s="54">
        <f t="shared" si="29"/>
        <v>-23514</v>
      </c>
      <c r="G126" s="54">
        <f t="shared" si="29"/>
        <v>-3609</v>
      </c>
      <c r="H126" s="54">
        <f t="shared" si="29"/>
        <v>-10191</v>
      </c>
      <c r="I126" s="54">
        <f t="shared" si="29"/>
        <v>-1078</v>
      </c>
      <c r="J126" s="54">
        <f t="shared" si="29"/>
        <v>-123</v>
      </c>
      <c r="K126" s="43"/>
      <c r="L126" s="33">
        <f t="shared" si="28"/>
        <v>-40697</v>
      </c>
      <c r="P126" s="93"/>
      <c r="Q126" s="93"/>
      <c r="R126" s="93"/>
      <c r="S126" s="93"/>
    </row>
    <row r="127" spans="2:19" ht="15.95" customHeight="1">
      <c r="B127" s="68" t="s">
        <v>2</v>
      </c>
      <c r="C127" s="43"/>
      <c r="D127" s="43"/>
      <c r="E127" s="17">
        <f>SUM('Aberdeen City:West Lothian'!E127)</f>
        <v>-220</v>
      </c>
      <c r="F127" s="17">
        <f>SUM('Aberdeen City:West Lothian'!F127)</f>
        <v>-16989</v>
      </c>
      <c r="G127" s="17">
        <f>SUM('Aberdeen City:West Lothian'!G127)</f>
        <v>-3116</v>
      </c>
      <c r="H127" s="17">
        <f>SUM('Aberdeen City:West Lothian'!H127)</f>
        <v>-6657</v>
      </c>
      <c r="I127" s="17">
        <f>SUM('Aberdeen City:West Lothian'!I127)</f>
        <v>-990</v>
      </c>
      <c r="J127" s="17">
        <f>SUM('Aberdeen City:West Lothian'!J127)</f>
        <v>-107</v>
      </c>
      <c r="K127" s="43"/>
      <c r="L127" s="33">
        <f t="shared" si="28"/>
        <v>-28079</v>
      </c>
      <c r="P127" s="93"/>
      <c r="Q127" s="93"/>
      <c r="R127" s="93"/>
      <c r="S127" s="93"/>
    </row>
    <row r="128" spans="2:19" ht="15.95" customHeight="1">
      <c r="B128" s="68" t="s">
        <v>3</v>
      </c>
      <c r="C128" s="43"/>
      <c r="D128" s="43"/>
      <c r="E128" s="17">
        <f>SUM('Aberdeen City:West Lothian'!E128)</f>
        <v>-311</v>
      </c>
      <c r="F128" s="17">
        <f>SUM('Aberdeen City:West Lothian'!F128)</f>
        <v>-1601</v>
      </c>
      <c r="G128" s="17">
        <f>SUM('Aberdeen City:West Lothian'!G128)</f>
        <v>-161</v>
      </c>
      <c r="H128" s="17">
        <f>SUM('Aberdeen City:West Lothian'!H128)</f>
        <v>-1072</v>
      </c>
      <c r="I128" s="17">
        <f>SUM('Aberdeen City:West Lothian'!I128)</f>
        <v>-54</v>
      </c>
      <c r="J128" s="17">
        <f>SUM('Aberdeen City:West Lothian'!J128)</f>
        <v>-8</v>
      </c>
      <c r="K128" s="43"/>
      <c r="L128" s="33">
        <f t="shared" si="28"/>
        <v>-3207</v>
      </c>
      <c r="P128" s="93"/>
      <c r="Q128" s="93"/>
      <c r="R128" s="93"/>
      <c r="S128" s="93"/>
    </row>
    <row r="129" spans="2:19" ht="15.95" customHeight="1">
      <c r="B129" s="30" t="s">
        <v>81</v>
      </c>
      <c r="C129" s="43"/>
      <c r="D129" s="43"/>
      <c r="E129" s="17">
        <f>SUM('Aberdeen City:West Lothian'!E129)</f>
        <v>0</v>
      </c>
      <c r="F129" s="17">
        <f>SUM('Aberdeen City:West Lothian'!F129)</f>
        <v>-2556</v>
      </c>
      <c r="G129" s="17">
        <f>SUM('Aberdeen City:West Lothian'!G129)</f>
        <v>-255</v>
      </c>
      <c r="H129" s="17">
        <f>SUM('Aberdeen City:West Lothian'!H129)</f>
        <v>-34</v>
      </c>
      <c r="I129" s="17">
        <f>SUM('Aberdeen City:West Lothian'!I129)</f>
        <v>-32</v>
      </c>
      <c r="J129" s="17">
        <f>SUM('Aberdeen City:West Lothian'!J129)</f>
        <v>-7</v>
      </c>
      <c r="K129" s="43"/>
      <c r="L129" s="33">
        <f t="shared" si="28"/>
        <v>-2884</v>
      </c>
      <c r="P129" s="93"/>
      <c r="Q129" s="93"/>
      <c r="R129" s="93"/>
      <c r="S129" s="93"/>
    </row>
    <row r="130" spans="2:19" ht="15.95" customHeight="1">
      <c r="B130" s="30" t="s">
        <v>82</v>
      </c>
      <c r="C130" s="43"/>
      <c r="D130" s="43"/>
      <c r="E130" s="17">
        <f>SUM('Aberdeen City:West Lothian'!E130)</f>
        <v>-63</v>
      </c>
      <c r="F130" s="17">
        <f>SUM('Aberdeen City:West Lothian'!F130)</f>
        <v>-124</v>
      </c>
      <c r="G130" s="17">
        <f>SUM('Aberdeen City:West Lothian'!G130)</f>
        <v>-1</v>
      </c>
      <c r="H130" s="17">
        <f>SUM('Aberdeen City:West Lothian'!H130)</f>
        <v>-32</v>
      </c>
      <c r="I130" s="17">
        <f>SUM('Aberdeen City:West Lothian'!I130)</f>
        <v>0</v>
      </c>
      <c r="J130" s="17">
        <f>SUM('Aberdeen City:West Lothian'!J130)</f>
        <v>0</v>
      </c>
      <c r="K130" s="43"/>
      <c r="L130" s="33">
        <f t="shared" si="28"/>
        <v>-220</v>
      </c>
      <c r="P130" s="93"/>
      <c r="Q130" s="93"/>
      <c r="R130" s="93"/>
      <c r="S130" s="93"/>
    </row>
    <row r="131" spans="2:19" ht="15.95" customHeight="1">
      <c r="B131" s="30" t="s">
        <v>83</v>
      </c>
      <c r="C131" s="43"/>
      <c r="D131" s="43"/>
      <c r="E131" s="43"/>
      <c r="F131" s="17">
        <f>SUM('Aberdeen City:West Lothian'!F131)</f>
        <v>0</v>
      </c>
      <c r="G131" s="17">
        <f>SUM('Aberdeen City:West Lothian'!G131)</f>
        <v>0</v>
      </c>
      <c r="H131" s="17">
        <f>SUM('Aberdeen City:West Lothian'!H131)</f>
        <v>0</v>
      </c>
      <c r="I131" s="17">
        <f>SUM('Aberdeen City:West Lothian'!I131)</f>
        <v>0</v>
      </c>
      <c r="J131" s="17">
        <f>SUM('Aberdeen City:West Lothian'!J131)</f>
        <v>0</v>
      </c>
      <c r="K131" s="43"/>
      <c r="L131" s="33">
        <f t="shared" si="28"/>
        <v>0</v>
      </c>
      <c r="P131" s="93"/>
      <c r="Q131" s="93"/>
      <c r="R131" s="93"/>
      <c r="S131" s="93"/>
    </row>
    <row r="132" spans="2:19" ht="15.95" customHeight="1">
      <c r="B132" s="30" t="s">
        <v>84</v>
      </c>
      <c r="C132" s="43"/>
      <c r="D132" s="43"/>
      <c r="E132" s="17">
        <f>SUM('Aberdeen City:West Lothian'!E132)</f>
        <v>-142</v>
      </c>
      <c r="F132" s="61"/>
      <c r="G132" s="61"/>
      <c r="H132" s="61"/>
      <c r="I132" s="61"/>
      <c r="J132" s="61"/>
      <c r="K132" s="43"/>
      <c r="L132" s="33">
        <f t="shared" si="28"/>
        <v>-142</v>
      </c>
      <c r="P132" s="93"/>
      <c r="Q132" s="93"/>
      <c r="R132" s="93"/>
      <c r="S132" s="93"/>
    </row>
    <row r="133" spans="2:19" ht="15.95" customHeight="1">
      <c r="B133" s="30" t="s">
        <v>85</v>
      </c>
      <c r="C133" s="43"/>
      <c r="D133" s="43"/>
      <c r="E133" s="17">
        <f>SUM('Aberdeen City:West Lothian'!E133)</f>
        <v>-406</v>
      </c>
      <c r="F133" s="61"/>
      <c r="G133" s="61"/>
      <c r="H133" s="61"/>
      <c r="I133" s="61"/>
      <c r="J133" s="61"/>
      <c r="K133" s="43"/>
      <c r="L133" s="33">
        <f t="shared" si="28"/>
        <v>-406</v>
      </c>
      <c r="P133" s="93"/>
      <c r="Q133" s="93"/>
      <c r="R133" s="93"/>
      <c r="S133" s="93"/>
    </row>
    <row r="134" spans="2:19" ht="15.95" customHeight="1">
      <c r="B134" s="29" t="s">
        <v>86</v>
      </c>
      <c r="C134" s="43"/>
      <c r="D134" s="43"/>
      <c r="E134" s="17">
        <f>SUM('Aberdeen City:West Lothian'!E134)</f>
        <v>-1040</v>
      </c>
      <c r="F134" s="17">
        <f>SUM('Aberdeen City:West Lothian'!F134)</f>
        <v>-2244</v>
      </c>
      <c r="G134" s="17">
        <f>SUM('Aberdeen City:West Lothian'!G134)</f>
        <v>-76</v>
      </c>
      <c r="H134" s="17">
        <f>SUM('Aberdeen City:West Lothian'!H134)</f>
        <v>-2396</v>
      </c>
      <c r="I134" s="17">
        <f>SUM('Aberdeen City:West Lothian'!I134)</f>
        <v>-2</v>
      </c>
      <c r="J134" s="17">
        <f>SUM('Aberdeen City:West Lothian'!J134)</f>
        <v>-1</v>
      </c>
      <c r="K134" s="43"/>
      <c r="L134" s="33">
        <f t="shared" si="28"/>
        <v>-5759</v>
      </c>
      <c r="P134" s="93"/>
      <c r="Q134" s="93"/>
      <c r="R134" s="93"/>
      <c r="S134" s="93"/>
    </row>
    <row r="135" spans="2:19" ht="15.95" customHeight="1">
      <c r="B135" s="31" t="s">
        <v>89</v>
      </c>
      <c r="C135" s="43"/>
      <c r="D135" s="43"/>
      <c r="E135" s="32">
        <f t="shared" ref="E135:J135" si="30">SUM(E117:E120)</f>
        <v>-4589</v>
      </c>
      <c r="F135" s="32">
        <f t="shared" si="30"/>
        <v>-199643</v>
      </c>
      <c r="G135" s="32">
        <f t="shared" si="30"/>
        <v>-11272</v>
      </c>
      <c r="H135" s="32">
        <f t="shared" si="30"/>
        <v>-20989</v>
      </c>
      <c r="I135" s="32">
        <f t="shared" si="30"/>
        <v>-5923</v>
      </c>
      <c r="J135" s="32">
        <f t="shared" si="30"/>
        <v>-710</v>
      </c>
      <c r="K135" s="43"/>
      <c r="L135" s="32">
        <f>SUM(C135:K135)</f>
        <v>-243126</v>
      </c>
      <c r="O135" s="16"/>
      <c r="P135" s="89">
        <f>SUM('Aberdeen City:West Lothian'!P135)</f>
        <v>-243126</v>
      </c>
      <c r="Q135" s="48">
        <f>P135-L135</f>
        <v>0</v>
      </c>
    </row>
    <row r="136" spans="2:19" ht="12.75" customHeight="1">
      <c r="B136" s="4"/>
      <c r="C136" s="3"/>
      <c r="D136" s="3"/>
      <c r="E136" s="3"/>
      <c r="F136" s="3"/>
      <c r="G136" s="3"/>
      <c r="H136" s="3"/>
      <c r="I136" s="3"/>
      <c r="J136" s="3"/>
      <c r="K136" s="3"/>
      <c r="L136" s="3"/>
      <c r="M136" s="3"/>
      <c r="P136" s="3"/>
    </row>
  </sheetData>
  <mergeCells count="12">
    <mergeCell ref="C6:C7"/>
    <mergeCell ref="D6:D7"/>
    <mergeCell ref="E6:E7"/>
    <mergeCell ref="F6:F7"/>
    <mergeCell ref="G6:G7"/>
    <mergeCell ref="P6:P7"/>
    <mergeCell ref="Q6:Q7"/>
    <mergeCell ref="H6:H7"/>
    <mergeCell ref="I6:I7"/>
    <mergeCell ref="J6:J7"/>
    <mergeCell ref="K6:K7"/>
    <mergeCell ref="L6:L7"/>
  </mergeCells>
  <conditionalFormatting sqref="M79:M81 M113:M114">
    <cfRule type="cellIs" dxfId="395" priority="24" operator="equal">
      <formula>"FAIL"</formula>
    </cfRule>
  </conditionalFormatting>
  <conditionalFormatting sqref="E77:J77 L77 E111:J111 L111">
    <cfRule type="cellIs" dxfId="394" priority="23" operator="notEqual">
      <formula>0</formula>
    </cfRule>
  </conditionalFormatting>
  <conditionalFormatting sqref="Q8:Q13 Q19:Q23 Q28 Q39:Q40 Q44 Q48 Q135">
    <cfRule type="cellIs" dxfId="393" priority="22" operator="notEqual">
      <formula>0</formula>
    </cfRule>
  </conditionalFormatting>
  <conditionalFormatting sqref="Q6:Q7">
    <cfRule type="expression" dxfId="392" priority="21">
      <formula>SUM($Q$8:$Q$135)&lt;&gt;0</formula>
    </cfRule>
  </conditionalFormatting>
  <conditionalFormatting sqref="C3:E3">
    <cfRule type="expression" dxfId="391" priority="20">
      <formula>$E$3&lt;&gt;0</formula>
    </cfRule>
  </conditionalFormatting>
  <conditionalFormatting sqref="C33:L33">
    <cfRule type="expression" dxfId="390" priority="18">
      <formula>ABS(C16-C33)&gt;1000</formula>
    </cfRule>
    <cfRule type="expression" dxfId="389" priority="19">
      <formula>ABS((C16-C33)/C33)&gt;0.1</formula>
    </cfRule>
  </conditionalFormatting>
  <conditionalFormatting sqref="C34:L34">
    <cfRule type="expression" dxfId="388" priority="16">
      <formula>ABS(C26-C34)&gt;1000</formula>
    </cfRule>
    <cfRule type="expression" dxfId="387" priority="17">
      <formula>ABS((C26-C34)/C34)&gt;0.1</formula>
    </cfRule>
  </conditionalFormatting>
  <conditionalFormatting sqref="C35:L35">
    <cfRule type="expression" dxfId="386" priority="14">
      <formula>ABS(C28-C35)&gt;1000</formula>
    </cfRule>
    <cfRule type="expression" dxfId="385" priority="15">
      <formula>ABS((C28-C35)/C35)&gt;0.1</formula>
    </cfRule>
  </conditionalFormatting>
  <conditionalFormatting sqref="Q45">
    <cfRule type="cellIs" dxfId="384" priority="13" operator="notEqual">
      <formula>0</formula>
    </cfRule>
  </conditionalFormatting>
  <dataValidations count="2">
    <dataValidation type="list" allowBlank="1" showInputMessage="1" showErrorMessage="1" sqref="H3">
      <formula1>#REF!</formula1>
    </dataValidation>
    <dataValidation errorStyle="warning" allowBlank="1" showInputMessage="1" showErrorMessage="1" sqref="E131 F132:J133 E126:J126 F123:J124 E120:J121 N54 N88 E54:J54 E88:J88 C117:D120 K117:K120 K79 C79:D79 C51:D54 K51:K54 E51:J51 C85:D88 K85:K88 C113:D113 K113"/>
  </dataValidations>
  <printOptions horizontalCentered="1" verticalCentered="1"/>
  <pageMargins left="0.47244094488188981" right="0.47244094488188981" top="0.47244094488188981" bottom="0.47244094488188981" header="0.51181102362204722" footer="0.51181102362204722"/>
  <pageSetup paperSize="8" scale="47" orientation="portrait" r:id="rId1"/>
  <headerFooter alignWithMargins="0"/>
  <ignoredErrors>
    <ignoredError sqref="C8:K8 C10:K12 C19:K19 C21:K22 C30:K30 C39:K39 C41:K46 C48:K48 E52:J53 E57:J58 G59:J59 E60:J60 N60 E61:E63 N62:N63 F63:J63 E66:J66 N66:N69 E67:J70 F71:J71 E72:E74 F74:J74 E79:J79 L80 E81:E82 F82:J82 E85:J87 E91:J92 G93:J93 E94:J94 N94 E95:E97 N96:N97 F97:J97 E100:J100 N100:N103 E101:J104 F105:J105 E106:E108 F108:J108 E113:J113 L114 E117:J119 E122:J122 E123:E125 F125:J125 E127:J130 F131:J131 E132:E134 F134:J134" unlocked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8DB4E2"/>
    <pageSetUpPr fitToPage="1"/>
  </sheetPr>
  <dimension ref="A1:S136"/>
  <sheetViews>
    <sheetView zoomScaleNormal="100" workbookViewId="0">
      <pane ySplit="7" topLeftCell="A8" activePane="bottomLeft" state="frozen"/>
      <selection activeCell="L1" sqref="L1"/>
      <selection pane="bottomLeft" activeCell="L1" sqref="L1"/>
    </sheetView>
  </sheetViews>
  <sheetFormatPr defaultColWidth="10" defaultRowHeight="12.75"/>
  <cols>
    <col min="1" max="1" width="2.7109375" style="85" customWidth="1"/>
    <col min="2" max="2" width="104" style="85" customWidth="1"/>
    <col min="3" max="5" width="13.42578125" style="85" customWidth="1"/>
    <col min="6" max="6" width="13.85546875" style="85" customWidth="1"/>
    <col min="7" max="8" width="12.5703125" style="85" customWidth="1"/>
    <col min="9" max="9" width="13.28515625" style="85" customWidth="1"/>
    <col min="10" max="10" width="12.28515625" style="85" customWidth="1"/>
    <col min="11" max="12" width="15.140625" style="85" customWidth="1"/>
    <col min="13" max="13" width="7.7109375" style="85" customWidth="1"/>
    <col min="14" max="14" width="13" style="85" customWidth="1"/>
    <col min="15" max="15" width="3.28515625" style="85" customWidth="1"/>
    <col min="16" max="16" width="10.7109375" style="85" customWidth="1"/>
    <col min="17" max="17" width="11.5703125" style="85" customWidth="1"/>
    <col min="18" max="18" width="12.42578125" style="85" customWidth="1"/>
    <col min="19" max="20" width="9.140625" style="85" customWidth="1"/>
    <col min="21" max="21" width="10" style="85"/>
    <col min="22" max="22" width="10" style="85" customWidth="1"/>
    <col min="23" max="16384" width="10" style="85"/>
  </cols>
  <sheetData>
    <row r="1" spans="1:17" ht="20.100000000000001" customHeight="1">
      <c r="B1" s="22" t="s">
        <v>18</v>
      </c>
      <c r="C1" s="90"/>
      <c r="D1" s="90"/>
      <c r="G1" s="90"/>
      <c r="H1" s="90"/>
    </row>
    <row r="2" spans="1:17" ht="20.100000000000001" customHeight="1">
      <c r="B2" s="22" t="s">
        <v>116</v>
      </c>
    </row>
    <row r="3" spans="1:17" ht="20.100000000000001" customHeight="1">
      <c r="B3" s="23" t="s">
        <v>39</v>
      </c>
      <c r="C3" s="91"/>
      <c r="D3" s="91"/>
      <c r="E3" s="80"/>
      <c r="F3" s="92"/>
      <c r="G3" s="92"/>
      <c r="H3" s="82"/>
    </row>
    <row r="4" spans="1:17" ht="12.75" customHeight="1">
      <c r="C4" s="10"/>
      <c r="D4" s="10"/>
      <c r="E4" s="10"/>
      <c r="F4" s="10"/>
      <c r="G4" s="10"/>
      <c r="H4" s="10"/>
      <c r="I4" s="10"/>
      <c r="J4" s="10"/>
      <c r="K4" s="10"/>
      <c r="L4" s="10"/>
      <c r="M4" s="10"/>
      <c r="N4" s="10"/>
      <c r="P4" s="24"/>
    </row>
    <row r="5" spans="1:17" ht="12.75" customHeight="1">
      <c r="C5" s="10"/>
      <c r="D5" s="10"/>
      <c r="E5" s="10"/>
      <c r="F5" s="10"/>
      <c r="G5" s="10"/>
      <c r="H5" s="10"/>
      <c r="I5" s="10"/>
      <c r="J5" s="10"/>
      <c r="K5" s="10"/>
      <c r="L5" s="24" t="s">
        <v>64</v>
      </c>
      <c r="P5" s="16"/>
    </row>
    <row r="6" spans="1:17" ht="33" customHeight="1">
      <c r="B6" s="58" t="s">
        <v>104</v>
      </c>
      <c r="C6" s="108" t="s">
        <v>19</v>
      </c>
      <c r="D6" s="108" t="s">
        <v>20</v>
      </c>
      <c r="E6" s="108" t="s">
        <v>21</v>
      </c>
      <c r="F6" s="108" t="s">
        <v>63</v>
      </c>
      <c r="G6" s="108" t="s">
        <v>108</v>
      </c>
      <c r="H6" s="108" t="s">
        <v>109</v>
      </c>
      <c r="I6" s="108" t="s">
        <v>110</v>
      </c>
      <c r="J6" s="108" t="s">
        <v>111</v>
      </c>
      <c r="K6" s="108" t="s">
        <v>70</v>
      </c>
      <c r="L6" s="109" t="s">
        <v>22</v>
      </c>
      <c r="N6" s="49" t="s">
        <v>9</v>
      </c>
      <c r="O6" s="9"/>
      <c r="P6" s="107" t="s">
        <v>7</v>
      </c>
      <c r="Q6" s="107" t="s">
        <v>8</v>
      </c>
    </row>
    <row r="7" spans="1:17" ht="51.75" customHeight="1">
      <c r="B7" s="56" t="s">
        <v>105</v>
      </c>
      <c r="C7" s="108"/>
      <c r="D7" s="108"/>
      <c r="E7" s="108"/>
      <c r="F7" s="108"/>
      <c r="G7" s="108"/>
      <c r="H7" s="108"/>
      <c r="I7" s="108"/>
      <c r="J7" s="108"/>
      <c r="K7" s="108"/>
      <c r="L7" s="109"/>
      <c r="N7" s="49" t="s">
        <v>112</v>
      </c>
      <c r="O7" s="57"/>
      <c r="P7" s="107"/>
      <c r="Q7" s="107"/>
    </row>
    <row r="8" spans="1:17" ht="15.95" customHeight="1">
      <c r="A8" s="16"/>
      <c r="B8" s="28" t="s">
        <v>12</v>
      </c>
      <c r="C8" s="86">
        <v>43</v>
      </c>
      <c r="D8" s="86">
        <v>0</v>
      </c>
      <c r="E8" s="86">
        <v>456</v>
      </c>
      <c r="F8" s="86">
        <v>866</v>
      </c>
      <c r="G8" s="86">
        <v>149</v>
      </c>
      <c r="H8" s="86">
        <v>442</v>
      </c>
      <c r="I8" s="86">
        <v>61</v>
      </c>
      <c r="J8" s="86">
        <v>36</v>
      </c>
      <c r="K8" s="86">
        <v>45</v>
      </c>
      <c r="L8" s="59">
        <f>SUM(C8:K8)</f>
        <v>2098</v>
      </c>
      <c r="M8" s="10"/>
      <c r="N8" s="10"/>
      <c r="O8" s="19"/>
      <c r="P8" s="46">
        <v>2098</v>
      </c>
      <c r="Q8" s="47">
        <f t="shared" ref="Q8:Q13" si="0">P8-L8</f>
        <v>0</v>
      </c>
    </row>
    <row r="9" spans="1:17" ht="15.95" customHeight="1">
      <c r="A9" s="16"/>
      <c r="B9" s="28" t="s">
        <v>57</v>
      </c>
      <c r="C9" s="43"/>
      <c r="D9" s="43"/>
      <c r="E9" s="43"/>
      <c r="F9" s="43"/>
      <c r="G9" s="43"/>
      <c r="H9" s="43"/>
      <c r="I9" s="43"/>
      <c r="J9" s="43"/>
      <c r="K9" s="43"/>
      <c r="L9" s="43"/>
      <c r="M9" s="10"/>
      <c r="N9" s="10"/>
      <c r="O9" s="19"/>
      <c r="P9" s="78"/>
      <c r="Q9" s="79"/>
    </row>
    <row r="10" spans="1:17" ht="15.95" customHeight="1">
      <c r="A10" s="16"/>
      <c r="B10" s="29" t="s">
        <v>94</v>
      </c>
      <c r="C10" s="17">
        <v>682</v>
      </c>
      <c r="D10" s="17">
        <v>0</v>
      </c>
      <c r="E10" s="17">
        <v>571</v>
      </c>
      <c r="F10" s="17">
        <v>18260</v>
      </c>
      <c r="G10" s="17">
        <v>5428</v>
      </c>
      <c r="H10" s="17">
        <v>13714</v>
      </c>
      <c r="I10" s="17">
        <v>927</v>
      </c>
      <c r="J10" s="17">
        <v>350</v>
      </c>
      <c r="K10" s="17">
        <v>0</v>
      </c>
      <c r="L10" s="33">
        <f>SUM(C10:K10)</f>
        <v>39932</v>
      </c>
      <c r="M10" s="10"/>
      <c r="N10" s="10"/>
      <c r="O10" s="18"/>
      <c r="P10" s="46">
        <v>39932</v>
      </c>
      <c r="Q10" s="47">
        <f t="shared" si="0"/>
        <v>0</v>
      </c>
    </row>
    <row r="11" spans="1:17" ht="15.95" customHeight="1">
      <c r="B11" s="29" t="s">
        <v>91</v>
      </c>
      <c r="C11" s="17">
        <v>0</v>
      </c>
      <c r="D11" s="17">
        <v>0</v>
      </c>
      <c r="E11" s="17">
        <v>-193</v>
      </c>
      <c r="F11" s="17">
        <v>-1825</v>
      </c>
      <c r="G11" s="17">
        <v>-60</v>
      </c>
      <c r="H11" s="17">
        <v>-25</v>
      </c>
      <c r="I11" s="17">
        <v>-15</v>
      </c>
      <c r="J11" s="17">
        <v>-100</v>
      </c>
      <c r="K11" s="17">
        <v>0</v>
      </c>
      <c r="L11" s="33">
        <f>SUM(C11:K11)</f>
        <v>-2218</v>
      </c>
      <c r="O11" s="15"/>
      <c r="P11" s="46">
        <v>-2218</v>
      </c>
      <c r="Q11" s="47">
        <f t="shared" si="0"/>
        <v>0</v>
      </c>
    </row>
    <row r="12" spans="1:17" ht="15.95" customHeight="1">
      <c r="B12" s="28" t="s">
        <v>15</v>
      </c>
      <c r="C12" s="17">
        <v>1285</v>
      </c>
      <c r="D12" s="17">
        <v>16</v>
      </c>
      <c r="E12" s="17">
        <v>15488</v>
      </c>
      <c r="F12" s="17">
        <v>29772</v>
      </c>
      <c r="G12" s="17">
        <v>5027</v>
      </c>
      <c r="H12" s="17">
        <v>15146</v>
      </c>
      <c r="I12" s="17">
        <v>2136</v>
      </c>
      <c r="J12" s="17">
        <v>1287</v>
      </c>
      <c r="K12" s="17">
        <v>1536</v>
      </c>
      <c r="L12" s="33">
        <f>SUM(C12:K12)</f>
        <v>71693</v>
      </c>
      <c r="M12" s="10"/>
      <c r="N12" s="10"/>
      <c r="O12" s="11"/>
      <c r="P12" s="46">
        <v>71693</v>
      </c>
      <c r="Q12" s="47">
        <f t="shared" si="0"/>
        <v>0</v>
      </c>
    </row>
    <row r="13" spans="1:17" ht="15.95" customHeight="1">
      <c r="B13" s="31" t="s">
        <v>68</v>
      </c>
      <c r="C13" s="32">
        <f>C8+C9+C10+C11+C12</f>
        <v>2010</v>
      </c>
      <c r="D13" s="32">
        <f t="shared" ref="D13:L13" si="1">D8+D9+D10+D11+D12</f>
        <v>16</v>
      </c>
      <c r="E13" s="32">
        <f t="shared" si="1"/>
        <v>16322</v>
      </c>
      <c r="F13" s="32">
        <f t="shared" si="1"/>
        <v>47073</v>
      </c>
      <c r="G13" s="32">
        <f t="shared" si="1"/>
        <v>10544</v>
      </c>
      <c r="H13" s="32">
        <f t="shared" si="1"/>
        <v>29277</v>
      </c>
      <c r="I13" s="32">
        <f t="shared" si="1"/>
        <v>3109</v>
      </c>
      <c r="J13" s="32">
        <f t="shared" si="1"/>
        <v>1573</v>
      </c>
      <c r="K13" s="32">
        <f t="shared" si="1"/>
        <v>1581</v>
      </c>
      <c r="L13" s="32">
        <f t="shared" si="1"/>
        <v>111505</v>
      </c>
      <c r="M13" s="12"/>
      <c r="N13" s="10"/>
      <c r="O13" s="11"/>
      <c r="P13" s="46">
        <v>111505</v>
      </c>
      <c r="Q13" s="47">
        <f t="shared" si="0"/>
        <v>0</v>
      </c>
    </row>
    <row r="14" spans="1:17" ht="12.75" customHeight="1">
      <c r="C14" s="3"/>
      <c r="D14" s="3"/>
      <c r="E14" s="3"/>
      <c r="F14" s="3"/>
      <c r="G14" s="3"/>
      <c r="H14" s="3"/>
      <c r="I14" s="3"/>
      <c r="J14" s="3"/>
      <c r="K14" s="3"/>
      <c r="L14" s="3"/>
      <c r="N14" s="10"/>
      <c r="O14" s="5"/>
      <c r="P14" s="7"/>
      <c r="Q14" s="7"/>
    </row>
    <row r="15" spans="1:17" ht="15.95" customHeight="1">
      <c r="B15" s="45" t="s">
        <v>95</v>
      </c>
      <c r="C15" s="83">
        <f t="shared" ref="C15:K15" si="2">IF(C10&gt;-C21,C10+C21,0)</f>
        <v>19</v>
      </c>
      <c r="D15" s="83">
        <f t="shared" si="2"/>
        <v>0</v>
      </c>
      <c r="E15" s="83">
        <f t="shared" si="2"/>
        <v>16</v>
      </c>
      <c r="F15" s="83">
        <f t="shared" si="2"/>
        <v>501</v>
      </c>
      <c r="G15" s="83">
        <f t="shared" si="2"/>
        <v>149</v>
      </c>
      <c r="H15" s="83">
        <f t="shared" si="2"/>
        <v>376</v>
      </c>
      <c r="I15" s="83">
        <f t="shared" si="2"/>
        <v>25</v>
      </c>
      <c r="J15" s="83">
        <f t="shared" si="2"/>
        <v>9</v>
      </c>
      <c r="K15" s="83">
        <f t="shared" si="2"/>
        <v>0</v>
      </c>
      <c r="L15" s="33">
        <f>SUM(C15:K15)</f>
        <v>1095</v>
      </c>
      <c r="N15" s="10"/>
      <c r="O15" s="5"/>
      <c r="P15" s="7"/>
      <c r="Q15" s="7"/>
    </row>
    <row r="16" spans="1:17" ht="15.95" customHeight="1">
      <c r="B16" s="31" t="s">
        <v>92</v>
      </c>
      <c r="C16" s="32">
        <f>SUM(C8:C9,C12,C15)+C19+C20+C11</f>
        <v>1188</v>
      </c>
      <c r="D16" s="32">
        <f t="shared" ref="D16:K16" si="3">SUM(D8:D9,D12,D15)+D19+D20+D11</f>
        <v>16</v>
      </c>
      <c r="E16" s="32">
        <f t="shared" si="3"/>
        <v>15592</v>
      </c>
      <c r="F16" s="32">
        <f t="shared" si="3"/>
        <v>29285</v>
      </c>
      <c r="G16" s="32">
        <f t="shared" si="3"/>
        <v>5261</v>
      </c>
      <c r="H16" s="32">
        <f t="shared" si="3"/>
        <v>15928</v>
      </c>
      <c r="I16" s="32">
        <f t="shared" si="3"/>
        <v>2203</v>
      </c>
      <c r="J16" s="32">
        <f t="shared" si="3"/>
        <v>1050</v>
      </c>
      <c r="K16" s="32">
        <f t="shared" si="3"/>
        <v>1581</v>
      </c>
      <c r="L16" s="32">
        <f>SUM(C16:K16)</f>
        <v>72104</v>
      </c>
      <c r="N16" s="10"/>
      <c r="O16" s="6"/>
      <c r="P16" s="7"/>
      <c r="Q16" s="7"/>
    </row>
    <row r="17" spans="1:19" ht="12.75" customHeight="1">
      <c r="A17" s="16"/>
      <c r="C17" s="3"/>
      <c r="D17" s="3"/>
      <c r="E17" s="3"/>
      <c r="F17" s="3"/>
      <c r="G17" s="3"/>
      <c r="H17" s="3"/>
      <c r="I17" s="3"/>
      <c r="J17" s="3"/>
      <c r="K17" s="3"/>
      <c r="L17" s="3"/>
      <c r="O17" s="18"/>
      <c r="P17" s="7"/>
      <c r="Q17" s="7"/>
    </row>
    <row r="18" spans="1:19" ht="15.95" customHeight="1">
      <c r="B18" s="21" t="s">
        <v>54</v>
      </c>
      <c r="C18" s="3"/>
      <c r="D18" s="3"/>
      <c r="E18" s="3"/>
      <c r="F18" s="3"/>
      <c r="G18" s="3"/>
      <c r="H18" s="3"/>
      <c r="I18" s="3"/>
      <c r="J18" s="3"/>
      <c r="K18" s="3"/>
      <c r="L18" s="3"/>
      <c r="M18" s="10"/>
      <c r="N18" s="5"/>
      <c r="O18" s="3"/>
      <c r="P18" s="7"/>
      <c r="Q18" s="7"/>
      <c r="R18" s="42"/>
      <c r="S18" s="42"/>
    </row>
    <row r="19" spans="1:19" ht="15.95" customHeight="1">
      <c r="A19" s="16"/>
      <c r="B19" s="29" t="s">
        <v>69</v>
      </c>
      <c r="C19" s="17">
        <v>-159</v>
      </c>
      <c r="D19" s="17">
        <v>0</v>
      </c>
      <c r="E19" s="17">
        <v>-175</v>
      </c>
      <c r="F19" s="17">
        <v>-29</v>
      </c>
      <c r="G19" s="17">
        <v>-4</v>
      </c>
      <c r="H19" s="17">
        <v>-11</v>
      </c>
      <c r="I19" s="17">
        <v>-4</v>
      </c>
      <c r="J19" s="17">
        <v>-182</v>
      </c>
      <c r="K19" s="17">
        <v>0</v>
      </c>
      <c r="L19" s="33">
        <f t="shared" ref="L19:L23" si="4">SUM(C19:K19)</f>
        <v>-564</v>
      </c>
      <c r="O19" s="19"/>
      <c r="P19" s="46">
        <v>-564</v>
      </c>
      <c r="Q19" s="47">
        <f t="shared" ref="Q19:Q23" si="5">P19-L19</f>
        <v>0</v>
      </c>
    </row>
    <row r="20" spans="1:19" ht="15.95" customHeight="1">
      <c r="A20" s="16"/>
      <c r="B20" s="28" t="s">
        <v>56</v>
      </c>
      <c r="C20" s="43"/>
      <c r="D20" s="43"/>
      <c r="E20" s="43"/>
      <c r="F20" s="43"/>
      <c r="G20" s="43"/>
      <c r="H20" s="43"/>
      <c r="I20" s="43"/>
      <c r="J20" s="43"/>
      <c r="K20" s="43"/>
      <c r="L20" s="43"/>
      <c r="O20" s="18"/>
      <c r="P20" s="78"/>
      <c r="Q20" s="79"/>
    </row>
    <row r="21" spans="1:19" ht="15.95" customHeight="1">
      <c r="B21" s="29" t="s">
        <v>97</v>
      </c>
      <c r="C21" s="17">
        <v>-663</v>
      </c>
      <c r="D21" s="17">
        <v>0</v>
      </c>
      <c r="E21" s="17">
        <v>-555</v>
      </c>
      <c r="F21" s="17">
        <v>-17759</v>
      </c>
      <c r="G21" s="17">
        <v>-5279</v>
      </c>
      <c r="H21" s="17">
        <v>-13338</v>
      </c>
      <c r="I21" s="17">
        <v>-902</v>
      </c>
      <c r="J21" s="17">
        <v>-341</v>
      </c>
      <c r="K21" s="17">
        <v>0</v>
      </c>
      <c r="L21" s="33">
        <f t="shared" si="4"/>
        <v>-38837</v>
      </c>
      <c r="O21" s="18"/>
      <c r="P21" s="46">
        <v>-38837</v>
      </c>
      <c r="Q21" s="47">
        <f t="shared" si="5"/>
        <v>0</v>
      </c>
    </row>
    <row r="22" spans="1:19" ht="15.95" customHeight="1">
      <c r="B22" s="28" t="s">
        <v>17</v>
      </c>
      <c r="C22" s="17">
        <v>-191</v>
      </c>
      <c r="D22" s="17">
        <v>0</v>
      </c>
      <c r="E22" s="17">
        <v>-740</v>
      </c>
      <c r="F22" s="17">
        <v>-12413</v>
      </c>
      <c r="G22" s="17">
        <v>-360</v>
      </c>
      <c r="H22" s="17">
        <v>-3365</v>
      </c>
      <c r="I22" s="17">
        <v>-1224</v>
      </c>
      <c r="J22" s="17">
        <v>-594</v>
      </c>
      <c r="K22" s="17">
        <v>-1551</v>
      </c>
      <c r="L22" s="33">
        <f t="shared" si="4"/>
        <v>-20438</v>
      </c>
      <c r="O22" s="18"/>
      <c r="P22" s="46">
        <v>-20438</v>
      </c>
      <c r="Q22" s="47">
        <f t="shared" si="5"/>
        <v>0</v>
      </c>
    </row>
    <row r="23" spans="1:19" ht="15.95" customHeight="1">
      <c r="B23" s="34" t="s">
        <v>90</v>
      </c>
      <c r="C23" s="32">
        <f t="shared" ref="C23:K23" si="6">SUM(C19:C22)</f>
        <v>-1013</v>
      </c>
      <c r="D23" s="32">
        <f t="shared" si="6"/>
        <v>0</v>
      </c>
      <c r="E23" s="32">
        <f t="shared" si="6"/>
        <v>-1470</v>
      </c>
      <c r="F23" s="32">
        <f t="shared" si="6"/>
        <v>-30201</v>
      </c>
      <c r="G23" s="32">
        <f t="shared" si="6"/>
        <v>-5643</v>
      </c>
      <c r="H23" s="32">
        <f t="shared" si="6"/>
        <v>-16714</v>
      </c>
      <c r="I23" s="32">
        <f t="shared" si="6"/>
        <v>-2130</v>
      </c>
      <c r="J23" s="32">
        <f t="shared" si="6"/>
        <v>-1117</v>
      </c>
      <c r="K23" s="32">
        <f t="shared" si="6"/>
        <v>-1551</v>
      </c>
      <c r="L23" s="32">
        <f t="shared" si="4"/>
        <v>-59839</v>
      </c>
      <c r="M23" s="1"/>
      <c r="O23" s="15"/>
      <c r="P23" s="46">
        <v>-59839</v>
      </c>
      <c r="Q23" s="47">
        <f t="shared" si="5"/>
        <v>0</v>
      </c>
    </row>
    <row r="24" spans="1:19" ht="12.75" customHeight="1">
      <c r="A24" s="16"/>
      <c r="B24" s="2"/>
      <c r="C24" s="3"/>
      <c r="D24" s="3"/>
      <c r="E24" s="3"/>
      <c r="F24" s="3"/>
      <c r="G24" s="3"/>
      <c r="H24" s="3"/>
      <c r="I24" s="3"/>
      <c r="J24" s="3"/>
      <c r="K24" s="3"/>
      <c r="L24" s="3"/>
      <c r="O24" s="16"/>
      <c r="P24" s="7"/>
      <c r="Q24" s="7"/>
    </row>
    <row r="25" spans="1:19" ht="15.95" customHeight="1">
      <c r="A25" s="16"/>
      <c r="B25" s="45" t="s">
        <v>96</v>
      </c>
      <c r="C25" s="83">
        <f t="shared" ref="C25:K25" si="7">IF(-C21&gt;C10,C21+C10,0)</f>
        <v>0</v>
      </c>
      <c r="D25" s="83">
        <f t="shared" si="7"/>
        <v>0</v>
      </c>
      <c r="E25" s="83">
        <f t="shared" si="7"/>
        <v>0</v>
      </c>
      <c r="F25" s="83">
        <f t="shared" si="7"/>
        <v>0</v>
      </c>
      <c r="G25" s="83">
        <f t="shared" si="7"/>
        <v>0</v>
      </c>
      <c r="H25" s="83">
        <f t="shared" si="7"/>
        <v>0</v>
      </c>
      <c r="I25" s="83">
        <f t="shared" si="7"/>
        <v>0</v>
      </c>
      <c r="J25" s="83">
        <f t="shared" si="7"/>
        <v>0</v>
      </c>
      <c r="K25" s="83">
        <f t="shared" si="7"/>
        <v>0</v>
      </c>
      <c r="L25" s="33">
        <f t="shared" ref="L25:L26" si="8">SUM(C25:K25)</f>
        <v>0</v>
      </c>
      <c r="O25" s="16"/>
      <c r="P25" s="7"/>
      <c r="Q25" s="7"/>
    </row>
    <row r="26" spans="1:19" ht="15.95" customHeight="1">
      <c r="A26" s="16"/>
      <c r="B26" s="31" t="s">
        <v>93</v>
      </c>
      <c r="C26" s="32">
        <f>SUM(C22,C25)</f>
        <v>-191</v>
      </c>
      <c r="D26" s="32">
        <f t="shared" ref="D26:K26" si="9">SUM(D22,D25)</f>
        <v>0</v>
      </c>
      <c r="E26" s="32">
        <f t="shared" si="9"/>
        <v>-740</v>
      </c>
      <c r="F26" s="32">
        <f t="shared" si="9"/>
        <v>-12413</v>
      </c>
      <c r="G26" s="32">
        <f t="shared" si="9"/>
        <v>-360</v>
      </c>
      <c r="H26" s="32">
        <f t="shared" si="9"/>
        <v>-3365</v>
      </c>
      <c r="I26" s="32">
        <f t="shared" si="9"/>
        <v>-1224</v>
      </c>
      <c r="J26" s="32">
        <f t="shared" si="9"/>
        <v>-594</v>
      </c>
      <c r="K26" s="32">
        <f t="shared" si="9"/>
        <v>-1551</v>
      </c>
      <c r="L26" s="32">
        <f t="shared" si="8"/>
        <v>-20438</v>
      </c>
      <c r="O26" s="15"/>
      <c r="P26" s="7"/>
      <c r="Q26" s="7"/>
    </row>
    <row r="27" spans="1:19" ht="12.75" customHeight="1">
      <c r="A27" s="16"/>
      <c r="B27" s="2"/>
      <c r="C27" s="3"/>
      <c r="D27" s="3"/>
      <c r="E27" s="3"/>
      <c r="F27" s="3"/>
      <c r="G27" s="3"/>
      <c r="H27" s="3"/>
      <c r="I27" s="3"/>
      <c r="J27" s="3"/>
      <c r="K27" s="3"/>
      <c r="L27" s="3"/>
      <c r="O27" s="15"/>
      <c r="P27" s="7"/>
      <c r="Q27" s="7"/>
    </row>
    <row r="28" spans="1:19" ht="15.95" customHeight="1">
      <c r="A28" s="16"/>
      <c r="B28" s="31" t="s">
        <v>67</v>
      </c>
      <c r="C28" s="32">
        <f>C13+C23</f>
        <v>997</v>
      </c>
      <c r="D28" s="32">
        <f t="shared" ref="D28:L28" si="10">D13+D23</f>
        <v>16</v>
      </c>
      <c r="E28" s="32">
        <f t="shared" si="10"/>
        <v>14852</v>
      </c>
      <c r="F28" s="32">
        <f t="shared" si="10"/>
        <v>16872</v>
      </c>
      <c r="G28" s="32">
        <f t="shared" si="10"/>
        <v>4901</v>
      </c>
      <c r="H28" s="32">
        <f t="shared" si="10"/>
        <v>12563</v>
      </c>
      <c r="I28" s="32">
        <f t="shared" si="10"/>
        <v>979</v>
      </c>
      <c r="J28" s="32">
        <f t="shared" si="10"/>
        <v>456</v>
      </c>
      <c r="K28" s="32">
        <f t="shared" si="10"/>
        <v>30</v>
      </c>
      <c r="L28" s="32">
        <f t="shared" si="10"/>
        <v>51666</v>
      </c>
      <c r="M28" s="1"/>
      <c r="O28" s="15"/>
      <c r="P28" s="46">
        <v>51666</v>
      </c>
      <c r="Q28" s="47">
        <f>P28-L28</f>
        <v>0</v>
      </c>
    </row>
    <row r="29" spans="1:19" ht="12.75" customHeight="1">
      <c r="A29" s="20"/>
      <c r="B29" s="2"/>
      <c r="C29" s="3"/>
      <c r="D29" s="3"/>
      <c r="E29" s="3"/>
      <c r="F29" s="3"/>
      <c r="G29" s="3"/>
      <c r="H29" s="3"/>
      <c r="I29" s="3"/>
      <c r="J29" s="3"/>
      <c r="K29" s="3"/>
      <c r="L29" s="3"/>
      <c r="O29" s="41"/>
      <c r="P29" s="3"/>
      <c r="Q29" s="3"/>
    </row>
    <row r="30" spans="1:19" ht="15.95" customHeight="1">
      <c r="B30" s="28" t="s">
        <v>14</v>
      </c>
      <c r="C30" s="17">
        <v>0</v>
      </c>
      <c r="D30" s="17">
        <v>0</v>
      </c>
      <c r="E30" s="17">
        <v>0</v>
      </c>
      <c r="F30" s="17">
        <v>0</v>
      </c>
      <c r="G30" s="17">
        <v>0</v>
      </c>
      <c r="H30" s="17">
        <v>0</v>
      </c>
      <c r="I30" s="17">
        <v>0</v>
      </c>
      <c r="J30" s="17">
        <v>0</v>
      </c>
      <c r="K30" s="17">
        <v>0</v>
      </c>
      <c r="L30" s="33">
        <f>SUM(C30:K30)</f>
        <v>0</v>
      </c>
      <c r="M30" s="10"/>
      <c r="N30" s="10"/>
      <c r="P30" s="11"/>
      <c r="Q30" s="15"/>
    </row>
    <row r="31" spans="1:19" s="16" customFormat="1" ht="12.75" customHeight="1">
      <c r="A31" s="85"/>
      <c r="B31" s="14"/>
      <c r="C31" s="11"/>
      <c r="D31" s="11"/>
      <c r="E31" s="11"/>
      <c r="F31" s="11"/>
      <c r="G31" s="11"/>
      <c r="H31" s="11"/>
      <c r="I31" s="11"/>
      <c r="J31" s="11"/>
      <c r="K31" s="11"/>
      <c r="L31" s="11"/>
      <c r="M31" s="13"/>
      <c r="N31" s="13"/>
      <c r="O31" s="36"/>
      <c r="P31" s="25"/>
      <c r="Q31" s="26"/>
    </row>
    <row r="32" spans="1:19" s="16" customFormat="1" ht="15.95" customHeight="1">
      <c r="B32" s="37" t="s">
        <v>106</v>
      </c>
      <c r="C32" s="11"/>
      <c r="D32" s="11"/>
      <c r="E32" s="11"/>
      <c r="F32" s="11"/>
      <c r="G32" s="11"/>
      <c r="H32" s="11"/>
      <c r="I32" s="11"/>
      <c r="J32" s="11"/>
      <c r="K32" s="11"/>
      <c r="L32" s="15"/>
      <c r="M32" s="25"/>
      <c r="O32" s="15"/>
      <c r="P32" s="15"/>
      <c r="Q32" s="15"/>
      <c r="S32" s="15"/>
    </row>
    <row r="33" spans="1:19" s="16" customFormat="1" ht="15.95" customHeight="1">
      <c r="A33" s="85"/>
      <c r="B33" s="45" t="s">
        <v>117</v>
      </c>
      <c r="C33" s="83">
        <v>1673</v>
      </c>
      <c r="D33" s="83">
        <v>18</v>
      </c>
      <c r="E33" s="83">
        <v>16263</v>
      </c>
      <c r="F33" s="83">
        <v>29377</v>
      </c>
      <c r="G33" s="83">
        <v>5286</v>
      </c>
      <c r="H33" s="83">
        <v>14315</v>
      </c>
      <c r="I33" s="83">
        <v>2177</v>
      </c>
      <c r="J33" s="83">
        <v>1068</v>
      </c>
      <c r="K33" s="83">
        <v>1365</v>
      </c>
      <c r="L33" s="83">
        <v>71542</v>
      </c>
      <c r="M33" s="13"/>
      <c r="N33" s="13"/>
      <c r="O33" s="36"/>
      <c r="P33" s="40"/>
      <c r="Q33" s="39"/>
    </row>
    <row r="34" spans="1:19" ht="15.95" customHeight="1">
      <c r="B34" s="45" t="s">
        <v>118</v>
      </c>
      <c r="C34" s="83">
        <v>-193</v>
      </c>
      <c r="D34" s="83">
        <v>0</v>
      </c>
      <c r="E34" s="83">
        <v>-483</v>
      </c>
      <c r="F34" s="83">
        <v>-10112</v>
      </c>
      <c r="G34" s="83">
        <v>-355</v>
      </c>
      <c r="H34" s="83">
        <v>-4829</v>
      </c>
      <c r="I34" s="83">
        <v>-1172</v>
      </c>
      <c r="J34" s="83">
        <v>-418</v>
      </c>
      <c r="K34" s="83">
        <v>-1242</v>
      </c>
      <c r="L34" s="83">
        <v>-18804</v>
      </c>
      <c r="O34" s="36"/>
      <c r="P34" s="3"/>
      <c r="Q34" s="3"/>
    </row>
    <row r="35" spans="1:19" ht="15.95" customHeight="1">
      <c r="B35" s="45" t="s">
        <v>119</v>
      </c>
      <c r="C35" s="83">
        <v>1480</v>
      </c>
      <c r="D35" s="83">
        <v>18</v>
      </c>
      <c r="E35" s="83">
        <v>15780</v>
      </c>
      <c r="F35" s="83">
        <v>19265</v>
      </c>
      <c r="G35" s="83">
        <v>4931</v>
      </c>
      <c r="H35" s="83">
        <v>9486</v>
      </c>
      <c r="I35" s="83">
        <v>1005</v>
      </c>
      <c r="J35" s="83">
        <v>650</v>
      </c>
      <c r="K35" s="83">
        <v>123</v>
      </c>
      <c r="L35" s="83">
        <v>52738</v>
      </c>
      <c r="O35" s="36"/>
      <c r="P35" s="3"/>
      <c r="Q35" s="3"/>
    </row>
    <row r="36" spans="1:19" ht="12.75" customHeight="1">
      <c r="C36" s="41">
        <v>2</v>
      </c>
      <c r="D36" s="41">
        <v>3</v>
      </c>
      <c r="E36" s="41">
        <v>4</v>
      </c>
      <c r="F36" s="41">
        <v>5</v>
      </c>
      <c r="G36" s="41">
        <v>6</v>
      </c>
      <c r="H36" s="41">
        <v>7</v>
      </c>
      <c r="I36" s="41">
        <v>8</v>
      </c>
      <c r="J36" s="41">
        <v>9</v>
      </c>
      <c r="K36" s="41">
        <v>10</v>
      </c>
      <c r="L36" s="41">
        <v>11</v>
      </c>
      <c r="O36" s="36"/>
      <c r="P36" s="3"/>
      <c r="Q36" s="3"/>
    </row>
    <row r="37" spans="1:19" ht="18" customHeight="1">
      <c r="B37" s="27" t="s">
        <v>103</v>
      </c>
      <c r="C37" s="3"/>
      <c r="D37" s="3"/>
      <c r="E37" s="3"/>
      <c r="F37" s="3"/>
      <c r="G37" s="3"/>
      <c r="H37" s="3"/>
      <c r="I37" s="3"/>
      <c r="J37" s="3"/>
      <c r="K37" s="3"/>
      <c r="L37" s="3"/>
      <c r="O37" s="3"/>
      <c r="P37" s="3"/>
      <c r="Q37" s="3"/>
      <c r="R37" s="3"/>
      <c r="S37" s="3"/>
    </row>
    <row r="38" spans="1:19" ht="15.95" customHeight="1">
      <c r="B38" s="1" t="s">
        <v>53</v>
      </c>
      <c r="C38" s="3"/>
      <c r="D38" s="3"/>
      <c r="E38" s="3"/>
      <c r="F38" s="3"/>
      <c r="G38" s="3"/>
      <c r="H38" s="3"/>
      <c r="I38" s="3"/>
      <c r="J38" s="3"/>
      <c r="K38" s="3"/>
      <c r="L38" s="3"/>
      <c r="O38" s="36"/>
      <c r="P38" s="3"/>
      <c r="Q38" s="3"/>
    </row>
    <row r="39" spans="1:19" ht="15.95" customHeight="1">
      <c r="B39" s="28" t="s">
        <v>10</v>
      </c>
      <c r="C39" s="17">
        <v>1086</v>
      </c>
      <c r="D39" s="17">
        <v>0</v>
      </c>
      <c r="E39" s="17">
        <v>6052</v>
      </c>
      <c r="F39" s="17">
        <v>12207</v>
      </c>
      <c r="G39" s="17">
        <v>854</v>
      </c>
      <c r="H39" s="17">
        <v>1930</v>
      </c>
      <c r="I39" s="17">
        <v>618</v>
      </c>
      <c r="J39" s="17">
        <v>269</v>
      </c>
      <c r="K39" s="17">
        <v>1050</v>
      </c>
      <c r="L39" s="33">
        <f t="shared" ref="L39:L46" si="11">SUM(C39:K39)</f>
        <v>24066</v>
      </c>
      <c r="O39" s="81"/>
      <c r="P39" s="46">
        <v>24066</v>
      </c>
      <c r="Q39" s="47">
        <f>P39-L39</f>
        <v>0</v>
      </c>
    </row>
    <row r="40" spans="1:19" ht="15.95" customHeight="1">
      <c r="B40" s="53" t="s">
        <v>11</v>
      </c>
      <c r="C40" s="44">
        <f>SUM(C41:C46)</f>
        <v>209</v>
      </c>
      <c r="D40" s="44">
        <f>SUM(D41:D46)</f>
        <v>15</v>
      </c>
      <c r="E40" s="44">
        <f t="shared" ref="E40:J40" si="12">SUM(E41:E46)</f>
        <v>4722</v>
      </c>
      <c r="F40" s="44">
        <f t="shared" si="12"/>
        <v>16351</v>
      </c>
      <c r="G40" s="44">
        <f>SUM(G41:G46)</f>
        <v>4117</v>
      </c>
      <c r="H40" s="44">
        <f t="shared" si="12"/>
        <v>12376</v>
      </c>
      <c r="I40" s="44">
        <f t="shared" si="12"/>
        <v>1461</v>
      </c>
      <c r="J40" s="44">
        <f t="shared" si="12"/>
        <v>967</v>
      </c>
      <c r="K40" s="44">
        <f>SUM(K41:K46)</f>
        <v>418</v>
      </c>
      <c r="L40" s="33">
        <f t="shared" si="11"/>
        <v>40636</v>
      </c>
      <c r="O40" s="81"/>
      <c r="P40" s="46">
        <v>40636</v>
      </c>
      <c r="Q40" s="47">
        <f>P40-L40</f>
        <v>0</v>
      </c>
    </row>
    <row r="41" spans="1:19" ht="15.95" customHeight="1">
      <c r="B41" s="29" t="s">
        <v>71</v>
      </c>
      <c r="C41" s="17">
        <v>0</v>
      </c>
      <c r="D41" s="17">
        <v>0</v>
      </c>
      <c r="E41" s="17">
        <v>0</v>
      </c>
      <c r="F41" s="17">
        <v>178</v>
      </c>
      <c r="G41" s="17">
        <v>681</v>
      </c>
      <c r="H41" s="17">
        <v>922</v>
      </c>
      <c r="I41" s="17">
        <v>34</v>
      </c>
      <c r="J41" s="17">
        <v>21</v>
      </c>
      <c r="K41" s="17">
        <v>0</v>
      </c>
      <c r="L41" s="33">
        <f t="shared" si="11"/>
        <v>1836</v>
      </c>
      <c r="O41" s="36"/>
      <c r="P41" s="3"/>
      <c r="Q41" s="3"/>
    </row>
    <row r="42" spans="1:19" ht="15.95" customHeight="1">
      <c r="B42" s="29" t="s">
        <v>72</v>
      </c>
      <c r="C42" s="17">
        <v>0</v>
      </c>
      <c r="D42" s="17">
        <v>0</v>
      </c>
      <c r="E42" s="17">
        <v>2655</v>
      </c>
      <c r="F42" s="17">
        <v>10282</v>
      </c>
      <c r="G42" s="17">
        <v>1636</v>
      </c>
      <c r="H42" s="17">
        <v>1012</v>
      </c>
      <c r="I42" s="17">
        <v>136</v>
      </c>
      <c r="J42" s="17">
        <v>252</v>
      </c>
      <c r="K42" s="17">
        <v>0</v>
      </c>
      <c r="L42" s="33">
        <f t="shared" si="11"/>
        <v>15973</v>
      </c>
      <c r="O42" s="5"/>
      <c r="P42" s="3"/>
      <c r="Q42" s="3"/>
    </row>
    <row r="43" spans="1:19" ht="15.95" customHeight="1">
      <c r="B43" s="29" t="s">
        <v>73</v>
      </c>
      <c r="C43" s="17">
        <v>0</v>
      </c>
      <c r="D43" s="17">
        <v>0</v>
      </c>
      <c r="E43" s="17">
        <v>979</v>
      </c>
      <c r="F43" s="17">
        <v>2713</v>
      </c>
      <c r="G43" s="17">
        <v>1697</v>
      </c>
      <c r="H43" s="17">
        <v>9128</v>
      </c>
      <c r="I43" s="17">
        <v>1273</v>
      </c>
      <c r="J43" s="17">
        <v>173</v>
      </c>
      <c r="K43" s="17">
        <v>0</v>
      </c>
      <c r="L43" s="33">
        <f t="shared" si="11"/>
        <v>15963</v>
      </c>
      <c r="O43" s="36"/>
      <c r="P43" s="3"/>
      <c r="Q43" s="3"/>
    </row>
    <row r="44" spans="1:19" ht="15.95" customHeight="1">
      <c r="B44" s="29" t="s">
        <v>74</v>
      </c>
      <c r="C44" s="17">
        <v>0</v>
      </c>
      <c r="D44" s="17">
        <v>0</v>
      </c>
      <c r="E44" s="17">
        <v>0</v>
      </c>
      <c r="F44" s="17">
        <v>0</v>
      </c>
      <c r="G44" s="17">
        <v>0</v>
      </c>
      <c r="H44" s="17">
        <v>841</v>
      </c>
      <c r="I44" s="17">
        <v>0</v>
      </c>
      <c r="J44" s="17">
        <v>0</v>
      </c>
      <c r="K44" s="17">
        <v>0</v>
      </c>
      <c r="L44" s="33">
        <f t="shared" si="11"/>
        <v>841</v>
      </c>
      <c r="O44" s="51"/>
      <c r="P44" s="46">
        <v>841</v>
      </c>
      <c r="Q44" s="47">
        <f>P44-L44</f>
        <v>0</v>
      </c>
    </row>
    <row r="45" spans="1:19" ht="15.95" customHeight="1">
      <c r="B45" s="29" t="s">
        <v>75</v>
      </c>
      <c r="C45" s="17">
        <v>132</v>
      </c>
      <c r="D45" s="17">
        <v>13</v>
      </c>
      <c r="E45" s="17">
        <v>127</v>
      </c>
      <c r="F45" s="17">
        <v>480</v>
      </c>
      <c r="G45" s="17">
        <v>61</v>
      </c>
      <c r="H45" s="17">
        <v>223</v>
      </c>
      <c r="I45" s="17">
        <v>11</v>
      </c>
      <c r="J45" s="17">
        <v>7</v>
      </c>
      <c r="K45" s="17">
        <v>30</v>
      </c>
      <c r="L45" s="33">
        <f t="shared" si="11"/>
        <v>1084</v>
      </c>
      <c r="O45" s="5"/>
      <c r="P45" s="46">
        <v>1084</v>
      </c>
      <c r="Q45" s="47">
        <f>P45-L45</f>
        <v>0</v>
      </c>
    </row>
    <row r="46" spans="1:19" ht="15.95" customHeight="1">
      <c r="B46" s="29" t="s">
        <v>6</v>
      </c>
      <c r="C46" s="17">
        <v>77</v>
      </c>
      <c r="D46" s="17">
        <v>2</v>
      </c>
      <c r="E46" s="17">
        <v>961</v>
      </c>
      <c r="F46" s="17">
        <v>2698</v>
      </c>
      <c r="G46" s="17">
        <v>42</v>
      </c>
      <c r="H46" s="17">
        <v>250</v>
      </c>
      <c r="I46" s="17">
        <v>7</v>
      </c>
      <c r="J46" s="17">
        <v>514</v>
      </c>
      <c r="K46" s="17">
        <v>388</v>
      </c>
      <c r="L46" s="33">
        <f t="shared" si="11"/>
        <v>4939</v>
      </c>
      <c r="O46" s="5"/>
      <c r="P46" s="3"/>
      <c r="Q46" s="3"/>
    </row>
    <row r="47" spans="1:19" ht="15.95" customHeight="1">
      <c r="B47" s="1" t="s">
        <v>54</v>
      </c>
      <c r="C47" s="3"/>
      <c r="D47" s="3"/>
      <c r="E47" s="3"/>
      <c r="F47" s="3"/>
      <c r="G47" s="3"/>
      <c r="H47" s="3"/>
      <c r="I47" s="3"/>
      <c r="J47" s="3"/>
      <c r="K47" s="3"/>
      <c r="L47" s="3"/>
      <c r="O47" s="5"/>
      <c r="P47" s="3"/>
      <c r="Q47" s="3"/>
    </row>
    <row r="48" spans="1:19" ht="15.95" customHeight="1">
      <c r="B48" s="28" t="s">
        <v>13</v>
      </c>
      <c r="C48" s="17">
        <v>-73</v>
      </c>
      <c r="D48" s="17">
        <v>0</v>
      </c>
      <c r="E48" s="17">
        <v>-219</v>
      </c>
      <c r="F48" s="17">
        <v>-8399</v>
      </c>
      <c r="G48" s="17">
        <v>-53</v>
      </c>
      <c r="H48" s="17">
        <v>-2505</v>
      </c>
      <c r="I48" s="17">
        <v>-1056</v>
      </c>
      <c r="J48" s="17">
        <v>-452</v>
      </c>
      <c r="K48" s="17">
        <v>0</v>
      </c>
      <c r="L48" s="33">
        <f>SUM(C48:K48)</f>
        <v>-12757</v>
      </c>
      <c r="O48" s="51"/>
      <c r="P48" s="46">
        <v>-12757</v>
      </c>
      <c r="Q48" s="47">
        <f>P48-L48</f>
        <v>0</v>
      </c>
    </row>
    <row r="49" spans="2:19" ht="6" customHeight="1">
      <c r="B49" s="4"/>
      <c r="C49" s="3"/>
      <c r="D49" s="3"/>
      <c r="E49" s="3"/>
      <c r="F49" s="3"/>
      <c r="G49" s="3"/>
      <c r="H49" s="3"/>
      <c r="I49" s="3"/>
      <c r="J49" s="3"/>
      <c r="K49" s="3"/>
      <c r="L49" s="3"/>
      <c r="M49" s="3"/>
      <c r="O49" s="38"/>
      <c r="P49" s="3"/>
    </row>
    <row r="50" spans="2:19" ht="15.95" customHeight="1">
      <c r="B50" s="55" t="s">
        <v>101</v>
      </c>
      <c r="C50" s="3"/>
      <c r="D50" s="3"/>
      <c r="E50" s="5"/>
      <c r="F50" s="3"/>
      <c r="G50" s="5"/>
      <c r="H50" s="5"/>
      <c r="I50" s="5"/>
      <c r="J50" s="5"/>
      <c r="K50" s="3"/>
      <c r="L50" s="3"/>
      <c r="O50" s="12"/>
    </row>
    <row r="51" spans="2:19" ht="15.95" customHeight="1">
      <c r="B51" s="62" t="s">
        <v>12</v>
      </c>
      <c r="C51" s="43"/>
      <c r="D51" s="43"/>
      <c r="E51" s="50">
        <f t="shared" ref="E51:J51" si="13">E8</f>
        <v>456</v>
      </c>
      <c r="F51" s="50">
        <f t="shared" si="13"/>
        <v>866</v>
      </c>
      <c r="G51" s="50">
        <f t="shared" si="13"/>
        <v>149</v>
      </c>
      <c r="H51" s="50">
        <f t="shared" si="13"/>
        <v>442</v>
      </c>
      <c r="I51" s="50">
        <f t="shared" si="13"/>
        <v>61</v>
      </c>
      <c r="J51" s="50">
        <f t="shared" si="13"/>
        <v>36</v>
      </c>
      <c r="K51" s="43"/>
      <c r="L51" s="33">
        <f>SUM(C51:K51)</f>
        <v>2010</v>
      </c>
      <c r="N51" s="43"/>
      <c r="O51" s="12"/>
    </row>
    <row r="52" spans="2:19" ht="15.95" customHeight="1">
      <c r="B52" s="28" t="s">
        <v>0</v>
      </c>
      <c r="C52" s="43"/>
      <c r="D52" s="43"/>
      <c r="E52" s="17">
        <v>4203</v>
      </c>
      <c r="F52" s="17">
        <v>2248</v>
      </c>
      <c r="G52" s="17">
        <v>355</v>
      </c>
      <c r="H52" s="17">
        <v>588</v>
      </c>
      <c r="I52" s="17">
        <v>566</v>
      </c>
      <c r="J52" s="17">
        <v>285</v>
      </c>
      <c r="K52" s="43"/>
      <c r="L52" s="33">
        <f>SUM(C52:K52)</f>
        <v>8245</v>
      </c>
      <c r="N52" s="43"/>
      <c r="O52" s="5"/>
      <c r="P52" s="93"/>
      <c r="Q52" s="93"/>
      <c r="R52" s="93"/>
      <c r="S52" s="93"/>
    </row>
    <row r="53" spans="2:19" ht="15.95" customHeight="1">
      <c r="B53" s="29" t="s">
        <v>65</v>
      </c>
      <c r="C53" s="43"/>
      <c r="D53" s="43"/>
      <c r="E53" s="17">
        <v>278</v>
      </c>
      <c r="F53" s="17">
        <v>166</v>
      </c>
      <c r="G53" s="17">
        <v>670</v>
      </c>
      <c r="H53" s="17">
        <v>827</v>
      </c>
      <c r="I53" s="17">
        <v>34</v>
      </c>
      <c r="J53" s="17">
        <v>17</v>
      </c>
      <c r="K53" s="43"/>
      <c r="L53" s="33">
        <f>SUM(C53:K53)</f>
        <v>1992</v>
      </c>
      <c r="N53" s="43"/>
      <c r="P53" s="93"/>
      <c r="Q53" s="93"/>
      <c r="R53" s="93"/>
      <c r="S53" s="93"/>
    </row>
    <row r="54" spans="2:19" ht="15.95" customHeight="1">
      <c r="B54" s="53" t="s">
        <v>76</v>
      </c>
      <c r="C54" s="43"/>
      <c r="D54" s="43"/>
      <c r="E54" s="54">
        <f t="shared" ref="E54:J54" si="14">SUM(E55,E64)</f>
        <v>10848</v>
      </c>
      <c r="F54" s="54">
        <f t="shared" si="14"/>
        <v>27830</v>
      </c>
      <c r="G54" s="54">
        <f t="shared" si="14"/>
        <v>4147</v>
      </c>
      <c r="H54" s="54">
        <f t="shared" si="14"/>
        <v>14096</v>
      </c>
      <c r="I54" s="54">
        <f t="shared" si="14"/>
        <v>1557</v>
      </c>
      <c r="J54" s="54">
        <f t="shared" si="14"/>
        <v>812</v>
      </c>
      <c r="K54" s="43"/>
      <c r="L54" s="33">
        <f>SUM(C54:K54)</f>
        <v>59290</v>
      </c>
      <c r="N54" s="54">
        <f>SUM(N55,N64)</f>
        <v>0</v>
      </c>
      <c r="P54" s="93"/>
      <c r="Q54" s="93"/>
      <c r="R54" s="93"/>
      <c r="S54" s="93"/>
    </row>
    <row r="55" spans="2:19" ht="15.95" customHeight="1">
      <c r="B55" s="53" t="s">
        <v>77</v>
      </c>
      <c r="C55" s="43"/>
      <c r="D55" s="43"/>
      <c r="E55" s="54">
        <f>E61+E62+E56+E63</f>
        <v>3927</v>
      </c>
      <c r="F55" s="54">
        <f>F56+F63</f>
        <v>15745</v>
      </c>
      <c r="G55" s="54">
        <f>G56+G63</f>
        <v>1374</v>
      </c>
      <c r="H55" s="54">
        <f>H56+H63</f>
        <v>1720</v>
      </c>
      <c r="I55" s="54">
        <f>I56+I63</f>
        <v>135</v>
      </c>
      <c r="J55" s="54">
        <f>J56+J63</f>
        <v>246</v>
      </c>
      <c r="K55" s="43"/>
      <c r="L55" s="33">
        <f>SUM(C55:K55)</f>
        <v>23147</v>
      </c>
      <c r="N55" s="54">
        <f>N56</f>
        <v>0</v>
      </c>
      <c r="P55" s="93"/>
      <c r="Q55" s="93"/>
      <c r="R55" s="93"/>
      <c r="S55" s="93"/>
    </row>
    <row r="56" spans="2:19" ht="15.95" customHeight="1">
      <c r="B56" s="63" t="s">
        <v>58</v>
      </c>
      <c r="C56" s="43"/>
      <c r="D56" s="43"/>
      <c r="E56" s="54">
        <f>SUM(E57:E60)</f>
        <v>2418</v>
      </c>
      <c r="F56" s="54">
        <f t="shared" ref="F56:J56" si="15">SUM(F57:F60)</f>
        <v>15732</v>
      </c>
      <c r="G56" s="54">
        <f t="shared" si="15"/>
        <v>1364</v>
      </c>
      <c r="H56" s="54">
        <f t="shared" si="15"/>
        <v>1625</v>
      </c>
      <c r="I56" s="54">
        <f t="shared" si="15"/>
        <v>135</v>
      </c>
      <c r="J56" s="54">
        <f t="shared" si="15"/>
        <v>230</v>
      </c>
      <c r="K56" s="43"/>
      <c r="L56" s="33">
        <f t="shared" ref="L56:L74" si="16">SUM(C56:K56)</f>
        <v>21504</v>
      </c>
      <c r="N56" s="54">
        <f>N60</f>
        <v>0</v>
      </c>
      <c r="P56" s="93"/>
      <c r="Q56" s="93"/>
      <c r="R56" s="93"/>
      <c r="S56" s="93"/>
    </row>
    <row r="57" spans="2:19" ht="15.95" customHeight="1">
      <c r="B57" s="29" t="s">
        <v>114</v>
      </c>
      <c r="C57" s="43"/>
      <c r="D57" s="43"/>
      <c r="E57" s="17">
        <v>0</v>
      </c>
      <c r="F57" s="17">
        <v>7769</v>
      </c>
      <c r="G57" s="17">
        <v>0</v>
      </c>
      <c r="H57" s="17">
        <v>0</v>
      </c>
      <c r="I57" s="17">
        <v>0</v>
      </c>
      <c r="J57" s="17">
        <v>0</v>
      </c>
      <c r="K57" s="43"/>
      <c r="L57" s="33">
        <f t="shared" si="16"/>
        <v>7769</v>
      </c>
      <c r="N57" s="43"/>
      <c r="P57" s="93"/>
      <c r="Q57" s="93"/>
      <c r="R57" s="93"/>
      <c r="S57" s="93"/>
    </row>
    <row r="58" spans="2:19" ht="15.95" customHeight="1">
      <c r="B58" s="29" t="s">
        <v>115</v>
      </c>
      <c r="C58" s="43"/>
      <c r="D58" s="43"/>
      <c r="E58" s="17">
        <v>0</v>
      </c>
      <c r="F58" s="17">
        <v>0</v>
      </c>
      <c r="G58" s="17">
        <v>0</v>
      </c>
      <c r="H58" s="17">
        <v>0</v>
      </c>
      <c r="I58" s="17">
        <v>0</v>
      </c>
      <c r="J58" s="17">
        <v>0</v>
      </c>
      <c r="K58" s="43"/>
      <c r="L58" s="33">
        <f t="shared" si="16"/>
        <v>0</v>
      </c>
      <c r="N58" s="43"/>
      <c r="P58" s="93"/>
      <c r="Q58" s="93"/>
      <c r="R58" s="93"/>
      <c r="S58" s="93"/>
    </row>
    <row r="59" spans="2:19" ht="15.95" customHeight="1">
      <c r="B59" s="29" t="s">
        <v>59</v>
      </c>
      <c r="C59" s="43"/>
      <c r="D59" s="43"/>
      <c r="E59" s="43"/>
      <c r="F59" s="43"/>
      <c r="G59" s="17">
        <v>940</v>
      </c>
      <c r="H59" s="17">
        <v>53</v>
      </c>
      <c r="I59" s="17">
        <v>0</v>
      </c>
      <c r="J59" s="17">
        <v>45</v>
      </c>
      <c r="K59" s="43"/>
      <c r="L59" s="33">
        <f t="shared" si="16"/>
        <v>1038</v>
      </c>
      <c r="N59" s="43"/>
      <c r="P59" s="93"/>
      <c r="Q59" s="93"/>
      <c r="R59" s="93"/>
      <c r="S59" s="93"/>
    </row>
    <row r="60" spans="2:19" ht="15.95" customHeight="1">
      <c r="B60" s="52" t="s">
        <v>60</v>
      </c>
      <c r="C60" s="43"/>
      <c r="D60" s="43"/>
      <c r="E60" s="17">
        <v>2418</v>
      </c>
      <c r="F60" s="17">
        <v>7963</v>
      </c>
      <c r="G60" s="17">
        <v>424</v>
      </c>
      <c r="H60" s="17">
        <v>1572</v>
      </c>
      <c r="I60" s="17">
        <v>135</v>
      </c>
      <c r="J60" s="17">
        <v>185</v>
      </c>
      <c r="K60" s="43"/>
      <c r="L60" s="33">
        <f t="shared" si="16"/>
        <v>12697</v>
      </c>
      <c r="N60" s="17">
        <v>0</v>
      </c>
      <c r="P60" s="93"/>
      <c r="Q60" s="93"/>
      <c r="R60" s="93"/>
      <c r="S60" s="93"/>
    </row>
    <row r="61" spans="2:19" ht="15.95" customHeight="1">
      <c r="B61" s="52" t="s">
        <v>1</v>
      </c>
      <c r="C61" s="43"/>
      <c r="D61" s="43"/>
      <c r="E61" s="17">
        <v>258</v>
      </c>
      <c r="F61" s="43"/>
      <c r="G61" s="43"/>
      <c r="H61" s="43"/>
      <c r="I61" s="43"/>
      <c r="J61" s="43"/>
      <c r="K61" s="43"/>
      <c r="L61" s="33">
        <f>SUM(C61:K61)</f>
        <v>258</v>
      </c>
      <c r="N61" s="43"/>
      <c r="P61" s="93"/>
      <c r="Q61" s="93"/>
      <c r="R61" s="93"/>
      <c r="S61" s="93"/>
    </row>
    <row r="62" spans="2:19" ht="15.95" customHeight="1">
      <c r="B62" s="29" t="s">
        <v>78</v>
      </c>
      <c r="C62" s="43"/>
      <c r="D62" s="43"/>
      <c r="E62" s="17">
        <v>1251</v>
      </c>
      <c r="F62" s="43"/>
      <c r="G62" s="43"/>
      <c r="H62" s="43"/>
      <c r="I62" s="43"/>
      <c r="J62" s="43"/>
      <c r="K62" s="43"/>
      <c r="L62" s="33">
        <f>SUM(C62:K62)</f>
        <v>1251</v>
      </c>
      <c r="N62" s="17">
        <v>0</v>
      </c>
      <c r="P62" s="93"/>
      <c r="Q62" s="93"/>
      <c r="R62" s="93"/>
      <c r="S62" s="93"/>
    </row>
    <row r="63" spans="2:19" ht="15.95" customHeight="1">
      <c r="B63" s="29" t="s">
        <v>79</v>
      </c>
      <c r="C63" s="43"/>
      <c r="D63" s="43"/>
      <c r="E63" s="17">
        <v>0</v>
      </c>
      <c r="F63" s="17">
        <v>13</v>
      </c>
      <c r="G63" s="17">
        <v>10</v>
      </c>
      <c r="H63" s="17">
        <v>95</v>
      </c>
      <c r="I63" s="17">
        <v>0</v>
      </c>
      <c r="J63" s="17">
        <v>16</v>
      </c>
      <c r="K63" s="43"/>
      <c r="L63" s="33">
        <f t="shared" si="16"/>
        <v>134</v>
      </c>
      <c r="N63" s="17">
        <v>0</v>
      </c>
      <c r="P63" s="93"/>
      <c r="Q63" s="93"/>
      <c r="R63" s="93"/>
      <c r="S63" s="93"/>
    </row>
    <row r="64" spans="2:19" ht="15.95" customHeight="1">
      <c r="B64" s="53" t="s">
        <v>80</v>
      </c>
      <c r="C64" s="43"/>
      <c r="D64" s="43"/>
      <c r="E64" s="54">
        <f t="shared" ref="E64:J64" si="17">SUM(E65,E68:E74)</f>
        <v>6921</v>
      </c>
      <c r="F64" s="54">
        <f t="shared" si="17"/>
        <v>12085</v>
      </c>
      <c r="G64" s="54">
        <f t="shared" si="17"/>
        <v>2773</v>
      </c>
      <c r="H64" s="54">
        <f t="shared" si="17"/>
        <v>12376</v>
      </c>
      <c r="I64" s="54">
        <f t="shared" si="17"/>
        <v>1422</v>
      </c>
      <c r="J64" s="54">
        <f t="shared" si="17"/>
        <v>566</v>
      </c>
      <c r="K64" s="43"/>
      <c r="L64" s="33">
        <f t="shared" si="16"/>
        <v>36143</v>
      </c>
      <c r="N64" s="54">
        <f>SUM(N67:N69)</f>
        <v>0</v>
      </c>
      <c r="P64" s="93"/>
      <c r="Q64" s="93"/>
      <c r="R64" s="93"/>
      <c r="S64" s="93"/>
    </row>
    <row r="65" spans="2:19" ht="15.95" customHeight="1">
      <c r="B65" s="63" t="s">
        <v>2</v>
      </c>
      <c r="C65" s="43"/>
      <c r="D65" s="43"/>
      <c r="E65" s="54">
        <f>SUM(E66:E67)</f>
        <v>252</v>
      </c>
      <c r="F65" s="54">
        <f t="shared" ref="F65:J65" si="18">SUM(F66:F67)</f>
        <v>8942</v>
      </c>
      <c r="G65" s="54">
        <f t="shared" si="18"/>
        <v>1582</v>
      </c>
      <c r="H65" s="54">
        <f t="shared" si="18"/>
        <v>3904</v>
      </c>
      <c r="I65" s="54">
        <f t="shared" si="18"/>
        <v>164</v>
      </c>
      <c r="J65" s="54">
        <f t="shared" si="18"/>
        <v>21</v>
      </c>
      <c r="K65" s="43"/>
      <c r="L65" s="33">
        <f t="shared" si="16"/>
        <v>14865</v>
      </c>
      <c r="N65" s="54">
        <f>SUM(N66:N67)</f>
        <v>0</v>
      </c>
      <c r="P65" s="93"/>
      <c r="Q65" s="93"/>
      <c r="R65" s="93"/>
      <c r="S65" s="93"/>
    </row>
    <row r="66" spans="2:19" ht="15.95" customHeight="1">
      <c r="B66" s="29" t="s">
        <v>102</v>
      </c>
      <c r="C66" s="43"/>
      <c r="D66" s="43"/>
      <c r="E66" s="17">
        <v>252</v>
      </c>
      <c r="F66" s="17">
        <v>8942</v>
      </c>
      <c r="G66" s="17">
        <v>1582</v>
      </c>
      <c r="H66" s="17">
        <v>3904</v>
      </c>
      <c r="I66" s="17">
        <v>164</v>
      </c>
      <c r="J66" s="17">
        <v>21</v>
      </c>
      <c r="K66" s="43"/>
      <c r="L66" s="33">
        <f t="shared" si="16"/>
        <v>14865</v>
      </c>
      <c r="N66" s="17">
        <v>0</v>
      </c>
      <c r="P66" s="93"/>
      <c r="Q66" s="93"/>
      <c r="R66" s="93"/>
      <c r="S66" s="93"/>
    </row>
    <row r="67" spans="2:19" ht="15.95" customHeight="1">
      <c r="B67" s="52" t="s">
        <v>61</v>
      </c>
      <c r="C67" s="43"/>
      <c r="D67" s="43"/>
      <c r="E67" s="17">
        <v>0</v>
      </c>
      <c r="F67" s="17">
        <v>0</v>
      </c>
      <c r="G67" s="17">
        <v>0</v>
      </c>
      <c r="H67" s="17">
        <v>0</v>
      </c>
      <c r="I67" s="17">
        <v>0</v>
      </c>
      <c r="J67" s="17">
        <v>0</v>
      </c>
      <c r="K67" s="43"/>
      <c r="L67" s="33">
        <f t="shared" si="16"/>
        <v>0</v>
      </c>
      <c r="N67" s="17">
        <v>0</v>
      </c>
      <c r="P67" s="93"/>
      <c r="Q67" s="93"/>
      <c r="R67" s="93"/>
      <c r="S67" s="93"/>
    </row>
    <row r="68" spans="2:19" ht="15.95" customHeight="1">
      <c r="B68" s="52" t="s">
        <v>3</v>
      </c>
      <c r="C68" s="43"/>
      <c r="D68" s="43"/>
      <c r="E68" s="17">
        <v>806</v>
      </c>
      <c r="F68" s="17">
        <v>821</v>
      </c>
      <c r="G68" s="17">
        <v>874</v>
      </c>
      <c r="H68" s="17">
        <v>6694</v>
      </c>
      <c r="I68" s="17">
        <v>1089</v>
      </c>
      <c r="J68" s="17">
        <v>18</v>
      </c>
      <c r="K68" s="43"/>
      <c r="L68" s="33">
        <f t="shared" si="16"/>
        <v>10302</v>
      </c>
      <c r="N68" s="17">
        <v>0</v>
      </c>
      <c r="P68" s="93"/>
      <c r="Q68" s="93"/>
      <c r="R68" s="93"/>
      <c r="S68" s="93"/>
    </row>
    <row r="69" spans="2:19" ht="15.95" customHeight="1">
      <c r="B69" s="29" t="s">
        <v>81</v>
      </c>
      <c r="C69" s="43"/>
      <c r="D69" s="43"/>
      <c r="E69" s="17">
        <v>16</v>
      </c>
      <c r="F69" s="17">
        <v>400</v>
      </c>
      <c r="G69" s="17">
        <v>95</v>
      </c>
      <c r="H69" s="17">
        <v>16</v>
      </c>
      <c r="I69" s="17">
        <v>0</v>
      </c>
      <c r="J69" s="17">
        <v>0</v>
      </c>
      <c r="K69" s="43"/>
      <c r="L69" s="33">
        <f t="shared" si="16"/>
        <v>527</v>
      </c>
      <c r="N69" s="17">
        <v>0</v>
      </c>
      <c r="P69" s="93"/>
      <c r="Q69" s="93"/>
      <c r="R69" s="93"/>
      <c r="S69" s="93"/>
    </row>
    <row r="70" spans="2:19" ht="15.95" customHeight="1">
      <c r="B70" s="30" t="s">
        <v>82</v>
      </c>
      <c r="C70" s="43"/>
      <c r="D70" s="43"/>
      <c r="E70" s="17">
        <v>0</v>
      </c>
      <c r="F70" s="17">
        <v>294</v>
      </c>
      <c r="G70" s="17">
        <v>16</v>
      </c>
      <c r="H70" s="17">
        <v>7</v>
      </c>
      <c r="I70" s="17">
        <v>0</v>
      </c>
      <c r="J70" s="17">
        <v>27</v>
      </c>
      <c r="K70" s="43"/>
      <c r="L70" s="33">
        <f t="shared" si="16"/>
        <v>344</v>
      </c>
      <c r="N70" s="43"/>
      <c r="P70" s="93"/>
      <c r="Q70" s="93"/>
      <c r="R70" s="93"/>
      <c r="S70" s="93"/>
    </row>
    <row r="71" spans="2:19" ht="15.95" customHeight="1">
      <c r="B71" s="29" t="s">
        <v>83</v>
      </c>
      <c r="C71" s="43"/>
      <c r="D71" s="43"/>
      <c r="E71" s="43"/>
      <c r="F71" s="17">
        <v>0</v>
      </c>
      <c r="G71" s="17">
        <v>0</v>
      </c>
      <c r="H71" s="17">
        <v>0</v>
      </c>
      <c r="I71" s="17">
        <v>0</v>
      </c>
      <c r="J71" s="17">
        <v>0</v>
      </c>
      <c r="K71" s="43"/>
      <c r="L71" s="33">
        <f t="shared" si="16"/>
        <v>0</v>
      </c>
      <c r="N71" s="43"/>
      <c r="P71" s="93"/>
      <c r="Q71" s="93"/>
      <c r="R71" s="93"/>
      <c r="S71" s="93"/>
    </row>
    <row r="72" spans="2:19" ht="15.95" customHeight="1">
      <c r="B72" s="29" t="s">
        <v>84</v>
      </c>
      <c r="C72" s="43"/>
      <c r="D72" s="43"/>
      <c r="E72" s="17">
        <v>215</v>
      </c>
      <c r="F72" s="61"/>
      <c r="G72" s="61"/>
      <c r="H72" s="61"/>
      <c r="I72" s="61"/>
      <c r="J72" s="61"/>
      <c r="K72" s="43"/>
      <c r="L72" s="33">
        <f t="shared" si="16"/>
        <v>215</v>
      </c>
      <c r="N72" s="43"/>
      <c r="P72" s="93"/>
      <c r="Q72" s="93"/>
      <c r="R72" s="93"/>
      <c r="S72" s="93"/>
    </row>
    <row r="73" spans="2:19" ht="15.95" customHeight="1">
      <c r="B73" s="29" t="s">
        <v>113</v>
      </c>
      <c r="C73" s="43"/>
      <c r="D73" s="43"/>
      <c r="E73" s="17">
        <v>3365</v>
      </c>
      <c r="F73" s="61"/>
      <c r="G73" s="61"/>
      <c r="H73" s="61"/>
      <c r="I73" s="61"/>
      <c r="J73" s="61"/>
      <c r="K73" s="43"/>
      <c r="L73" s="33">
        <f t="shared" si="16"/>
        <v>3365</v>
      </c>
      <c r="N73" s="43"/>
      <c r="P73" s="93"/>
      <c r="Q73" s="93"/>
      <c r="R73" s="93"/>
      <c r="S73" s="93"/>
    </row>
    <row r="74" spans="2:19" ht="15.95" customHeight="1">
      <c r="B74" s="29" t="s">
        <v>86</v>
      </c>
      <c r="C74" s="43"/>
      <c r="D74" s="43"/>
      <c r="E74" s="17">
        <v>2267</v>
      </c>
      <c r="F74" s="17">
        <v>1628</v>
      </c>
      <c r="G74" s="17">
        <v>206</v>
      </c>
      <c r="H74" s="17">
        <v>1755</v>
      </c>
      <c r="I74" s="17">
        <v>169</v>
      </c>
      <c r="J74" s="17">
        <v>500</v>
      </c>
      <c r="K74" s="43"/>
      <c r="L74" s="33">
        <f t="shared" si="16"/>
        <v>6525</v>
      </c>
      <c r="N74" s="43"/>
      <c r="P74" s="93"/>
      <c r="Q74" s="93"/>
      <c r="R74" s="93"/>
      <c r="S74" s="93"/>
    </row>
    <row r="75" spans="2:19" ht="15.95" customHeight="1">
      <c r="B75" s="60" t="s">
        <v>16</v>
      </c>
      <c r="C75" s="32">
        <f>C16-C11</f>
        <v>1188</v>
      </c>
      <c r="D75" s="32">
        <f>D16-D11</f>
        <v>16</v>
      </c>
      <c r="E75" s="32">
        <f t="shared" ref="E75:J75" si="19">SUM(E51:E54)</f>
        <v>15785</v>
      </c>
      <c r="F75" s="32">
        <f t="shared" si="19"/>
        <v>31110</v>
      </c>
      <c r="G75" s="32">
        <f t="shared" si="19"/>
        <v>5321</v>
      </c>
      <c r="H75" s="32">
        <f t="shared" si="19"/>
        <v>15953</v>
      </c>
      <c r="I75" s="32">
        <f t="shared" si="19"/>
        <v>2218</v>
      </c>
      <c r="J75" s="32">
        <f t="shared" si="19"/>
        <v>1150</v>
      </c>
      <c r="K75" s="32">
        <f>K16-K11</f>
        <v>1581</v>
      </c>
      <c r="L75" s="32">
        <f>SUM(C75:K75)</f>
        <v>74322</v>
      </c>
      <c r="N75" s="32">
        <f>N54</f>
        <v>0</v>
      </c>
      <c r="P75" s="93"/>
      <c r="Q75" s="93"/>
      <c r="R75" s="93"/>
      <c r="S75" s="93"/>
    </row>
    <row r="76" spans="2:19" ht="12.75" customHeight="1">
      <c r="B76" s="8"/>
      <c r="C76" s="5"/>
      <c r="D76" s="5"/>
      <c r="E76" s="5"/>
      <c r="F76" s="5"/>
      <c r="G76" s="5"/>
      <c r="H76" s="5"/>
      <c r="I76" s="5"/>
      <c r="J76" s="5"/>
      <c r="K76" s="6"/>
      <c r="L76" s="6"/>
      <c r="N76" s="3"/>
      <c r="P76" s="93"/>
      <c r="Q76" s="93"/>
      <c r="R76" s="93"/>
      <c r="S76" s="93"/>
    </row>
    <row r="77" spans="2:19" s="2" customFormat="1" ht="15.95" customHeight="1">
      <c r="B77" s="64" t="s">
        <v>4</v>
      </c>
      <c r="C77" s="66"/>
      <c r="D77" s="66"/>
      <c r="E77" s="65">
        <f>E16-E75-E11</f>
        <v>0</v>
      </c>
      <c r="F77" s="65">
        <f t="shared" ref="F77:I77" si="20">F16-F75-F11</f>
        <v>0</v>
      </c>
      <c r="G77" s="65">
        <f t="shared" si="20"/>
        <v>0</v>
      </c>
      <c r="H77" s="65">
        <f t="shared" si="20"/>
        <v>0</v>
      </c>
      <c r="I77" s="65">
        <f t="shared" si="20"/>
        <v>0</v>
      </c>
      <c r="J77" s="65">
        <f>J16-J75-J11</f>
        <v>0</v>
      </c>
      <c r="K77" s="66"/>
      <c r="L77" s="65">
        <f>L16-L75-L11</f>
        <v>0</v>
      </c>
      <c r="N77" s="7"/>
      <c r="P77" s="93"/>
      <c r="Q77" s="93"/>
      <c r="R77" s="93"/>
      <c r="S77" s="93"/>
    </row>
    <row r="78" spans="2:19" ht="12.75" customHeight="1">
      <c r="C78" s="84"/>
      <c r="D78" s="84"/>
      <c r="E78" s="84"/>
      <c r="F78" s="84"/>
      <c r="G78" s="84"/>
      <c r="H78" s="84"/>
      <c r="I78" s="84"/>
      <c r="J78" s="84"/>
      <c r="K78" s="84"/>
      <c r="L78" s="3"/>
      <c r="N78" s="3"/>
      <c r="P78" s="93"/>
      <c r="Q78" s="93"/>
      <c r="R78" s="93"/>
      <c r="S78" s="93"/>
    </row>
    <row r="79" spans="2:19" ht="15.95" customHeight="1">
      <c r="B79" s="29" t="s">
        <v>66</v>
      </c>
      <c r="C79" s="43"/>
      <c r="D79" s="43"/>
      <c r="E79" s="17">
        <v>0</v>
      </c>
      <c r="F79" s="17">
        <v>349</v>
      </c>
      <c r="G79" s="17">
        <v>266</v>
      </c>
      <c r="H79" s="17">
        <v>13</v>
      </c>
      <c r="I79" s="17">
        <v>0</v>
      </c>
      <c r="J79" s="17">
        <v>0</v>
      </c>
      <c r="K79" s="43"/>
      <c r="L79" s="33">
        <f>SUM(C79:K79)</f>
        <v>628</v>
      </c>
      <c r="M79" s="77" t="s">
        <v>122</v>
      </c>
      <c r="N79" s="3"/>
      <c r="P79" s="93"/>
      <c r="Q79" s="93"/>
      <c r="R79" s="93"/>
      <c r="S79" s="93"/>
    </row>
    <row r="80" spans="2:19" ht="15.95" customHeight="1">
      <c r="B80" s="52" t="s">
        <v>5</v>
      </c>
      <c r="C80" s="43"/>
      <c r="D80" s="43"/>
      <c r="E80" s="43"/>
      <c r="F80" s="43"/>
      <c r="G80" s="43"/>
      <c r="H80" s="43"/>
      <c r="I80" s="43"/>
      <c r="J80" s="43"/>
      <c r="K80" s="43"/>
      <c r="L80" s="17">
        <v>0</v>
      </c>
      <c r="M80" s="77" t="s">
        <v>122</v>
      </c>
      <c r="N80" s="3"/>
      <c r="P80" s="93"/>
      <c r="Q80" s="93"/>
      <c r="R80" s="93"/>
      <c r="S80" s="93"/>
    </row>
    <row r="81" spans="2:19" ht="15.95" customHeight="1">
      <c r="B81" s="29" t="s">
        <v>87</v>
      </c>
      <c r="C81" s="43"/>
      <c r="D81" s="43"/>
      <c r="E81" s="17">
        <v>741</v>
      </c>
      <c r="F81" s="43"/>
      <c r="G81" s="43"/>
      <c r="H81" s="43"/>
      <c r="I81" s="43"/>
      <c r="J81" s="43"/>
      <c r="K81" s="43"/>
      <c r="L81" s="33">
        <f>SUM(C81:K81)</f>
        <v>741</v>
      </c>
      <c r="M81" s="77" t="s">
        <v>122</v>
      </c>
      <c r="N81" s="3"/>
      <c r="P81" s="93"/>
      <c r="Q81" s="93"/>
      <c r="R81" s="93"/>
      <c r="S81" s="93"/>
    </row>
    <row r="82" spans="2:19" ht="15.95" customHeight="1">
      <c r="B82" s="29" t="s">
        <v>98</v>
      </c>
      <c r="C82" s="43"/>
      <c r="D82" s="43"/>
      <c r="E82" s="17">
        <v>0</v>
      </c>
      <c r="F82" s="17">
        <v>0</v>
      </c>
      <c r="G82" s="17">
        <v>0</v>
      </c>
      <c r="H82" s="17">
        <v>0</v>
      </c>
      <c r="I82" s="17">
        <v>0</v>
      </c>
      <c r="J82" s="17">
        <v>0</v>
      </c>
      <c r="K82" s="43"/>
      <c r="L82" s="33">
        <f>SUM(C82:K82)</f>
        <v>0</v>
      </c>
      <c r="M82" s="3"/>
      <c r="N82" s="3"/>
      <c r="P82" s="93"/>
      <c r="Q82" s="93"/>
      <c r="R82" s="93"/>
      <c r="S82" s="93"/>
    </row>
    <row r="83" spans="2:19" ht="12.75" customHeight="1">
      <c r="B83" s="8"/>
      <c r="C83" s="5"/>
      <c r="D83" s="5"/>
      <c r="E83" s="5"/>
      <c r="F83" s="5"/>
      <c r="G83" s="5"/>
      <c r="H83" s="5"/>
      <c r="I83" s="5"/>
      <c r="J83" s="5"/>
      <c r="K83" s="5"/>
      <c r="L83" s="5"/>
      <c r="N83" s="3"/>
      <c r="P83" s="93"/>
      <c r="Q83" s="93"/>
      <c r="R83" s="93"/>
      <c r="S83" s="93"/>
    </row>
    <row r="84" spans="2:19" ht="15.95" customHeight="1">
      <c r="B84" s="55" t="s">
        <v>99</v>
      </c>
      <c r="C84" s="3"/>
      <c r="D84" s="3"/>
      <c r="E84" s="3"/>
      <c r="F84" s="3"/>
      <c r="G84" s="3"/>
      <c r="H84" s="3"/>
      <c r="I84" s="3"/>
      <c r="J84" s="3"/>
      <c r="K84" s="3"/>
      <c r="L84" s="3"/>
      <c r="N84" s="3"/>
      <c r="P84" s="93"/>
      <c r="Q84" s="93"/>
      <c r="R84" s="93"/>
      <c r="S84" s="93"/>
    </row>
    <row r="85" spans="2:19" ht="15.95" customHeight="1">
      <c r="B85" s="28" t="s">
        <v>12</v>
      </c>
      <c r="C85" s="43"/>
      <c r="D85" s="43"/>
      <c r="E85" s="17">
        <v>456</v>
      </c>
      <c r="F85" s="17">
        <v>866</v>
      </c>
      <c r="G85" s="17">
        <v>149</v>
      </c>
      <c r="H85" s="17">
        <v>442</v>
      </c>
      <c r="I85" s="17">
        <v>61</v>
      </c>
      <c r="J85" s="17">
        <v>36</v>
      </c>
      <c r="K85" s="43"/>
      <c r="L85" s="33">
        <f>SUM(C85:K85)</f>
        <v>2010</v>
      </c>
      <c r="N85" s="69"/>
      <c r="P85" s="93"/>
      <c r="Q85" s="93"/>
      <c r="R85" s="93"/>
      <c r="S85" s="93"/>
    </row>
    <row r="86" spans="2:19" ht="15.95" customHeight="1">
      <c r="B86" s="28" t="s">
        <v>0</v>
      </c>
      <c r="C86" s="43"/>
      <c r="D86" s="43"/>
      <c r="E86" s="17">
        <v>4115</v>
      </c>
      <c r="F86" s="17">
        <v>1391</v>
      </c>
      <c r="G86" s="17">
        <v>330</v>
      </c>
      <c r="H86" s="17">
        <v>332</v>
      </c>
      <c r="I86" s="17">
        <v>420</v>
      </c>
      <c r="J86" s="17">
        <v>170</v>
      </c>
      <c r="K86" s="43"/>
      <c r="L86" s="33">
        <f>SUM(C86:K86)</f>
        <v>6758</v>
      </c>
      <c r="N86" s="69"/>
      <c r="P86" s="93"/>
      <c r="Q86" s="93"/>
      <c r="R86" s="93"/>
      <c r="S86" s="93"/>
    </row>
    <row r="87" spans="2:19" ht="15.95" customHeight="1">
      <c r="B87" s="29" t="s">
        <v>65</v>
      </c>
      <c r="C87" s="43"/>
      <c r="D87" s="43"/>
      <c r="E87" s="17">
        <v>278</v>
      </c>
      <c r="F87" s="17">
        <v>166</v>
      </c>
      <c r="G87" s="17">
        <v>670</v>
      </c>
      <c r="H87" s="17">
        <v>827</v>
      </c>
      <c r="I87" s="17">
        <v>34</v>
      </c>
      <c r="J87" s="17">
        <v>17</v>
      </c>
      <c r="K87" s="43"/>
      <c r="L87" s="33">
        <f>SUM(C87:K87)</f>
        <v>1992</v>
      </c>
      <c r="N87" s="69"/>
      <c r="P87" s="93"/>
      <c r="Q87" s="93"/>
      <c r="R87" s="93"/>
      <c r="S87" s="93"/>
    </row>
    <row r="88" spans="2:19" ht="15.95" customHeight="1">
      <c r="B88" s="53" t="s">
        <v>76</v>
      </c>
      <c r="C88" s="43"/>
      <c r="D88" s="43"/>
      <c r="E88" s="54">
        <f t="shared" ref="E88:J88" si="21">SUM(E89,E98)</f>
        <v>10003</v>
      </c>
      <c r="F88" s="54">
        <f t="shared" si="21"/>
        <v>14449</v>
      </c>
      <c r="G88" s="54">
        <f t="shared" si="21"/>
        <v>3752</v>
      </c>
      <c r="H88" s="54">
        <f t="shared" si="21"/>
        <v>10962</v>
      </c>
      <c r="I88" s="54">
        <f t="shared" si="21"/>
        <v>464</v>
      </c>
      <c r="J88" s="54">
        <f t="shared" si="21"/>
        <v>233</v>
      </c>
      <c r="K88" s="43"/>
      <c r="L88" s="33">
        <f>SUM(C88:K88)</f>
        <v>39863</v>
      </c>
      <c r="N88" s="75">
        <f>SUM(N89,N98)</f>
        <v>0</v>
      </c>
      <c r="P88" s="93"/>
      <c r="Q88" s="93"/>
      <c r="R88" s="93"/>
      <c r="S88" s="93"/>
    </row>
    <row r="89" spans="2:19" ht="15.95" customHeight="1">
      <c r="B89" s="53" t="s">
        <v>77</v>
      </c>
      <c r="C89" s="43"/>
      <c r="D89" s="43"/>
      <c r="E89" s="54">
        <f>E95+E96+E90+E97</f>
        <v>3863</v>
      </c>
      <c r="F89" s="54">
        <f>F90+F97</f>
        <v>9400</v>
      </c>
      <c r="G89" s="54">
        <f>G90+G97</f>
        <v>1265</v>
      </c>
      <c r="H89" s="54">
        <f>H90+H97</f>
        <v>1516</v>
      </c>
      <c r="I89" s="54">
        <f>I90+I97</f>
        <v>108</v>
      </c>
      <c r="J89" s="54">
        <f>J90+J97</f>
        <v>115</v>
      </c>
      <c r="K89" s="43"/>
      <c r="L89" s="33">
        <f>SUM(C89:K89)</f>
        <v>16267</v>
      </c>
      <c r="N89" s="75">
        <f>N90</f>
        <v>0</v>
      </c>
      <c r="P89" s="93"/>
      <c r="Q89" s="93"/>
      <c r="R89" s="93"/>
      <c r="S89" s="93"/>
    </row>
    <row r="90" spans="2:19" ht="15.95" customHeight="1">
      <c r="B90" s="63" t="s">
        <v>58</v>
      </c>
      <c r="C90" s="43"/>
      <c r="D90" s="43"/>
      <c r="E90" s="54">
        <f>SUM(E91:E94)</f>
        <v>2354</v>
      </c>
      <c r="F90" s="54">
        <f t="shared" ref="F90:J90" si="22">SUM(F91:F94)</f>
        <v>9387</v>
      </c>
      <c r="G90" s="54">
        <f t="shared" si="22"/>
        <v>1255</v>
      </c>
      <c r="H90" s="54">
        <f t="shared" si="22"/>
        <v>1421</v>
      </c>
      <c r="I90" s="54">
        <f t="shared" si="22"/>
        <v>108</v>
      </c>
      <c r="J90" s="54">
        <f t="shared" si="22"/>
        <v>105</v>
      </c>
      <c r="K90" s="43"/>
      <c r="L90" s="33">
        <f t="shared" ref="L90:L108" si="23">SUM(C90:K90)</f>
        <v>14630</v>
      </c>
      <c r="N90" s="75">
        <f>N94</f>
        <v>0</v>
      </c>
      <c r="P90" s="93"/>
      <c r="Q90" s="93"/>
      <c r="R90" s="93"/>
      <c r="S90" s="93"/>
    </row>
    <row r="91" spans="2:19" ht="15.95" customHeight="1">
      <c r="B91" s="29" t="s">
        <v>114</v>
      </c>
      <c r="C91" s="43"/>
      <c r="D91" s="43"/>
      <c r="E91" s="17">
        <v>0</v>
      </c>
      <c r="F91" s="17">
        <v>1299</v>
      </c>
      <c r="G91" s="17">
        <v>0</v>
      </c>
      <c r="H91" s="17">
        <v>0</v>
      </c>
      <c r="I91" s="17">
        <v>0</v>
      </c>
      <c r="J91" s="17">
        <v>0</v>
      </c>
      <c r="K91" s="43"/>
      <c r="L91" s="33">
        <f t="shared" si="23"/>
        <v>1299</v>
      </c>
      <c r="N91" s="69"/>
      <c r="P91" s="93"/>
      <c r="Q91" s="93"/>
      <c r="R91" s="93"/>
      <c r="S91" s="93"/>
    </row>
    <row r="92" spans="2:19" ht="15.95" customHeight="1">
      <c r="B92" s="29" t="s">
        <v>115</v>
      </c>
      <c r="C92" s="43"/>
      <c r="D92" s="43"/>
      <c r="E92" s="17">
        <v>0</v>
      </c>
      <c r="F92" s="17">
        <v>0</v>
      </c>
      <c r="G92" s="17">
        <v>0</v>
      </c>
      <c r="H92" s="17">
        <v>0</v>
      </c>
      <c r="I92" s="17">
        <v>0</v>
      </c>
      <c r="J92" s="17">
        <v>0</v>
      </c>
      <c r="K92" s="43"/>
      <c r="L92" s="33">
        <f t="shared" si="23"/>
        <v>0</v>
      </c>
      <c r="N92" s="69"/>
      <c r="P92" s="93"/>
      <c r="Q92" s="93"/>
      <c r="R92" s="93"/>
      <c r="S92" s="93"/>
    </row>
    <row r="93" spans="2:19" ht="15.95" customHeight="1">
      <c r="B93" s="29" t="s">
        <v>59</v>
      </c>
      <c r="C93" s="43"/>
      <c r="D93" s="43"/>
      <c r="E93" s="43"/>
      <c r="F93" s="43"/>
      <c r="G93" s="17">
        <v>1</v>
      </c>
      <c r="H93" s="17">
        <v>0</v>
      </c>
      <c r="I93" s="17">
        <v>0</v>
      </c>
      <c r="J93" s="17">
        <v>0</v>
      </c>
      <c r="K93" s="43"/>
      <c r="L93" s="33">
        <f t="shared" si="23"/>
        <v>1</v>
      </c>
      <c r="N93" s="69"/>
      <c r="P93" s="93"/>
      <c r="Q93" s="93"/>
      <c r="R93" s="93"/>
      <c r="S93" s="93"/>
    </row>
    <row r="94" spans="2:19" ht="15.95" customHeight="1">
      <c r="B94" s="52" t="s">
        <v>60</v>
      </c>
      <c r="C94" s="43"/>
      <c r="D94" s="43"/>
      <c r="E94" s="17">
        <v>2354</v>
      </c>
      <c r="F94" s="17">
        <v>8088</v>
      </c>
      <c r="G94" s="17">
        <v>1254</v>
      </c>
      <c r="H94" s="17">
        <v>1421</v>
      </c>
      <c r="I94" s="17">
        <v>108</v>
      </c>
      <c r="J94" s="17">
        <v>105</v>
      </c>
      <c r="K94" s="43"/>
      <c r="L94" s="33">
        <f t="shared" si="23"/>
        <v>13330</v>
      </c>
      <c r="N94" s="87">
        <v>0</v>
      </c>
      <c r="P94" s="93"/>
      <c r="Q94" s="93"/>
      <c r="R94" s="93"/>
      <c r="S94" s="93"/>
    </row>
    <row r="95" spans="2:19" ht="15.95" customHeight="1">
      <c r="B95" s="52" t="s">
        <v>1</v>
      </c>
      <c r="C95" s="43"/>
      <c r="D95" s="43"/>
      <c r="E95" s="17">
        <v>258</v>
      </c>
      <c r="F95" s="43"/>
      <c r="G95" s="43"/>
      <c r="H95" s="43"/>
      <c r="I95" s="43"/>
      <c r="J95" s="43"/>
      <c r="K95" s="43"/>
      <c r="L95" s="33">
        <f>SUM(C95:K95)</f>
        <v>258</v>
      </c>
      <c r="N95" s="69"/>
      <c r="P95" s="93"/>
      <c r="Q95" s="93"/>
      <c r="R95" s="93"/>
      <c r="S95" s="93"/>
    </row>
    <row r="96" spans="2:19" ht="15.95" customHeight="1">
      <c r="B96" s="29" t="s">
        <v>78</v>
      </c>
      <c r="C96" s="43"/>
      <c r="D96" s="43"/>
      <c r="E96" s="17">
        <v>1251</v>
      </c>
      <c r="F96" s="43"/>
      <c r="G96" s="43"/>
      <c r="H96" s="43"/>
      <c r="I96" s="43"/>
      <c r="J96" s="43"/>
      <c r="K96" s="43"/>
      <c r="L96" s="33">
        <f>SUM(C96:K96)</f>
        <v>1251</v>
      </c>
      <c r="N96" s="87">
        <v>0</v>
      </c>
      <c r="P96" s="93"/>
      <c r="Q96" s="93"/>
      <c r="R96" s="93"/>
      <c r="S96" s="93"/>
    </row>
    <row r="97" spans="2:19" ht="15.95" customHeight="1">
      <c r="B97" s="29" t="s">
        <v>79</v>
      </c>
      <c r="C97" s="43"/>
      <c r="D97" s="43"/>
      <c r="E97" s="17">
        <v>0</v>
      </c>
      <c r="F97" s="17">
        <v>13</v>
      </c>
      <c r="G97" s="17">
        <v>10</v>
      </c>
      <c r="H97" s="17">
        <v>95</v>
      </c>
      <c r="I97" s="17">
        <v>0</v>
      </c>
      <c r="J97" s="17">
        <v>10</v>
      </c>
      <c r="K97" s="43"/>
      <c r="L97" s="33">
        <f t="shared" si="23"/>
        <v>128</v>
      </c>
      <c r="N97" s="87">
        <v>0</v>
      </c>
      <c r="P97" s="93"/>
      <c r="Q97" s="93"/>
      <c r="R97" s="93"/>
      <c r="S97" s="93"/>
    </row>
    <row r="98" spans="2:19" ht="15.95" customHeight="1">
      <c r="B98" s="53" t="s">
        <v>80</v>
      </c>
      <c r="C98" s="43"/>
      <c r="D98" s="43"/>
      <c r="E98" s="54">
        <f t="shared" ref="E98:J98" si="24">SUM(E99,E102:E108)</f>
        <v>6140</v>
      </c>
      <c r="F98" s="54">
        <f t="shared" si="24"/>
        <v>5049</v>
      </c>
      <c r="G98" s="54">
        <f t="shared" si="24"/>
        <v>2487</v>
      </c>
      <c r="H98" s="54">
        <f t="shared" si="24"/>
        <v>9446</v>
      </c>
      <c r="I98" s="54">
        <f t="shared" si="24"/>
        <v>356</v>
      </c>
      <c r="J98" s="54">
        <f t="shared" si="24"/>
        <v>118</v>
      </c>
      <c r="K98" s="43"/>
      <c r="L98" s="33">
        <f t="shared" si="23"/>
        <v>23596</v>
      </c>
      <c r="N98" s="75">
        <f>SUM(N101:N103)</f>
        <v>0</v>
      </c>
      <c r="P98" s="93"/>
      <c r="Q98" s="93"/>
      <c r="R98" s="93"/>
      <c r="S98" s="93"/>
    </row>
    <row r="99" spans="2:19" ht="15.95" customHeight="1">
      <c r="B99" s="63" t="s">
        <v>2</v>
      </c>
      <c r="C99" s="43"/>
      <c r="D99" s="43"/>
      <c r="E99" s="54">
        <f>SUM(E100:E101)</f>
        <v>248</v>
      </c>
      <c r="F99" s="54">
        <f t="shared" ref="F99:J99" si="25">SUM(F100:F101)</f>
        <v>6026</v>
      </c>
      <c r="G99" s="54">
        <f t="shared" si="25"/>
        <v>1329</v>
      </c>
      <c r="H99" s="54">
        <f t="shared" si="25"/>
        <v>-336</v>
      </c>
      <c r="I99" s="54">
        <f t="shared" si="25"/>
        <v>41</v>
      </c>
      <c r="J99" s="54">
        <f t="shared" si="25"/>
        <v>-2</v>
      </c>
      <c r="K99" s="43"/>
      <c r="L99" s="33">
        <f t="shared" si="23"/>
        <v>7306</v>
      </c>
      <c r="N99" s="75">
        <f>SUM(N100:N101)</f>
        <v>0</v>
      </c>
      <c r="P99" s="93"/>
      <c r="Q99" s="93"/>
      <c r="R99" s="93"/>
      <c r="S99" s="93"/>
    </row>
    <row r="100" spans="2:19" ht="15.95" customHeight="1">
      <c r="B100" s="52" t="s">
        <v>107</v>
      </c>
      <c r="C100" s="43"/>
      <c r="D100" s="43"/>
      <c r="E100" s="17">
        <v>248</v>
      </c>
      <c r="F100" s="17">
        <v>6026</v>
      </c>
      <c r="G100" s="17">
        <v>1329</v>
      </c>
      <c r="H100" s="17">
        <v>-336</v>
      </c>
      <c r="I100" s="17">
        <v>41</v>
      </c>
      <c r="J100" s="17">
        <v>-2</v>
      </c>
      <c r="K100" s="43"/>
      <c r="L100" s="33">
        <f t="shared" si="23"/>
        <v>7306</v>
      </c>
      <c r="N100" s="17">
        <v>0</v>
      </c>
      <c r="P100" s="93"/>
      <c r="Q100" s="93"/>
      <c r="R100" s="93"/>
      <c r="S100" s="93"/>
    </row>
    <row r="101" spans="2:19" ht="15.95" customHeight="1">
      <c r="B101" s="52" t="s">
        <v>61</v>
      </c>
      <c r="C101" s="43"/>
      <c r="D101" s="43"/>
      <c r="E101" s="17">
        <v>0</v>
      </c>
      <c r="F101" s="17">
        <v>0</v>
      </c>
      <c r="G101" s="17">
        <v>0</v>
      </c>
      <c r="H101" s="17">
        <v>0</v>
      </c>
      <c r="I101" s="17">
        <v>0</v>
      </c>
      <c r="J101" s="17">
        <v>0</v>
      </c>
      <c r="K101" s="43"/>
      <c r="L101" s="33">
        <f t="shared" si="23"/>
        <v>0</v>
      </c>
      <c r="N101" s="87">
        <v>0</v>
      </c>
      <c r="P101" s="93"/>
      <c r="Q101" s="93"/>
      <c r="R101" s="93"/>
      <c r="S101" s="93"/>
    </row>
    <row r="102" spans="2:19" ht="15.95" customHeight="1">
      <c r="B102" s="52" t="s">
        <v>3</v>
      </c>
      <c r="C102" s="43"/>
      <c r="D102" s="43"/>
      <c r="E102" s="17">
        <v>745</v>
      </c>
      <c r="F102" s="17">
        <v>277</v>
      </c>
      <c r="G102" s="17">
        <v>875</v>
      </c>
      <c r="H102" s="17">
        <v>6484</v>
      </c>
      <c r="I102" s="17">
        <v>163</v>
      </c>
      <c r="J102" s="17">
        <v>8</v>
      </c>
      <c r="K102" s="43"/>
      <c r="L102" s="33">
        <f t="shared" si="23"/>
        <v>8552</v>
      </c>
      <c r="N102" s="87">
        <v>0</v>
      </c>
      <c r="P102" s="93"/>
      <c r="Q102" s="93"/>
      <c r="R102" s="93"/>
      <c r="S102" s="93"/>
    </row>
    <row r="103" spans="2:19" ht="15.95" customHeight="1">
      <c r="B103" s="29" t="s">
        <v>81</v>
      </c>
      <c r="C103" s="43"/>
      <c r="D103" s="43"/>
      <c r="E103" s="17">
        <v>16</v>
      </c>
      <c r="F103" s="17">
        <v>400</v>
      </c>
      <c r="G103" s="17">
        <v>95</v>
      </c>
      <c r="H103" s="17">
        <v>16</v>
      </c>
      <c r="I103" s="17">
        <v>0</v>
      </c>
      <c r="J103" s="17">
        <v>0</v>
      </c>
      <c r="K103" s="43"/>
      <c r="L103" s="33">
        <f t="shared" si="23"/>
        <v>527</v>
      </c>
      <c r="N103" s="87">
        <v>0</v>
      </c>
      <c r="P103" s="93"/>
      <c r="Q103" s="93"/>
      <c r="R103" s="93"/>
      <c r="S103" s="93"/>
    </row>
    <row r="104" spans="2:19" ht="15.95" customHeight="1">
      <c r="B104" s="29" t="s">
        <v>82</v>
      </c>
      <c r="C104" s="43"/>
      <c r="D104" s="43"/>
      <c r="E104" s="17">
        <v>0</v>
      </c>
      <c r="F104" s="17">
        <v>259</v>
      </c>
      <c r="G104" s="17">
        <v>15</v>
      </c>
      <c r="H104" s="17">
        <v>7</v>
      </c>
      <c r="I104" s="17">
        <v>0</v>
      </c>
      <c r="J104" s="17">
        <v>19</v>
      </c>
      <c r="K104" s="43"/>
      <c r="L104" s="33">
        <f t="shared" si="23"/>
        <v>300</v>
      </c>
      <c r="N104" s="69"/>
      <c r="P104" s="93"/>
      <c r="Q104" s="93"/>
      <c r="R104" s="93"/>
      <c r="S104" s="93"/>
    </row>
    <row r="105" spans="2:19" ht="15.95" customHeight="1">
      <c r="B105" s="29" t="s">
        <v>83</v>
      </c>
      <c r="C105" s="43"/>
      <c r="D105" s="43"/>
      <c r="E105" s="43"/>
      <c r="F105" s="17">
        <v>0</v>
      </c>
      <c r="G105" s="17">
        <v>0</v>
      </c>
      <c r="H105" s="17">
        <v>0</v>
      </c>
      <c r="I105" s="17">
        <v>0</v>
      </c>
      <c r="J105" s="17">
        <v>0</v>
      </c>
      <c r="K105" s="43"/>
      <c r="L105" s="33">
        <f t="shared" si="23"/>
        <v>0</v>
      </c>
      <c r="N105" s="69"/>
      <c r="P105" s="93"/>
      <c r="Q105" s="93"/>
      <c r="R105" s="93"/>
      <c r="S105" s="93"/>
    </row>
    <row r="106" spans="2:19" ht="15.95" customHeight="1">
      <c r="B106" s="29" t="s">
        <v>84</v>
      </c>
      <c r="C106" s="43"/>
      <c r="D106" s="43"/>
      <c r="E106" s="17">
        <v>215</v>
      </c>
      <c r="F106" s="61"/>
      <c r="G106" s="61"/>
      <c r="H106" s="61"/>
      <c r="I106" s="61"/>
      <c r="J106" s="61"/>
      <c r="K106" s="43"/>
      <c r="L106" s="33">
        <f t="shared" si="23"/>
        <v>215</v>
      </c>
      <c r="N106" s="69"/>
      <c r="P106" s="93"/>
      <c r="Q106" s="93"/>
      <c r="R106" s="93"/>
      <c r="S106" s="93"/>
    </row>
    <row r="107" spans="2:19" ht="15.95" customHeight="1">
      <c r="B107" s="29" t="s">
        <v>85</v>
      </c>
      <c r="C107" s="43"/>
      <c r="D107" s="43"/>
      <c r="E107" s="17">
        <v>3158</v>
      </c>
      <c r="F107" s="61"/>
      <c r="G107" s="61"/>
      <c r="H107" s="61"/>
      <c r="I107" s="61"/>
      <c r="J107" s="61"/>
      <c r="K107" s="43"/>
      <c r="L107" s="33">
        <f t="shared" si="23"/>
        <v>3158</v>
      </c>
      <c r="N107" s="69"/>
      <c r="P107" s="93"/>
      <c r="Q107" s="93"/>
      <c r="R107" s="93"/>
      <c r="S107" s="93"/>
    </row>
    <row r="108" spans="2:19" ht="15.95" customHeight="1">
      <c r="B108" s="29" t="s">
        <v>86</v>
      </c>
      <c r="C108" s="43"/>
      <c r="D108" s="43"/>
      <c r="E108" s="17">
        <v>1758</v>
      </c>
      <c r="F108" s="17">
        <v>-1913</v>
      </c>
      <c r="G108" s="17">
        <v>173</v>
      </c>
      <c r="H108" s="17">
        <v>3275</v>
      </c>
      <c r="I108" s="17">
        <v>152</v>
      </c>
      <c r="J108" s="17">
        <v>93</v>
      </c>
      <c r="K108" s="43"/>
      <c r="L108" s="33">
        <f t="shared" si="23"/>
        <v>3538</v>
      </c>
      <c r="N108" s="69"/>
      <c r="P108" s="93"/>
      <c r="Q108" s="93"/>
      <c r="R108" s="93"/>
      <c r="S108" s="93"/>
    </row>
    <row r="109" spans="2:19" ht="15.95" customHeight="1">
      <c r="B109" s="60" t="s">
        <v>62</v>
      </c>
      <c r="C109" s="32">
        <f>C28</f>
        <v>997</v>
      </c>
      <c r="D109" s="32">
        <f>D28</f>
        <v>16</v>
      </c>
      <c r="E109" s="32">
        <f t="shared" ref="E109:J109" si="26">SUM(E85:E88)</f>
        <v>14852</v>
      </c>
      <c r="F109" s="32">
        <f t="shared" si="26"/>
        <v>16872</v>
      </c>
      <c r="G109" s="32">
        <f t="shared" si="26"/>
        <v>4901</v>
      </c>
      <c r="H109" s="32">
        <f t="shared" si="26"/>
        <v>12563</v>
      </c>
      <c r="I109" s="32">
        <f t="shared" si="26"/>
        <v>979</v>
      </c>
      <c r="J109" s="32">
        <f t="shared" si="26"/>
        <v>456</v>
      </c>
      <c r="K109" s="32">
        <f>K28</f>
        <v>30</v>
      </c>
      <c r="L109" s="32">
        <f>SUM(C109:K109)</f>
        <v>51666</v>
      </c>
      <c r="N109" s="35">
        <f>N88</f>
        <v>0</v>
      </c>
      <c r="P109" s="93"/>
      <c r="Q109" s="93"/>
      <c r="R109" s="93"/>
      <c r="S109" s="93"/>
    </row>
    <row r="110" spans="2:19" ht="12.75" customHeight="1">
      <c r="B110" s="8"/>
      <c r="C110" s="5"/>
      <c r="D110" s="5"/>
      <c r="E110" s="5"/>
      <c r="F110" s="5"/>
      <c r="G110" s="5"/>
      <c r="H110" s="5"/>
      <c r="I110" s="5"/>
      <c r="J110" s="5"/>
      <c r="K110" s="6"/>
      <c r="L110" s="6"/>
      <c r="P110" s="93"/>
      <c r="Q110" s="93"/>
      <c r="R110" s="93"/>
      <c r="S110" s="93"/>
    </row>
    <row r="111" spans="2:19" ht="15.95" customHeight="1">
      <c r="B111" s="70" t="s">
        <v>55</v>
      </c>
      <c r="C111" s="72"/>
      <c r="D111" s="73"/>
      <c r="E111" s="71">
        <f>E28-E109</f>
        <v>0</v>
      </c>
      <c r="F111" s="71">
        <f t="shared" ref="F111:L111" si="27">F28-F109</f>
        <v>0</v>
      </c>
      <c r="G111" s="71">
        <f t="shared" si="27"/>
        <v>0</v>
      </c>
      <c r="H111" s="71">
        <f t="shared" si="27"/>
        <v>0</v>
      </c>
      <c r="I111" s="71">
        <f t="shared" si="27"/>
        <v>0</v>
      </c>
      <c r="J111" s="71">
        <f t="shared" si="27"/>
        <v>0</v>
      </c>
      <c r="K111" s="74"/>
      <c r="L111" s="71">
        <f t="shared" si="27"/>
        <v>0</v>
      </c>
      <c r="P111" s="93"/>
      <c r="Q111" s="93"/>
      <c r="R111" s="93"/>
      <c r="S111" s="93"/>
    </row>
    <row r="112" spans="2:19" ht="12.75" customHeight="1">
      <c r="B112" s="8"/>
      <c r="C112" s="5"/>
      <c r="D112" s="5"/>
      <c r="E112" s="5"/>
      <c r="F112" s="5"/>
      <c r="G112" s="5"/>
      <c r="H112" s="5"/>
      <c r="I112" s="5"/>
      <c r="J112" s="5"/>
      <c r="K112" s="6"/>
      <c r="L112" s="6"/>
      <c r="P112" s="93"/>
      <c r="Q112" s="93"/>
      <c r="R112" s="93"/>
      <c r="S112" s="93"/>
    </row>
    <row r="113" spans="2:19" ht="15.95" customHeight="1">
      <c r="B113" s="29" t="s">
        <v>66</v>
      </c>
      <c r="C113" s="43"/>
      <c r="D113" s="43"/>
      <c r="E113" s="17">
        <v>0</v>
      </c>
      <c r="F113" s="17">
        <v>349</v>
      </c>
      <c r="G113" s="17">
        <v>266</v>
      </c>
      <c r="H113" s="17">
        <v>13</v>
      </c>
      <c r="I113" s="17">
        <v>0</v>
      </c>
      <c r="J113" s="17">
        <v>0</v>
      </c>
      <c r="K113" s="43"/>
      <c r="L113" s="33">
        <f>SUM(C113:K113)</f>
        <v>628</v>
      </c>
      <c r="M113" s="76" t="s">
        <v>122</v>
      </c>
      <c r="P113" s="93"/>
      <c r="Q113" s="93"/>
      <c r="R113" s="93"/>
      <c r="S113" s="93"/>
    </row>
    <row r="114" spans="2:19" ht="15.95" customHeight="1">
      <c r="B114" s="52" t="s">
        <v>5</v>
      </c>
      <c r="C114" s="43"/>
      <c r="D114" s="43"/>
      <c r="E114" s="43"/>
      <c r="F114" s="43"/>
      <c r="G114" s="43"/>
      <c r="H114" s="43"/>
      <c r="I114" s="43"/>
      <c r="J114" s="43"/>
      <c r="K114" s="43"/>
      <c r="L114" s="17">
        <v>0</v>
      </c>
      <c r="M114" s="76" t="s">
        <v>122</v>
      </c>
      <c r="P114" s="93"/>
      <c r="Q114" s="93"/>
      <c r="R114" s="93"/>
      <c r="S114" s="93"/>
    </row>
    <row r="115" spans="2:19" ht="12.75" customHeight="1">
      <c r="B115" s="8"/>
      <c r="C115" s="5"/>
      <c r="D115" s="5"/>
      <c r="E115" s="5"/>
      <c r="F115" s="5"/>
      <c r="G115" s="5"/>
      <c r="H115" s="5"/>
      <c r="I115" s="5"/>
      <c r="J115" s="5"/>
      <c r="K115" s="5"/>
      <c r="L115" s="5"/>
      <c r="P115" s="93"/>
      <c r="Q115" s="93"/>
      <c r="R115" s="93"/>
      <c r="S115" s="93"/>
    </row>
    <row r="116" spans="2:19" ht="15.95" customHeight="1">
      <c r="B116" s="55" t="s">
        <v>100</v>
      </c>
      <c r="C116" s="3"/>
      <c r="D116" s="3"/>
      <c r="E116" s="3"/>
      <c r="F116" s="3"/>
      <c r="G116" s="3"/>
      <c r="H116" s="3"/>
      <c r="I116" s="3"/>
      <c r="J116" s="3"/>
      <c r="K116" s="3"/>
      <c r="L116" s="3"/>
      <c r="P116" s="93"/>
      <c r="Q116" s="93"/>
      <c r="R116" s="93"/>
      <c r="S116" s="93"/>
    </row>
    <row r="117" spans="2:19" ht="15.95" customHeight="1">
      <c r="B117" s="67" t="s">
        <v>0</v>
      </c>
      <c r="C117" s="43"/>
      <c r="D117" s="43"/>
      <c r="E117" s="17">
        <v>-4</v>
      </c>
      <c r="F117" s="17">
        <v>0</v>
      </c>
      <c r="G117" s="17">
        <v>0</v>
      </c>
      <c r="H117" s="17">
        <v>0</v>
      </c>
      <c r="I117" s="17">
        <v>0</v>
      </c>
      <c r="J117" s="17">
        <v>0</v>
      </c>
      <c r="K117" s="43"/>
      <c r="L117" s="33">
        <f>SUM(C117:K117)</f>
        <v>-4</v>
      </c>
      <c r="P117" s="93"/>
      <c r="Q117" s="93"/>
      <c r="R117" s="93"/>
      <c r="S117" s="93"/>
    </row>
    <row r="118" spans="2:19" ht="15.95" customHeight="1">
      <c r="B118" s="29" t="s">
        <v>65</v>
      </c>
      <c r="C118" s="43"/>
      <c r="D118" s="43"/>
      <c r="E118" s="17">
        <v>0</v>
      </c>
      <c r="F118" s="17">
        <v>0</v>
      </c>
      <c r="G118" s="17">
        <v>0</v>
      </c>
      <c r="H118" s="17">
        <v>0</v>
      </c>
      <c r="I118" s="17">
        <v>0</v>
      </c>
      <c r="J118" s="17">
        <v>0</v>
      </c>
      <c r="K118" s="43"/>
      <c r="L118" s="33">
        <f>SUM(C118:K118)</f>
        <v>0</v>
      </c>
      <c r="P118" s="93"/>
      <c r="Q118" s="93"/>
      <c r="R118" s="93"/>
      <c r="S118" s="93"/>
    </row>
    <row r="119" spans="2:19" ht="15.95" customHeight="1">
      <c r="B119" s="29" t="s">
        <v>88</v>
      </c>
      <c r="C119" s="43"/>
      <c r="D119" s="43"/>
      <c r="E119" s="17">
        <v>0</v>
      </c>
      <c r="F119" s="17">
        <v>0</v>
      </c>
      <c r="G119" s="17">
        <v>0</v>
      </c>
      <c r="H119" s="17">
        <v>0</v>
      </c>
      <c r="I119" s="17">
        <v>0</v>
      </c>
      <c r="J119" s="17">
        <v>0</v>
      </c>
      <c r="K119" s="43"/>
      <c r="L119" s="33">
        <f>SUM(C119:K119)</f>
        <v>0</v>
      </c>
      <c r="P119" s="93"/>
      <c r="Q119" s="93"/>
      <c r="R119" s="93"/>
      <c r="S119" s="93"/>
    </row>
    <row r="120" spans="2:19" ht="15.95" customHeight="1">
      <c r="B120" s="53" t="s">
        <v>76</v>
      </c>
      <c r="C120" s="43"/>
      <c r="D120" s="43"/>
      <c r="E120" s="54">
        <f t="shared" ref="E120:J120" si="28">SUM(E121,E126)</f>
        <v>-61</v>
      </c>
      <c r="F120" s="54">
        <f t="shared" si="28"/>
        <v>-3818</v>
      </c>
      <c r="G120" s="54">
        <f t="shared" si="28"/>
        <v>-296</v>
      </c>
      <c r="H120" s="54">
        <f t="shared" si="28"/>
        <v>-870</v>
      </c>
      <c r="I120" s="54">
        <f t="shared" si="28"/>
        <v>-164</v>
      </c>
      <c r="J120" s="54">
        <f t="shared" si="28"/>
        <v>-110</v>
      </c>
      <c r="K120" s="43"/>
      <c r="L120" s="33">
        <f>SUM(C120:K120)</f>
        <v>-5319</v>
      </c>
      <c r="P120" s="93"/>
      <c r="Q120" s="93"/>
      <c r="R120" s="93"/>
      <c r="S120" s="93"/>
    </row>
    <row r="121" spans="2:19" ht="15.95" customHeight="1">
      <c r="B121" s="53" t="s">
        <v>77</v>
      </c>
      <c r="C121" s="43"/>
      <c r="D121" s="43"/>
      <c r="E121" s="54">
        <f t="shared" ref="E121:J121" si="29">SUM(E122:E125)</f>
        <v>0</v>
      </c>
      <c r="F121" s="54">
        <f t="shared" si="29"/>
        <v>-3347</v>
      </c>
      <c r="G121" s="54">
        <f t="shared" si="29"/>
        <v>-108</v>
      </c>
      <c r="H121" s="54">
        <f t="shared" si="29"/>
        <v>-83</v>
      </c>
      <c r="I121" s="54">
        <f t="shared" si="29"/>
        <v>-27</v>
      </c>
      <c r="J121" s="54">
        <f t="shared" si="29"/>
        <v>-89</v>
      </c>
      <c r="K121" s="43"/>
      <c r="L121" s="33">
        <f>SUM(C121:K121)</f>
        <v>-3654</v>
      </c>
      <c r="P121" s="93"/>
      <c r="Q121" s="93"/>
      <c r="R121" s="93"/>
      <c r="S121" s="93"/>
    </row>
    <row r="122" spans="2:19" ht="15.95" customHeight="1">
      <c r="B122" s="68" t="s">
        <v>58</v>
      </c>
      <c r="C122" s="43"/>
      <c r="D122" s="43"/>
      <c r="E122" s="88">
        <v>0</v>
      </c>
      <c r="F122" s="88">
        <v>-3347</v>
      </c>
      <c r="G122" s="88">
        <v>-108</v>
      </c>
      <c r="H122" s="88">
        <v>-83</v>
      </c>
      <c r="I122" s="88">
        <v>-27</v>
      </c>
      <c r="J122" s="88">
        <v>-89</v>
      </c>
      <c r="K122" s="43"/>
      <c r="L122" s="33">
        <f t="shared" ref="L122:L134" si="30">SUM(C122:K122)</f>
        <v>-3654</v>
      </c>
      <c r="P122" s="93"/>
      <c r="Q122" s="93"/>
      <c r="R122" s="93"/>
      <c r="S122" s="93"/>
    </row>
    <row r="123" spans="2:19" ht="15.95" customHeight="1">
      <c r="B123" s="68" t="s">
        <v>1</v>
      </c>
      <c r="C123" s="43"/>
      <c r="D123" s="43"/>
      <c r="E123" s="17">
        <v>0</v>
      </c>
      <c r="F123" s="43"/>
      <c r="G123" s="43"/>
      <c r="H123" s="43"/>
      <c r="I123" s="43"/>
      <c r="J123" s="43"/>
      <c r="K123" s="43"/>
      <c r="L123" s="33">
        <f>SUM(C123:K123)</f>
        <v>0</v>
      </c>
      <c r="P123" s="93"/>
      <c r="Q123" s="93"/>
      <c r="R123" s="93"/>
      <c r="S123" s="93"/>
    </row>
    <row r="124" spans="2:19" ht="15.95" customHeight="1">
      <c r="B124" s="30" t="s">
        <v>78</v>
      </c>
      <c r="C124" s="43"/>
      <c r="D124" s="43"/>
      <c r="E124" s="17">
        <v>0</v>
      </c>
      <c r="F124" s="43"/>
      <c r="G124" s="43"/>
      <c r="H124" s="43"/>
      <c r="I124" s="43"/>
      <c r="J124" s="43"/>
      <c r="K124" s="43"/>
      <c r="L124" s="33">
        <f>SUM(C124:K124)</f>
        <v>0</v>
      </c>
      <c r="P124" s="93"/>
      <c r="Q124" s="93"/>
      <c r="R124" s="93"/>
      <c r="S124" s="93"/>
    </row>
    <row r="125" spans="2:19" ht="15.95" customHeight="1">
      <c r="B125" s="30" t="s">
        <v>79</v>
      </c>
      <c r="C125" s="43"/>
      <c r="D125" s="43"/>
      <c r="E125" s="88">
        <v>0</v>
      </c>
      <c r="F125" s="88">
        <v>0</v>
      </c>
      <c r="G125" s="88">
        <v>0</v>
      </c>
      <c r="H125" s="88">
        <v>0</v>
      </c>
      <c r="I125" s="88">
        <v>0</v>
      </c>
      <c r="J125" s="88">
        <v>0</v>
      </c>
      <c r="K125" s="43"/>
      <c r="L125" s="33">
        <f t="shared" si="30"/>
        <v>0</v>
      </c>
      <c r="P125" s="93"/>
      <c r="Q125" s="93"/>
      <c r="R125" s="93"/>
      <c r="S125" s="93"/>
    </row>
    <row r="126" spans="2:19" ht="15.95" customHeight="1">
      <c r="B126" s="53" t="s">
        <v>80</v>
      </c>
      <c r="C126" s="43"/>
      <c r="D126" s="43"/>
      <c r="E126" s="54">
        <f t="shared" ref="E126:J126" si="31">SUM(E127:E134)</f>
        <v>-61</v>
      </c>
      <c r="F126" s="54">
        <f t="shared" si="31"/>
        <v>-471</v>
      </c>
      <c r="G126" s="54">
        <f t="shared" si="31"/>
        <v>-188</v>
      </c>
      <c r="H126" s="54">
        <f t="shared" si="31"/>
        <v>-787</v>
      </c>
      <c r="I126" s="54">
        <f t="shared" si="31"/>
        <v>-137</v>
      </c>
      <c r="J126" s="54">
        <f t="shared" si="31"/>
        <v>-21</v>
      </c>
      <c r="K126" s="43"/>
      <c r="L126" s="33">
        <f t="shared" si="30"/>
        <v>-1665</v>
      </c>
      <c r="P126" s="93"/>
      <c r="Q126" s="93"/>
      <c r="R126" s="93"/>
      <c r="S126" s="93"/>
    </row>
    <row r="127" spans="2:19" ht="15.95" customHeight="1">
      <c r="B127" s="68" t="s">
        <v>2</v>
      </c>
      <c r="C127" s="43"/>
      <c r="D127" s="43"/>
      <c r="E127" s="17">
        <v>0</v>
      </c>
      <c r="F127" s="17">
        <v>-148</v>
      </c>
      <c r="G127" s="17">
        <v>-188</v>
      </c>
      <c r="H127" s="17">
        <v>-772</v>
      </c>
      <c r="I127" s="17">
        <v>-116</v>
      </c>
      <c r="J127" s="17">
        <v>-20</v>
      </c>
      <c r="K127" s="43"/>
      <c r="L127" s="33">
        <f t="shared" si="30"/>
        <v>-1244</v>
      </c>
      <c r="P127" s="93"/>
      <c r="Q127" s="93"/>
      <c r="R127" s="93"/>
      <c r="S127" s="93"/>
    </row>
    <row r="128" spans="2:19" ht="15.95" customHeight="1">
      <c r="B128" s="68" t="s">
        <v>3</v>
      </c>
      <c r="C128" s="43"/>
      <c r="D128" s="43"/>
      <c r="E128" s="17">
        <v>-61</v>
      </c>
      <c r="F128" s="17">
        <v>0</v>
      </c>
      <c r="G128" s="17">
        <v>0</v>
      </c>
      <c r="H128" s="17">
        <v>-15</v>
      </c>
      <c r="I128" s="17">
        <v>-21</v>
      </c>
      <c r="J128" s="17">
        <v>0</v>
      </c>
      <c r="K128" s="43"/>
      <c r="L128" s="33">
        <f t="shared" si="30"/>
        <v>-97</v>
      </c>
      <c r="P128" s="93"/>
      <c r="Q128" s="93"/>
      <c r="R128" s="93"/>
      <c r="S128" s="93"/>
    </row>
    <row r="129" spans="2:19" ht="15.95" customHeight="1">
      <c r="B129" s="30" t="s">
        <v>81</v>
      </c>
      <c r="C129" s="43"/>
      <c r="D129" s="43"/>
      <c r="E129" s="17">
        <v>0</v>
      </c>
      <c r="F129" s="17">
        <v>0</v>
      </c>
      <c r="G129" s="17">
        <v>0</v>
      </c>
      <c r="H129" s="17">
        <v>0</v>
      </c>
      <c r="I129" s="17">
        <v>0</v>
      </c>
      <c r="J129" s="17">
        <v>0</v>
      </c>
      <c r="K129" s="43"/>
      <c r="L129" s="33">
        <f t="shared" si="30"/>
        <v>0</v>
      </c>
      <c r="P129" s="93"/>
      <c r="Q129" s="93"/>
      <c r="R129" s="93"/>
      <c r="S129" s="93"/>
    </row>
    <row r="130" spans="2:19" ht="15.95" customHeight="1">
      <c r="B130" s="30" t="s">
        <v>82</v>
      </c>
      <c r="C130" s="43"/>
      <c r="D130" s="43"/>
      <c r="E130" s="17">
        <v>0</v>
      </c>
      <c r="F130" s="17">
        <v>0</v>
      </c>
      <c r="G130" s="17">
        <v>0</v>
      </c>
      <c r="H130" s="17">
        <v>0</v>
      </c>
      <c r="I130" s="17">
        <v>0</v>
      </c>
      <c r="J130" s="17">
        <v>0</v>
      </c>
      <c r="K130" s="43"/>
      <c r="L130" s="33">
        <f t="shared" si="30"/>
        <v>0</v>
      </c>
      <c r="P130" s="93"/>
      <c r="Q130" s="93"/>
      <c r="R130" s="93"/>
      <c r="S130" s="93"/>
    </row>
    <row r="131" spans="2:19" ht="15.95" customHeight="1">
      <c r="B131" s="30" t="s">
        <v>83</v>
      </c>
      <c r="C131" s="43"/>
      <c r="D131" s="43"/>
      <c r="E131" s="43"/>
      <c r="F131" s="17">
        <v>0</v>
      </c>
      <c r="G131" s="17">
        <v>0</v>
      </c>
      <c r="H131" s="17">
        <v>0</v>
      </c>
      <c r="I131" s="17">
        <v>0</v>
      </c>
      <c r="J131" s="17">
        <v>0</v>
      </c>
      <c r="K131" s="43"/>
      <c r="L131" s="33">
        <f t="shared" si="30"/>
        <v>0</v>
      </c>
      <c r="P131" s="93"/>
      <c r="Q131" s="93"/>
      <c r="R131" s="93"/>
      <c r="S131" s="93"/>
    </row>
    <row r="132" spans="2:19" ht="15.95" customHeight="1">
      <c r="B132" s="30" t="s">
        <v>84</v>
      </c>
      <c r="C132" s="43"/>
      <c r="D132" s="43"/>
      <c r="E132" s="17">
        <v>0</v>
      </c>
      <c r="F132" s="61"/>
      <c r="G132" s="61"/>
      <c r="H132" s="61"/>
      <c r="I132" s="61"/>
      <c r="J132" s="61"/>
      <c r="K132" s="43"/>
      <c r="L132" s="33">
        <f t="shared" si="30"/>
        <v>0</v>
      </c>
      <c r="P132" s="93"/>
      <c r="Q132" s="93"/>
      <c r="R132" s="93"/>
      <c r="S132" s="93"/>
    </row>
    <row r="133" spans="2:19" ht="15.95" customHeight="1">
      <c r="B133" s="30" t="s">
        <v>85</v>
      </c>
      <c r="C133" s="43"/>
      <c r="D133" s="43"/>
      <c r="E133" s="17">
        <v>0</v>
      </c>
      <c r="F133" s="61"/>
      <c r="G133" s="61"/>
      <c r="H133" s="61"/>
      <c r="I133" s="61"/>
      <c r="J133" s="61"/>
      <c r="K133" s="43"/>
      <c r="L133" s="33">
        <f t="shared" si="30"/>
        <v>0</v>
      </c>
      <c r="P133" s="93"/>
      <c r="Q133" s="93"/>
      <c r="R133" s="93"/>
      <c r="S133" s="93"/>
    </row>
    <row r="134" spans="2:19" ht="15.95" customHeight="1">
      <c r="B134" s="29" t="s">
        <v>86</v>
      </c>
      <c r="C134" s="43"/>
      <c r="D134" s="43"/>
      <c r="E134" s="17">
        <v>0</v>
      </c>
      <c r="F134" s="17">
        <v>-323</v>
      </c>
      <c r="G134" s="17">
        <v>0</v>
      </c>
      <c r="H134" s="17">
        <v>0</v>
      </c>
      <c r="I134" s="17">
        <v>0</v>
      </c>
      <c r="J134" s="17">
        <v>-1</v>
      </c>
      <c r="K134" s="43"/>
      <c r="L134" s="33">
        <f t="shared" si="30"/>
        <v>-324</v>
      </c>
      <c r="P134" s="93"/>
      <c r="Q134" s="93"/>
      <c r="R134" s="93"/>
      <c r="S134" s="93"/>
    </row>
    <row r="135" spans="2:19" ht="15.95" customHeight="1">
      <c r="B135" s="31" t="s">
        <v>89</v>
      </c>
      <c r="C135" s="43"/>
      <c r="D135" s="43"/>
      <c r="E135" s="32">
        <f t="shared" ref="E135:J135" si="32">SUM(E117:E120)</f>
        <v>-65</v>
      </c>
      <c r="F135" s="32">
        <f t="shared" si="32"/>
        <v>-3818</v>
      </c>
      <c r="G135" s="32">
        <f t="shared" si="32"/>
        <v>-296</v>
      </c>
      <c r="H135" s="32">
        <f t="shared" si="32"/>
        <v>-870</v>
      </c>
      <c r="I135" s="32">
        <f t="shared" si="32"/>
        <v>-164</v>
      </c>
      <c r="J135" s="32">
        <f t="shared" si="32"/>
        <v>-110</v>
      </c>
      <c r="K135" s="43"/>
      <c r="L135" s="32">
        <f>SUM(C135:K135)</f>
        <v>-5323</v>
      </c>
      <c r="O135" s="16"/>
      <c r="P135" s="89">
        <v>-5323</v>
      </c>
      <c r="Q135" s="48">
        <f>P135-L135</f>
        <v>0</v>
      </c>
    </row>
    <row r="136" spans="2:19" ht="12.75" customHeight="1">
      <c r="B136" s="4"/>
      <c r="C136" s="3"/>
      <c r="D136" s="3"/>
      <c r="E136" s="3"/>
      <c r="F136" s="3"/>
      <c r="G136" s="3"/>
      <c r="H136" s="3"/>
      <c r="I136" s="3"/>
      <c r="J136" s="3"/>
      <c r="K136" s="3"/>
      <c r="L136" s="3"/>
      <c r="M136" s="3"/>
      <c r="P136" s="3"/>
    </row>
  </sheetData>
  <mergeCells count="12">
    <mergeCell ref="C6:C7"/>
    <mergeCell ref="D6:D7"/>
    <mergeCell ref="E6:E7"/>
    <mergeCell ref="F6:F7"/>
    <mergeCell ref="G6:G7"/>
    <mergeCell ref="P6:P7"/>
    <mergeCell ref="Q6:Q7"/>
    <mergeCell ref="H6:H7"/>
    <mergeCell ref="I6:I7"/>
    <mergeCell ref="J6:J7"/>
    <mergeCell ref="K6:K7"/>
    <mergeCell ref="L6:L7"/>
  </mergeCells>
  <conditionalFormatting sqref="M79:M81 M113:M114">
    <cfRule type="cellIs" dxfId="179" priority="24" operator="equal">
      <formula>"FAIL"</formula>
    </cfRule>
  </conditionalFormatting>
  <conditionalFormatting sqref="E77:J77 L77 E111:J111 L111">
    <cfRule type="cellIs" dxfId="178" priority="23" operator="notEqual">
      <formula>0</formula>
    </cfRule>
  </conditionalFormatting>
  <conditionalFormatting sqref="Q8:Q13 Q19:Q23 Q28 Q39:Q40 Q44 Q48 Q135">
    <cfRule type="cellIs" dxfId="177" priority="22" operator="notEqual">
      <formula>0</formula>
    </cfRule>
  </conditionalFormatting>
  <conditionalFormatting sqref="Q6:Q7">
    <cfRule type="expression" dxfId="176" priority="21">
      <formula>SUM($Q$8:$Q$135)&lt;&gt;0</formula>
    </cfRule>
  </conditionalFormatting>
  <conditionalFormatting sqref="C3:E3">
    <cfRule type="expression" dxfId="175" priority="20">
      <formula>$E$3&lt;&gt;0</formula>
    </cfRule>
  </conditionalFormatting>
  <conditionalFormatting sqref="C33:L33">
    <cfRule type="expression" dxfId="174" priority="18">
      <formula>ABS(C16-C33)&gt;1000</formula>
    </cfRule>
    <cfRule type="expression" dxfId="173" priority="19">
      <formula>ABS((C16-C33)/C33)&gt;0.1</formula>
    </cfRule>
  </conditionalFormatting>
  <conditionalFormatting sqref="C34:L34">
    <cfRule type="expression" dxfId="172" priority="16">
      <formula>ABS(C26-C34)&gt;1000</formula>
    </cfRule>
    <cfRule type="expression" dxfId="171" priority="17">
      <formula>ABS((C26-C34)/C34)&gt;0.1</formula>
    </cfRule>
  </conditionalFormatting>
  <conditionalFormatting sqref="C35:L35">
    <cfRule type="expression" dxfId="170" priority="14">
      <formula>ABS(C28-C35)&gt;1000</formula>
    </cfRule>
    <cfRule type="expression" dxfId="169" priority="15">
      <formula>ABS((C28-C35)/C35)&gt;0.1</formula>
    </cfRule>
  </conditionalFormatting>
  <conditionalFormatting sqref="Q45">
    <cfRule type="cellIs" dxfId="168" priority="13" operator="notEqual">
      <formula>0</formula>
    </cfRule>
  </conditionalFormatting>
  <dataValidations count="2">
    <dataValidation type="list" allowBlank="1" showInputMessage="1" showErrorMessage="1" sqref="H3">
      <formula1>#REF!</formula1>
    </dataValidation>
    <dataValidation errorStyle="warning" allowBlank="1" showInputMessage="1" showErrorMessage="1" sqref="E131 F132:J133 E126:J126 F123:J124 E120:J121 N54 N88 E54:J54 E88:J88 C117:D120 K117:K120 K79 C79:D79 C51:D54 K51:K54 E51:J51 C85:D88 K85:K88 C113:D113 K113"/>
  </dataValidations>
  <printOptions horizontalCentered="1" verticalCentered="1"/>
  <pageMargins left="0.47244094488188981" right="0.47244094488188981" top="0.47244094488188981" bottom="0.47244094488188981" header="0.51181102362204722" footer="0.51181102362204722"/>
  <pageSetup paperSize="8" scale="47"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8DB4E2"/>
    <pageSetUpPr fitToPage="1"/>
  </sheetPr>
  <dimension ref="A1:S136"/>
  <sheetViews>
    <sheetView zoomScaleNormal="100" workbookViewId="0">
      <pane ySplit="7" topLeftCell="A8" activePane="bottomLeft" state="frozen"/>
      <selection activeCell="L1" sqref="L1"/>
      <selection pane="bottomLeft" activeCell="L1" sqref="L1"/>
    </sheetView>
  </sheetViews>
  <sheetFormatPr defaultColWidth="10" defaultRowHeight="12.75"/>
  <cols>
    <col min="1" max="1" width="2.7109375" style="85" customWidth="1"/>
    <col min="2" max="2" width="104" style="85" customWidth="1"/>
    <col min="3" max="5" width="13.42578125" style="85" customWidth="1"/>
    <col min="6" max="6" width="13.85546875" style="85" customWidth="1"/>
    <col min="7" max="8" width="12.5703125" style="85" customWidth="1"/>
    <col min="9" max="9" width="13.28515625" style="85" customWidth="1"/>
    <col min="10" max="10" width="12.28515625" style="85" customWidth="1"/>
    <col min="11" max="12" width="15.140625" style="85" customWidth="1"/>
    <col min="13" max="13" width="7.7109375" style="85" customWidth="1"/>
    <col min="14" max="14" width="13" style="85" customWidth="1"/>
    <col min="15" max="15" width="3.28515625" style="85" customWidth="1"/>
    <col min="16" max="16" width="10.7109375" style="85" customWidth="1"/>
    <col min="17" max="17" width="11.5703125" style="85" customWidth="1"/>
    <col min="18" max="18" width="12.42578125" style="85" customWidth="1"/>
    <col min="19" max="20" width="9.140625" style="85" customWidth="1"/>
    <col min="21" max="21" width="10" style="85"/>
    <col min="22" max="22" width="10" style="85" customWidth="1"/>
    <col min="23" max="16384" width="10" style="85"/>
  </cols>
  <sheetData>
    <row r="1" spans="1:17" ht="20.100000000000001" customHeight="1">
      <c r="B1" s="22" t="s">
        <v>18</v>
      </c>
      <c r="C1" s="90"/>
      <c r="D1" s="90"/>
      <c r="G1" s="90"/>
      <c r="H1" s="90"/>
    </row>
    <row r="2" spans="1:17" ht="20.100000000000001" customHeight="1">
      <c r="B2" s="22" t="s">
        <v>116</v>
      </c>
    </row>
    <row r="3" spans="1:17" ht="20.100000000000001" customHeight="1">
      <c r="B3" s="23" t="s">
        <v>40</v>
      </c>
      <c r="C3" s="91"/>
      <c r="D3" s="91"/>
      <c r="E3" s="80"/>
      <c r="F3" s="92"/>
      <c r="G3" s="92"/>
      <c r="H3" s="82"/>
    </row>
    <row r="4" spans="1:17" ht="12.75" customHeight="1">
      <c r="C4" s="10"/>
      <c r="D4" s="10"/>
      <c r="E4" s="10"/>
      <c r="F4" s="10"/>
      <c r="G4" s="10"/>
      <c r="H4" s="10"/>
      <c r="I4" s="10"/>
      <c r="J4" s="10"/>
      <c r="K4" s="10"/>
      <c r="L4" s="10"/>
      <c r="M4" s="10"/>
      <c r="N4" s="10"/>
      <c r="P4" s="24"/>
    </row>
    <row r="5" spans="1:17" ht="12.75" customHeight="1">
      <c r="C5" s="10"/>
      <c r="D5" s="10"/>
      <c r="E5" s="10"/>
      <c r="F5" s="10"/>
      <c r="G5" s="10"/>
      <c r="H5" s="10"/>
      <c r="I5" s="10"/>
      <c r="J5" s="10"/>
      <c r="K5" s="10"/>
      <c r="L5" s="24" t="s">
        <v>64</v>
      </c>
      <c r="P5" s="16"/>
    </row>
    <row r="6" spans="1:17" ht="33" customHeight="1">
      <c r="B6" s="58" t="s">
        <v>104</v>
      </c>
      <c r="C6" s="108" t="s">
        <v>19</v>
      </c>
      <c r="D6" s="108" t="s">
        <v>20</v>
      </c>
      <c r="E6" s="108" t="s">
        <v>21</v>
      </c>
      <c r="F6" s="108" t="s">
        <v>63</v>
      </c>
      <c r="G6" s="108" t="s">
        <v>108</v>
      </c>
      <c r="H6" s="108" t="s">
        <v>109</v>
      </c>
      <c r="I6" s="108" t="s">
        <v>110</v>
      </c>
      <c r="J6" s="108" t="s">
        <v>111</v>
      </c>
      <c r="K6" s="108" t="s">
        <v>70</v>
      </c>
      <c r="L6" s="109" t="s">
        <v>22</v>
      </c>
      <c r="N6" s="49" t="s">
        <v>9</v>
      </c>
      <c r="O6" s="9"/>
      <c r="P6" s="107" t="s">
        <v>7</v>
      </c>
      <c r="Q6" s="107" t="s">
        <v>8</v>
      </c>
    </row>
    <row r="7" spans="1:17" ht="51.75" customHeight="1">
      <c r="B7" s="56" t="s">
        <v>105</v>
      </c>
      <c r="C7" s="108"/>
      <c r="D7" s="108"/>
      <c r="E7" s="108"/>
      <c r="F7" s="108"/>
      <c r="G7" s="108"/>
      <c r="H7" s="108"/>
      <c r="I7" s="108"/>
      <c r="J7" s="108"/>
      <c r="K7" s="108"/>
      <c r="L7" s="109"/>
      <c r="N7" s="49" t="s">
        <v>112</v>
      </c>
      <c r="O7" s="57"/>
      <c r="P7" s="107"/>
      <c r="Q7" s="107"/>
    </row>
    <row r="8" spans="1:17" ht="15.95" customHeight="1">
      <c r="A8" s="16"/>
      <c r="B8" s="28" t="s">
        <v>12</v>
      </c>
      <c r="C8" s="86">
        <v>0</v>
      </c>
      <c r="D8" s="86">
        <v>0</v>
      </c>
      <c r="E8" s="86">
        <v>603</v>
      </c>
      <c r="F8" s="86">
        <v>1019</v>
      </c>
      <c r="G8" s="86">
        <v>44</v>
      </c>
      <c r="H8" s="86">
        <v>176</v>
      </c>
      <c r="I8" s="86">
        <v>44</v>
      </c>
      <c r="J8" s="86">
        <v>14</v>
      </c>
      <c r="K8" s="86">
        <v>104</v>
      </c>
      <c r="L8" s="59">
        <f>SUM(C8:K8)</f>
        <v>2004</v>
      </c>
      <c r="M8" s="10"/>
      <c r="N8" s="10"/>
      <c r="O8" s="19"/>
      <c r="P8" s="46">
        <v>2004</v>
      </c>
      <c r="Q8" s="47">
        <f t="shared" ref="Q8:Q13" si="0">P8-L8</f>
        <v>0</v>
      </c>
    </row>
    <row r="9" spans="1:17" ht="15.95" customHeight="1">
      <c r="A9" s="16"/>
      <c r="B9" s="28" t="s">
        <v>57</v>
      </c>
      <c r="C9" s="43"/>
      <c r="D9" s="43"/>
      <c r="E9" s="43"/>
      <c r="F9" s="43"/>
      <c r="G9" s="43"/>
      <c r="H9" s="43"/>
      <c r="I9" s="43"/>
      <c r="J9" s="43"/>
      <c r="K9" s="43"/>
      <c r="L9" s="43"/>
      <c r="M9" s="10"/>
      <c r="N9" s="10"/>
      <c r="O9" s="19"/>
      <c r="P9" s="78"/>
      <c r="Q9" s="79"/>
    </row>
    <row r="10" spans="1:17" ht="15.95" customHeight="1">
      <c r="A10" s="16"/>
      <c r="B10" s="29" t="s">
        <v>94</v>
      </c>
      <c r="C10" s="17">
        <v>423</v>
      </c>
      <c r="D10" s="17">
        <v>0</v>
      </c>
      <c r="E10" s="17">
        <v>210</v>
      </c>
      <c r="F10" s="17">
        <v>21889</v>
      </c>
      <c r="G10" s="17">
        <v>2960</v>
      </c>
      <c r="H10" s="17">
        <v>11426</v>
      </c>
      <c r="I10" s="17">
        <v>1318</v>
      </c>
      <c r="J10" s="17">
        <v>295</v>
      </c>
      <c r="K10" s="17">
        <v>0</v>
      </c>
      <c r="L10" s="33">
        <f>SUM(C10:K10)</f>
        <v>38521</v>
      </c>
      <c r="M10" s="10"/>
      <c r="N10" s="10"/>
      <c r="O10" s="18"/>
      <c r="P10" s="46">
        <v>38521</v>
      </c>
      <c r="Q10" s="47">
        <f t="shared" si="0"/>
        <v>0</v>
      </c>
    </row>
    <row r="11" spans="1:17" ht="15.95" customHeight="1">
      <c r="B11" s="29" t="s">
        <v>91</v>
      </c>
      <c r="C11" s="17">
        <v>0</v>
      </c>
      <c r="D11" s="17">
        <v>0</v>
      </c>
      <c r="E11" s="17">
        <v>0</v>
      </c>
      <c r="F11" s="17">
        <v>0</v>
      </c>
      <c r="G11" s="17">
        <v>0</v>
      </c>
      <c r="H11" s="17">
        <v>0</v>
      </c>
      <c r="I11" s="17">
        <v>0</v>
      </c>
      <c r="J11" s="17">
        <v>0</v>
      </c>
      <c r="K11" s="17">
        <v>0</v>
      </c>
      <c r="L11" s="33">
        <f>SUM(C11:K11)</f>
        <v>0</v>
      </c>
      <c r="O11" s="15"/>
      <c r="P11" s="46">
        <v>0</v>
      </c>
      <c r="Q11" s="47">
        <f t="shared" si="0"/>
        <v>0</v>
      </c>
    </row>
    <row r="12" spans="1:17" ht="15.95" customHeight="1">
      <c r="B12" s="28" t="s">
        <v>15</v>
      </c>
      <c r="C12" s="17">
        <v>505</v>
      </c>
      <c r="D12" s="17">
        <v>19</v>
      </c>
      <c r="E12" s="17">
        <v>20560</v>
      </c>
      <c r="F12" s="17">
        <v>28222</v>
      </c>
      <c r="G12" s="17">
        <v>4128</v>
      </c>
      <c r="H12" s="17">
        <v>13787</v>
      </c>
      <c r="I12" s="17">
        <v>2217</v>
      </c>
      <c r="J12" s="17">
        <v>1148</v>
      </c>
      <c r="K12" s="17">
        <v>1080</v>
      </c>
      <c r="L12" s="33">
        <f>SUM(C12:K12)</f>
        <v>71666</v>
      </c>
      <c r="M12" s="10"/>
      <c r="N12" s="10"/>
      <c r="O12" s="11"/>
      <c r="P12" s="46">
        <v>71666</v>
      </c>
      <c r="Q12" s="47">
        <f t="shared" si="0"/>
        <v>0</v>
      </c>
    </row>
    <row r="13" spans="1:17" ht="15.95" customHeight="1">
      <c r="B13" s="31" t="s">
        <v>68</v>
      </c>
      <c r="C13" s="32">
        <f>C8+C9+C10+C11+C12</f>
        <v>928</v>
      </c>
      <c r="D13" s="32">
        <f t="shared" ref="D13:L13" si="1">D8+D9+D10+D11+D12</f>
        <v>19</v>
      </c>
      <c r="E13" s="32">
        <f t="shared" si="1"/>
        <v>21373</v>
      </c>
      <c r="F13" s="32">
        <f t="shared" si="1"/>
        <v>51130</v>
      </c>
      <c r="G13" s="32">
        <f t="shared" si="1"/>
        <v>7132</v>
      </c>
      <c r="H13" s="32">
        <f t="shared" si="1"/>
        <v>25389</v>
      </c>
      <c r="I13" s="32">
        <f t="shared" si="1"/>
        <v>3579</v>
      </c>
      <c r="J13" s="32">
        <f t="shared" si="1"/>
        <v>1457</v>
      </c>
      <c r="K13" s="32">
        <f t="shared" si="1"/>
        <v>1184</v>
      </c>
      <c r="L13" s="32">
        <f t="shared" si="1"/>
        <v>112191</v>
      </c>
      <c r="M13" s="12"/>
      <c r="N13" s="10"/>
      <c r="O13" s="11"/>
      <c r="P13" s="46">
        <v>112191</v>
      </c>
      <c r="Q13" s="47">
        <f t="shared" si="0"/>
        <v>0</v>
      </c>
    </row>
    <row r="14" spans="1:17" ht="12.75" customHeight="1">
      <c r="C14" s="3"/>
      <c r="D14" s="3"/>
      <c r="E14" s="3"/>
      <c r="F14" s="3"/>
      <c r="G14" s="3"/>
      <c r="H14" s="3"/>
      <c r="I14" s="3"/>
      <c r="J14" s="3"/>
      <c r="K14" s="3"/>
      <c r="L14" s="3"/>
      <c r="N14" s="10"/>
      <c r="O14" s="5"/>
      <c r="P14" s="7"/>
      <c r="Q14" s="7"/>
    </row>
    <row r="15" spans="1:17" ht="15.95" customHeight="1">
      <c r="B15" s="45" t="s">
        <v>95</v>
      </c>
      <c r="C15" s="83">
        <f t="shared" ref="C15:K15" si="2">IF(C10&gt;-C21,C10+C21,0)</f>
        <v>0</v>
      </c>
      <c r="D15" s="83">
        <f t="shared" si="2"/>
        <v>0</v>
      </c>
      <c r="E15" s="83">
        <f t="shared" si="2"/>
        <v>0</v>
      </c>
      <c r="F15" s="83">
        <f t="shared" si="2"/>
        <v>18</v>
      </c>
      <c r="G15" s="83">
        <f t="shared" si="2"/>
        <v>0</v>
      </c>
      <c r="H15" s="83">
        <f t="shared" si="2"/>
        <v>0</v>
      </c>
      <c r="I15" s="83">
        <f t="shared" si="2"/>
        <v>0</v>
      </c>
      <c r="J15" s="83">
        <f t="shared" si="2"/>
        <v>0</v>
      </c>
      <c r="K15" s="83">
        <f t="shared" si="2"/>
        <v>0</v>
      </c>
      <c r="L15" s="33">
        <f>SUM(C15:K15)</f>
        <v>18</v>
      </c>
      <c r="N15" s="10"/>
      <c r="O15" s="5"/>
      <c r="P15" s="7"/>
      <c r="Q15" s="7"/>
    </row>
    <row r="16" spans="1:17" ht="15.95" customHeight="1">
      <c r="B16" s="31" t="s">
        <v>92</v>
      </c>
      <c r="C16" s="32">
        <f>SUM(C8:C9,C12,C15)+C19+C20+C11</f>
        <v>505</v>
      </c>
      <c r="D16" s="32">
        <f t="shared" ref="D16:K16" si="3">SUM(D8:D9,D12,D15)+D19+D20+D11</f>
        <v>19</v>
      </c>
      <c r="E16" s="32">
        <f t="shared" si="3"/>
        <v>21161</v>
      </c>
      <c r="F16" s="32">
        <f t="shared" si="3"/>
        <v>29236</v>
      </c>
      <c r="G16" s="32">
        <f t="shared" si="3"/>
        <v>4172</v>
      </c>
      <c r="H16" s="32">
        <f t="shared" si="3"/>
        <v>13888</v>
      </c>
      <c r="I16" s="32">
        <f t="shared" si="3"/>
        <v>2261</v>
      </c>
      <c r="J16" s="32">
        <f t="shared" si="3"/>
        <v>1162</v>
      </c>
      <c r="K16" s="32">
        <f t="shared" si="3"/>
        <v>1178</v>
      </c>
      <c r="L16" s="32">
        <f>SUM(C16:K16)</f>
        <v>73582</v>
      </c>
      <c r="N16" s="10"/>
      <c r="O16" s="6"/>
      <c r="P16" s="7"/>
      <c r="Q16" s="7"/>
    </row>
    <row r="17" spans="1:19" ht="12.75" customHeight="1">
      <c r="A17" s="16"/>
      <c r="C17" s="3"/>
      <c r="D17" s="3"/>
      <c r="E17" s="3"/>
      <c r="F17" s="3"/>
      <c r="G17" s="3"/>
      <c r="H17" s="3"/>
      <c r="I17" s="3"/>
      <c r="J17" s="3"/>
      <c r="K17" s="3"/>
      <c r="L17" s="3"/>
      <c r="O17" s="18"/>
      <c r="P17" s="7"/>
      <c r="Q17" s="7"/>
    </row>
    <row r="18" spans="1:19" ht="15.95" customHeight="1">
      <c r="B18" s="21" t="s">
        <v>54</v>
      </c>
      <c r="C18" s="3"/>
      <c r="D18" s="3"/>
      <c r="E18" s="3"/>
      <c r="F18" s="3"/>
      <c r="G18" s="3"/>
      <c r="H18" s="3"/>
      <c r="I18" s="3"/>
      <c r="J18" s="3"/>
      <c r="K18" s="3"/>
      <c r="L18" s="3"/>
      <c r="M18" s="10"/>
      <c r="N18" s="5"/>
      <c r="O18" s="3"/>
      <c r="P18" s="7"/>
      <c r="Q18" s="7"/>
      <c r="R18" s="42"/>
      <c r="S18" s="42"/>
    </row>
    <row r="19" spans="1:19" ht="15.95" customHeight="1">
      <c r="A19" s="16"/>
      <c r="B19" s="29" t="s">
        <v>69</v>
      </c>
      <c r="C19" s="17">
        <v>0</v>
      </c>
      <c r="D19" s="17">
        <v>0</v>
      </c>
      <c r="E19" s="17">
        <v>-2</v>
      </c>
      <c r="F19" s="17">
        <v>-23</v>
      </c>
      <c r="G19" s="17">
        <v>0</v>
      </c>
      <c r="H19" s="17">
        <v>-75</v>
      </c>
      <c r="I19" s="17">
        <v>0</v>
      </c>
      <c r="J19" s="17">
        <v>0</v>
      </c>
      <c r="K19" s="17">
        <v>-6</v>
      </c>
      <c r="L19" s="33">
        <f t="shared" ref="L19:L23" si="4">SUM(C19:K19)</f>
        <v>-106</v>
      </c>
      <c r="O19" s="19"/>
      <c r="P19" s="46">
        <v>-106</v>
      </c>
      <c r="Q19" s="47">
        <f t="shared" ref="Q19:Q23" si="5">P19-L19</f>
        <v>0</v>
      </c>
    </row>
    <row r="20" spans="1:19" ht="15.95" customHeight="1">
      <c r="A20" s="16"/>
      <c r="B20" s="28" t="s">
        <v>56</v>
      </c>
      <c r="C20" s="43"/>
      <c r="D20" s="43"/>
      <c r="E20" s="43"/>
      <c r="F20" s="43"/>
      <c r="G20" s="43"/>
      <c r="H20" s="43"/>
      <c r="I20" s="43"/>
      <c r="J20" s="43"/>
      <c r="K20" s="43"/>
      <c r="L20" s="43"/>
      <c r="O20" s="18"/>
      <c r="P20" s="78"/>
      <c r="Q20" s="79"/>
    </row>
    <row r="21" spans="1:19" ht="15.95" customHeight="1">
      <c r="B21" s="29" t="s">
        <v>97</v>
      </c>
      <c r="C21" s="17">
        <v>-423</v>
      </c>
      <c r="D21" s="17">
        <v>0</v>
      </c>
      <c r="E21" s="17">
        <v>-210</v>
      </c>
      <c r="F21" s="17">
        <v>-21871</v>
      </c>
      <c r="G21" s="17">
        <v>-2960</v>
      </c>
      <c r="H21" s="17">
        <v>-11426</v>
      </c>
      <c r="I21" s="17">
        <v>-1318</v>
      </c>
      <c r="J21" s="17">
        <v>-295</v>
      </c>
      <c r="K21" s="17">
        <v>0</v>
      </c>
      <c r="L21" s="33">
        <f t="shared" si="4"/>
        <v>-38503</v>
      </c>
      <c r="O21" s="18"/>
      <c r="P21" s="46">
        <v>-38503</v>
      </c>
      <c r="Q21" s="47">
        <f t="shared" si="5"/>
        <v>0</v>
      </c>
    </row>
    <row r="22" spans="1:19" ht="15.95" customHeight="1">
      <c r="B22" s="28" t="s">
        <v>17</v>
      </c>
      <c r="C22" s="17">
        <v>-123</v>
      </c>
      <c r="D22" s="17">
        <v>0</v>
      </c>
      <c r="E22" s="17">
        <v>-166</v>
      </c>
      <c r="F22" s="17">
        <v>-6144</v>
      </c>
      <c r="G22" s="17">
        <v>-456</v>
      </c>
      <c r="H22" s="17">
        <v>-5883</v>
      </c>
      <c r="I22" s="17">
        <v>-858</v>
      </c>
      <c r="J22" s="17">
        <v>-862</v>
      </c>
      <c r="K22" s="17">
        <v>-1148</v>
      </c>
      <c r="L22" s="33">
        <f t="shared" si="4"/>
        <v>-15640</v>
      </c>
      <c r="O22" s="18"/>
      <c r="P22" s="46">
        <v>-15640</v>
      </c>
      <c r="Q22" s="47">
        <f t="shared" si="5"/>
        <v>0</v>
      </c>
    </row>
    <row r="23" spans="1:19" ht="15.95" customHeight="1">
      <c r="B23" s="34" t="s">
        <v>90</v>
      </c>
      <c r="C23" s="32">
        <f t="shared" ref="C23:K23" si="6">SUM(C19:C22)</f>
        <v>-546</v>
      </c>
      <c r="D23" s="32">
        <f t="shared" si="6"/>
        <v>0</v>
      </c>
      <c r="E23" s="32">
        <f t="shared" si="6"/>
        <v>-378</v>
      </c>
      <c r="F23" s="32">
        <f t="shared" si="6"/>
        <v>-28038</v>
      </c>
      <c r="G23" s="32">
        <f t="shared" si="6"/>
        <v>-3416</v>
      </c>
      <c r="H23" s="32">
        <f t="shared" si="6"/>
        <v>-17384</v>
      </c>
      <c r="I23" s="32">
        <f t="shared" si="6"/>
        <v>-2176</v>
      </c>
      <c r="J23" s="32">
        <f t="shared" si="6"/>
        <v>-1157</v>
      </c>
      <c r="K23" s="32">
        <f t="shared" si="6"/>
        <v>-1154</v>
      </c>
      <c r="L23" s="32">
        <f t="shared" si="4"/>
        <v>-54249</v>
      </c>
      <c r="M23" s="1"/>
      <c r="O23" s="15"/>
      <c r="P23" s="46">
        <v>-54249</v>
      </c>
      <c r="Q23" s="47">
        <f t="shared" si="5"/>
        <v>0</v>
      </c>
    </row>
    <row r="24" spans="1:19" ht="12.75" customHeight="1">
      <c r="A24" s="16"/>
      <c r="B24" s="2"/>
      <c r="C24" s="3"/>
      <c r="D24" s="3"/>
      <c r="E24" s="3"/>
      <c r="F24" s="3"/>
      <c r="G24" s="3"/>
      <c r="H24" s="3"/>
      <c r="I24" s="3"/>
      <c r="J24" s="3"/>
      <c r="K24" s="3"/>
      <c r="L24" s="3"/>
      <c r="O24" s="16"/>
      <c r="P24" s="7"/>
      <c r="Q24" s="7"/>
    </row>
    <row r="25" spans="1:19" ht="15.95" customHeight="1">
      <c r="A25" s="16"/>
      <c r="B25" s="45" t="s">
        <v>96</v>
      </c>
      <c r="C25" s="83">
        <f t="shared" ref="C25:K25" si="7">IF(-C21&gt;C10,C21+C10,0)</f>
        <v>0</v>
      </c>
      <c r="D25" s="83">
        <f t="shared" si="7"/>
        <v>0</v>
      </c>
      <c r="E25" s="83">
        <f t="shared" si="7"/>
        <v>0</v>
      </c>
      <c r="F25" s="83">
        <f t="shared" si="7"/>
        <v>0</v>
      </c>
      <c r="G25" s="83">
        <f t="shared" si="7"/>
        <v>0</v>
      </c>
      <c r="H25" s="83">
        <f t="shared" si="7"/>
        <v>0</v>
      </c>
      <c r="I25" s="83">
        <f t="shared" si="7"/>
        <v>0</v>
      </c>
      <c r="J25" s="83">
        <f t="shared" si="7"/>
        <v>0</v>
      </c>
      <c r="K25" s="83">
        <f t="shared" si="7"/>
        <v>0</v>
      </c>
      <c r="L25" s="33">
        <f t="shared" ref="L25:L26" si="8">SUM(C25:K25)</f>
        <v>0</v>
      </c>
      <c r="O25" s="16"/>
      <c r="P25" s="7"/>
      <c r="Q25" s="7"/>
    </row>
    <row r="26" spans="1:19" ht="15.95" customHeight="1">
      <c r="A26" s="16"/>
      <c r="B26" s="31" t="s">
        <v>93</v>
      </c>
      <c r="C26" s="32">
        <f>SUM(C22,C25)</f>
        <v>-123</v>
      </c>
      <c r="D26" s="32">
        <f t="shared" ref="D26:K26" si="9">SUM(D22,D25)</f>
        <v>0</v>
      </c>
      <c r="E26" s="32">
        <f t="shared" si="9"/>
        <v>-166</v>
      </c>
      <c r="F26" s="32">
        <f t="shared" si="9"/>
        <v>-6144</v>
      </c>
      <c r="G26" s="32">
        <f t="shared" si="9"/>
        <v>-456</v>
      </c>
      <c r="H26" s="32">
        <f t="shared" si="9"/>
        <v>-5883</v>
      </c>
      <c r="I26" s="32">
        <f t="shared" si="9"/>
        <v>-858</v>
      </c>
      <c r="J26" s="32">
        <f t="shared" si="9"/>
        <v>-862</v>
      </c>
      <c r="K26" s="32">
        <f t="shared" si="9"/>
        <v>-1148</v>
      </c>
      <c r="L26" s="32">
        <f t="shared" si="8"/>
        <v>-15640</v>
      </c>
      <c r="O26" s="15"/>
      <c r="P26" s="7"/>
      <c r="Q26" s="7"/>
    </row>
    <row r="27" spans="1:19" ht="12.75" customHeight="1">
      <c r="A27" s="16"/>
      <c r="B27" s="2"/>
      <c r="C27" s="3"/>
      <c r="D27" s="3"/>
      <c r="E27" s="3"/>
      <c r="F27" s="3"/>
      <c r="G27" s="3"/>
      <c r="H27" s="3"/>
      <c r="I27" s="3"/>
      <c r="J27" s="3"/>
      <c r="K27" s="3"/>
      <c r="L27" s="3"/>
      <c r="O27" s="15"/>
      <c r="P27" s="7"/>
      <c r="Q27" s="7"/>
    </row>
    <row r="28" spans="1:19" ht="15.95" customHeight="1">
      <c r="A28" s="16"/>
      <c r="B28" s="31" t="s">
        <v>67</v>
      </c>
      <c r="C28" s="32">
        <f>C13+C23</f>
        <v>382</v>
      </c>
      <c r="D28" s="32">
        <f t="shared" ref="D28:L28" si="10">D13+D23</f>
        <v>19</v>
      </c>
      <c r="E28" s="32">
        <f t="shared" si="10"/>
        <v>20995</v>
      </c>
      <c r="F28" s="32">
        <f t="shared" si="10"/>
        <v>23092</v>
      </c>
      <c r="G28" s="32">
        <f t="shared" si="10"/>
        <v>3716</v>
      </c>
      <c r="H28" s="32">
        <f t="shared" si="10"/>
        <v>8005</v>
      </c>
      <c r="I28" s="32">
        <f t="shared" si="10"/>
        <v>1403</v>
      </c>
      <c r="J28" s="32">
        <f t="shared" si="10"/>
        <v>300</v>
      </c>
      <c r="K28" s="32">
        <f t="shared" si="10"/>
        <v>30</v>
      </c>
      <c r="L28" s="32">
        <f t="shared" si="10"/>
        <v>57942</v>
      </c>
      <c r="M28" s="1"/>
      <c r="O28" s="15"/>
      <c r="P28" s="46">
        <v>57942</v>
      </c>
      <c r="Q28" s="47">
        <f>P28-L28</f>
        <v>0</v>
      </c>
    </row>
    <row r="29" spans="1:19" ht="12.75" customHeight="1">
      <c r="A29" s="20"/>
      <c r="B29" s="2"/>
      <c r="C29" s="3"/>
      <c r="D29" s="3"/>
      <c r="E29" s="3"/>
      <c r="F29" s="3"/>
      <c r="G29" s="3"/>
      <c r="H29" s="3"/>
      <c r="I29" s="3"/>
      <c r="J29" s="3"/>
      <c r="K29" s="3"/>
      <c r="L29" s="3"/>
      <c r="O29" s="41"/>
      <c r="P29" s="3"/>
      <c r="Q29" s="3"/>
    </row>
    <row r="30" spans="1:19" ht="15.95" customHeight="1">
      <c r="B30" s="28" t="s">
        <v>14</v>
      </c>
      <c r="C30" s="17">
        <v>0</v>
      </c>
      <c r="D30" s="17">
        <v>0</v>
      </c>
      <c r="E30" s="17">
        <v>0</v>
      </c>
      <c r="F30" s="17">
        <v>0</v>
      </c>
      <c r="G30" s="17">
        <v>0</v>
      </c>
      <c r="H30" s="17">
        <v>0</v>
      </c>
      <c r="I30" s="17">
        <v>0</v>
      </c>
      <c r="J30" s="17">
        <v>0</v>
      </c>
      <c r="K30" s="17">
        <v>0</v>
      </c>
      <c r="L30" s="33">
        <f>SUM(C30:K30)</f>
        <v>0</v>
      </c>
      <c r="M30" s="10"/>
      <c r="N30" s="10"/>
      <c r="P30" s="11"/>
      <c r="Q30" s="15"/>
    </row>
    <row r="31" spans="1:19" s="16" customFormat="1" ht="12.75" customHeight="1">
      <c r="A31" s="85"/>
      <c r="B31" s="14"/>
      <c r="C31" s="11"/>
      <c r="D31" s="11"/>
      <c r="E31" s="11"/>
      <c r="F31" s="11"/>
      <c r="G31" s="11"/>
      <c r="H31" s="11"/>
      <c r="I31" s="11"/>
      <c r="J31" s="11"/>
      <c r="K31" s="11"/>
      <c r="L31" s="11"/>
      <c r="M31" s="13"/>
      <c r="N31" s="13"/>
      <c r="O31" s="36"/>
      <c r="P31" s="25"/>
      <c r="Q31" s="26"/>
    </row>
    <row r="32" spans="1:19" s="16" customFormat="1" ht="15.95" customHeight="1">
      <c r="B32" s="37" t="s">
        <v>106</v>
      </c>
      <c r="C32" s="11"/>
      <c r="D32" s="11"/>
      <c r="E32" s="11"/>
      <c r="F32" s="11"/>
      <c r="G32" s="11"/>
      <c r="H32" s="11"/>
      <c r="I32" s="11"/>
      <c r="J32" s="11"/>
      <c r="K32" s="11"/>
      <c r="L32" s="15"/>
      <c r="M32" s="25"/>
      <c r="O32" s="15"/>
      <c r="P32" s="15"/>
      <c r="Q32" s="15"/>
      <c r="S32" s="15"/>
    </row>
    <row r="33" spans="1:19" s="16" customFormat="1" ht="15.95" customHeight="1">
      <c r="A33" s="85"/>
      <c r="B33" s="45" t="s">
        <v>117</v>
      </c>
      <c r="C33" s="83">
        <v>900</v>
      </c>
      <c r="D33" s="83">
        <v>18</v>
      </c>
      <c r="E33" s="83">
        <v>20533</v>
      </c>
      <c r="F33" s="83">
        <v>27917</v>
      </c>
      <c r="G33" s="83">
        <v>4181</v>
      </c>
      <c r="H33" s="83">
        <v>12700</v>
      </c>
      <c r="I33" s="83">
        <v>2319</v>
      </c>
      <c r="J33" s="83">
        <v>1149</v>
      </c>
      <c r="K33" s="83">
        <v>1056</v>
      </c>
      <c r="L33" s="83">
        <v>70773</v>
      </c>
      <c r="M33" s="13"/>
      <c r="N33" s="13"/>
      <c r="O33" s="36"/>
      <c r="P33" s="40"/>
      <c r="Q33" s="39"/>
    </row>
    <row r="34" spans="1:19" ht="15.95" customHeight="1">
      <c r="B34" s="45" t="s">
        <v>118</v>
      </c>
      <c r="C34" s="83">
        <v>-557</v>
      </c>
      <c r="D34" s="83">
        <v>0</v>
      </c>
      <c r="E34" s="83">
        <v>-161</v>
      </c>
      <c r="F34" s="83">
        <v>-5777</v>
      </c>
      <c r="G34" s="83">
        <v>-479</v>
      </c>
      <c r="H34" s="83">
        <v>-5318</v>
      </c>
      <c r="I34" s="83">
        <v>-824</v>
      </c>
      <c r="J34" s="83">
        <v>-701</v>
      </c>
      <c r="K34" s="83">
        <v>-1035</v>
      </c>
      <c r="L34" s="83">
        <v>-14852</v>
      </c>
      <c r="O34" s="36"/>
      <c r="P34" s="3"/>
      <c r="Q34" s="3"/>
    </row>
    <row r="35" spans="1:19" ht="15.95" customHeight="1">
      <c r="B35" s="45" t="s">
        <v>119</v>
      </c>
      <c r="C35" s="83">
        <v>343</v>
      </c>
      <c r="D35" s="83">
        <v>18</v>
      </c>
      <c r="E35" s="83">
        <v>20372</v>
      </c>
      <c r="F35" s="83">
        <v>22140</v>
      </c>
      <c r="G35" s="83">
        <v>3702</v>
      </c>
      <c r="H35" s="83">
        <v>7382</v>
      </c>
      <c r="I35" s="83">
        <v>1495</v>
      </c>
      <c r="J35" s="83">
        <v>448</v>
      </c>
      <c r="K35" s="83">
        <v>21</v>
      </c>
      <c r="L35" s="83">
        <v>55921</v>
      </c>
      <c r="O35" s="36"/>
      <c r="P35" s="3"/>
      <c r="Q35" s="3"/>
    </row>
    <row r="36" spans="1:19" ht="12.75" customHeight="1">
      <c r="C36" s="41">
        <v>2</v>
      </c>
      <c r="D36" s="41">
        <v>3</v>
      </c>
      <c r="E36" s="41">
        <v>4</v>
      </c>
      <c r="F36" s="41">
        <v>5</v>
      </c>
      <c r="G36" s="41">
        <v>6</v>
      </c>
      <c r="H36" s="41">
        <v>7</v>
      </c>
      <c r="I36" s="41">
        <v>8</v>
      </c>
      <c r="J36" s="41">
        <v>9</v>
      </c>
      <c r="K36" s="41">
        <v>10</v>
      </c>
      <c r="L36" s="41">
        <v>11</v>
      </c>
      <c r="O36" s="36"/>
      <c r="P36" s="3"/>
      <c r="Q36" s="3"/>
    </row>
    <row r="37" spans="1:19" ht="18" customHeight="1">
      <c r="B37" s="27" t="s">
        <v>103</v>
      </c>
      <c r="C37" s="3"/>
      <c r="D37" s="3"/>
      <c r="E37" s="3"/>
      <c r="F37" s="3"/>
      <c r="G37" s="3"/>
      <c r="H37" s="3"/>
      <c r="I37" s="3"/>
      <c r="J37" s="3"/>
      <c r="K37" s="3"/>
      <c r="L37" s="3"/>
      <c r="O37" s="3"/>
      <c r="P37" s="3"/>
      <c r="Q37" s="3"/>
      <c r="R37" s="3"/>
      <c r="S37" s="3"/>
    </row>
    <row r="38" spans="1:19" ht="15.95" customHeight="1">
      <c r="B38" s="1" t="s">
        <v>53</v>
      </c>
      <c r="C38" s="3"/>
      <c r="D38" s="3"/>
      <c r="E38" s="3"/>
      <c r="F38" s="3"/>
      <c r="G38" s="3"/>
      <c r="H38" s="3"/>
      <c r="I38" s="3"/>
      <c r="J38" s="3"/>
      <c r="K38" s="3"/>
      <c r="L38" s="3"/>
      <c r="O38" s="36"/>
      <c r="P38" s="3"/>
      <c r="Q38" s="3"/>
    </row>
    <row r="39" spans="1:19" ht="15.95" customHeight="1">
      <c r="B39" s="28" t="s">
        <v>10</v>
      </c>
      <c r="C39" s="17">
        <v>387</v>
      </c>
      <c r="D39" s="17">
        <v>0</v>
      </c>
      <c r="E39" s="17">
        <v>7298</v>
      </c>
      <c r="F39" s="17">
        <v>10577</v>
      </c>
      <c r="G39" s="17">
        <v>1187</v>
      </c>
      <c r="H39" s="17">
        <v>5606</v>
      </c>
      <c r="I39" s="17">
        <v>692</v>
      </c>
      <c r="J39" s="17">
        <v>262</v>
      </c>
      <c r="K39" s="17">
        <v>945</v>
      </c>
      <c r="L39" s="33">
        <f t="shared" ref="L39:L46" si="11">SUM(C39:K39)</f>
        <v>26954</v>
      </c>
      <c r="O39" s="81"/>
      <c r="P39" s="46">
        <v>26954</v>
      </c>
      <c r="Q39" s="47">
        <f>P39-L39</f>
        <v>0</v>
      </c>
    </row>
    <row r="40" spans="1:19" ht="15.95" customHeight="1">
      <c r="B40" s="53" t="s">
        <v>11</v>
      </c>
      <c r="C40" s="44">
        <f>SUM(C41:C46)</f>
        <v>143</v>
      </c>
      <c r="D40" s="44">
        <f>SUM(D41:D46)</f>
        <v>19</v>
      </c>
      <c r="E40" s="44">
        <f t="shared" ref="E40:J40" si="12">SUM(E41:E46)</f>
        <v>12355</v>
      </c>
      <c r="F40" s="44">
        <f t="shared" si="12"/>
        <v>14867</v>
      </c>
      <c r="G40" s="44">
        <f>SUM(G41:G46)</f>
        <v>2080</v>
      </c>
      <c r="H40" s="44">
        <f t="shared" si="12"/>
        <v>6653</v>
      </c>
      <c r="I40" s="44">
        <f t="shared" si="12"/>
        <v>1384</v>
      </c>
      <c r="J40" s="44">
        <f t="shared" si="12"/>
        <v>842</v>
      </c>
      <c r="K40" s="44">
        <f>SUM(K41:K46)</f>
        <v>16</v>
      </c>
      <c r="L40" s="33">
        <f t="shared" si="11"/>
        <v>38359</v>
      </c>
      <c r="O40" s="81"/>
      <c r="P40" s="46">
        <v>38359</v>
      </c>
      <c r="Q40" s="47">
        <f>P40-L40</f>
        <v>0</v>
      </c>
    </row>
    <row r="41" spans="1:19" ht="15.95" customHeight="1">
      <c r="B41" s="29" t="s">
        <v>71</v>
      </c>
      <c r="C41" s="17">
        <v>0</v>
      </c>
      <c r="D41" s="17">
        <v>0</v>
      </c>
      <c r="E41" s="17">
        <v>2491</v>
      </c>
      <c r="F41" s="17">
        <v>269</v>
      </c>
      <c r="G41" s="17">
        <v>6</v>
      </c>
      <c r="H41" s="17">
        <v>72</v>
      </c>
      <c r="I41" s="17">
        <v>7</v>
      </c>
      <c r="J41" s="17">
        <v>0</v>
      </c>
      <c r="K41" s="17">
        <v>0</v>
      </c>
      <c r="L41" s="33">
        <f t="shared" si="11"/>
        <v>2845</v>
      </c>
      <c r="O41" s="36"/>
      <c r="P41" s="3"/>
      <c r="Q41" s="3"/>
    </row>
    <row r="42" spans="1:19" ht="15.95" customHeight="1">
      <c r="B42" s="29" t="s">
        <v>72</v>
      </c>
      <c r="C42" s="17">
        <v>0</v>
      </c>
      <c r="D42" s="17">
        <v>0</v>
      </c>
      <c r="E42" s="17">
        <v>2686</v>
      </c>
      <c r="F42" s="17">
        <v>10977</v>
      </c>
      <c r="G42" s="17">
        <v>1074</v>
      </c>
      <c r="H42" s="17">
        <v>941</v>
      </c>
      <c r="I42" s="17">
        <v>403</v>
      </c>
      <c r="J42" s="17">
        <v>9</v>
      </c>
      <c r="K42" s="17">
        <v>0</v>
      </c>
      <c r="L42" s="33">
        <f t="shared" si="11"/>
        <v>16090</v>
      </c>
      <c r="O42" s="5"/>
      <c r="P42" s="3"/>
      <c r="Q42" s="3"/>
    </row>
    <row r="43" spans="1:19" ht="15.95" customHeight="1">
      <c r="B43" s="29" t="s">
        <v>73</v>
      </c>
      <c r="C43" s="17">
        <v>78</v>
      </c>
      <c r="D43" s="17">
        <v>0</v>
      </c>
      <c r="E43" s="17">
        <v>7083</v>
      </c>
      <c r="F43" s="17">
        <v>1476</v>
      </c>
      <c r="G43" s="17">
        <v>741</v>
      </c>
      <c r="H43" s="17">
        <v>5451</v>
      </c>
      <c r="I43" s="17">
        <v>947</v>
      </c>
      <c r="J43" s="17">
        <v>833</v>
      </c>
      <c r="K43" s="17">
        <v>0</v>
      </c>
      <c r="L43" s="33">
        <f t="shared" si="11"/>
        <v>16609</v>
      </c>
      <c r="O43" s="36"/>
      <c r="P43" s="3"/>
      <c r="Q43" s="3"/>
    </row>
    <row r="44" spans="1:19" ht="15.95" customHeight="1">
      <c r="B44" s="29" t="s">
        <v>74</v>
      </c>
      <c r="C44" s="17">
        <v>61</v>
      </c>
      <c r="D44" s="17">
        <v>0</v>
      </c>
      <c r="E44" s="17">
        <v>75</v>
      </c>
      <c r="F44" s="17">
        <v>380</v>
      </c>
      <c r="G44" s="17">
        <v>0</v>
      </c>
      <c r="H44" s="17">
        <v>0</v>
      </c>
      <c r="I44" s="17">
        <v>22</v>
      </c>
      <c r="J44" s="17">
        <v>0</v>
      </c>
      <c r="K44" s="17">
        <v>0</v>
      </c>
      <c r="L44" s="33">
        <f t="shared" si="11"/>
        <v>538</v>
      </c>
      <c r="O44" s="51"/>
      <c r="P44" s="46">
        <v>538</v>
      </c>
      <c r="Q44" s="47">
        <f>P44-L44</f>
        <v>0</v>
      </c>
    </row>
    <row r="45" spans="1:19" ht="15.95" customHeight="1">
      <c r="B45" s="29" t="s">
        <v>75</v>
      </c>
      <c r="C45" s="17">
        <v>4</v>
      </c>
      <c r="D45" s="17">
        <v>19</v>
      </c>
      <c r="E45" s="17">
        <v>20</v>
      </c>
      <c r="F45" s="17">
        <v>0</v>
      </c>
      <c r="G45" s="17">
        <v>0</v>
      </c>
      <c r="H45" s="17">
        <v>0</v>
      </c>
      <c r="I45" s="17">
        <v>0</v>
      </c>
      <c r="J45" s="17">
        <v>0</v>
      </c>
      <c r="K45" s="17">
        <v>16</v>
      </c>
      <c r="L45" s="33">
        <f t="shared" si="11"/>
        <v>59</v>
      </c>
      <c r="O45" s="5"/>
      <c r="P45" s="46">
        <v>59</v>
      </c>
      <c r="Q45" s="47">
        <f>P45-L45</f>
        <v>0</v>
      </c>
    </row>
    <row r="46" spans="1:19" ht="15.95" customHeight="1">
      <c r="B46" s="29" t="s">
        <v>6</v>
      </c>
      <c r="C46" s="17">
        <v>0</v>
      </c>
      <c r="D46" s="17">
        <v>0</v>
      </c>
      <c r="E46" s="17">
        <v>0</v>
      </c>
      <c r="F46" s="17">
        <v>1765</v>
      </c>
      <c r="G46" s="17">
        <v>259</v>
      </c>
      <c r="H46" s="17">
        <v>189</v>
      </c>
      <c r="I46" s="17">
        <v>5</v>
      </c>
      <c r="J46" s="17">
        <v>0</v>
      </c>
      <c r="K46" s="17">
        <v>0</v>
      </c>
      <c r="L46" s="33">
        <f t="shared" si="11"/>
        <v>2218</v>
      </c>
      <c r="O46" s="5"/>
      <c r="P46" s="3"/>
      <c r="Q46" s="3"/>
    </row>
    <row r="47" spans="1:19" ht="15.95" customHeight="1">
      <c r="B47" s="1" t="s">
        <v>54</v>
      </c>
      <c r="C47" s="3"/>
      <c r="D47" s="3"/>
      <c r="E47" s="3"/>
      <c r="F47" s="3"/>
      <c r="G47" s="3"/>
      <c r="H47" s="3"/>
      <c r="I47" s="3"/>
      <c r="J47" s="3"/>
      <c r="K47" s="3"/>
      <c r="L47" s="3"/>
      <c r="O47" s="5"/>
      <c r="P47" s="3"/>
      <c r="Q47" s="3"/>
    </row>
    <row r="48" spans="1:19" ht="15.95" customHeight="1">
      <c r="B48" s="28" t="s">
        <v>13</v>
      </c>
      <c r="C48" s="17">
        <v>-123</v>
      </c>
      <c r="D48" s="17">
        <v>0</v>
      </c>
      <c r="E48" s="17">
        <v>-56</v>
      </c>
      <c r="F48" s="17">
        <v>-5252</v>
      </c>
      <c r="G48" s="17">
        <v>-114</v>
      </c>
      <c r="H48" s="17">
        <v>-5165</v>
      </c>
      <c r="I48" s="17">
        <v>-809</v>
      </c>
      <c r="J48" s="17">
        <v>-860</v>
      </c>
      <c r="K48" s="17">
        <v>0</v>
      </c>
      <c r="L48" s="33">
        <f>SUM(C48:K48)</f>
        <v>-12379</v>
      </c>
      <c r="O48" s="51"/>
      <c r="P48" s="46">
        <v>-12379</v>
      </c>
      <c r="Q48" s="47">
        <f>P48-L48</f>
        <v>0</v>
      </c>
    </row>
    <row r="49" spans="2:19" ht="6" customHeight="1">
      <c r="B49" s="4"/>
      <c r="C49" s="3"/>
      <c r="D49" s="3"/>
      <c r="E49" s="3"/>
      <c r="F49" s="3"/>
      <c r="G49" s="3"/>
      <c r="H49" s="3"/>
      <c r="I49" s="3"/>
      <c r="J49" s="3"/>
      <c r="K49" s="3"/>
      <c r="L49" s="3"/>
      <c r="M49" s="3"/>
      <c r="O49" s="38"/>
      <c r="P49" s="3"/>
    </row>
    <row r="50" spans="2:19" ht="15.95" customHeight="1">
      <c r="B50" s="55" t="s">
        <v>101</v>
      </c>
      <c r="C50" s="3"/>
      <c r="D50" s="3"/>
      <c r="E50" s="5"/>
      <c r="F50" s="3"/>
      <c r="G50" s="5"/>
      <c r="H50" s="5"/>
      <c r="I50" s="5"/>
      <c r="J50" s="5"/>
      <c r="K50" s="3"/>
      <c r="L50" s="3"/>
      <c r="O50" s="12"/>
    </row>
    <row r="51" spans="2:19" ht="15.95" customHeight="1">
      <c r="B51" s="62" t="s">
        <v>12</v>
      </c>
      <c r="C51" s="43"/>
      <c r="D51" s="43"/>
      <c r="E51" s="50">
        <f t="shared" ref="E51:J51" si="13">E8</f>
        <v>603</v>
      </c>
      <c r="F51" s="50">
        <f t="shared" si="13"/>
        <v>1019</v>
      </c>
      <c r="G51" s="50">
        <f t="shared" si="13"/>
        <v>44</v>
      </c>
      <c r="H51" s="50">
        <f t="shared" si="13"/>
        <v>176</v>
      </c>
      <c r="I51" s="50">
        <f t="shared" si="13"/>
        <v>44</v>
      </c>
      <c r="J51" s="50">
        <f t="shared" si="13"/>
        <v>14</v>
      </c>
      <c r="K51" s="43"/>
      <c r="L51" s="33">
        <f>SUM(C51:K51)</f>
        <v>1900</v>
      </c>
      <c r="N51" s="43"/>
      <c r="O51" s="12"/>
    </row>
    <row r="52" spans="2:19" ht="15.95" customHeight="1">
      <c r="B52" s="28" t="s">
        <v>0</v>
      </c>
      <c r="C52" s="43"/>
      <c r="D52" s="43"/>
      <c r="E52" s="17">
        <v>5606</v>
      </c>
      <c r="F52" s="17">
        <v>1686</v>
      </c>
      <c r="G52" s="17">
        <v>675</v>
      </c>
      <c r="H52" s="17">
        <v>1636</v>
      </c>
      <c r="I52" s="17">
        <v>682</v>
      </c>
      <c r="J52" s="17">
        <v>227</v>
      </c>
      <c r="K52" s="43"/>
      <c r="L52" s="33">
        <f>SUM(C52:K52)</f>
        <v>10512</v>
      </c>
      <c r="N52" s="43"/>
      <c r="O52" s="5"/>
      <c r="P52" s="93"/>
      <c r="Q52" s="93"/>
      <c r="R52" s="93"/>
      <c r="S52" s="93"/>
    </row>
    <row r="53" spans="2:19" ht="15.95" customHeight="1">
      <c r="B53" s="29" t="s">
        <v>65</v>
      </c>
      <c r="C53" s="43"/>
      <c r="D53" s="43"/>
      <c r="E53" s="17">
        <v>95</v>
      </c>
      <c r="F53" s="17">
        <v>946</v>
      </c>
      <c r="G53" s="17">
        <v>528</v>
      </c>
      <c r="H53" s="17">
        <v>534</v>
      </c>
      <c r="I53" s="17">
        <v>28</v>
      </c>
      <c r="J53" s="17">
        <v>0</v>
      </c>
      <c r="K53" s="43"/>
      <c r="L53" s="33">
        <f>SUM(C53:K53)</f>
        <v>2131</v>
      </c>
      <c r="N53" s="43"/>
      <c r="P53" s="93"/>
      <c r="Q53" s="93"/>
      <c r="R53" s="93"/>
      <c r="S53" s="93"/>
    </row>
    <row r="54" spans="2:19" ht="15.95" customHeight="1">
      <c r="B54" s="53" t="s">
        <v>76</v>
      </c>
      <c r="C54" s="43"/>
      <c r="D54" s="43"/>
      <c r="E54" s="54">
        <f t="shared" ref="E54:J54" si="14">SUM(E55,E64)</f>
        <v>14857</v>
      </c>
      <c r="F54" s="54">
        <f t="shared" si="14"/>
        <v>25585</v>
      </c>
      <c r="G54" s="54">
        <f t="shared" si="14"/>
        <v>2925</v>
      </c>
      <c r="H54" s="54">
        <f t="shared" si="14"/>
        <v>11542</v>
      </c>
      <c r="I54" s="54">
        <f t="shared" si="14"/>
        <v>1507</v>
      </c>
      <c r="J54" s="54">
        <f t="shared" si="14"/>
        <v>921</v>
      </c>
      <c r="K54" s="43"/>
      <c r="L54" s="33">
        <f>SUM(C54:K54)</f>
        <v>57337</v>
      </c>
      <c r="N54" s="54">
        <f>SUM(N55,N64)</f>
        <v>116</v>
      </c>
      <c r="P54" s="93"/>
      <c r="Q54" s="93"/>
      <c r="R54" s="93"/>
      <c r="S54" s="93"/>
    </row>
    <row r="55" spans="2:19" ht="15.95" customHeight="1">
      <c r="B55" s="53" t="s">
        <v>77</v>
      </c>
      <c r="C55" s="43"/>
      <c r="D55" s="43"/>
      <c r="E55" s="54">
        <f>E61+E62+E56+E63</f>
        <v>9644</v>
      </c>
      <c r="F55" s="54">
        <f>F56+F63</f>
        <v>10276</v>
      </c>
      <c r="G55" s="54">
        <f>G56+G63</f>
        <v>1016</v>
      </c>
      <c r="H55" s="54">
        <f>H56+H63</f>
        <v>3716</v>
      </c>
      <c r="I55" s="54">
        <f>I56+I63</f>
        <v>864</v>
      </c>
      <c r="J55" s="54">
        <f>J56+J63</f>
        <v>8</v>
      </c>
      <c r="K55" s="43"/>
      <c r="L55" s="33">
        <f>SUM(C55:K55)</f>
        <v>25524</v>
      </c>
      <c r="N55" s="54">
        <f>N56</f>
        <v>0</v>
      </c>
      <c r="P55" s="93"/>
      <c r="Q55" s="93"/>
      <c r="R55" s="93"/>
      <c r="S55" s="93"/>
    </row>
    <row r="56" spans="2:19" ht="15.95" customHeight="1">
      <c r="B56" s="63" t="s">
        <v>58</v>
      </c>
      <c r="C56" s="43"/>
      <c r="D56" s="43"/>
      <c r="E56" s="54">
        <f>SUM(E57:E60)</f>
        <v>7731</v>
      </c>
      <c r="F56" s="54">
        <f t="shared" ref="F56:J56" si="15">SUM(F57:F60)</f>
        <v>10023</v>
      </c>
      <c r="G56" s="54">
        <f t="shared" si="15"/>
        <v>1016</v>
      </c>
      <c r="H56" s="54">
        <f t="shared" si="15"/>
        <v>1788</v>
      </c>
      <c r="I56" s="54">
        <f t="shared" si="15"/>
        <v>388</v>
      </c>
      <c r="J56" s="54">
        <f t="shared" si="15"/>
        <v>8</v>
      </c>
      <c r="K56" s="43"/>
      <c r="L56" s="33">
        <f t="shared" ref="L56:L74" si="16">SUM(C56:K56)</f>
        <v>20954</v>
      </c>
      <c r="N56" s="54">
        <f>N60</f>
        <v>0</v>
      </c>
      <c r="P56" s="93"/>
      <c r="Q56" s="93"/>
      <c r="R56" s="93"/>
      <c r="S56" s="93"/>
    </row>
    <row r="57" spans="2:19" ht="15.95" customHeight="1">
      <c r="B57" s="29" t="s">
        <v>114</v>
      </c>
      <c r="C57" s="43"/>
      <c r="D57" s="43"/>
      <c r="E57" s="17">
        <v>0</v>
      </c>
      <c r="F57" s="17">
        <v>748</v>
      </c>
      <c r="G57" s="17">
        <v>0</v>
      </c>
      <c r="H57" s="17">
        <v>0</v>
      </c>
      <c r="I57" s="17">
        <v>0</v>
      </c>
      <c r="J57" s="17">
        <v>0</v>
      </c>
      <c r="K57" s="43"/>
      <c r="L57" s="33">
        <f t="shared" si="16"/>
        <v>748</v>
      </c>
      <c r="N57" s="43"/>
      <c r="P57" s="93"/>
      <c r="Q57" s="93"/>
      <c r="R57" s="93"/>
      <c r="S57" s="93"/>
    </row>
    <row r="58" spans="2:19" ht="15.95" customHeight="1">
      <c r="B58" s="29" t="s">
        <v>115</v>
      </c>
      <c r="C58" s="43"/>
      <c r="D58" s="43"/>
      <c r="E58" s="17">
        <v>0</v>
      </c>
      <c r="F58" s="17">
        <v>1452</v>
      </c>
      <c r="G58" s="17">
        <v>0</v>
      </c>
      <c r="H58" s="17">
        <v>0</v>
      </c>
      <c r="I58" s="17">
        <v>0</v>
      </c>
      <c r="J58" s="17">
        <v>0</v>
      </c>
      <c r="K58" s="43"/>
      <c r="L58" s="33">
        <f t="shared" si="16"/>
        <v>1452</v>
      </c>
      <c r="N58" s="43"/>
      <c r="P58" s="93"/>
      <c r="Q58" s="93"/>
      <c r="R58" s="93"/>
      <c r="S58" s="93"/>
    </row>
    <row r="59" spans="2:19" ht="15.95" customHeight="1">
      <c r="B59" s="29" t="s">
        <v>59</v>
      </c>
      <c r="C59" s="43"/>
      <c r="D59" s="43"/>
      <c r="E59" s="43"/>
      <c r="F59" s="43"/>
      <c r="G59" s="17">
        <v>1</v>
      </c>
      <c r="H59" s="17">
        <v>0</v>
      </c>
      <c r="I59" s="17">
        <v>0</v>
      </c>
      <c r="J59" s="17">
        <v>0</v>
      </c>
      <c r="K59" s="43"/>
      <c r="L59" s="33">
        <f t="shared" si="16"/>
        <v>1</v>
      </c>
      <c r="N59" s="43"/>
      <c r="P59" s="93"/>
      <c r="Q59" s="93"/>
      <c r="R59" s="93"/>
      <c r="S59" s="93"/>
    </row>
    <row r="60" spans="2:19" ht="15.95" customHeight="1">
      <c r="B60" s="52" t="s">
        <v>60</v>
      </c>
      <c r="C60" s="43"/>
      <c r="D60" s="43"/>
      <c r="E60" s="17">
        <v>7731</v>
      </c>
      <c r="F60" s="17">
        <v>7823</v>
      </c>
      <c r="G60" s="17">
        <v>1015</v>
      </c>
      <c r="H60" s="17">
        <v>1788</v>
      </c>
      <c r="I60" s="17">
        <v>388</v>
      </c>
      <c r="J60" s="17">
        <v>8</v>
      </c>
      <c r="K60" s="43"/>
      <c r="L60" s="33">
        <f t="shared" si="16"/>
        <v>18753</v>
      </c>
      <c r="N60" s="17">
        <v>0</v>
      </c>
      <c r="P60" s="93"/>
      <c r="Q60" s="93"/>
      <c r="R60" s="93"/>
      <c r="S60" s="93"/>
    </row>
    <row r="61" spans="2:19" ht="15.95" customHeight="1">
      <c r="B61" s="52" t="s">
        <v>1</v>
      </c>
      <c r="C61" s="43"/>
      <c r="D61" s="43"/>
      <c r="E61" s="17">
        <v>0</v>
      </c>
      <c r="F61" s="43"/>
      <c r="G61" s="43"/>
      <c r="H61" s="43"/>
      <c r="I61" s="43"/>
      <c r="J61" s="43"/>
      <c r="K61" s="43"/>
      <c r="L61" s="33">
        <f>SUM(C61:K61)</f>
        <v>0</v>
      </c>
      <c r="N61" s="43"/>
      <c r="P61" s="93"/>
      <c r="Q61" s="93"/>
      <c r="R61" s="93"/>
      <c r="S61" s="93"/>
    </row>
    <row r="62" spans="2:19" ht="15.95" customHeight="1">
      <c r="B62" s="29" t="s">
        <v>78</v>
      </c>
      <c r="C62" s="43"/>
      <c r="D62" s="43"/>
      <c r="E62" s="17">
        <v>1836</v>
      </c>
      <c r="F62" s="43"/>
      <c r="G62" s="43"/>
      <c r="H62" s="43"/>
      <c r="I62" s="43"/>
      <c r="J62" s="43"/>
      <c r="K62" s="43"/>
      <c r="L62" s="33">
        <f>SUM(C62:K62)</f>
        <v>1836</v>
      </c>
      <c r="N62" s="17">
        <v>0</v>
      </c>
      <c r="P62" s="93"/>
      <c r="Q62" s="93"/>
      <c r="R62" s="93"/>
      <c r="S62" s="93"/>
    </row>
    <row r="63" spans="2:19" ht="15.95" customHeight="1">
      <c r="B63" s="29" t="s">
        <v>79</v>
      </c>
      <c r="C63" s="43"/>
      <c r="D63" s="43"/>
      <c r="E63" s="17">
        <v>77</v>
      </c>
      <c r="F63" s="17">
        <v>253</v>
      </c>
      <c r="G63" s="17">
        <v>0</v>
      </c>
      <c r="H63" s="17">
        <v>1928</v>
      </c>
      <c r="I63" s="17">
        <v>476</v>
      </c>
      <c r="J63" s="17">
        <v>0</v>
      </c>
      <c r="K63" s="43"/>
      <c r="L63" s="33">
        <f t="shared" si="16"/>
        <v>2734</v>
      </c>
      <c r="N63" s="17">
        <v>0</v>
      </c>
      <c r="P63" s="93"/>
      <c r="Q63" s="93"/>
      <c r="R63" s="93"/>
      <c r="S63" s="93"/>
    </row>
    <row r="64" spans="2:19" ht="15.95" customHeight="1">
      <c r="B64" s="53" t="s">
        <v>80</v>
      </c>
      <c r="C64" s="43"/>
      <c r="D64" s="43"/>
      <c r="E64" s="54">
        <f t="shared" ref="E64:J64" si="17">SUM(E65,E68:E74)</f>
        <v>5213</v>
      </c>
      <c r="F64" s="54">
        <f t="shared" si="17"/>
        <v>15309</v>
      </c>
      <c r="G64" s="54">
        <f t="shared" si="17"/>
        <v>1909</v>
      </c>
      <c r="H64" s="54">
        <f t="shared" si="17"/>
        <v>7826</v>
      </c>
      <c r="I64" s="54">
        <f t="shared" si="17"/>
        <v>643</v>
      </c>
      <c r="J64" s="54">
        <f t="shared" si="17"/>
        <v>913</v>
      </c>
      <c r="K64" s="43"/>
      <c r="L64" s="33">
        <f t="shared" si="16"/>
        <v>31813</v>
      </c>
      <c r="N64" s="54">
        <f>SUM(N67:N69)</f>
        <v>116</v>
      </c>
      <c r="P64" s="93"/>
      <c r="Q64" s="93"/>
      <c r="R64" s="93"/>
      <c r="S64" s="93"/>
    </row>
    <row r="65" spans="2:19" ht="15.95" customHeight="1">
      <c r="B65" s="63" t="s">
        <v>2</v>
      </c>
      <c r="C65" s="43"/>
      <c r="D65" s="43"/>
      <c r="E65" s="54">
        <f>SUM(E66:E67)</f>
        <v>66</v>
      </c>
      <c r="F65" s="54">
        <f t="shared" ref="F65:J65" si="18">SUM(F66:F67)</f>
        <v>13202</v>
      </c>
      <c r="G65" s="54">
        <f t="shared" si="18"/>
        <v>672</v>
      </c>
      <c r="H65" s="54">
        <f t="shared" si="18"/>
        <v>4776</v>
      </c>
      <c r="I65" s="54">
        <f t="shared" si="18"/>
        <v>22</v>
      </c>
      <c r="J65" s="54">
        <f t="shared" si="18"/>
        <v>1</v>
      </c>
      <c r="K65" s="43"/>
      <c r="L65" s="33">
        <f t="shared" si="16"/>
        <v>18739</v>
      </c>
      <c r="N65" s="54">
        <f>SUM(N66:N67)</f>
        <v>0</v>
      </c>
      <c r="P65" s="93"/>
      <c r="Q65" s="93"/>
      <c r="R65" s="93"/>
      <c r="S65" s="93"/>
    </row>
    <row r="66" spans="2:19" ht="15.95" customHeight="1">
      <c r="B66" s="29" t="s">
        <v>102</v>
      </c>
      <c r="C66" s="43"/>
      <c r="D66" s="43"/>
      <c r="E66" s="17">
        <v>0</v>
      </c>
      <c r="F66" s="17">
        <v>12920</v>
      </c>
      <c r="G66" s="17">
        <v>0</v>
      </c>
      <c r="H66" s="17">
        <v>0</v>
      </c>
      <c r="I66" s="17">
        <v>0</v>
      </c>
      <c r="J66" s="17">
        <v>0</v>
      </c>
      <c r="K66" s="43"/>
      <c r="L66" s="33">
        <f t="shared" si="16"/>
        <v>12920</v>
      </c>
      <c r="N66" s="17">
        <v>0</v>
      </c>
      <c r="P66" s="93"/>
      <c r="Q66" s="93"/>
      <c r="R66" s="93"/>
      <c r="S66" s="93"/>
    </row>
    <row r="67" spans="2:19" ht="15.95" customHeight="1">
      <c r="B67" s="52" t="s">
        <v>61</v>
      </c>
      <c r="C67" s="43"/>
      <c r="D67" s="43"/>
      <c r="E67" s="17">
        <v>66</v>
      </c>
      <c r="F67" s="17">
        <v>282</v>
      </c>
      <c r="G67" s="17">
        <v>672</v>
      </c>
      <c r="H67" s="17">
        <v>4776</v>
      </c>
      <c r="I67" s="17">
        <v>22</v>
      </c>
      <c r="J67" s="17">
        <v>1</v>
      </c>
      <c r="K67" s="43"/>
      <c r="L67" s="33">
        <f t="shared" si="16"/>
        <v>5819</v>
      </c>
      <c r="N67" s="17">
        <v>0</v>
      </c>
      <c r="P67" s="93"/>
      <c r="Q67" s="93"/>
      <c r="R67" s="93"/>
      <c r="S67" s="93"/>
    </row>
    <row r="68" spans="2:19" ht="15.95" customHeight="1">
      <c r="B68" s="52" t="s">
        <v>3</v>
      </c>
      <c r="C68" s="43"/>
      <c r="D68" s="43"/>
      <c r="E68" s="17">
        <v>142</v>
      </c>
      <c r="F68" s="17">
        <v>1462</v>
      </c>
      <c r="G68" s="17">
        <v>710</v>
      </c>
      <c r="H68" s="17">
        <v>2785</v>
      </c>
      <c r="I68" s="17">
        <v>535</v>
      </c>
      <c r="J68" s="17">
        <v>0</v>
      </c>
      <c r="K68" s="43"/>
      <c r="L68" s="33">
        <f t="shared" si="16"/>
        <v>5634</v>
      </c>
      <c r="N68" s="17">
        <v>116</v>
      </c>
      <c r="P68" s="93"/>
      <c r="Q68" s="93"/>
      <c r="R68" s="93"/>
      <c r="S68" s="93"/>
    </row>
    <row r="69" spans="2:19" ht="15.95" customHeight="1">
      <c r="B69" s="29" t="s">
        <v>81</v>
      </c>
      <c r="C69" s="43"/>
      <c r="D69" s="43"/>
      <c r="E69" s="17">
        <v>65</v>
      </c>
      <c r="F69" s="17">
        <v>467</v>
      </c>
      <c r="G69" s="17">
        <v>131</v>
      </c>
      <c r="H69" s="17">
        <v>65</v>
      </c>
      <c r="I69" s="17">
        <v>0</v>
      </c>
      <c r="J69" s="17">
        <v>0</v>
      </c>
      <c r="K69" s="43"/>
      <c r="L69" s="33">
        <f t="shared" si="16"/>
        <v>728</v>
      </c>
      <c r="N69" s="17">
        <v>0</v>
      </c>
      <c r="P69" s="93"/>
      <c r="Q69" s="93"/>
      <c r="R69" s="93"/>
      <c r="S69" s="93"/>
    </row>
    <row r="70" spans="2:19" ht="15.95" customHeight="1">
      <c r="B70" s="30" t="s">
        <v>82</v>
      </c>
      <c r="C70" s="43"/>
      <c r="D70" s="43"/>
      <c r="E70" s="17">
        <v>57</v>
      </c>
      <c r="F70" s="17">
        <v>140</v>
      </c>
      <c r="G70" s="17">
        <v>12</v>
      </c>
      <c r="H70" s="17">
        <v>70</v>
      </c>
      <c r="I70" s="17">
        <v>12</v>
      </c>
      <c r="J70" s="17">
        <v>0</v>
      </c>
      <c r="K70" s="43"/>
      <c r="L70" s="33">
        <f t="shared" si="16"/>
        <v>291</v>
      </c>
      <c r="N70" s="43"/>
      <c r="P70" s="93"/>
      <c r="Q70" s="93"/>
      <c r="R70" s="93"/>
      <c r="S70" s="93"/>
    </row>
    <row r="71" spans="2:19" ht="15.95" customHeight="1">
      <c r="B71" s="29" t="s">
        <v>83</v>
      </c>
      <c r="C71" s="43"/>
      <c r="D71" s="43"/>
      <c r="E71" s="43"/>
      <c r="F71" s="17">
        <v>0</v>
      </c>
      <c r="G71" s="17">
        <v>275</v>
      </c>
      <c r="H71" s="17">
        <v>0</v>
      </c>
      <c r="I71" s="17">
        <v>0</v>
      </c>
      <c r="J71" s="17">
        <v>0</v>
      </c>
      <c r="K71" s="43"/>
      <c r="L71" s="33">
        <f t="shared" si="16"/>
        <v>275</v>
      </c>
      <c r="N71" s="43"/>
      <c r="P71" s="93"/>
      <c r="Q71" s="93"/>
      <c r="R71" s="93"/>
      <c r="S71" s="93"/>
    </row>
    <row r="72" spans="2:19" ht="15.95" customHeight="1">
      <c r="B72" s="29" t="s">
        <v>84</v>
      </c>
      <c r="C72" s="43"/>
      <c r="D72" s="43"/>
      <c r="E72" s="17">
        <v>371</v>
      </c>
      <c r="F72" s="61"/>
      <c r="G72" s="61"/>
      <c r="H72" s="61"/>
      <c r="I72" s="61"/>
      <c r="J72" s="61"/>
      <c r="K72" s="43"/>
      <c r="L72" s="33">
        <f t="shared" si="16"/>
        <v>371</v>
      </c>
      <c r="N72" s="43"/>
      <c r="P72" s="93"/>
      <c r="Q72" s="93"/>
      <c r="R72" s="93"/>
      <c r="S72" s="93"/>
    </row>
    <row r="73" spans="2:19" ht="15.95" customHeight="1">
      <c r="B73" s="29" t="s">
        <v>113</v>
      </c>
      <c r="C73" s="43"/>
      <c r="D73" s="43"/>
      <c r="E73" s="17">
        <v>3457</v>
      </c>
      <c r="F73" s="61"/>
      <c r="G73" s="61"/>
      <c r="H73" s="61"/>
      <c r="I73" s="61"/>
      <c r="J73" s="61"/>
      <c r="K73" s="43"/>
      <c r="L73" s="33">
        <f t="shared" si="16"/>
        <v>3457</v>
      </c>
      <c r="N73" s="43"/>
      <c r="P73" s="93"/>
      <c r="Q73" s="93"/>
      <c r="R73" s="93"/>
      <c r="S73" s="93"/>
    </row>
    <row r="74" spans="2:19" ht="15.95" customHeight="1">
      <c r="B74" s="29" t="s">
        <v>86</v>
      </c>
      <c r="C74" s="43"/>
      <c r="D74" s="43"/>
      <c r="E74" s="17">
        <v>1055</v>
      </c>
      <c r="F74" s="17">
        <v>38</v>
      </c>
      <c r="G74" s="17">
        <v>109</v>
      </c>
      <c r="H74" s="17">
        <v>130</v>
      </c>
      <c r="I74" s="17">
        <v>74</v>
      </c>
      <c r="J74" s="17">
        <v>912</v>
      </c>
      <c r="K74" s="43"/>
      <c r="L74" s="33">
        <f t="shared" si="16"/>
        <v>2318</v>
      </c>
      <c r="N74" s="43"/>
      <c r="P74" s="93"/>
      <c r="Q74" s="93"/>
      <c r="R74" s="93"/>
      <c r="S74" s="93"/>
    </row>
    <row r="75" spans="2:19" ht="15.95" customHeight="1">
      <c r="B75" s="60" t="s">
        <v>16</v>
      </c>
      <c r="C75" s="32">
        <f>C16-C11</f>
        <v>505</v>
      </c>
      <c r="D75" s="32">
        <f>D16-D11</f>
        <v>19</v>
      </c>
      <c r="E75" s="32">
        <f t="shared" ref="E75:J75" si="19">SUM(E51:E54)</f>
        <v>21161</v>
      </c>
      <c r="F75" s="32">
        <f t="shared" si="19"/>
        <v>29236</v>
      </c>
      <c r="G75" s="32">
        <f t="shared" si="19"/>
        <v>4172</v>
      </c>
      <c r="H75" s="32">
        <f t="shared" si="19"/>
        <v>13888</v>
      </c>
      <c r="I75" s="32">
        <f t="shared" si="19"/>
        <v>2261</v>
      </c>
      <c r="J75" s="32">
        <f t="shared" si="19"/>
        <v>1162</v>
      </c>
      <c r="K75" s="32">
        <f>K16-K11</f>
        <v>1178</v>
      </c>
      <c r="L75" s="32">
        <f>SUM(C75:K75)</f>
        <v>73582</v>
      </c>
      <c r="N75" s="32">
        <f>N54</f>
        <v>116</v>
      </c>
      <c r="P75" s="93"/>
      <c r="Q75" s="93"/>
      <c r="R75" s="93"/>
      <c r="S75" s="93"/>
    </row>
    <row r="76" spans="2:19" ht="12.75" customHeight="1">
      <c r="B76" s="8"/>
      <c r="C76" s="5"/>
      <c r="D76" s="5"/>
      <c r="E76" s="5"/>
      <c r="F76" s="5"/>
      <c r="G76" s="5"/>
      <c r="H76" s="5"/>
      <c r="I76" s="5"/>
      <c r="J76" s="5"/>
      <c r="K76" s="6"/>
      <c r="L76" s="6"/>
      <c r="N76" s="3"/>
      <c r="P76" s="93"/>
      <c r="Q76" s="93"/>
      <c r="R76" s="93"/>
      <c r="S76" s="93"/>
    </row>
    <row r="77" spans="2:19" s="2" customFormat="1" ht="15.95" customHeight="1">
      <c r="B77" s="64" t="s">
        <v>4</v>
      </c>
      <c r="C77" s="66"/>
      <c r="D77" s="66"/>
      <c r="E77" s="65">
        <f>E16-E75-E11</f>
        <v>0</v>
      </c>
      <c r="F77" s="65">
        <f t="shared" ref="F77:I77" si="20">F16-F75-F11</f>
        <v>0</v>
      </c>
      <c r="G77" s="65">
        <f t="shared" si="20"/>
        <v>0</v>
      </c>
      <c r="H77" s="65">
        <f t="shared" si="20"/>
        <v>0</v>
      </c>
      <c r="I77" s="65">
        <f t="shared" si="20"/>
        <v>0</v>
      </c>
      <c r="J77" s="65">
        <f>J16-J75-J11</f>
        <v>0</v>
      </c>
      <c r="K77" s="66"/>
      <c r="L77" s="65">
        <f>L16-L75-L11</f>
        <v>0</v>
      </c>
      <c r="N77" s="7"/>
      <c r="P77" s="93"/>
      <c r="Q77" s="93"/>
      <c r="R77" s="93"/>
      <c r="S77" s="93"/>
    </row>
    <row r="78" spans="2:19" ht="12.75" customHeight="1">
      <c r="C78" s="84"/>
      <c r="D78" s="84"/>
      <c r="E78" s="84"/>
      <c r="F78" s="84"/>
      <c r="G78" s="84"/>
      <c r="H78" s="84"/>
      <c r="I78" s="84"/>
      <c r="J78" s="84"/>
      <c r="K78" s="84"/>
      <c r="L78" s="3"/>
      <c r="N78" s="3"/>
      <c r="P78" s="93"/>
      <c r="Q78" s="93"/>
      <c r="R78" s="93"/>
      <c r="S78" s="93"/>
    </row>
    <row r="79" spans="2:19" ht="15.95" customHeight="1">
      <c r="B79" s="29" t="s">
        <v>66</v>
      </c>
      <c r="C79" s="43"/>
      <c r="D79" s="43"/>
      <c r="E79" s="17">
        <v>0</v>
      </c>
      <c r="F79" s="17">
        <v>0</v>
      </c>
      <c r="G79" s="17">
        <v>0</v>
      </c>
      <c r="H79" s="17">
        <v>0</v>
      </c>
      <c r="I79" s="17">
        <v>0</v>
      </c>
      <c r="J79" s="17">
        <v>0</v>
      </c>
      <c r="K79" s="43"/>
      <c r="L79" s="33">
        <f>SUM(C79:K79)</f>
        <v>0</v>
      </c>
      <c r="M79" s="77" t="s">
        <v>122</v>
      </c>
      <c r="N79" s="3"/>
      <c r="P79" s="93"/>
      <c r="Q79" s="93"/>
      <c r="R79" s="93"/>
      <c r="S79" s="93"/>
    </row>
    <row r="80" spans="2:19" ht="15.95" customHeight="1">
      <c r="B80" s="52" t="s">
        <v>5</v>
      </c>
      <c r="C80" s="43"/>
      <c r="D80" s="43"/>
      <c r="E80" s="43"/>
      <c r="F80" s="43"/>
      <c r="G80" s="43"/>
      <c r="H80" s="43"/>
      <c r="I80" s="43"/>
      <c r="J80" s="43"/>
      <c r="K80" s="43"/>
      <c r="L80" s="17">
        <v>122</v>
      </c>
      <c r="M80" s="77" t="s">
        <v>122</v>
      </c>
      <c r="N80" s="3"/>
      <c r="P80" s="93"/>
      <c r="Q80" s="93"/>
      <c r="R80" s="93"/>
      <c r="S80" s="93"/>
    </row>
    <row r="81" spans="2:19" ht="15.95" customHeight="1">
      <c r="B81" s="29" t="s">
        <v>87</v>
      </c>
      <c r="C81" s="43"/>
      <c r="D81" s="43"/>
      <c r="E81" s="17">
        <v>573</v>
      </c>
      <c r="F81" s="43"/>
      <c r="G81" s="43"/>
      <c r="H81" s="43"/>
      <c r="I81" s="43"/>
      <c r="J81" s="43"/>
      <c r="K81" s="43"/>
      <c r="L81" s="33">
        <f>SUM(C81:K81)</f>
        <v>573</v>
      </c>
      <c r="M81" s="77" t="s">
        <v>122</v>
      </c>
      <c r="N81" s="3"/>
      <c r="P81" s="93"/>
      <c r="Q81" s="93"/>
      <c r="R81" s="93"/>
      <c r="S81" s="93"/>
    </row>
    <row r="82" spans="2:19" ht="15.95" customHeight="1">
      <c r="B82" s="29" t="s">
        <v>98</v>
      </c>
      <c r="C82" s="43"/>
      <c r="D82" s="43"/>
      <c r="E82" s="17">
        <v>0</v>
      </c>
      <c r="F82" s="17">
        <v>2264</v>
      </c>
      <c r="G82" s="17">
        <v>54</v>
      </c>
      <c r="H82" s="17">
        <v>45</v>
      </c>
      <c r="I82" s="17">
        <v>42</v>
      </c>
      <c r="J82" s="17">
        <v>0</v>
      </c>
      <c r="K82" s="43"/>
      <c r="L82" s="33">
        <f>SUM(C82:K82)</f>
        <v>2405</v>
      </c>
      <c r="M82" s="3"/>
      <c r="N82" s="3"/>
      <c r="P82" s="93"/>
      <c r="Q82" s="93"/>
      <c r="R82" s="93"/>
      <c r="S82" s="93"/>
    </row>
    <row r="83" spans="2:19" ht="12.75" customHeight="1">
      <c r="B83" s="8"/>
      <c r="C83" s="5"/>
      <c r="D83" s="5"/>
      <c r="E83" s="5"/>
      <c r="F83" s="5"/>
      <c r="G83" s="5"/>
      <c r="H83" s="5"/>
      <c r="I83" s="5"/>
      <c r="J83" s="5"/>
      <c r="K83" s="5"/>
      <c r="L83" s="5"/>
      <c r="N83" s="3"/>
      <c r="P83" s="93"/>
      <c r="Q83" s="93"/>
      <c r="R83" s="93"/>
      <c r="S83" s="93"/>
    </row>
    <row r="84" spans="2:19" ht="15.95" customHeight="1">
      <c r="B84" s="55" t="s">
        <v>99</v>
      </c>
      <c r="C84" s="3"/>
      <c r="D84" s="3"/>
      <c r="E84" s="3"/>
      <c r="F84" s="3"/>
      <c r="G84" s="3"/>
      <c r="H84" s="3"/>
      <c r="I84" s="3"/>
      <c r="J84" s="3"/>
      <c r="K84" s="3"/>
      <c r="L84" s="3"/>
      <c r="N84" s="3"/>
      <c r="P84" s="93"/>
      <c r="Q84" s="93"/>
      <c r="R84" s="93"/>
      <c r="S84" s="93"/>
    </row>
    <row r="85" spans="2:19" ht="15.95" customHeight="1">
      <c r="B85" s="28" t="s">
        <v>12</v>
      </c>
      <c r="C85" s="43"/>
      <c r="D85" s="43"/>
      <c r="E85" s="17">
        <v>603</v>
      </c>
      <c r="F85" s="17">
        <v>1019</v>
      </c>
      <c r="G85" s="17">
        <v>44</v>
      </c>
      <c r="H85" s="17">
        <v>176</v>
      </c>
      <c r="I85" s="17">
        <v>44</v>
      </c>
      <c r="J85" s="17">
        <v>14</v>
      </c>
      <c r="K85" s="43"/>
      <c r="L85" s="33">
        <f>SUM(C85:K85)</f>
        <v>1900</v>
      </c>
      <c r="N85" s="69"/>
      <c r="P85" s="93"/>
      <c r="Q85" s="93"/>
      <c r="R85" s="93"/>
      <c r="S85" s="93"/>
    </row>
    <row r="86" spans="2:19" ht="15.95" customHeight="1">
      <c r="B86" s="28" t="s">
        <v>0</v>
      </c>
      <c r="C86" s="43"/>
      <c r="D86" s="43"/>
      <c r="E86" s="17">
        <v>5595</v>
      </c>
      <c r="F86" s="17">
        <v>1474</v>
      </c>
      <c r="G86" s="17">
        <v>579</v>
      </c>
      <c r="H86" s="17">
        <v>909</v>
      </c>
      <c r="I86" s="17">
        <v>560</v>
      </c>
      <c r="J86" s="17">
        <v>143</v>
      </c>
      <c r="K86" s="43"/>
      <c r="L86" s="33">
        <f>SUM(C86:K86)</f>
        <v>9260</v>
      </c>
      <c r="N86" s="69"/>
      <c r="P86" s="93"/>
      <c r="Q86" s="93"/>
      <c r="R86" s="93"/>
      <c r="S86" s="93"/>
    </row>
    <row r="87" spans="2:19" ht="15.95" customHeight="1">
      <c r="B87" s="29" t="s">
        <v>65</v>
      </c>
      <c r="C87" s="43"/>
      <c r="D87" s="43"/>
      <c r="E87" s="17">
        <v>95</v>
      </c>
      <c r="F87" s="17">
        <v>946</v>
      </c>
      <c r="G87" s="17">
        <v>528</v>
      </c>
      <c r="H87" s="17">
        <v>534</v>
      </c>
      <c r="I87" s="17">
        <v>27</v>
      </c>
      <c r="J87" s="17">
        <v>0</v>
      </c>
      <c r="K87" s="43"/>
      <c r="L87" s="33">
        <f>SUM(C87:K87)</f>
        <v>2130</v>
      </c>
      <c r="N87" s="69"/>
      <c r="P87" s="93"/>
      <c r="Q87" s="93"/>
      <c r="R87" s="93"/>
      <c r="S87" s="93"/>
    </row>
    <row r="88" spans="2:19" ht="15.95" customHeight="1">
      <c r="B88" s="53" t="s">
        <v>76</v>
      </c>
      <c r="C88" s="43"/>
      <c r="D88" s="43"/>
      <c r="E88" s="54">
        <f t="shared" ref="E88:J88" si="21">SUM(E89,E98)</f>
        <v>14702</v>
      </c>
      <c r="F88" s="54">
        <f t="shared" si="21"/>
        <v>19653</v>
      </c>
      <c r="G88" s="54">
        <f t="shared" si="21"/>
        <v>2565</v>
      </c>
      <c r="H88" s="54">
        <f t="shared" si="21"/>
        <v>6386</v>
      </c>
      <c r="I88" s="54">
        <f t="shared" si="21"/>
        <v>772</v>
      </c>
      <c r="J88" s="54">
        <f t="shared" si="21"/>
        <v>143</v>
      </c>
      <c r="K88" s="43"/>
      <c r="L88" s="33">
        <f>SUM(C88:K88)</f>
        <v>44221</v>
      </c>
      <c r="N88" s="75">
        <f>SUM(N89,N98)</f>
        <v>67</v>
      </c>
      <c r="P88" s="93"/>
      <c r="Q88" s="93"/>
      <c r="R88" s="93"/>
      <c r="S88" s="93"/>
    </row>
    <row r="89" spans="2:19" ht="15.95" customHeight="1">
      <c r="B89" s="53" t="s">
        <v>77</v>
      </c>
      <c r="C89" s="43"/>
      <c r="D89" s="43"/>
      <c r="E89" s="54">
        <f>E95+E96+E90+E97</f>
        <v>9612</v>
      </c>
      <c r="F89" s="54">
        <f>F90+F97</f>
        <v>8104</v>
      </c>
      <c r="G89" s="54">
        <f>G90+G97</f>
        <v>989</v>
      </c>
      <c r="H89" s="54">
        <f>H90+H97</f>
        <v>1911</v>
      </c>
      <c r="I89" s="54">
        <f>I90+I97</f>
        <v>440</v>
      </c>
      <c r="J89" s="54">
        <f>J90+J97</f>
        <v>8</v>
      </c>
      <c r="K89" s="43"/>
      <c r="L89" s="33">
        <f>SUM(C89:K89)</f>
        <v>21064</v>
      </c>
      <c r="N89" s="75">
        <f>N90</f>
        <v>0</v>
      </c>
      <c r="P89" s="93"/>
      <c r="Q89" s="93"/>
      <c r="R89" s="93"/>
      <c r="S89" s="93"/>
    </row>
    <row r="90" spans="2:19" ht="15.95" customHeight="1">
      <c r="B90" s="63" t="s">
        <v>58</v>
      </c>
      <c r="C90" s="43"/>
      <c r="D90" s="43"/>
      <c r="E90" s="54">
        <f>SUM(E91:E94)</f>
        <v>7711</v>
      </c>
      <c r="F90" s="54">
        <f t="shared" ref="F90:J90" si="22">SUM(F91:F94)</f>
        <v>8011</v>
      </c>
      <c r="G90" s="54">
        <f t="shared" si="22"/>
        <v>989</v>
      </c>
      <c r="H90" s="54">
        <f t="shared" si="22"/>
        <v>250</v>
      </c>
      <c r="I90" s="54">
        <f t="shared" si="22"/>
        <v>373</v>
      </c>
      <c r="J90" s="54">
        <f t="shared" si="22"/>
        <v>8</v>
      </c>
      <c r="K90" s="43"/>
      <c r="L90" s="33">
        <f t="shared" ref="L90:L108" si="23">SUM(C90:K90)</f>
        <v>17342</v>
      </c>
      <c r="N90" s="75">
        <f>N94</f>
        <v>0</v>
      </c>
      <c r="P90" s="93"/>
      <c r="Q90" s="93"/>
      <c r="R90" s="93"/>
      <c r="S90" s="93"/>
    </row>
    <row r="91" spans="2:19" ht="15.95" customHeight="1">
      <c r="B91" s="29" t="s">
        <v>114</v>
      </c>
      <c r="C91" s="43"/>
      <c r="D91" s="43"/>
      <c r="E91" s="17">
        <v>0</v>
      </c>
      <c r="F91" s="17">
        <v>748</v>
      </c>
      <c r="G91" s="17">
        <v>0</v>
      </c>
      <c r="H91" s="17">
        <v>0</v>
      </c>
      <c r="I91" s="17">
        <v>0</v>
      </c>
      <c r="J91" s="17">
        <v>0</v>
      </c>
      <c r="K91" s="43"/>
      <c r="L91" s="33">
        <f t="shared" si="23"/>
        <v>748</v>
      </c>
      <c r="N91" s="69"/>
      <c r="P91" s="93"/>
      <c r="Q91" s="93"/>
      <c r="R91" s="93"/>
      <c r="S91" s="93"/>
    </row>
    <row r="92" spans="2:19" ht="15.95" customHeight="1">
      <c r="B92" s="29" t="s">
        <v>115</v>
      </c>
      <c r="C92" s="43"/>
      <c r="D92" s="43"/>
      <c r="E92" s="17">
        <v>0</v>
      </c>
      <c r="F92" s="17">
        <v>1452</v>
      </c>
      <c r="G92" s="17">
        <v>1</v>
      </c>
      <c r="H92" s="17">
        <v>0</v>
      </c>
      <c r="I92" s="17">
        <v>0</v>
      </c>
      <c r="J92" s="17">
        <v>0</v>
      </c>
      <c r="K92" s="43"/>
      <c r="L92" s="33">
        <f t="shared" si="23"/>
        <v>1453</v>
      </c>
      <c r="N92" s="69"/>
      <c r="P92" s="93"/>
      <c r="Q92" s="93"/>
      <c r="R92" s="93"/>
      <c r="S92" s="93"/>
    </row>
    <row r="93" spans="2:19" ht="15.95" customHeight="1">
      <c r="B93" s="29" t="s">
        <v>59</v>
      </c>
      <c r="C93" s="43"/>
      <c r="D93" s="43"/>
      <c r="E93" s="43"/>
      <c r="F93" s="43"/>
      <c r="G93" s="17">
        <v>0</v>
      </c>
      <c r="H93" s="17">
        <v>0</v>
      </c>
      <c r="I93" s="17">
        <v>0</v>
      </c>
      <c r="J93" s="17">
        <v>0</v>
      </c>
      <c r="K93" s="43"/>
      <c r="L93" s="33">
        <f t="shared" si="23"/>
        <v>0</v>
      </c>
      <c r="N93" s="69"/>
      <c r="P93" s="93"/>
      <c r="Q93" s="93"/>
      <c r="R93" s="93"/>
      <c r="S93" s="93"/>
    </row>
    <row r="94" spans="2:19" ht="15.95" customHeight="1">
      <c r="B94" s="52" t="s">
        <v>60</v>
      </c>
      <c r="C94" s="43"/>
      <c r="D94" s="43"/>
      <c r="E94" s="17">
        <v>7711</v>
      </c>
      <c r="F94" s="17">
        <v>5811</v>
      </c>
      <c r="G94" s="17">
        <v>988</v>
      </c>
      <c r="H94" s="17">
        <v>250</v>
      </c>
      <c r="I94" s="17">
        <v>373</v>
      </c>
      <c r="J94" s="17">
        <v>8</v>
      </c>
      <c r="K94" s="43"/>
      <c r="L94" s="33">
        <f t="shared" si="23"/>
        <v>15141</v>
      </c>
      <c r="N94" s="87">
        <v>0</v>
      </c>
      <c r="P94" s="93"/>
      <c r="Q94" s="93"/>
      <c r="R94" s="93"/>
      <c r="S94" s="93"/>
    </row>
    <row r="95" spans="2:19" ht="15.95" customHeight="1">
      <c r="B95" s="52" t="s">
        <v>1</v>
      </c>
      <c r="C95" s="43"/>
      <c r="D95" s="43"/>
      <c r="E95" s="17">
        <v>0</v>
      </c>
      <c r="F95" s="43"/>
      <c r="G95" s="43"/>
      <c r="H95" s="43"/>
      <c r="I95" s="43"/>
      <c r="J95" s="43"/>
      <c r="K95" s="43"/>
      <c r="L95" s="33">
        <f>SUM(C95:K95)</f>
        <v>0</v>
      </c>
      <c r="N95" s="69"/>
      <c r="P95" s="93"/>
      <c r="Q95" s="93"/>
      <c r="R95" s="93"/>
      <c r="S95" s="93"/>
    </row>
    <row r="96" spans="2:19" ht="15.95" customHeight="1">
      <c r="B96" s="29" t="s">
        <v>78</v>
      </c>
      <c r="C96" s="43"/>
      <c r="D96" s="43"/>
      <c r="E96" s="17">
        <v>1836</v>
      </c>
      <c r="F96" s="43"/>
      <c r="G96" s="43"/>
      <c r="H96" s="43"/>
      <c r="I96" s="43"/>
      <c r="J96" s="43"/>
      <c r="K96" s="43"/>
      <c r="L96" s="33">
        <f>SUM(C96:K96)</f>
        <v>1836</v>
      </c>
      <c r="N96" s="87">
        <v>0</v>
      </c>
      <c r="P96" s="93"/>
      <c r="Q96" s="93"/>
      <c r="R96" s="93"/>
      <c r="S96" s="93"/>
    </row>
    <row r="97" spans="2:19" ht="15.95" customHeight="1">
      <c r="B97" s="29" t="s">
        <v>79</v>
      </c>
      <c r="C97" s="43"/>
      <c r="D97" s="43"/>
      <c r="E97" s="17">
        <v>65</v>
      </c>
      <c r="F97" s="17">
        <v>93</v>
      </c>
      <c r="G97" s="17">
        <v>0</v>
      </c>
      <c r="H97" s="17">
        <v>1661</v>
      </c>
      <c r="I97" s="17">
        <v>67</v>
      </c>
      <c r="J97" s="17">
        <v>0</v>
      </c>
      <c r="K97" s="43"/>
      <c r="L97" s="33">
        <f t="shared" si="23"/>
        <v>1886</v>
      </c>
      <c r="N97" s="87">
        <v>0</v>
      </c>
      <c r="P97" s="93"/>
      <c r="Q97" s="93"/>
      <c r="R97" s="93"/>
      <c r="S97" s="93"/>
    </row>
    <row r="98" spans="2:19" ht="15.95" customHeight="1">
      <c r="B98" s="53" t="s">
        <v>80</v>
      </c>
      <c r="C98" s="43"/>
      <c r="D98" s="43"/>
      <c r="E98" s="54">
        <f t="shared" ref="E98:J98" si="24">SUM(E99,E102:E108)</f>
        <v>5090</v>
      </c>
      <c r="F98" s="54">
        <f t="shared" si="24"/>
        <v>11549</v>
      </c>
      <c r="G98" s="54">
        <f t="shared" si="24"/>
        <v>1576</v>
      </c>
      <c r="H98" s="54">
        <f t="shared" si="24"/>
        <v>4475</v>
      </c>
      <c r="I98" s="54">
        <f t="shared" si="24"/>
        <v>332</v>
      </c>
      <c r="J98" s="54">
        <f t="shared" si="24"/>
        <v>135</v>
      </c>
      <c r="K98" s="43"/>
      <c r="L98" s="33">
        <f t="shared" si="23"/>
        <v>23157</v>
      </c>
      <c r="N98" s="75">
        <f>SUM(N101:N103)</f>
        <v>67</v>
      </c>
      <c r="P98" s="93"/>
      <c r="Q98" s="93"/>
      <c r="R98" s="93"/>
      <c r="S98" s="93"/>
    </row>
    <row r="99" spans="2:19" ht="15.95" customHeight="1">
      <c r="B99" s="63" t="s">
        <v>2</v>
      </c>
      <c r="C99" s="43"/>
      <c r="D99" s="43"/>
      <c r="E99" s="54">
        <f>SUM(E100:E101)</f>
        <v>66</v>
      </c>
      <c r="F99" s="54">
        <f t="shared" ref="F99:J99" si="25">SUM(F100:F101)</f>
        <v>9627</v>
      </c>
      <c r="G99" s="54">
        <f t="shared" si="25"/>
        <v>489</v>
      </c>
      <c r="H99" s="54">
        <f t="shared" si="25"/>
        <v>1846</v>
      </c>
      <c r="I99" s="54">
        <f t="shared" si="25"/>
        <v>13</v>
      </c>
      <c r="J99" s="54">
        <f t="shared" si="25"/>
        <v>0</v>
      </c>
      <c r="K99" s="43"/>
      <c r="L99" s="33">
        <f t="shared" si="23"/>
        <v>12041</v>
      </c>
      <c r="N99" s="75">
        <f>SUM(N100:N101)</f>
        <v>0</v>
      </c>
      <c r="P99" s="93"/>
      <c r="Q99" s="93"/>
      <c r="R99" s="93"/>
      <c r="S99" s="93"/>
    </row>
    <row r="100" spans="2:19" ht="15.95" customHeight="1">
      <c r="B100" s="52" t="s">
        <v>107</v>
      </c>
      <c r="C100" s="43"/>
      <c r="D100" s="43"/>
      <c r="E100" s="17">
        <v>0</v>
      </c>
      <c r="F100" s="17">
        <v>9419</v>
      </c>
      <c r="G100" s="17">
        <v>0</v>
      </c>
      <c r="H100" s="17">
        <v>0</v>
      </c>
      <c r="I100" s="17">
        <v>0</v>
      </c>
      <c r="J100" s="17">
        <v>0</v>
      </c>
      <c r="K100" s="43"/>
      <c r="L100" s="33">
        <f t="shared" si="23"/>
        <v>9419</v>
      </c>
      <c r="N100" s="17">
        <v>0</v>
      </c>
      <c r="P100" s="93"/>
      <c r="Q100" s="93"/>
      <c r="R100" s="93"/>
      <c r="S100" s="93"/>
    </row>
    <row r="101" spans="2:19" ht="15.95" customHeight="1">
      <c r="B101" s="52" t="s">
        <v>61</v>
      </c>
      <c r="C101" s="43"/>
      <c r="D101" s="43"/>
      <c r="E101" s="17">
        <v>66</v>
      </c>
      <c r="F101" s="17">
        <v>208</v>
      </c>
      <c r="G101" s="17">
        <v>489</v>
      </c>
      <c r="H101" s="17">
        <v>1846</v>
      </c>
      <c r="I101" s="17">
        <v>13</v>
      </c>
      <c r="J101" s="17">
        <v>0</v>
      </c>
      <c r="K101" s="43"/>
      <c r="L101" s="33">
        <f t="shared" si="23"/>
        <v>2622</v>
      </c>
      <c r="N101" s="87">
        <v>0</v>
      </c>
      <c r="P101" s="93"/>
      <c r="Q101" s="93"/>
      <c r="R101" s="93"/>
      <c r="S101" s="93"/>
    </row>
    <row r="102" spans="2:19" ht="15.95" customHeight="1">
      <c r="B102" s="52" t="s">
        <v>3</v>
      </c>
      <c r="C102" s="43"/>
      <c r="D102" s="43"/>
      <c r="E102" s="17">
        <v>93</v>
      </c>
      <c r="F102" s="17">
        <v>1391</v>
      </c>
      <c r="G102" s="17">
        <v>679</v>
      </c>
      <c r="H102" s="17">
        <v>2384</v>
      </c>
      <c r="I102" s="17">
        <v>295</v>
      </c>
      <c r="J102" s="17">
        <v>0</v>
      </c>
      <c r="K102" s="43"/>
      <c r="L102" s="33">
        <f t="shared" si="23"/>
        <v>4842</v>
      </c>
      <c r="N102" s="87">
        <v>67</v>
      </c>
      <c r="P102" s="93"/>
      <c r="Q102" s="93"/>
      <c r="R102" s="93"/>
      <c r="S102" s="93"/>
    </row>
    <row r="103" spans="2:19" ht="15.95" customHeight="1">
      <c r="B103" s="29" t="s">
        <v>81</v>
      </c>
      <c r="C103" s="43"/>
      <c r="D103" s="43"/>
      <c r="E103" s="17">
        <v>65</v>
      </c>
      <c r="F103" s="17">
        <v>367</v>
      </c>
      <c r="G103" s="17">
        <v>129</v>
      </c>
      <c r="H103" s="17">
        <v>65</v>
      </c>
      <c r="I103" s="17">
        <v>0</v>
      </c>
      <c r="J103" s="17">
        <v>0</v>
      </c>
      <c r="K103" s="43"/>
      <c r="L103" s="33">
        <f t="shared" si="23"/>
        <v>626</v>
      </c>
      <c r="N103" s="87">
        <v>0</v>
      </c>
      <c r="P103" s="93"/>
      <c r="Q103" s="93"/>
      <c r="R103" s="93"/>
      <c r="S103" s="93"/>
    </row>
    <row r="104" spans="2:19" ht="15.95" customHeight="1">
      <c r="B104" s="29" t="s">
        <v>82</v>
      </c>
      <c r="C104" s="43"/>
      <c r="D104" s="43"/>
      <c r="E104" s="17">
        <v>57</v>
      </c>
      <c r="F104" s="17">
        <v>140</v>
      </c>
      <c r="G104" s="17">
        <v>12</v>
      </c>
      <c r="H104" s="17">
        <v>70</v>
      </c>
      <c r="I104" s="17">
        <v>12</v>
      </c>
      <c r="J104" s="17">
        <v>0</v>
      </c>
      <c r="K104" s="43"/>
      <c r="L104" s="33">
        <f t="shared" si="23"/>
        <v>291</v>
      </c>
      <c r="N104" s="69"/>
      <c r="P104" s="93"/>
      <c r="Q104" s="93"/>
      <c r="R104" s="93"/>
      <c r="S104" s="93"/>
    </row>
    <row r="105" spans="2:19" ht="15.95" customHeight="1">
      <c r="B105" s="29" t="s">
        <v>83</v>
      </c>
      <c r="C105" s="43"/>
      <c r="D105" s="43"/>
      <c r="E105" s="43"/>
      <c r="F105" s="17">
        <v>0</v>
      </c>
      <c r="G105" s="17">
        <v>257</v>
      </c>
      <c r="H105" s="17">
        <v>0</v>
      </c>
      <c r="I105" s="17">
        <v>0</v>
      </c>
      <c r="J105" s="17">
        <v>0</v>
      </c>
      <c r="K105" s="43"/>
      <c r="L105" s="33">
        <f t="shared" si="23"/>
        <v>257</v>
      </c>
      <c r="N105" s="69"/>
      <c r="P105" s="93"/>
      <c r="Q105" s="93"/>
      <c r="R105" s="93"/>
      <c r="S105" s="93"/>
    </row>
    <row r="106" spans="2:19" ht="15.95" customHeight="1">
      <c r="B106" s="29" t="s">
        <v>84</v>
      </c>
      <c r="C106" s="43"/>
      <c r="D106" s="43"/>
      <c r="E106" s="17">
        <v>371</v>
      </c>
      <c r="F106" s="61"/>
      <c r="G106" s="61"/>
      <c r="H106" s="61"/>
      <c r="I106" s="61"/>
      <c r="J106" s="61"/>
      <c r="K106" s="43"/>
      <c r="L106" s="33">
        <f t="shared" si="23"/>
        <v>371</v>
      </c>
      <c r="N106" s="69"/>
      <c r="P106" s="93"/>
      <c r="Q106" s="93"/>
      <c r="R106" s="93"/>
      <c r="S106" s="93"/>
    </row>
    <row r="107" spans="2:19" ht="15.95" customHeight="1">
      <c r="B107" s="29" t="s">
        <v>85</v>
      </c>
      <c r="C107" s="43"/>
      <c r="D107" s="43"/>
      <c r="E107" s="17">
        <v>3455</v>
      </c>
      <c r="F107" s="61"/>
      <c r="G107" s="61"/>
      <c r="H107" s="61"/>
      <c r="I107" s="61"/>
      <c r="J107" s="61"/>
      <c r="K107" s="43"/>
      <c r="L107" s="33">
        <f t="shared" si="23"/>
        <v>3455</v>
      </c>
      <c r="N107" s="69"/>
      <c r="P107" s="93"/>
      <c r="Q107" s="93"/>
      <c r="R107" s="93"/>
      <c r="S107" s="93"/>
    </row>
    <row r="108" spans="2:19" ht="15.95" customHeight="1">
      <c r="B108" s="29" t="s">
        <v>86</v>
      </c>
      <c r="C108" s="43"/>
      <c r="D108" s="43"/>
      <c r="E108" s="17">
        <v>983</v>
      </c>
      <c r="F108" s="17">
        <v>24</v>
      </c>
      <c r="G108" s="17">
        <v>10</v>
      </c>
      <c r="H108" s="17">
        <v>110</v>
      </c>
      <c r="I108" s="17">
        <v>12</v>
      </c>
      <c r="J108" s="17">
        <v>135</v>
      </c>
      <c r="K108" s="43"/>
      <c r="L108" s="33">
        <f t="shared" si="23"/>
        <v>1274</v>
      </c>
      <c r="N108" s="69"/>
      <c r="P108" s="93"/>
      <c r="Q108" s="93"/>
      <c r="R108" s="93"/>
      <c r="S108" s="93"/>
    </row>
    <row r="109" spans="2:19" ht="15.95" customHeight="1">
      <c r="B109" s="60" t="s">
        <v>62</v>
      </c>
      <c r="C109" s="32">
        <f>C28</f>
        <v>382</v>
      </c>
      <c r="D109" s="32">
        <f>D28</f>
        <v>19</v>
      </c>
      <c r="E109" s="32">
        <f t="shared" ref="E109:J109" si="26">SUM(E85:E88)</f>
        <v>20995</v>
      </c>
      <c r="F109" s="32">
        <f t="shared" si="26"/>
        <v>23092</v>
      </c>
      <c r="G109" s="32">
        <f t="shared" si="26"/>
        <v>3716</v>
      </c>
      <c r="H109" s="32">
        <f t="shared" si="26"/>
        <v>8005</v>
      </c>
      <c r="I109" s="32">
        <f t="shared" si="26"/>
        <v>1403</v>
      </c>
      <c r="J109" s="32">
        <f t="shared" si="26"/>
        <v>300</v>
      </c>
      <c r="K109" s="32">
        <f>K28</f>
        <v>30</v>
      </c>
      <c r="L109" s="32">
        <f>SUM(C109:K109)</f>
        <v>57942</v>
      </c>
      <c r="N109" s="35">
        <f>N88</f>
        <v>67</v>
      </c>
      <c r="P109" s="93"/>
      <c r="Q109" s="93"/>
      <c r="R109" s="93"/>
      <c r="S109" s="93"/>
    </row>
    <row r="110" spans="2:19" ht="12.75" customHeight="1">
      <c r="B110" s="8"/>
      <c r="C110" s="5"/>
      <c r="D110" s="5"/>
      <c r="E110" s="5"/>
      <c r="F110" s="5"/>
      <c r="G110" s="5"/>
      <c r="H110" s="5"/>
      <c r="I110" s="5"/>
      <c r="J110" s="5"/>
      <c r="K110" s="6"/>
      <c r="L110" s="6"/>
      <c r="P110" s="93"/>
      <c r="Q110" s="93"/>
      <c r="R110" s="93"/>
      <c r="S110" s="93"/>
    </row>
    <row r="111" spans="2:19" ht="15.95" customHeight="1">
      <c r="B111" s="70" t="s">
        <v>55</v>
      </c>
      <c r="C111" s="72"/>
      <c r="D111" s="73"/>
      <c r="E111" s="71">
        <f>E28-E109</f>
        <v>0</v>
      </c>
      <c r="F111" s="71">
        <f t="shared" ref="F111:L111" si="27">F28-F109</f>
        <v>0</v>
      </c>
      <c r="G111" s="71">
        <f t="shared" si="27"/>
        <v>0</v>
      </c>
      <c r="H111" s="71">
        <f t="shared" si="27"/>
        <v>0</v>
      </c>
      <c r="I111" s="71">
        <f t="shared" si="27"/>
        <v>0</v>
      </c>
      <c r="J111" s="71">
        <f t="shared" si="27"/>
        <v>0</v>
      </c>
      <c r="K111" s="74"/>
      <c r="L111" s="71">
        <f t="shared" si="27"/>
        <v>0</v>
      </c>
      <c r="P111" s="93"/>
      <c r="Q111" s="93"/>
      <c r="R111" s="93"/>
      <c r="S111" s="93"/>
    </row>
    <row r="112" spans="2:19" ht="12.75" customHeight="1">
      <c r="B112" s="8"/>
      <c r="C112" s="5"/>
      <c r="D112" s="5"/>
      <c r="E112" s="5"/>
      <c r="F112" s="5"/>
      <c r="G112" s="5"/>
      <c r="H112" s="5"/>
      <c r="I112" s="5"/>
      <c r="J112" s="5"/>
      <c r="K112" s="6"/>
      <c r="L112" s="6"/>
      <c r="P112" s="93"/>
      <c r="Q112" s="93"/>
      <c r="R112" s="93"/>
      <c r="S112" s="93"/>
    </row>
    <row r="113" spans="2:19" ht="15.95" customHeight="1">
      <c r="B113" s="29" t="s">
        <v>66</v>
      </c>
      <c r="C113" s="43"/>
      <c r="D113" s="43"/>
      <c r="E113" s="17">
        <v>0</v>
      </c>
      <c r="F113" s="17">
        <v>0</v>
      </c>
      <c r="G113" s="17">
        <v>0</v>
      </c>
      <c r="H113" s="17">
        <v>0</v>
      </c>
      <c r="I113" s="17">
        <v>0</v>
      </c>
      <c r="J113" s="17">
        <v>0</v>
      </c>
      <c r="K113" s="43"/>
      <c r="L113" s="33">
        <f>SUM(C113:K113)</f>
        <v>0</v>
      </c>
      <c r="M113" s="76" t="s">
        <v>122</v>
      </c>
      <c r="P113" s="93"/>
      <c r="Q113" s="93"/>
      <c r="R113" s="93"/>
      <c r="S113" s="93"/>
    </row>
    <row r="114" spans="2:19" ht="15.95" customHeight="1">
      <c r="B114" s="52" t="s">
        <v>5</v>
      </c>
      <c r="C114" s="43"/>
      <c r="D114" s="43"/>
      <c r="E114" s="43"/>
      <c r="F114" s="43"/>
      <c r="G114" s="43"/>
      <c r="H114" s="43"/>
      <c r="I114" s="43"/>
      <c r="J114" s="43"/>
      <c r="K114" s="43"/>
      <c r="L114" s="17">
        <v>122</v>
      </c>
      <c r="M114" s="76" t="s">
        <v>122</v>
      </c>
      <c r="P114" s="93"/>
      <c r="Q114" s="93"/>
      <c r="R114" s="93"/>
      <c r="S114" s="93"/>
    </row>
    <row r="115" spans="2:19" ht="12.75" customHeight="1">
      <c r="B115" s="8"/>
      <c r="C115" s="5"/>
      <c r="D115" s="5"/>
      <c r="E115" s="5"/>
      <c r="F115" s="5"/>
      <c r="G115" s="5"/>
      <c r="H115" s="5"/>
      <c r="I115" s="5"/>
      <c r="J115" s="5"/>
      <c r="K115" s="5"/>
      <c r="L115" s="5"/>
      <c r="P115" s="93"/>
      <c r="Q115" s="93"/>
      <c r="R115" s="93"/>
      <c r="S115" s="93"/>
    </row>
    <row r="116" spans="2:19" ht="15.95" customHeight="1">
      <c r="B116" s="55" t="s">
        <v>100</v>
      </c>
      <c r="C116" s="3"/>
      <c r="D116" s="3"/>
      <c r="E116" s="3"/>
      <c r="F116" s="3"/>
      <c r="G116" s="3"/>
      <c r="H116" s="3"/>
      <c r="I116" s="3"/>
      <c r="J116" s="3"/>
      <c r="K116" s="3"/>
      <c r="L116" s="3"/>
      <c r="P116" s="93"/>
      <c r="Q116" s="93"/>
      <c r="R116" s="93"/>
      <c r="S116" s="93"/>
    </row>
    <row r="117" spans="2:19" ht="15.95" customHeight="1">
      <c r="B117" s="67" t="s">
        <v>0</v>
      </c>
      <c r="C117" s="43"/>
      <c r="D117" s="43"/>
      <c r="E117" s="17">
        <v>0</v>
      </c>
      <c r="F117" s="17">
        <v>0</v>
      </c>
      <c r="G117" s="17">
        <v>0</v>
      </c>
      <c r="H117" s="17">
        <v>0</v>
      </c>
      <c r="I117" s="17">
        <v>0</v>
      </c>
      <c r="J117" s="17">
        <v>0</v>
      </c>
      <c r="K117" s="43"/>
      <c r="L117" s="33">
        <f>SUM(C117:K117)</f>
        <v>0</v>
      </c>
      <c r="P117" s="93"/>
      <c r="Q117" s="93"/>
      <c r="R117" s="93"/>
      <c r="S117" s="93"/>
    </row>
    <row r="118" spans="2:19" ht="15.95" customHeight="1">
      <c r="B118" s="29" t="s">
        <v>65</v>
      </c>
      <c r="C118" s="43"/>
      <c r="D118" s="43"/>
      <c r="E118" s="17">
        <v>0</v>
      </c>
      <c r="F118" s="17">
        <v>0</v>
      </c>
      <c r="G118" s="17">
        <v>-30</v>
      </c>
      <c r="H118" s="17">
        <v>-13</v>
      </c>
      <c r="I118" s="17">
        <v>-7</v>
      </c>
      <c r="J118" s="17">
        <v>0</v>
      </c>
      <c r="K118" s="43"/>
      <c r="L118" s="33">
        <f>SUM(C118:K118)</f>
        <v>-50</v>
      </c>
      <c r="P118" s="93"/>
      <c r="Q118" s="93"/>
      <c r="R118" s="93"/>
      <c r="S118" s="93"/>
    </row>
    <row r="119" spans="2:19" ht="15.95" customHeight="1">
      <c r="B119" s="29" t="s">
        <v>88</v>
      </c>
      <c r="C119" s="43"/>
      <c r="D119" s="43"/>
      <c r="E119" s="17">
        <v>0</v>
      </c>
      <c r="F119" s="17">
        <v>0</v>
      </c>
      <c r="G119" s="17">
        <v>0</v>
      </c>
      <c r="H119" s="17">
        <v>0</v>
      </c>
      <c r="I119" s="17">
        <v>0</v>
      </c>
      <c r="J119" s="17">
        <v>0</v>
      </c>
      <c r="K119" s="43"/>
      <c r="L119" s="33">
        <f>SUM(C119:K119)</f>
        <v>0</v>
      </c>
      <c r="P119" s="93"/>
      <c r="Q119" s="93"/>
      <c r="R119" s="93"/>
      <c r="S119" s="93"/>
    </row>
    <row r="120" spans="2:19" ht="15.95" customHeight="1">
      <c r="B120" s="53" t="s">
        <v>76</v>
      </c>
      <c r="C120" s="43"/>
      <c r="D120" s="43"/>
      <c r="E120" s="54">
        <f t="shared" ref="E120:J120" si="28">SUM(E121,E126)</f>
        <v>0</v>
      </c>
      <c r="F120" s="54">
        <f t="shared" si="28"/>
        <v>-869</v>
      </c>
      <c r="G120" s="54">
        <f t="shared" si="28"/>
        <v>-243</v>
      </c>
      <c r="H120" s="54">
        <f t="shared" si="28"/>
        <v>-579</v>
      </c>
      <c r="I120" s="54">
        <f t="shared" si="28"/>
        <v>-41</v>
      </c>
      <c r="J120" s="54">
        <f t="shared" si="28"/>
        <v>0</v>
      </c>
      <c r="K120" s="43"/>
      <c r="L120" s="33">
        <f>SUM(C120:K120)</f>
        <v>-1732</v>
      </c>
      <c r="P120" s="93"/>
      <c r="Q120" s="93"/>
      <c r="R120" s="93"/>
      <c r="S120" s="93"/>
    </row>
    <row r="121" spans="2:19" ht="15.95" customHeight="1">
      <c r="B121" s="53" t="s">
        <v>77</v>
      </c>
      <c r="C121" s="43"/>
      <c r="D121" s="43"/>
      <c r="E121" s="54">
        <f t="shared" ref="E121:J121" si="29">SUM(E122:E125)</f>
        <v>0</v>
      </c>
      <c r="F121" s="54">
        <f t="shared" si="29"/>
        <v>-680</v>
      </c>
      <c r="G121" s="54">
        <f t="shared" si="29"/>
        <v>-26</v>
      </c>
      <c r="H121" s="54">
        <f t="shared" si="29"/>
        <v>-303</v>
      </c>
      <c r="I121" s="54">
        <f t="shared" si="29"/>
        <v>-26</v>
      </c>
      <c r="J121" s="54">
        <f t="shared" si="29"/>
        <v>0</v>
      </c>
      <c r="K121" s="43"/>
      <c r="L121" s="33">
        <f>SUM(C121:K121)</f>
        <v>-1035</v>
      </c>
      <c r="P121" s="93"/>
      <c r="Q121" s="93"/>
      <c r="R121" s="93"/>
      <c r="S121" s="93"/>
    </row>
    <row r="122" spans="2:19" ht="15.95" customHeight="1">
      <c r="B122" s="68" t="s">
        <v>58</v>
      </c>
      <c r="C122" s="43"/>
      <c r="D122" s="43"/>
      <c r="E122" s="88">
        <v>0</v>
      </c>
      <c r="F122" s="88">
        <v>-531</v>
      </c>
      <c r="G122" s="88">
        <v>-26</v>
      </c>
      <c r="H122" s="88">
        <v>-65</v>
      </c>
      <c r="I122" s="88">
        <v>-15</v>
      </c>
      <c r="J122" s="88">
        <v>0</v>
      </c>
      <c r="K122" s="43"/>
      <c r="L122" s="33">
        <f t="shared" ref="L122:L134" si="30">SUM(C122:K122)</f>
        <v>-637</v>
      </c>
      <c r="P122" s="93"/>
      <c r="Q122" s="93"/>
      <c r="R122" s="93"/>
      <c r="S122" s="93"/>
    </row>
    <row r="123" spans="2:19" ht="15.95" customHeight="1">
      <c r="B123" s="68" t="s">
        <v>1</v>
      </c>
      <c r="C123" s="43"/>
      <c r="D123" s="43"/>
      <c r="E123" s="17">
        <v>0</v>
      </c>
      <c r="F123" s="43"/>
      <c r="G123" s="43"/>
      <c r="H123" s="43"/>
      <c r="I123" s="43"/>
      <c r="J123" s="43"/>
      <c r="K123" s="43"/>
      <c r="L123" s="33">
        <f>SUM(C123:K123)</f>
        <v>0</v>
      </c>
      <c r="P123" s="93"/>
      <c r="Q123" s="93"/>
      <c r="R123" s="93"/>
      <c r="S123" s="93"/>
    </row>
    <row r="124" spans="2:19" ht="15.95" customHeight="1">
      <c r="B124" s="30" t="s">
        <v>78</v>
      </c>
      <c r="C124" s="43"/>
      <c r="D124" s="43"/>
      <c r="E124" s="17">
        <v>0</v>
      </c>
      <c r="F124" s="43"/>
      <c r="G124" s="43"/>
      <c r="H124" s="43"/>
      <c r="I124" s="43"/>
      <c r="J124" s="43"/>
      <c r="K124" s="43"/>
      <c r="L124" s="33">
        <f>SUM(C124:K124)</f>
        <v>0</v>
      </c>
      <c r="P124" s="93"/>
      <c r="Q124" s="93"/>
      <c r="R124" s="93"/>
      <c r="S124" s="93"/>
    </row>
    <row r="125" spans="2:19" ht="15.95" customHeight="1">
      <c r="B125" s="30" t="s">
        <v>79</v>
      </c>
      <c r="C125" s="43"/>
      <c r="D125" s="43"/>
      <c r="E125" s="88">
        <v>0</v>
      </c>
      <c r="F125" s="88">
        <v>-149</v>
      </c>
      <c r="G125" s="88">
        <v>0</v>
      </c>
      <c r="H125" s="88">
        <v>-238</v>
      </c>
      <c r="I125" s="88">
        <v>-11</v>
      </c>
      <c r="J125" s="88">
        <v>0</v>
      </c>
      <c r="K125" s="43"/>
      <c r="L125" s="33">
        <f t="shared" si="30"/>
        <v>-398</v>
      </c>
      <c r="P125" s="93"/>
      <c r="Q125" s="93"/>
      <c r="R125" s="93"/>
      <c r="S125" s="93"/>
    </row>
    <row r="126" spans="2:19" ht="15.95" customHeight="1">
      <c r="B126" s="53" t="s">
        <v>80</v>
      </c>
      <c r="C126" s="43"/>
      <c r="D126" s="43"/>
      <c r="E126" s="54">
        <f t="shared" ref="E126:J126" si="31">SUM(E127:E134)</f>
        <v>0</v>
      </c>
      <c r="F126" s="54">
        <f t="shared" si="31"/>
        <v>-189</v>
      </c>
      <c r="G126" s="54">
        <f t="shared" si="31"/>
        <v>-217</v>
      </c>
      <c r="H126" s="54">
        <f t="shared" si="31"/>
        <v>-276</v>
      </c>
      <c r="I126" s="54">
        <f t="shared" si="31"/>
        <v>-15</v>
      </c>
      <c r="J126" s="54">
        <f t="shared" si="31"/>
        <v>0</v>
      </c>
      <c r="K126" s="43"/>
      <c r="L126" s="33">
        <f t="shared" si="30"/>
        <v>-697</v>
      </c>
      <c r="P126" s="93"/>
      <c r="Q126" s="93"/>
      <c r="R126" s="93"/>
      <c r="S126" s="93"/>
    </row>
    <row r="127" spans="2:19" ht="15.95" customHeight="1">
      <c r="B127" s="68" t="s">
        <v>2</v>
      </c>
      <c r="C127" s="43"/>
      <c r="D127" s="43"/>
      <c r="E127" s="17">
        <v>0</v>
      </c>
      <c r="F127" s="17">
        <v>-73</v>
      </c>
      <c r="G127" s="17">
        <v>-153</v>
      </c>
      <c r="H127" s="17">
        <v>-124</v>
      </c>
      <c r="I127" s="17">
        <v>-2</v>
      </c>
      <c r="J127" s="17">
        <v>0</v>
      </c>
      <c r="K127" s="43"/>
      <c r="L127" s="33">
        <f t="shared" si="30"/>
        <v>-352</v>
      </c>
      <c r="P127" s="93"/>
      <c r="Q127" s="93"/>
      <c r="R127" s="93"/>
      <c r="S127" s="93"/>
    </row>
    <row r="128" spans="2:19" ht="15.95" customHeight="1">
      <c r="B128" s="68" t="s">
        <v>3</v>
      </c>
      <c r="C128" s="43"/>
      <c r="D128" s="43"/>
      <c r="E128" s="17">
        <v>0</v>
      </c>
      <c r="F128" s="17">
        <v>-28</v>
      </c>
      <c r="G128" s="17">
        <v>-32</v>
      </c>
      <c r="H128" s="17">
        <v>-152</v>
      </c>
      <c r="I128" s="17">
        <v>-13</v>
      </c>
      <c r="J128" s="17">
        <v>0</v>
      </c>
      <c r="K128" s="43"/>
      <c r="L128" s="33">
        <f t="shared" si="30"/>
        <v>-225</v>
      </c>
      <c r="P128" s="93"/>
      <c r="Q128" s="93"/>
      <c r="R128" s="93"/>
      <c r="S128" s="93"/>
    </row>
    <row r="129" spans="2:19" ht="15.95" customHeight="1">
      <c r="B129" s="30" t="s">
        <v>81</v>
      </c>
      <c r="C129" s="43"/>
      <c r="D129" s="43"/>
      <c r="E129" s="17">
        <v>0</v>
      </c>
      <c r="F129" s="17">
        <v>-88</v>
      </c>
      <c r="G129" s="17">
        <v>0</v>
      </c>
      <c r="H129" s="17">
        <v>0</v>
      </c>
      <c r="I129" s="17">
        <v>0</v>
      </c>
      <c r="J129" s="17">
        <v>0</v>
      </c>
      <c r="K129" s="43"/>
      <c r="L129" s="33">
        <f t="shared" si="30"/>
        <v>-88</v>
      </c>
      <c r="P129" s="93"/>
      <c r="Q129" s="93"/>
      <c r="R129" s="93"/>
      <c r="S129" s="93"/>
    </row>
    <row r="130" spans="2:19" ht="15.95" customHeight="1">
      <c r="B130" s="30" t="s">
        <v>82</v>
      </c>
      <c r="C130" s="43"/>
      <c r="D130" s="43"/>
      <c r="E130" s="17">
        <v>0</v>
      </c>
      <c r="F130" s="17">
        <v>0</v>
      </c>
      <c r="G130" s="17">
        <v>0</v>
      </c>
      <c r="H130" s="17">
        <v>0</v>
      </c>
      <c r="I130" s="17">
        <v>0</v>
      </c>
      <c r="J130" s="17">
        <v>0</v>
      </c>
      <c r="K130" s="43"/>
      <c r="L130" s="33">
        <f t="shared" si="30"/>
        <v>0</v>
      </c>
      <c r="P130" s="93"/>
      <c r="Q130" s="93"/>
      <c r="R130" s="93"/>
      <c r="S130" s="93"/>
    </row>
    <row r="131" spans="2:19" ht="15.95" customHeight="1">
      <c r="B131" s="30" t="s">
        <v>83</v>
      </c>
      <c r="C131" s="43"/>
      <c r="D131" s="43"/>
      <c r="E131" s="43"/>
      <c r="F131" s="17">
        <v>0</v>
      </c>
      <c r="G131" s="17">
        <v>0</v>
      </c>
      <c r="H131" s="17">
        <v>0</v>
      </c>
      <c r="I131" s="17">
        <v>0</v>
      </c>
      <c r="J131" s="17">
        <v>0</v>
      </c>
      <c r="K131" s="43"/>
      <c r="L131" s="33">
        <f t="shared" si="30"/>
        <v>0</v>
      </c>
      <c r="P131" s="93"/>
      <c r="Q131" s="93"/>
      <c r="R131" s="93"/>
      <c r="S131" s="93"/>
    </row>
    <row r="132" spans="2:19" ht="15.95" customHeight="1">
      <c r="B132" s="30" t="s">
        <v>84</v>
      </c>
      <c r="C132" s="43"/>
      <c r="D132" s="43"/>
      <c r="E132" s="17">
        <v>0</v>
      </c>
      <c r="F132" s="61"/>
      <c r="G132" s="61"/>
      <c r="H132" s="61"/>
      <c r="I132" s="61"/>
      <c r="J132" s="61"/>
      <c r="K132" s="43"/>
      <c r="L132" s="33">
        <f t="shared" si="30"/>
        <v>0</v>
      </c>
      <c r="P132" s="93"/>
      <c r="Q132" s="93"/>
      <c r="R132" s="93"/>
      <c r="S132" s="93"/>
    </row>
    <row r="133" spans="2:19" ht="15.95" customHeight="1">
      <c r="B133" s="30" t="s">
        <v>85</v>
      </c>
      <c r="C133" s="43"/>
      <c r="D133" s="43"/>
      <c r="E133" s="17">
        <v>0</v>
      </c>
      <c r="F133" s="61"/>
      <c r="G133" s="61"/>
      <c r="H133" s="61"/>
      <c r="I133" s="61"/>
      <c r="J133" s="61"/>
      <c r="K133" s="43"/>
      <c r="L133" s="33">
        <f t="shared" si="30"/>
        <v>0</v>
      </c>
      <c r="P133" s="93"/>
      <c r="Q133" s="93"/>
      <c r="R133" s="93"/>
      <c r="S133" s="93"/>
    </row>
    <row r="134" spans="2:19" ht="15.95" customHeight="1">
      <c r="B134" s="29" t="s">
        <v>86</v>
      </c>
      <c r="C134" s="43"/>
      <c r="D134" s="43"/>
      <c r="E134" s="17">
        <v>0</v>
      </c>
      <c r="F134" s="17">
        <v>0</v>
      </c>
      <c r="G134" s="17">
        <v>-32</v>
      </c>
      <c r="H134" s="17">
        <v>0</v>
      </c>
      <c r="I134" s="17">
        <v>0</v>
      </c>
      <c r="J134" s="17">
        <v>0</v>
      </c>
      <c r="K134" s="43"/>
      <c r="L134" s="33">
        <f t="shared" si="30"/>
        <v>-32</v>
      </c>
      <c r="P134" s="93"/>
      <c r="Q134" s="93"/>
      <c r="R134" s="93"/>
      <c r="S134" s="93"/>
    </row>
    <row r="135" spans="2:19" ht="15.95" customHeight="1">
      <c r="B135" s="31" t="s">
        <v>89</v>
      </c>
      <c r="C135" s="43"/>
      <c r="D135" s="43"/>
      <c r="E135" s="32">
        <f t="shared" ref="E135:J135" si="32">SUM(E117:E120)</f>
        <v>0</v>
      </c>
      <c r="F135" s="32">
        <f t="shared" si="32"/>
        <v>-869</v>
      </c>
      <c r="G135" s="32">
        <f t="shared" si="32"/>
        <v>-273</v>
      </c>
      <c r="H135" s="32">
        <f t="shared" si="32"/>
        <v>-592</v>
      </c>
      <c r="I135" s="32">
        <f t="shared" si="32"/>
        <v>-48</v>
      </c>
      <c r="J135" s="32">
        <f t="shared" si="32"/>
        <v>0</v>
      </c>
      <c r="K135" s="43"/>
      <c r="L135" s="32">
        <f>SUM(C135:K135)</f>
        <v>-1782</v>
      </c>
      <c r="O135" s="16"/>
      <c r="P135" s="89">
        <v>-1782</v>
      </c>
      <c r="Q135" s="48">
        <f>P135-L135</f>
        <v>0</v>
      </c>
    </row>
    <row r="136" spans="2:19" ht="12.75" customHeight="1">
      <c r="B136" s="4"/>
      <c r="C136" s="3"/>
      <c r="D136" s="3"/>
      <c r="E136" s="3"/>
      <c r="F136" s="3"/>
      <c r="G136" s="3"/>
      <c r="H136" s="3"/>
      <c r="I136" s="3"/>
      <c r="J136" s="3"/>
      <c r="K136" s="3"/>
      <c r="L136" s="3"/>
      <c r="M136" s="3"/>
      <c r="P136" s="3"/>
    </row>
  </sheetData>
  <mergeCells count="12">
    <mergeCell ref="C6:C7"/>
    <mergeCell ref="D6:D7"/>
    <mergeCell ref="E6:E7"/>
    <mergeCell ref="F6:F7"/>
    <mergeCell ref="G6:G7"/>
    <mergeCell ref="P6:P7"/>
    <mergeCell ref="Q6:Q7"/>
    <mergeCell ref="H6:H7"/>
    <mergeCell ref="I6:I7"/>
    <mergeCell ref="J6:J7"/>
    <mergeCell ref="K6:K7"/>
    <mergeCell ref="L6:L7"/>
  </mergeCells>
  <conditionalFormatting sqref="M79:M81 M113:M114">
    <cfRule type="cellIs" dxfId="167" priority="24" operator="equal">
      <formula>"FAIL"</formula>
    </cfRule>
  </conditionalFormatting>
  <conditionalFormatting sqref="E77:J77 L77 E111:J111 L111">
    <cfRule type="cellIs" dxfId="166" priority="23" operator="notEqual">
      <formula>0</formula>
    </cfRule>
  </conditionalFormatting>
  <conditionalFormatting sqref="Q8:Q13 Q19:Q23 Q28 Q39:Q40 Q44 Q48 Q135">
    <cfRule type="cellIs" dxfId="165" priority="22" operator="notEqual">
      <formula>0</formula>
    </cfRule>
  </conditionalFormatting>
  <conditionalFormatting sqref="Q6:Q7">
    <cfRule type="expression" dxfId="164" priority="21">
      <formula>SUM($Q$8:$Q$135)&lt;&gt;0</formula>
    </cfRule>
  </conditionalFormatting>
  <conditionalFormatting sqref="C3:E3">
    <cfRule type="expression" dxfId="163" priority="20">
      <formula>$E$3&lt;&gt;0</formula>
    </cfRule>
  </conditionalFormatting>
  <conditionalFormatting sqref="C33:L33">
    <cfRule type="expression" dxfId="162" priority="18">
      <formula>ABS(C16-C33)&gt;1000</formula>
    </cfRule>
    <cfRule type="expression" dxfId="161" priority="19">
      <formula>ABS((C16-C33)/C33)&gt;0.1</formula>
    </cfRule>
  </conditionalFormatting>
  <conditionalFormatting sqref="C34:L34">
    <cfRule type="expression" dxfId="160" priority="16">
      <formula>ABS(C26-C34)&gt;1000</formula>
    </cfRule>
    <cfRule type="expression" dxfId="159" priority="17">
      <formula>ABS((C26-C34)/C34)&gt;0.1</formula>
    </cfRule>
  </conditionalFormatting>
  <conditionalFormatting sqref="C35:L35">
    <cfRule type="expression" dxfId="158" priority="14">
      <formula>ABS(C28-C35)&gt;1000</formula>
    </cfRule>
    <cfRule type="expression" dxfId="157" priority="15">
      <formula>ABS((C28-C35)/C35)&gt;0.1</formula>
    </cfRule>
  </conditionalFormatting>
  <conditionalFormatting sqref="Q45">
    <cfRule type="cellIs" dxfId="156" priority="13" operator="notEqual">
      <formula>0</formula>
    </cfRule>
  </conditionalFormatting>
  <dataValidations count="2">
    <dataValidation type="list" allowBlank="1" showInputMessage="1" showErrorMessage="1" sqref="H3">
      <formula1>#REF!</formula1>
    </dataValidation>
    <dataValidation errorStyle="warning" allowBlank="1" showInputMessage="1" showErrorMessage="1" sqref="E131 F132:J133 E126:J126 F123:J124 E120:J121 N54 N88 E54:J54 E88:J88 C117:D120 K117:K120 K79 C79:D79 C51:D54 K51:K54 E51:J51 C85:D88 K85:K88 C113:D113 K113"/>
  </dataValidations>
  <printOptions horizontalCentered="1" verticalCentered="1"/>
  <pageMargins left="0.47244094488188981" right="0.47244094488188981" top="0.47244094488188981" bottom="0.47244094488188981" header="0.51181102362204722" footer="0.51181102362204722"/>
  <pageSetup paperSize="8" scale="47"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8DB4E2"/>
    <pageSetUpPr fitToPage="1"/>
  </sheetPr>
  <dimension ref="A1:S136"/>
  <sheetViews>
    <sheetView zoomScaleNormal="100" workbookViewId="0">
      <pane ySplit="7" topLeftCell="A8" activePane="bottomLeft" state="frozen"/>
      <selection activeCell="L1" sqref="L1"/>
      <selection pane="bottomLeft" activeCell="L1" sqref="L1"/>
    </sheetView>
  </sheetViews>
  <sheetFormatPr defaultColWidth="10" defaultRowHeight="12.75"/>
  <cols>
    <col min="1" max="1" width="2.7109375" style="85" customWidth="1"/>
    <col min="2" max="2" width="104" style="85" customWidth="1"/>
    <col min="3" max="5" width="13.42578125" style="85" customWidth="1"/>
    <col min="6" max="6" width="13.85546875" style="85" customWidth="1"/>
    <col min="7" max="8" width="12.5703125" style="85" customWidth="1"/>
    <col min="9" max="9" width="13.28515625" style="85" customWidth="1"/>
    <col min="10" max="10" width="12.28515625" style="85" customWidth="1"/>
    <col min="11" max="12" width="15.140625" style="85" customWidth="1"/>
    <col min="13" max="13" width="7.7109375" style="85" customWidth="1"/>
    <col min="14" max="14" width="13" style="85" customWidth="1"/>
    <col min="15" max="15" width="3.28515625" style="85" customWidth="1"/>
    <col min="16" max="16" width="10.7109375" style="85" customWidth="1"/>
    <col min="17" max="17" width="11.5703125" style="85" customWidth="1"/>
    <col min="18" max="18" width="12.42578125" style="85" customWidth="1"/>
    <col min="19" max="20" width="9.140625" style="85" customWidth="1"/>
    <col min="21" max="21" width="10" style="85"/>
    <col min="22" max="22" width="10" style="85" customWidth="1"/>
    <col min="23" max="16384" width="10" style="85"/>
  </cols>
  <sheetData>
    <row r="1" spans="1:17" ht="20.100000000000001" customHeight="1">
      <c r="B1" s="22" t="s">
        <v>18</v>
      </c>
      <c r="C1" s="90"/>
      <c r="D1" s="90"/>
      <c r="G1" s="90"/>
      <c r="H1" s="90"/>
    </row>
    <row r="2" spans="1:17" ht="20.100000000000001" customHeight="1">
      <c r="B2" s="22" t="s">
        <v>116</v>
      </c>
    </row>
    <row r="3" spans="1:17" ht="20.100000000000001" customHeight="1">
      <c r="B3" s="23" t="s">
        <v>125</v>
      </c>
      <c r="C3" s="91"/>
      <c r="D3" s="91"/>
      <c r="E3" s="80"/>
      <c r="F3" s="92"/>
      <c r="G3" s="92"/>
      <c r="H3" s="82"/>
    </row>
    <row r="4" spans="1:17" ht="12.75" customHeight="1">
      <c r="C4" s="10"/>
      <c r="D4" s="10"/>
      <c r="E4" s="10"/>
      <c r="F4" s="10"/>
      <c r="G4" s="10"/>
      <c r="H4" s="10"/>
      <c r="I4" s="10"/>
      <c r="J4" s="10"/>
      <c r="K4" s="10"/>
      <c r="L4" s="10"/>
      <c r="M4" s="10"/>
      <c r="N4" s="10"/>
      <c r="P4" s="24"/>
    </row>
    <row r="5" spans="1:17" ht="12.75" customHeight="1">
      <c r="C5" s="10"/>
      <c r="D5" s="10"/>
      <c r="E5" s="10"/>
      <c r="F5" s="10"/>
      <c r="G5" s="10"/>
      <c r="H5" s="10"/>
      <c r="I5" s="10"/>
      <c r="J5" s="10"/>
      <c r="K5" s="10"/>
      <c r="L5" s="24" t="s">
        <v>64</v>
      </c>
      <c r="P5" s="16"/>
    </row>
    <row r="6" spans="1:17" ht="33" customHeight="1">
      <c r="B6" s="58" t="s">
        <v>104</v>
      </c>
      <c r="C6" s="108" t="s">
        <v>19</v>
      </c>
      <c r="D6" s="108" t="s">
        <v>20</v>
      </c>
      <c r="E6" s="108" t="s">
        <v>21</v>
      </c>
      <c r="F6" s="108" t="s">
        <v>63</v>
      </c>
      <c r="G6" s="108" t="s">
        <v>108</v>
      </c>
      <c r="H6" s="108" t="s">
        <v>109</v>
      </c>
      <c r="I6" s="108" t="s">
        <v>110</v>
      </c>
      <c r="J6" s="108" t="s">
        <v>111</v>
      </c>
      <c r="K6" s="108" t="s">
        <v>70</v>
      </c>
      <c r="L6" s="109" t="s">
        <v>22</v>
      </c>
      <c r="N6" s="49" t="s">
        <v>9</v>
      </c>
      <c r="O6" s="9"/>
      <c r="P6" s="107" t="s">
        <v>7</v>
      </c>
      <c r="Q6" s="107" t="s">
        <v>8</v>
      </c>
    </row>
    <row r="7" spans="1:17" ht="51.75" customHeight="1">
      <c r="B7" s="56" t="s">
        <v>105</v>
      </c>
      <c r="C7" s="108"/>
      <c r="D7" s="108"/>
      <c r="E7" s="108"/>
      <c r="F7" s="108"/>
      <c r="G7" s="108"/>
      <c r="H7" s="108"/>
      <c r="I7" s="108"/>
      <c r="J7" s="108"/>
      <c r="K7" s="108"/>
      <c r="L7" s="109"/>
      <c r="N7" s="49" t="s">
        <v>112</v>
      </c>
      <c r="O7" s="57"/>
      <c r="P7" s="107"/>
      <c r="Q7" s="107"/>
    </row>
    <row r="8" spans="1:17" ht="15.95" customHeight="1">
      <c r="A8" s="16"/>
      <c r="B8" s="28" t="s">
        <v>12</v>
      </c>
      <c r="C8" s="86">
        <v>471</v>
      </c>
      <c r="D8" s="86">
        <v>0</v>
      </c>
      <c r="E8" s="86">
        <v>83</v>
      </c>
      <c r="F8" s="86">
        <v>909</v>
      </c>
      <c r="G8" s="86">
        <v>76</v>
      </c>
      <c r="H8" s="86">
        <v>145</v>
      </c>
      <c r="I8" s="86">
        <v>23</v>
      </c>
      <c r="J8" s="86">
        <v>7</v>
      </c>
      <c r="K8" s="86">
        <v>0</v>
      </c>
      <c r="L8" s="59">
        <f>SUM(C8:K8)</f>
        <v>1714</v>
      </c>
      <c r="M8" s="10"/>
      <c r="N8" s="10"/>
      <c r="O8" s="19"/>
      <c r="P8" s="46">
        <v>1714</v>
      </c>
      <c r="Q8" s="47">
        <f t="shared" ref="Q8:Q13" si="0">P8-L8</f>
        <v>0</v>
      </c>
    </row>
    <row r="9" spans="1:17" ht="15.95" customHeight="1">
      <c r="A9" s="16"/>
      <c r="B9" s="28" t="s">
        <v>57</v>
      </c>
      <c r="C9" s="43"/>
      <c r="D9" s="43"/>
      <c r="E9" s="43"/>
      <c r="F9" s="43"/>
      <c r="G9" s="43"/>
      <c r="H9" s="43"/>
      <c r="I9" s="43"/>
      <c r="J9" s="43"/>
      <c r="K9" s="43"/>
      <c r="L9" s="43"/>
      <c r="M9" s="10"/>
      <c r="N9" s="10"/>
      <c r="O9" s="19"/>
      <c r="P9" s="78"/>
      <c r="Q9" s="79"/>
    </row>
    <row r="10" spans="1:17" ht="15.95" customHeight="1">
      <c r="A10" s="16"/>
      <c r="B10" s="29" t="s">
        <v>94</v>
      </c>
      <c r="C10" s="17">
        <v>806</v>
      </c>
      <c r="D10" s="17">
        <v>0</v>
      </c>
      <c r="E10" s="17">
        <v>0</v>
      </c>
      <c r="F10" s="17">
        <v>13609</v>
      </c>
      <c r="G10" s="17">
        <v>243</v>
      </c>
      <c r="H10" s="17">
        <v>4254</v>
      </c>
      <c r="I10" s="17">
        <v>290</v>
      </c>
      <c r="J10" s="17">
        <v>128</v>
      </c>
      <c r="K10" s="17">
        <v>93</v>
      </c>
      <c r="L10" s="33">
        <f>SUM(C10:K10)</f>
        <v>19423</v>
      </c>
      <c r="M10" s="10"/>
      <c r="N10" s="10"/>
      <c r="O10" s="18"/>
      <c r="P10" s="46">
        <v>19423</v>
      </c>
      <c r="Q10" s="47">
        <f t="shared" si="0"/>
        <v>0</v>
      </c>
    </row>
    <row r="11" spans="1:17" ht="15.95" customHeight="1">
      <c r="B11" s="29" t="s">
        <v>91</v>
      </c>
      <c r="C11" s="17">
        <v>0</v>
      </c>
      <c r="D11" s="17">
        <v>0</v>
      </c>
      <c r="E11" s="17">
        <v>0</v>
      </c>
      <c r="F11" s="17">
        <v>0</v>
      </c>
      <c r="G11" s="17">
        <v>0</v>
      </c>
      <c r="H11" s="17">
        <v>0</v>
      </c>
      <c r="I11" s="17">
        <v>0</v>
      </c>
      <c r="J11" s="17">
        <v>0</v>
      </c>
      <c r="K11" s="17">
        <v>0</v>
      </c>
      <c r="L11" s="33">
        <f>SUM(C11:K11)</f>
        <v>0</v>
      </c>
      <c r="O11" s="15"/>
      <c r="P11" s="46">
        <v>0</v>
      </c>
      <c r="Q11" s="47">
        <f t="shared" si="0"/>
        <v>0</v>
      </c>
    </row>
    <row r="12" spans="1:17" ht="15.95" customHeight="1">
      <c r="B12" s="28" t="s">
        <v>15</v>
      </c>
      <c r="C12" s="17">
        <v>1049</v>
      </c>
      <c r="D12" s="17">
        <v>13</v>
      </c>
      <c r="E12" s="17">
        <v>3936</v>
      </c>
      <c r="F12" s="17">
        <v>18552</v>
      </c>
      <c r="G12" s="17">
        <v>1039</v>
      </c>
      <c r="H12" s="17">
        <v>5092</v>
      </c>
      <c r="I12" s="17">
        <v>382</v>
      </c>
      <c r="J12" s="17">
        <v>304</v>
      </c>
      <c r="K12" s="17">
        <v>446</v>
      </c>
      <c r="L12" s="33">
        <f>SUM(C12:K12)</f>
        <v>30813</v>
      </c>
      <c r="M12" s="10"/>
      <c r="N12" s="10"/>
      <c r="O12" s="11"/>
      <c r="P12" s="46">
        <v>30813</v>
      </c>
      <c r="Q12" s="47">
        <f t="shared" si="0"/>
        <v>0</v>
      </c>
    </row>
    <row r="13" spans="1:17" ht="15.95" customHeight="1">
      <c r="B13" s="31" t="s">
        <v>68</v>
      </c>
      <c r="C13" s="32">
        <f>C8+C9+C10+C11+C12</f>
        <v>2326</v>
      </c>
      <c r="D13" s="32">
        <f t="shared" ref="D13:L13" si="1">D8+D9+D10+D11+D12</f>
        <v>13</v>
      </c>
      <c r="E13" s="32">
        <f t="shared" si="1"/>
        <v>4019</v>
      </c>
      <c r="F13" s="32">
        <f t="shared" si="1"/>
        <v>33070</v>
      </c>
      <c r="G13" s="32">
        <f t="shared" si="1"/>
        <v>1358</v>
      </c>
      <c r="H13" s="32">
        <f t="shared" si="1"/>
        <v>9491</v>
      </c>
      <c r="I13" s="32">
        <f t="shared" si="1"/>
        <v>695</v>
      </c>
      <c r="J13" s="32">
        <f t="shared" si="1"/>
        <v>439</v>
      </c>
      <c r="K13" s="32">
        <f t="shared" si="1"/>
        <v>539</v>
      </c>
      <c r="L13" s="32">
        <f t="shared" si="1"/>
        <v>51950</v>
      </c>
      <c r="M13" s="12"/>
      <c r="N13" s="10"/>
      <c r="O13" s="11"/>
      <c r="P13" s="46">
        <v>51950</v>
      </c>
      <c r="Q13" s="47">
        <f t="shared" si="0"/>
        <v>0</v>
      </c>
    </row>
    <row r="14" spans="1:17" ht="12.75" customHeight="1">
      <c r="C14" s="3"/>
      <c r="D14" s="3"/>
      <c r="E14" s="3"/>
      <c r="F14" s="3"/>
      <c r="G14" s="3"/>
      <c r="H14" s="3"/>
      <c r="I14" s="3"/>
      <c r="J14" s="3"/>
      <c r="K14" s="3"/>
      <c r="L14" s="3"/>
      <c r="N14" s="10"/>
      <c r="O14" s="5"/>
      <c r="P14" s="7"/>
      <c r="Q14" s="7"/>
    </row>
    <row r="15" spans="1:17" ht="15.95" customHeight="1">
      <c r="B15" s="45" t="s">
        <v>95</v>
      </c>
      <c r="C15" s="83">
        <f t="shared" ref="C15:K15" si="2">IF(C10&gt;-C21,C10+C21,0)</f>
        <v>32</v>
      </c>
      <c r="D15" s="83">
        <f t="shared" si="2"/>
        <v>0</v>
      </c>
      <c r="E15" s="83">
        <f t="shared" si="2"/>
        <v>0</v>
      </c>
      <c r="F15" s="83">
        <f t="shared" si="2"/>
        <v>551</v>
      </c>
      <c r="G15" s="83">
        <f t="shared" si="2"/>
        <v>9</v>
      </c>
      <c r="H15" s="83">
        <f t="shared" si="2"/>
        <v>173</v>
      </c>
      <c r="I15" s="83">
        <f t="shared" si="2"/>
        <v>12</v>
      </c>
      <c r="J15" s="83">
        <f t="shared" si="2"/>
        <v>5</v>
      </c>
      <c r="K15" s="83">
        <f t="shared" si="2"/>
        <v>4</v>
      </c>
      <c r="L15" s="33">
        <f>SUM(C15:K15)</f>
        <v>786</v>
      </c>
      <c r="N15" s="10"/>
      <c r="O15" s="5"/>
      <c r="P15" s="7"/>
      <c r="Q15" s="7"/>
    </row>
    <row r="16" spans="1:17" ht="15.95" customHeight="1">
      <c r="B16" s="31" t="s">
        <v>92</v>
      </c>
      <c r="C16" s="32">
        <f>SUM(C8:C9,C12,C15)+C19+C20+C11</f>
        <v>1552</v>
      </c>
      <c r="D16" s="32">
        <f t="shared" ref="D16:K16" si="3">SUM(D8:D9,D12,D15)+D19+D20+D11</f>
        <v>13</v>
      </c>
      <c r="E16" s="32">
        <f t="shared" si="3"/>
        <v>4019</v>
      </c>
      <c r="F16" s="32">
        <f t="shared" si="3"/>
        <v>20012</v>
      </c>
      <c r="G16" s="32">
        <f t="shared" si="3"/>
        <v>1124</v>
      </c>
      <c r="H16" s="32">
        <f t="shared" si="3"/>
        <v>5410</v>
      </c>
      <c r="I16" s="32">
        <f t="shared" si="3"/>
        <v>417</v>
      </c>
      <c r="J16" s="32">
        <f t="shared" si="3"/>
        <v>316</v>
      </c>
      <c r="K16" s="32">
        <f t="shared" si="3"/>
        <v>450</v>
      </c>
      <c r="L16" s="32">
        <f>SUM(C16:K16)</f>
        <v>33313</v>
      </c>
      <c r="N16" s="10"/>
      <c r="O16" s="6"/>
      <c r="P16" s="7"/>
      <c r="Q16" s="7"/>
    </row>
    <row r="17" spans="1:19" ht="12.75" customHeight="1">
      <c r="A17" s="16"/>
      <c r="C17" s="3"/>
      <c r="D17" s="3"/>
      <c r="E17" s="3"/>
      <c r="F17" s="3"/>
      <c r="G17" s="3"/>
      <c r="H17" s="3"/>
      <c r="I17" s="3"/>
      <c r="J17" s="3"/>
      <c r="K17" s="3"/>
      <c r="L17" s="3"/>
      <c r="O17" s="18"/>
      <c r="P17" s="7"/>
      <c r="Q17" s="7"/>
    </row>
    <row r="18" spans="1:19" ht="15.95" customHeight="1">
      <c r="B18" s="21" t="s">
        <v>54</v>
      </c>
      <c r="C18" s="3"/>
      <c r="D18" s="3"/>
      <c r="E18" s="3"/>
      <c r="F18" s="3"/>
      <c r="G18" s="3"/>
      <c r="H18" s="3"/>
      <c r="I18" s="3"/>
      <c r="J18" s="3"/>
      <c r="K18" s="3"/>
      <c r="L18" s="3"/>
      <c r="M18" s="10"/>
      <c r="N18" s="5"/>
      <c r="O18" s="3"/>
      <c r="P18" s="7"/>
      <c r="Q18" s="7"/>
      <c r="R18" s="42"/>
      <c r="S18" s="42"/>
    </row>
    <row r="19" spans="1:19" ht="15.95" customHeight="1">
      <c r="A19" s="16"/>
      <c r="B19" s="29" t="s">
        <v>69</v>
      </c>
      <c r="C19" s="17">
        <v>0</v>
      </c>
      <c r="D19" s="17">
        <v>0</v>
      </c>
      <c r="E19" s="17">
        <v>0</v>
      </c>
      <c r="F19" s="17">
        <v>0</v>
      </c>
      <c r="G19" s="17">
        <v>0</v>
      </c>
      <c r="H19" s="17">
        <v>0</v>
      </c>
      <c r="I19" s="17">
        <v>0</v>
      </c>
      <c r="J19" s="17">
        <v>0</v>
      </c>
      <c r="K19" s="17">
        <v>0</v>
      </c>
      <c r="L19" s="33">
        <f t="shared" ref="L19:L23" si="4">SUM(C19:K19)</f>
        <v>0</v>
      </c>
      <c r="O19" s="19"/>
      <c r="P19" s="46">
        <v>0</v>
      </c>
      <c r="Q19" s="47">
        <f t="shared" ref="Q19:Q23" si="5">P19-L19</f>
        <v>0</v>
      </c>
    </row>
    <row r="20" spans="1:19" ht="15.95" customHeight="1">
      <c r="A20" s="16"/>
      <c r="B20" s="28" t="s">
        <v>56</v>
      </c>
      <c r="C20" s="43"/>
      <c r="D20" s="43"/>
      <c r="E20" s="43"/>
      <c r="F20" s="43"/>
      <c r="G20" s="43"/>
      <c r="H20" s="43"/>
      <c r="I20" s="43"/>
      <c r="J20" s="43"/>
      <c r="K20" s="43"/>
      <c r="L20" s="43"/>
      <c r="O20" s="18"/>
      <c r="P20" s="78"/>
      <c r="Q20" s="79"/>
    </row>
    <row r="21" spans="1:19" ht="15.95" customHeight="1">
      <c r="B21" s="29" t="s">
        <v>97</v>
      </c>
      <c r="C21" s="17">
        <v>-774</v>
      </c>
      <c r="D21" s="17">
        <v>0</v>
      </c>
      <c r="E21" s="17">
        <v>0</v>
      </c>
      <c r="F21" s="17">
        <v>-13058</v>
      </c>
      <c r="G21" s="17">
        <v>-234</v>
      </c>
      <c r="H21" s="17">
        <v>-4081</v>
      </c>
      <c r="I21" s="17">
        <v>-278</v>
      </c>
      <c r="J21" s="17">
        <v>-123</v>
      </c>
      <c r="K21" s="17">
        <v>-89</v>
      </c>
      <c r="L21" s="33">
        <f t="shared" si="4"/>
        <v>-18637</v>
      </c>
      <c r="O21" s="18"/>
      <c r="P21" s="46">
        <v>-18637</v>
      </c>
      <c r="Q21" s="47">
        <f t="shared" si="5"/>
        <v>0</v>
      </c>
    </row>
    <row r="22" spans="1:19" ht="15.95" customHeight="1">
      <c r="B22" s="28" t="s">
        <v>17</v>
      </c>
      <c r="C22" s="17">
        <v>-684</v>
      </c>
      <c r="D22" s="17">
        <v>-11</v>
      </c>
      <c r="E22" s="17">
        <v>-72</v>
      </c>
      <c r="F22" s="17">
        <v>-5814</v>
      </c>
      <c r="G22" s="17">
        <v>-889</v>
      </c>
      <c r="H22" s="17">
        <v>-1091</v>
      </c>
      <c r="I22" s="17">
        <v>-117</v>
      </c>
      <c r="J22" s="17">
        <v>-183</v>
      </c>
      <c r="K22" s="17">
        <v>-356</v>
      </c>
      <c r="L22" s="33">
        <f t="shared" si="4"/>
        <v>-9217</v>
      </c>
      <c r="O22" s="18"/>
      <c r="P22" s="46">
        <v>-9217</v>
      </c>
      <c r="Q22" s="47">
        <f t="shared" si="5"/>
        <v>0</v>
      </c>
    </row>
    <row r="23" spans="1:19" ht="15.95" customHeight="1">
      <c r="B23" s="34" t="s">
        <v>90</v>
      </c>
      <c r="C23" s="32">
        <f t="shared" ref="C23:K23" si="6">SUM(C19:C22)</f>
        <v>-1458</v>
      </c>
      <c r="D23" s="32">
        <f t="shared" si="6"/>
        <v>-11</v>
      </c>
      <c r="E23" s="32">
        <f t="shared" si="6"/>
        <v>-72</v>
      </c>
      <c r="F23" s="32">
        <f t="shared" si="6"/>
        <v>-18872</v>
      </c>
      <c r="G23" s="32">
        <f t="shared" si="6"/>
        <v>-1123</v>
      </c>
      <c r="H23" s="32">
        <f t="shared" si="6"/>
        <v>-5172</v>
      </c>
      <c r="I23" s="32">
        <f t="shared" si="6"/>
        <v>-395</v>
      </c>
      <c r="J23" s="32">
        <f t="shared" si="6"/>
        <v>-306</v>
      </c>
      <c r="K23" s="32">
        <f t="shared" si="6"/>
        <v>-445</v>
      </c>
      <c r="L23" s="32">
        <f t="shared" si="4"/>
        <v>-27854</v>
      </c>
      <c r="M23" s="1"/>
      <c r="O23" s="15"/>
      <c r="P23" s="46">
        <v>-27854</v>
      </c>
      <c r="Q23" s="47">
        <f t="shared" si="5"/>
        <v>0</v>
      </c>
    </row>
    <row r="24" spans="1:19" ht="12.75" customHeight="1">
      <c r="A24" s="16"/>
      <c r="B24" s="2"/>
      <c r="C24" s="3"/>
      <c r="D24" s="3"/>
      <c r="E24" s="3"/>
      <c r="F24" s="3"/>
      <c r="G24" s="3"/>
      <c r="H24" s="3"/>
      <c r="I24" s="3"/>
      <c r="J24" s="3"/>
      <c r="K24" s="3"/>
      <c r="L24" s="3"/>
      <c r="O24" s="16"/>
      <c r="P24" s="7"/>
      <c r="Q24" s="7"/>
    </row>
    <row r="25" spans="1:19" ht="15.95" customHeight="1">
      <c r="A25" s="16"/>
      <c r="B25" s="45" t="s">
        <v>96</v>
      </c>
      <c r="C25" s="83">
        <f t="shared" ref="C25:K25" si="7">IF(-C21&gt;C10,C21+C10,0)</f>
        <v>0</v>
      </c>
      <c r="D25" s="83">
        <f t="shared" si="7"/>
        <v>0</v>
      </c>
      <c r="E25" s="83">
        <f t="shared" si="7"/>
        <v>0</v>
      </c>
      <c r="F25" s="83">
        <f t="shared" si="7"/>
        <v>0</v>
      </c>
      <c r="G25" s="83">
        <f t="shared" si="7"/>
        <v>0</v>
      </c>
      <c r="H25" s="83">
        <f t="shared" si="7"/>
        <v>0</v>
      </c>
      <c r="I25" s="83">
        <f t="shared" si="7"/>
        <v>0</v>
      </c>
      <c r="J25" s="83">
        <f t="shared" si="7"/>
        <v>0</v>
      </c>
      <c r="K25" s="83">
        <f t="shared" si="7"/>
        <v>0</v>
      </c>
      <c r="L25" s="33">
        <f t="shared" ref="L25:L26" si="8">SUM(C25:K25)</f>
        <v>0</v>
      </c>
      <c r="O25" s="16"/>
      <c r="P25" s="7"/>
      <c r="Q25" s="7"/>
    </row>
    <row r="26" spans="1:19" ht="15.95" customHeight="1">
      <c r="A26" s="16"/>
      <c r="B26" s="31" t="s">
        <v>93</v>
      </c>
      <c r="C26" s="32">
        <f>SUM(C22,C25)</f>
        <v>-684</v>
      </c>
      <c r="D26" s="32">
        <f t="shared" ref="D26:K26" si="9">SUM(D22,D25)</f>
        <v>-11</v>
      </c>
      <c r="E26" s="32">
        <f t="shared" si="9"/>
        <v>-72</v>
      </c>
      <c r="F26" s="32">
        <f t="shared" si="9"/>
        <v>-5814</v>
      </c>
      <c r="G26" s="32">
        <f t="shared" si="9"/>
        <v>-889</v>
      </c>
      <c r="H26" s="32">
        <f t="shared" si="9"/>
        <v>-1091</v>
      </c>
      <c r="I26" s="32">
        <f t="shared" si="9"/>
        <v>-117</v>
      </c>
      <c r="J26" s="32">
        <f t="shared" si="9"/>
        <v>-183</v>
      </c>
      <c r="K26" s="32">
        <f t="shared" si="9"/>
        <v>-356</v>
      </c>
      <c r="L26" s="32">
        <f t="shared" si="8"/>
        <v>-9217</v>
      </c>
      <c r="O26" s="15"/>
      <c r="P26" s="7"/>
      <c r="Q26" s="7"/>
    </row>
    <row r="27" spans="1:19" ht="12.75" customHeight="1">
      <c r="A27" s="16"/>
      <c r="B27" s="2"/>
      <c r="C27" s="3"/>
      <c r="D27" s="3"/>
      <c r="E27" s="3"/>
      <c r="F27" s="3"/>
      <c r="G27" s="3"/>
      <c r="H27" s="3"/>
      <c r="I27" s="3"/>
      <c r="J27" s="3"/>
      <c r="K27" s="3"/>
      <c r="L27" s="3"/>
      <c r="O27" s="15"/>
      <c r="P27" s="7"/>
      <c r="Q27" s="7"/>
    </row>
    <row r="28" spans="1:19" ht="15.95" customHeight="1">
      <c r="A28" s="16"/>
      <c r="B28" s="31" t="s">
        <v>67</v>
      </c>
      <c r="C28" s="32">
        <f>C13+C23</f>
        <v>868</v>
      </c>
      <c r="D28" s="32">
        <f t="shared" ref="D28:L28" si="10">D13+D23</f>
        <v>2</v>
      </c>
      <c r="E28" s="32">
        <f t="shared" si="10"/>
        <v>3947</v>
      </c>
      <c r="F28" s="32">
        <f t="shared" si="10"/>
        <v>14198</v>
      </c>
      <c r="G28" s="32">
        <f t="shared" si="10"/>
        <v>235</v>
      </c>
      <c r="H28" s="32">
        <f t="shared" si="10"/>
        <v>4319</v>
      </c>
      <c r="I28" s="32">
        <f t="shared" si="10"/>
        <v>300</v>
      </c>
      <c r="J28" s="32">
        <f t="shared" si="10"/>
        <v>133</v>
      </c>
      <c r="K28" s="32">
        <f t="shared" si="10"/>
        <v>94</v>
      </c>
      <c r="L28" s="32">
        <f t="shared" si="10"/>
        <v>24096</v>
      </c>
      <c r="M28" s="1"/>
      <c r="O28" s="15"/>
      <c r="P28" s="46">
        <v>24096</v>
      </c>
      <c r="Q28" s="47">
        <f>P28-L28</f>
        <v>0</v>
      </c>
    </row>
    <row r="29" spans="1:19" ht="12.75" customHeight="1">
      <c r="A29" s="20"/>
      <c r="B29" s="2"/>
      <c r="C29" s="3"/>
      <c r="D29" s="3"/>
      <c r="E29" s="3"/>
      <c r="F29" s="3"/>
      <c r="G29" s="3"/>
      <c r="H29" s="3"/>
      <c r="I29" s="3"/>
      <c r="J29" s="3"/>
      <c r="K29" s="3"/>
      <c r="L29" s="3"/>
      <c r="O29" s="41"/>
      <c r="P29" s="3"/>
      <c r="Q29" s="3"/>
    </row>
    <row r="30" spans="1:19" ht="15.95" customHeight="1">
      <c r="B30" s="28" t="s">
        <v>14</v>
      </c>
      <c r="C30" s="17">
        <v>0</v>
      </c>
      <c r="D30" s="17">
        <v>0</v>
      </c>
      <c r="E30" s="17">
        <v>0</v>
      </c>
      <c r="F30" s="17">
        <v>0</v>
      </c>
      <c r="G30" s="17">
        <v>0</v>
      </c>
      <c r="H30" s="17">
        <v>0</v>
      </c>
      <c r="I30" s="17">
        <v>0</v>
      </c>
      <c r="J30" s="17">
        <v>0</v>
      </c>
      <c r="K30" s="17">
        <v>0</v>
      </c>
      <c r="L30" s="33">
        <f>SUM(C30:K30)</f>
        <v>0</v>
      </c>
      <c r="M30" s="10"/>
      <c r="N30" s="10"/>
      <c r="P30" s="11"/>
      <c r="Q30" s="15"/>
    </row>
    <row r="31" spans="1:19" s="16" customFormat="1" ht="12.75" customHeight="1">
      <c r="A31" s="85"/>
      <c r="B31" s="14"/>
      <c r="C31" s="11"/>
      <c r="D31" s="11"/>
      <c r="E31" s="11"/>
      <c r="F31" s="11"/>
      <c r="G31" s="11"/>
      <c r="H31" s="11"/>
      <c r="I31" s="11"/>
      <c r="J31" s="11"/>
      <c r="K31" s="11"/>
      <c r="L31" s="11"/>
      <c r="M31" s="13"/>
      <c r="N31" s="13"/>
      <c r="O31" s="36"/>
      <c r="P31" s="25"/>
      <c r="Q31" s="26"/>
    </row>
    <row r="32" spans="1:19" s="16" customFormat="1" ht="15.95" customHeight="1">
      <c r="B32" s="37" t="s">
        <v>106</v>
      </c>
      <c r="C32" s="11"/>
      <c r="D32" s="11"/>
      <c r="E32" s="11"/>
      <c r="F32" s="11"/>
      <c r="G32" s="11"/>
      <c r="H32" s="11"/>
      <c r="I32" s="11"/>
      <c r="J32" s="11"/>
      <c r="K32" s="11"/>
      <c r="L32" s="15"/>
      <c r="M32" s="25"/>
      <c r="O32" s="15"/>
      <c r="P32" s="15"/>
      <c r="Q32" s="15"/>
      <c r="S32" s="15"/>
    </row>
    <row r="33" spans="1:19" s="16" customFormat="1" ht="15.95" customHeight="1">
      <c r="A33" s="85"/>
      <c r="B33" s="45" t="s">
        <v>117</v>
      </c>
      <c r="C33" s="83">
        <v>1777</v>
      </c>
      <c r="D33" s="83">
        <v>14</v>
      </c>
      <c r="E33" s="83">
        <v>3953</v>
      </c>
      <c r="F33" s="83">
        <v>20801</v>
      </c>
      <c r="G33" s="83">
        <v>937</v>
      </c>
      <c r="H33" s="83">
        <v>5532</v>
      </c>
      <c r="I33" s="83">
        <v>564</v>
      </c>
      <c r="J33" s="83">
        <v>366</v>
      </c>
      <c r="K33" s="83">
        <v>413</v>
      </c>
      <c r="L33" s="83">
        <v>34357</v>
      </c>
      <c r="M33" s="13"/>
      <c r="N33" s="13"/>
      <c r="O33" s="36"/>
      <c r="P33" s="40"/>
      <c r="Q33" s="39"/>
    </row>
    <row r="34" spans="1:19" ht="15.95" customHeight="1">
      <c r="B34" s="45" t="s">
        <v>118</v>
      </c>
      <c r="C34" s="83">
        <v>-829</v>
      </c>
      <c r="D34" s="83">
        <v>-12</v>
      </c>
      <c r="E34" s="83">
        <v>-90</v>
      </c>
      <c r="F34" s="83">
        <v>-7515</v>
      </c>
      <c r="G34" s="83">
        <v>-852</v>
      </c>
      <c r="H34" s="83">
        <v>-966</v>
      </c>
      <c r="I34" s="83">
        <v>-151</v>
      </c>
      <c r="J34" s="83">
        <v>-118</v>
      </c>
      <c r="K34" s="83">
        <v>-357</v>
      </c>
      <c r="L34" s="83">
        <v>-10890</v>
      </c>
      <c r="O34" s="36"/>
      <c r="P34" s="3"/>
      <c r="Q34" s="3"/>
    </row>
    <row r="35" spans="1:19" ht="15.95" customHeight="1">
      <c r="B35" s="45" t="s">
        <v>119</v>
      </c>
      <c r="C35" s="83">
        <v>948</v>
      </c>
      <c r="D35" s="83">
        <v>2</v>
      </c>
      <c r="E35" s="83">
        <v>3863</v>
      </c>
      <c r="F35" s="83">
        <v>13286</v>
      </c>
      <c r="G35" s="83">
        <v>85</v>
      </c>
      <c r="H35" s="83">
        <v>4566</v>
      </c>
      <c r="I35" s="83">
        <v>413</v>
      </c>
      <c r="J35" s="83">
        <v>248</v>
      </c>
      <c r="K35" s="83">
        <v>56</v>
      </c>
      <c r="L35" s="83">
        <v>23467</v>
      </c>
      <c r="O35" s="36"/>
      <c r="P35" s="3"/>
      <c r="Q35" s="3"/>
    </row>
    <row r="36" spans="1:19" ht="12.75" customHeight="1">
      <c r="C36" s="41">
        <v>2</v>
      </c>
      <c r="D36" s="41">
        <v>3</v>
      </c>
      <c r="E36" s="41">
        <v>4</v>
      </c>
      <c r="F36" s="41">
        <v>5</v>
      </c>
      <c r="G36" s="41">
        <v>6</v>
      </c>
      <c r="H36" s="41">
        <v>7</v>
      </c>
      <c r="I36" s="41">
        <v>8</v>
      </c>
      <c r="J36" s="41">
        <v>9</v>
      </c>
      <c r="K36" s="41">
        <v>10</v>
      </c>
      <c r="L36" s="41">
        <v>11</v>
      </c>
      <c r="O36" s="36"/>
      <c r="P36" s="3"/>
      <c r="Q36" s="3"/>
    </row>
    <row r="37" spans="1:19" ht="18" customHeight="1">
      <c r="B37" s="27" t="s">
        <v>103</v>
      </c>
      <c r="C37" s="3"/>
      <c r="D37" s="3"/>
      <c r="E37" s="3"/>
      <c r="F37" s="3"/>
      <c r="G37" s="3"/>
      <c r="H37" s="3"/>
      <c r="I37" s="3"/>
      <c r="J37" s="3"/>
      <c r="K37" s="3"/>
      <c r="L37" s="3"/>
      <c r="O37" s="3"/>
      <c r="P37" s="3"/>
      <c r="Q37" s="3"/>
      <c r="R37" s="3"/>
      <c r="S37" s="3"/>
    </row>
    <row r="38" spans="1:19" ht="15.95" customHeight="1">
      <c r="B38" s="1" t="s">
        <v>53</v>
      </c>
      <c r="C38" s="3"/>
      <c r="D38" s="3"/>
      <c r="E38" s="3"/>
      <c r="F38" s="3"/>
      <c r="G38" s="3"/>
      <c r="H38" s="3"/>
      <c r="I38" s="3"/>
      <c r="J38" s="3"/>
      <c r="K38" s="3"/>
      <c r="L38" s="3"/>
      <c r="O38" s="36"/>
      <c r="P38" s="3"/>
      <c r="Q38" s="3"/>
    </row>
    <row r="39" spans="1:19" ht="15.95" customHeight="1">
      <c r="B39" s="28" t="s">
        <v>10</v>
      </c>
      <c r="C39" s="17">
        <v>577</v>
      </c>
      <c r="D39" s="17">
        <v>0</v>
      </c>
      <c r="E39" s="17">
        <v>1450</v>
      </c>
      <c r="F39" s="17">
        <v>11397</v>
      </c>
      <c r="G39" s="17">
        <v>586</v>
      </c>
      <c r="H39" s="17">
        <v>2886</v>
      </c>
      <c r="I39" s="17">
        <v>103</v>
      </c>
      <c r="J39" s="17">
        <v>263</v>
      </c>
      <c r="K39" s="17">
        <v>362</v>
      </c>
      <c r="L39" s="33">
        <f t="shared" ref="L39:L46" si="11">SUM(C39:K39)</f>
        <v>17624</v>
      </c>
      <c r="O39" s="81"/>
      <c r="P39" s="46">
        <v>17624</v>
      </c>
      <c r="Q39" s="47">
        <f>P39-L39</f>
        <v>0</v>
      </c>
    </row>
    <row r="40" spans="1:19" ht="15.95" customHeight="1">
      <c r="B40" s="53" t="s">
        <v>11</v>
      </c>
      <c r="C40" s="44">
        <f>SUM(C41:C46)</f>
        <v>342</v>
      </c>
      <c r="D40" s="44">
        <f>SUM(D41:D46)</f>
        <v>0</v>
      </c>
      <c r="E40" s="44">
        <f t="shared" ref="E40:J40" si="12">SUM(E41:E46)</f>
        <v>1936</v>
      </c>
      <c r="F40" s="44">
        <f t="shared" si="12"/>
        <v>4902</v>
      </c>
      <c r="G40" s="44">
        <f>SUM(G41:G46)</f>
        <v>320</v>
      </c>
      <c r="H40" s="44">
        <f t="shared" si="12"/>
        <v>1773</v>
      </c>
      <c r="I40" s="44">
        <f t="shared" si="12"/>
        <v>244</v>
      </c>
      <c r="J40" s="44">
        <f t="shared" si="12"/>
        <v>8</v>
      </c>
      <c r="K40" s="44">
        <f>SUM(K41:K46)</f>
        <v>6</v>
      </c>
      <c r="L40" s="33">
        <f t="shared" si="11"/>
        <v>9531</v>
      </c>
      <c r="O40" s="81"/>
      <c r="P40" s="46">
        <v>9531</v>
      </c>
      <c r="Q40" s="47">
        <f>P40-L40</f>
        <v>0</v>
      </c>
    </row>
    <row r="41" spans="1:19" ht="15.95" customHeight="1">
      <c r="B41" s="29" t="s">
        <v>71</v>
      </c>
      <c r="C41" s="17">
        <v>0</v>
      </c>
      <c r="D41" s="17">
        <v>0</v>
      </c>
      <c r="E41" s="17">
        <v>291</v>
      </c>
      <c r="F41" s="17">
        <v>535</v>
      </c>
      <c r="G41" s="17">
        <v>49</v>
      </c>
      <c r="H41" s="17">
        <v>91</v>
      </c>
      <c r="I41" s="17">
        <v>14</v>
      </c>
      <c r="J41" s="17">
        <v>7</v>
      </c>
      <c r="K41" s="17">
        <v>0</v>
      </c>
      <c r="L41" s="33">
        <f t="shared" si="11"/>
        <v>987</v>
      </c>
      <c r="O41" s="36"/>
      <c r="P41" s="3"/>
      <c r="Q41" s="3"/>
    </row>
    <row r="42" spans="1:19" ht="15.95" customHeight="1">
      <c r="B42" s="29" t="s">
        <v>72</v>
      </c>
      <c r="C42" s="17">
        <v>10</v>
      </c>
      <c r="D42" s="17">
        <v>0</v>
      </c>
      <c r="E42" s="17">
        <v>339</v>
      </c>
      <c r="F42" s="17">
        <v>1546</v>
      </c>
      <c r="G42" s="17">
        <v>10</v>
      </c>
      <c r="H42" s="17">
        <v>1262</v>
      </c>
      <c r="I42" s="17">
        <v>67</v>
      </c>
      <c r="J42" s="17">
        <v>1</v>
      </c>
      <c r="K42" s="17">
        <v>1</v>
      </c>
      <c r="L42" s="33">
        <f t="shared" si="11"/>
        <v>3236</v>
      </c>
      <c r="O42" s="5"/>
      <c r="P42" s="3"/>
      <c r="Q42" s="3"/>
    </row>
    <row r="43" spans="1:19" ht="15.95" customHeight="1">
      <c r="B43" s="29" t="s">
        <v>73</v>
      </c>
      <c r="C43" s="17">
        <v>38</v>
      </c>
      <c r="D43" s="17">
        <v>0</v>
      </c>
      <c r="E43" s="17">
        <v>0</v>
      </c>
      <c r="F43" s="17">
        <v>145</v>
      </c>
      <c r="G43" s="17">
        <v>0</v>
      </c>
      <c r="H43" s="17">
        <v>4</v>
      </c>
      <c r="I43" s="17">
        <v>27</v>
      </c>
      <c r="J43" s="17">
        <v>0</v>
      </c>
      <c r="K43" s="17">
        <v>0</v>
      </c>
      <c r="L43" s="33">
        <f t="shared" si="11"/>
        <v>214</v>
      </c>
      <c r="O43" s="36"/>
      <c r="P43" s="3"/>
      <c r="Q43" s="3"/>
    </row>
    <row r="44" spans="1:19" ht="15.95" customHeight="1">
      <c r="B44" s="29" t="s">
        <v>74</v>
      </c>
      <c r="C44" s="17">
        <v>257</v>
      </c>
      <c r="D44" s="17">
        <v>0</v>
      </c>
      <c r="E44" s="17">
        <v>0</v>
      </c>
      <c r="F44" s="17">
        <v>423</v>
      </c>
      <c r="G44" s="17">
        <v>0</v>
      </c>
      <c r="H44" s="17">
        <v>0</v>
      </c>
      <c r="I44" s="17">
        <v>0</v>
      </c>
      <c r="J44" s="17">
        <v>0</v>
      </c>
      <c r="K44" s="17">
        <v>0</v>
      </c>
      <c r="L44" s="33">
        <f t="shared" si="11"/>
        <v>680</v>
      </c>
      <c r="O44" s="51"/>
      <c r="P44" s="46">
        <v>680</v>
      </c>
      <c r="Q44" s="47">
        <f>P44-L44</f>
        <v>0</v>
      </c>
    </row>
    <row r="45" spans="1:19" ht="15.95" customHeight="1">
      <c r="B45" s="29" t="s">
        <v>75</v>
      </c>
      <c r="C45" s="17">
        <v>4</v>
      </c>
      <c r="D45" s="17">
        <v>0</v>
      </c>
      <c r="E45" s="17">
        <v>17</v>
      </c>
      <c r="F45" s="17">
        <v>1</v>
      </c>
      <c r="G45" s="17">
        <v>0</v>
      </c>
      <c r="H45" s="17">
        <v>0</v>
      </c>
      <c r="I45" s="17">
        <v>0</v>
      </c>
      <c r="J45" s="17">
        <v>0</v>
      </c>
      <c r="K45" s="17">
        <v>0</v>
      </c>
      <c r="L45" s="33">
        <f t="shared" si="11"/>
        <v>22</v>
      </c>
      <c r="O45" s="5"/>
      <c r="P45" s="46">
        <v>22</v>
      </c>
      <c r="Q45" s="47">
        <f>P45-L45</f>
        <v>0</v>
      </c>
    </row>
    <row r="46" spans="1:19" ht="15.95" customHeight="1">
      <c r="B46" s="29" t="s">
        <v>6</v>
      </c>
      <c r="C46" s="17">
        <v>33</v>
      </c>
      <c r="D46" s="17">
        <v>0</v>
      </c>
      <c r="E46" s="17">
        <v>1289</v>
      </c>
      <c r="F46" s="17">
        <v>2252</v>
      </c>
      <c r="G46" s="17">
        <v>261</v>
      </c>
      <c r="H46" s="17">
        <v>416</v>
      </c>
      <c r="I46" s="17">
        <v>136</v>
      </c>
      <c r="J46" s="17">
        <v>0</v>
      </c>
      <c r="K46" s="17">
        <v>5</v>
      </c>
      <c r="L46" s="33">
        <f t="shared" si="11"/>
        <v>4392</v>
      </c>
      <c r="O46" s="5"/>
      <c r="P46" s="3"/>
      <c r="Q46" s="3"/>
    </row>
    <row r="47" spans="1:19" ht="15.95" customHeight="1">
      <c r="B47" s="1" t="s">
        <v>54</v>
      </c>
      <c r="C47" s="3"/>
      <c r="D47" s="3"/>
      <c r="E47" s="3"/>
      <c r="F47" s="3"/>
      <c r="G47" s="3"/>
      <c r="H47" s="3"/>
      <c r="I47" s="3"/>
      <c r="J47" s="3"/>
      <c r="K47" s="3"/>
      <c r="L47" s="3"/>
      <c r="O47" s="5"/>
      <c r="P47" s="3"/>
      <c r="Q47" s="3"/>
    </row>
    <row r="48" spans="1:19" ht="15.95" customHeight="1">
      <c r="B48" s="28" t="s">
        <v>13</v>
      </c>
      <c r="C48" s="17">
        <v>-673</v>
      </c>
      <c r="D48" s="17">
        <v>0</v>
      </c>
      <c r="E48" s="17">
        <v>-51</v>
      </c>
      <c r="F48" s="17">
        <v>-2259</v>
      </c>
      <c r="G48" s="17">
        <v>-920</v>
      </c>
      <c r="H48" s="17">
        <v>-908</v>
      </c>
      <c r="I48" s="17">
        <v>-83</v>
      </c>
      <c r="J48" s="17">
        <v>-5</v>
      </c>
      <c r="K48" s="17">
        <v>0</v>
      </c>
      <c r="L48" s="33">
        <f>SUM(C48:K48)</f>
        <v>-4899</v>
      </c>
      <c r="O48" s="51"/>
      <c r="P48" s="46">
        <v>-4899</v>
      </c>
      <c r="Q48" s="47">
        <f>P48-L48</f>
        <v>0</v>
      </c>
    </row>
    <row r="49" spans="2:19" ht="6" customHeight="1">
      <c r="B49" s="4"/>
      <c r="C49" s="3"/>
      <c r="D49" s="3"/>
      <c r="E49" s="3"/>
      <c r="F49" s="3"/>
      <c r="G49" s="3"/>
      <c r="H49" s="3"/>
      <c r="I49" s="3"/>
      <c r="J49" s="3"/>
      <c r="K49" s="3"/>
      <c r="L49" s="3"/>
      <c r="M49" s="3"/>
      <c r="O49" s="38"/>
      <c r="P49" s="3"/>
    </row>
    <row r="50" spans="2:19" ht="15.95" customHeight="1">
      <c r="B50" s="55" t="s">
        <v>101</v>
      </c>
      <c r="C50" s="3"/>
      <c r="D50" s="3"/>
      <c r="E50" s="5"/>
      <c r="F50" s="3"/>
      <c r="G50" s="5"/>
      <c r="H50" s="5"/>
      <c r="I50" s="5"/>
      <c r="J50" s="5"/>
      <c r="K50" s="3"/>
      <c r="L50" s="3"/>
      <c r="O50" s="12"/>
    </row>
    <row r="51" spans="2:19" ht="15.95" customHeight="1">
      <c r="B51" s="62" t="s">
        <v>12</v>
      </c>
      <c r="C51" s="43"/>
      <c r="D51" s="43"/>
      <c r="E51" s="50">
        <f t="shared" ref="E51:J51" si="13">E8</f>
        <v>83</v>
      </c>
      <c r="F51" s="50">
        <f t="shared" si="13"/>
        <v>909</v>
      </c>
      <c r="G51" s="50">
        <f t="shared" si="13"/>
        <v>76</v>
      </c>
      <c r="H51" s="50">
        <f t="shared" si="13"/>
        <v>145</v>
      </c>
      <c r="I51" s="50">
        <f t="shared" si="13"/>
        <v>23</v>
      </c>
      <c r="J51" s="50">
        <f t="shared" si="13"/>
        <v>7</v>
      </c>
      <c r="K51" s="43"/>
      <c r="L51" s="33">
        <f>SUM(C51:K51)</f>
        <v>1243</v>
      </c>
      <c r="N51" s="43"/>
      <c r="O51" s="12"/>
    </row>
    <row r="52" spans="2:19" ht="15.95" customHeight="1">
      <c r="B52" s="28" t="s">
        <v>0</v>
      </c>
      <c r="C52" s="43"/>
      <c r="D52" s="43"/>
      <c r="E52" s="17">
        <v>1445</v>
      </c>
      <c r="F52" s="17">
        <v>1122</v>
      </c>
      <c r="G52" s="17">
        <v>122</v>
      </c>
      <c r="H52" s="17">
        <v>153</v>
      </c>
      <c r="I52" s="17">
        <v>48</v>
      </c>
      <c r="J52" s="17">
        <v>71</v>
      </c>
      <c r="K52" s="43"/>
      <c r="L52" s="33">
        <f>SUM(C52:K52)</f>
        <v>2961</v>
      </c>
      <c r="N52" s="43"/>
      <c r="O52" s="5"/>
      <c r="P52" s="93"/>
      <c r="Q52" s="93"/>
      <c r="R52" s="93"/>
      <c r="S52" s="93"/>
    </row>
    <row r="53" spans="2:19" ht="15.95" customHeight="1">
      <c r="B53" s="29" t="s">
        <v>65</v>
      </c>
      <c r="C53" s="43"/>
      <c r="D53" s="43"/>
      <c r="E53" s="17">
        <v>0</v>
      </c>
      <c r="F53" s="17">
        <v>555</v>
      </c>
      <c r="G53" s="17">
        <v>49</v>
      </c>
      <c r="H53" s="17">
        <v>94</v>
      </c>
      <c r="I53" s="17">
        <v>14</v>
      </c>
      <c r="J53" s="17">
        <v>7</v>
      </c>
      <c r="K53" s="43"/>
      <c r="L53" s="33">
        <f>SUM(C53:K53)</f>
        <v>719</v>
      </c>
      <c r="N53" s="43"/>
      <c r="P53" s="93"/>
      <c r="Q53" s="93"/>
      <c r="R53" s="93"/>
      <c r="S53" s="93"/>
    </row>
    <row r="54" spans="2:19" ht="15.95" customHeight="1">
      <c r="B54" s="53" t="s">
        <v>76</v>
      </c>
      <c r="C54" s="43"/>
      <c r="D54" s="43"/>
      <c r="E54" s="54">
        <f t="shared" ref="E54:J54" si="14">SUM(E55,E64)</f>
        <v>2491</v>
      </c>
      <c r="F54" s="54">
        <f t="shared" si="14"/>
        <v>17426</v>
      </c>
      <c r="G54" s="54">
        <f t="shared" si="14"/>
        <v>877</v>
      </c>
      <c r="H54" s="54">
        <f t="shared" si="14"/>
        <v>5018</v>
      </c>
      <c r="I54" s="54">
        <f t="shared" si="14"/>
        <v>332</v>
      </c>
      <c r="J54" s="54">
        <f t="shared" si="14"/>
        <v>231</v>
      </c>
      <c r="K54" s="43"/>
      <c r="L54" s="33">
        <f>SUM(C54:K54)</f>
        <v>26375</v>
      </c>
      <c r="N54" s="54">
        <f>SUM(N55,N64)</f>
        <v>0</v>
      </c>
      <c r="P54" s="93"/>
      <c r="Q54" s="93"/>
      <c r="R54" s="93"/>
      <c r="S54" s="93"/>
    </row>
    <row r="55" spans="2:19" ht="15.95" customHeight="1">
      <c r="B55" s="53" t="s">
        <v>77</v>
      </c>
      <c r="C55" s="43"/>
      <c r="D55" s="43"/>
      <c r="E55" s="54">
        <f>E61+E62+E56+E63</f>
        <v>1734</v>
      </c>
      <c r="F55" s="54">
        <f>F56+F63</f>
        <v>11507</v>
      </c>
      <c r="G55" s="54">
        <f>G56+G63</f>
        <v>201</v>
      </c>
      <c r="H55" s="54">
        <f>H56+H63</f>
        <v>3418</v>
      </c>
      <c r="I55" s="54">
        <f>I56+I63</f>
        <v>180</v>
      </c>
      <c r="J55" s="54">
        <f>J56+J63</f>
        <v>0</v>
      </c>
      <c r="K55" s="43"/>
      <c r="L55" s="33">
        <f>SUM(C55:K55)</f>
        <v>17040</v>
      </c>
      <c r="N55" s="54">
        <f>N56</f>
        <v>0</v>
      </c>
      <c r="P55" s="93"/>
      <c r="Q55" s="93"/>
      <c r="R55" s="93"/>
      <c r="S55" s="93"/>
    </row>
    <row r="56" spans="2:19" ht="15.95" customHeight="1">
      <c r="B56" s="63" t="s">
        <v>58</v>
      </c>
      <c r="C56" s="43"/>
      <c r="D56" s="43"/>
      <c r="E56" s="54">
        <f>SUM(E57:E60)</f>
        <v>0</v>
      </c>
      <c r="F56" s="54">
        <f t="shared" ref="F56:J56" si="15">SUM(F57:F60)</f>
        <v>10943</v>
      </c>
      <c r="G56" s="54">
        <f t="shared" si="15"/>
        <v>201</v>
      </c>
      <c r="H56" s="54">
        <f t="shared" si="15"/>
        <v>2815</v>
      </c>
      <c r="I56" s="54">
        <f t="shared" si="15"/>
        <v>180</v>
      </c>
      <c r="J56" s="54">
        <f t="shared" si="15"/>
        <v>0</v>
      </c>
      <c r="K56" s="43"/>
      <c r="L56" s="33">
        <f t="shared" ref="L56:L74" si="16">SUM(C56:K56)</f>
        <v>14139</v>
      </c>
      <c r="N56" s="54">
        <f>N60</f>
        <v>0</v>
      </c>
      <c r="P56" s="93"/>
      <c r="Q56" s="93"/>
      <c r="R56" s="93"/>
      <c r="S56" s="93"/>
    </row>
    <row r="57" spans="2:19" ht="15.95" customHeight="1">
      <c r="B57" s="29" t="s">
        <v>114</v>
      </c>
      <c r="C57" s="43"/>
      <c r="D57" s="43"/>
      <c r="E57" s="17">
        <v>0</v>
      </c>
      <c r="F57" s="17">
        <v>237</v>
      </c>
      <c r="G57" s="17">
        <v>0</v>
      </c>
      <c r="H57" s="17">
        <v>0</v>
      </c>
      <c r="I57" s="17">
        <v>0</v>
      </c>
      <c r="J57" s="17">
        <v>0</v>
      </c>
      <c r="K57" s="43"/>
      <c r="L57" s="33">
        <f t="shared" si="16"/>
        <v>237</v>
      </c>
      <c r="N57" s="43"/>
      <c r="P57" s="93"/>
      <c r="Q57" s="93"/>
      <c r="R57" s="93"/>
      <c r="S57" s="93"/>
    </row>
    <row r="58" spans="2:19" ht="15.95" customHeight="1">
      <c r="B58" s="29" t="s">
        <v>115</v>
      </c>
      <c r="C58" s="43"/>
      <c r="D58" s="43"/>
      <c r="E58" s="17">
        <v>0</v>
      </c>
      <c r="F58" s="17">
        <v>226</v>
      </c>
      <c r="G58" s="17">
        <v>0</v>
      </c>
      <c r="H58" s="17">
        <v>0</v>
      </c>
      <c r="I58" s="17">
        <v>0</v>
      </c>
      <c r="J58" s="17">
        <v>0</v>
      </c>
      <c r="K58" s="43"/>
      <c r="L58" s="33">
        <f t="shared" si="16"/>
        <v>226</v>
      </c>
      <c r="N58" s="43"/>
      <c r="P58" s="93"/>
      <c r="Q58" s="93"/>
      <c r="R58" s="93"/>
      <c r="S58" s="93"/>
    </row>
    <row r="59" spans="2:19" ht="15.95" customHeight="1">
      <c r="B59" s="29" t="s">
        <v>59</v>
      </c>
      <c r="C59" s="43"/>
      <c r="D59" s="43"/>
      <c r="E59" s="43"/>
      <c r="F59" s="43"/>
      <c r="G59" s="17">
        <v>0</v>
      </c>
      <c r="H59" s="17">
        <v>0</v>
      </c>
      <c r="I59" s="17">
        <v>0</v>
      </c>
      <c r="J59" s="17">
        <v>0</v>
      </c>
      <c r="K59" s="43"/>
      <c r="L59" s="33">
        <f t="shared" si="16"/>
        <v>0</v>
      </c>
      <c r="N59" s="43"/>
      <c r="P59" s="93"/>
      <c r="Q59" s="93"/>
      <c r="R59" s="93"/>
      <c r="S59" s="93"/>
    </row>
    <row r="60" spans="2:19" ht="15.95" customHeight="1">
      <c r="B60" s="52" t="s">
        <v>60</v>
      </c>
      <c r="C60" s="43"/>
      <c r="D60" s="43"/>
      <c r="E60" s="17">
        <v>0</v>
      </c>
      <c r="F60" s="17">
        <v>10480</v>
      </c>
      <c r="G60" s="17">
        <v>201</v>
      </c>
      <c r="H60" s="17">
        <v>2815</v>
      </c>
      <c r="I60" s="17">
        <v>180</v>
      </c>
      <c r="J60" s="17">
        <v>0</v>
      </c>
      <c r="K60" s="43"/>
      <c r="L60" s="33">
        <f t="shared" si="16"/>
        <v>13676</v>
      </c>
      <c r="N60" s="17">
        <v>0</v>
      </c>
      <c r="P60" s="93"/>
      <c r="Q60" s="93"/>
      <c r="R60" s="93"/>
      <c r="S60" s="93"/>
    </row>
    <row r="61" spans="2:19" ht="15.95" customHeight="1">
      <c r="B61" s="52" t="s">
        <v>1</v>
      </c>
      <c r="C61" s="43"/>
      <c r="D61" s="43"/>
      <c r="E61" s="17">
        <v>0</v>
      </c>
      <c r="F61" s="43"/>
      <c r="G61" s="43"/>
      <c r="H61" s="43"/>
      <c r="I61" s="43"/>
      <c r="J61" s="43"/>
      <c r="K61" s="43"/>
      <c r="L61" s="33">
        <f>SUM(C61:K61)</f>
        <v>0</v>
      </c>
      <c r="N61" s="43"/>
      <c r="P61" s="93"/>
      <c r="Q61" s="93"/>
      <c r="R61" s="93"/>
      <c r="S61" s="93"/>
    </row>
    <row r="62" spans="2:19" ht="15.95" customHeight="1">
      <c r="B62" s="29" t="s">
        <v>78</v>
      </c>
      <c r="C62" s="43"/>
      <c r="D62" s="43"/>
      <c r="E62" s="17">
        <v>752</v>
      </c>
      <c r="F62" s="43"/>
      <c r="G62" s="43"/>
      <c r="H62" s="43"/>
      <c r="I62" s="43"/>
      <c r="J62" s="43"/>
      <c r="K62" s="43"/>
      <c r="L62" s="33">
        <f>SUM(C62:K62)</f>
        <v>752</v>
      </c>
      <c r="N62" s="17">
        <v>353</v>
      </c>
      <c r="P62" s="93"/>
      <c r="Q62" s="93"/>
      <c r="R62" s="93"/>
      <c r="S62" s="93"/>
    </row>
    <row r="63" spans="2:19" ht="15.95" customHeight="1">
      <c r="B63" s="29" t="s">
        <v>79</v>
      </c>
      <c r="C63" s="43"/>
      <c r="D63" s="43"/>
      <c r="E63" s="17">
        <v>982</v>
      </c>
      <c r="F63" s="17">
        <v>564</v>
      </c>
      <c r="G63" s="17">
        <v>0</v>
      </c>
      <c r="H63" s="17">
        <v>603</v>
      </c>
      <c r="I63" s="17">
        <v>0</v>
      </c>
      <c r="J63" s="17">
        <v>0</v>
      </c>
      <c r="K63" s="43"/>
      <c r="L63" s="33">
        <f t="shared" si="16"/>
        <v>2149</v>
      </c>
      <c r="N63" s="17">
        <v>0</v>
      </c>
      <c r="P63" s="93"/>
      <c r="Q63" s="93"/>
      <c r="R63" s="93"/>
      <c r="S63" s="93"/>
    </row>
    <row r="64" spans="2:19" ht="15.95" customHeight="1">
      <c r="B64" s="53" t="s">
        <v>80</v>
      </c>
      <c r="C64" s="43"/>
      <c r="D64" s="43"/>
      <c r="E64" s="54">
        <f t="shared" ref="E64:J64" si="17">SUM(E65,E68:E74)</f>
        <v>757</v>
      </c>
      <c r="F64" s="54">
        <f t="shared" si="17"/>
        <v>5919</v>
      </c>
      <c r="G64" s="54">
        <f t="shared" si="17"/>
        <v>676</v>
      </c>
      <c r="H64" s="54">
        <f t="shared" si="17"/>
        <v>1600</v>
      </c>
      <c r="I64" s="54">
        <f t="shared" si="17"/>
        <v>152</v>
      </c>
      <c r="J64" s="54">
        <f t="shared" si="17"/>
        <v>231</v>
      </c>
      <c r="K64" s="43"/>
      <c r="L64" s="33">
        <f t="shared" si="16"/>
        <v>9335</v>
      </c>
      <c r="N64" s="54">
        <f>SUM(N67:N69)</f>
        <v>0</v>
      </c>
      <c r="P64" s="93"/>
      <c r="Q64" s="93"/>
      <c r="R64" s="93"/>
      <c r="S64" s="93"/>
    </row>
    <row r="65" spans="2:19" ht="15.95" customHeight="1">
      <c r="B65" s="63" t="s">
        <v>2</v>
      </c>
      <c r="C65" s="43"/>
      <c r="D65" s="43"/>
      <c r="E65" s="54">
        <f>SUM(E66:E67)</f>
        <v>0</v>
      </c>
      <c r="F65" s="54">
        <f t="shared" ref="F65:J65" si="18">SUM(F66:F67)</f>
        <v>5233</v>
      </c>
      <c r="G65" s="54">
        <f t="shared" si="18"/>
        <v>480</v>
      </c>
      <c r="H65" s="54">
        <f t="shared" si="18"/>
        <v>429</v>
      </c>
      <c r="I65" s="54">
        <f t="shared" si="18"/>
        <v>17</v>
      </c>
      <c r="J65" s="54">
        <f t="shared" si="18"/>
        <v>33</v>
      </c>
      <c r="K65" s="43"/>
      <c r="L65" s="33">
        <f t="shared" si="16"/>
        <v>6192</v>
      </c>
      <c r="N65" s="54">
        <f>SUM(N66:N67)</f>
        <v>0</v>
      </c>
      <c r="P65" s="93"/>
      <c r="Q65" s="93"/>
      <c r="R65" s="93"/>
      <c r="S65" s="93"/>
    </row>
    <row r="66" spans="2:19" ht="15.95" customHeight="1">
      <c r="B66" s="29" t="s">
        <v>102</v>
      </c>
      <c r="C66" s="43"/>
      <c r="D66" s="43"/>
      <c r="E66" s="17">
        <v>0</v>
      </c>
      <c r="F66" s="17">
        <v>2463</v>
      </c>
      <c r="G66" s="17">
        <v>0</v>
      </c>
      <c r="H66" s="17">
        <v>0</v>
      </c>
      <c r="I66" s="17">
        <v>0</v>
      </c>
      <c r="J66" s="17">
        <v>0</v>
      </c>
      <c r="K66" s="43"/>
      <c r="L66" s="33">
        <f t="shared" si="16"/>
        <v>2463</v>
      </c>
      <c r="N66" s="17">
        <v>0</v>
      </c>
      <c r="P66" s="93"/>
      <c r="Q66" s="93"/>
      <c r="R66" s="93"/>
      <c r="S66" s="93"/>
    </row>
    <row r="67" spans="2:19" ht="15.95" customHeight="1">
      <c r="B67" s="52" t="s">
        <v>61</v>
      </c>
      <c r="C67" s="43"/>
      <c r="D67" s="43"/>
      <c r="E67" s="17">
        <v>0</v>
      </c>
      <c r="F67" s="17">
        <v>2770</v>
      </c>
      <c r="G67" s="17">
        <v>480</v>
      </c>
      <c r="H67" s="17">
        <v>429</v>
      </c>
      <c r="I67" s="17">
        <v>17</v>
      </c>
      <c r="J67" s="17">
        <v>33</v>
      </c>
      <c r="K67" s="43"/>
      <c r="L67" s="33">
        <f t="shared" si="16"/>
        <v>3729</v>
      </c>
      <c r="N67" s="17">
        <v>0</v>
      </c>
      <c r="P67" s="93"/>
      <c r="Q67" s="93"/>
      <c r="R67" s="93"/>
      <c r="S67" s="93"/>
    </row>
    <row r="68" spans="2:19" ht="15.95" customHeight="1">
      <c r="B68" s="52" t="s">
        <v>3</v>
      </c>
      <c r="C68" s="43"/>
      <c r="D68" s="43"/>
      <c r="E68" s="17">
        <v>0</v>
      </c>
      <c r="F68" s="17">
        <v>124</v>
      </c>
      <c r="G68" s="17">
        <v>115</v>
      </c>
      <c r="H68" s="17">
        <v>1156</v>
      </c>
      <c r="I68" s="17">
        <v>87</v>
      </c>
      <c r="J68" s="17">
        <v>0</v>
      </c>
      <c r="K68" s="43"/>
      <c r="L68" s="33">
        <f t="shared" si="16"/>
        <v>1482</v>
      </c>
      <c r="N68" s="17">
        <v>0</v>
      </c>
      <c r="P68" s="93"/>
      <c r="Q68" s="93"/>
      <c r="R68" s="93"/>
      <c r="S68" s="93"/>
    </row>
    <row r="69" spans="2:19" ht="15.95" customHeight="1">
      <c r="B69" s="29" t="s">
        <v>81</v>
      </c>
      <c r="C69" s="43"/>
      <c r="D69" s="43"/>
      <c r="E69" s="17">
        <v>0</v>
      </c>
      <c r="F69" s="17">
        <v>43</v>
      </c>
      <c r="G69" s="17">
        <v>69</v>
      </c>
      <c r="H69" s="17">
        <v>0</v>
      </c>
      <c r="I69" s="17">
        <v>0</v>
      </c>
      <c r="J69" s="17">
        <v>0</v>
      </c>
      <c r="K69" s="43"/>
      <c r="L69" s="33">
        <f t="shared" si="16"/>
        <v>112</v>
      </c>
      <c r="N69" s="17">
        <v>0</v>
      </c>
      <c r="P69" s="93"/>
      <c r="Q69" s="93"/>
      <c r="R69" s="93"/>
      <c r="S69" s="93"/>
    </row>
    <row r="70" spans="2:19" ht="15.95" customHeight="1">
      <c r="B70" s="30" t="s">
        <v>82</v>
      </c>
      <c r="C70" s="43"/>
      <c r="D70" s="43"/>
      <c r="E70" s="17">
        <v>135</v>
      </c>
      <c r="F70" s="17">
        <v>519</v>
      </c>
      <c r="G70" s="17">
        <v>0</v>
      </c>
      <c r="H70" s="17">
        <v>15</v>
      </c>
      <c r="I70" s="17">
        <v>0</v>
      </c>
      <c r="J70" s="17">
        <v>0</v>
      </c>
      <c r="K70" s="43"/>
      <c r="L70" s="33">
        <f t="shared" si="16"/>
        <v>669</v>
      </c>
      <c r="N70" s="43"/>
      <c r="P70" s="93"/>
      <c r="Q70" s="93"/>
      <c r="R70" s="93"/>
      <c r="S70" s="93"/>
    </row>
    <row r="71" spans="2:19" ht="15.95" customHeight="1">
      <c r="B71" s="29" t="s">
        <v>83</v>
      </c>
      <c r="C71" s="43"/>
      <c r="D71" s="43"/>
      <c r="E71" s="43"/>
      <c r="F71" s="17">
        <v>0</v>
      </c>
      <c r="G71" s="17">
        <v>0</v>
      </c>
      <c r="H71" s="17">
        <v>0</v>
      </c>
      <c r="I71" s="17">
        <v>0</v>
      </c>
      <c r="J71" s="17">
        <v>0</v>
      </c>
      <c r="K71" s="43"/>
      <c r="L71" s="33">
        <f t="shared" si="16"/>
        <v>0</v>
      </c>
      <c r="N71" s="43"/>
      <c r="P71" s="93"/>
      <c r="Q71" s="93"/>
      <c r="R71" s="93"/>
      <c r="S71" s="93"/>
    </row>
    <row r="72" spans="2:19" ht="15.95" customHeight="1">
      <c r="B72" s="29" t="s">
        <v>84</v>
      </c>
      <c r="C72" s="43"/>
      <c r="D72" s="43"/>
      <c r="E72" s="17">
        <v>0</v>
      </c>
      <c r="F72" s="61"/>
      <c r="G72" s="61"/>
      <c r="H72" s="61"/>
      <c r="I72" s="61"/>
      <c r="J72" s="61"/>
      <c r="K72" s="43"/>
      <c r="L72" s="33">
        <f t="shared" si="16"/>
        <v>0</v>
      </c>
      <c r="N72" s="43"/>
      <c r="P72" s="93"/>
      <c r="Q72" s="93"/>
      <c r="R72" s="93"/>
      <c r="S72" s="93"/>
    </row>
    <row r="73" spans="2:19" ht="15.95" customHeight="1">
      <c r="B73" s="29" t="s">
        <v>113</v>
      </c>
      <c r="C73" s="43"/>
      <c r="D73" s="43"/>
      <c r="E73" s="17">
        <v>499</v>
      </c>
      <c r="F73" s="61"/>
      <c r="G73" s="61"/>
      <c r="H73" s="61"/>
      <c r="I73" s="61"/>
      <c r="J73" s="61"/>
      <c r="K73" s="43"/>
      <c r="L73" s="33">
        <f t="shared" si="16"/>
        <v>499</v>
      </c>
      <c r="N73" s="43"/>
      <c r="P73" s="93"/>
      <c r="Q73" s="93"/>
      <c r="R73" s="93"/>
      <c r="S73" s="93"/>
    </row>
    <row r="74" spans="2:19" ht="15.95" customHeight="1">
      <c r="B74" s="29" t="s">
        <v>86</v>
      </c>
      <c r="C74" s="43"/>
      <c r="D74" s="43"/>
      <c r="E74" s="17">
        <v>123</v>
      </c>
      <c r="F74" s="17">
        <v>0</v>
      </c>
      <c r="G74" s="17">
        <v>12</v>
      </c>
      <c r="H74" s="17">
        <v>0</v>
      </c>
      <c r="I74" s="17">
        <v>48</v>
      </c>
      <c r="J74" s="17">
        <v>198</v>
      </c>
      <c r="K74" s="43"/>
      <c r="L74" s="33">
        <f t="shared" si="16"/>
        <v>381</v>
      </c>
      <c r="N74" s="43"/>
      <c r="P74" s="93"/>
      <c r="Q74" s="93"/>
      <c r="R74" s="93"/>
      <c r="S74" s="93"/>
    </row>
    <row r="75" spans="2:19" ht="15.95" customHeight="1">
      <c r="B75" s="60" t="s">
        <v>16</v>
      </c>
      <c r="C75" s="32">
        <f>C16-C11</f>
        <v>1552</v>
      </c>
      <c r="D75" s="32">
        <f>D16-D11</f>
        <v>13</v>
      </c>
      <c r="E75" s="32">
        <f t="shared" ref="E75:J75" si="19">SUM(E51:E54)</f>
        <v>4019</v>
      </c>
      <c r="F75" s="32">
        <f t="shared" si="19"/>
        <v>20012</v>
      </c>
      <c r="G75" s="32">
        <f t="shared" si="19"/>
        <v>1124</v>
      </c>
      <c r="H75" s="32">
        <f t="shared" si="19"/>
        <v>5410</v>
      </c>
      <c r="I75" s="32">
        <f t="shared" si="19"/>
        <v>417</v>
      </c>
      <c r="J75" s="32">
        <f t="shared" si="19"/>
        <v>316</v>
      </c>
      <c r="K75" s="32">
        <f>K16-K11</f>
        <v>450</v>
      </c>
      <c r="L75" s="32">
        <f>SUM(C75:K75)</f>
        <v>33313</v>
      </c>
      <c r="N75" s="32">
        <f>N54</f>
        <v>0</v>
      </c>
      <c r="P75" s="93"/>
      <c r="Q75" s="93"/>
      <c r="R75" s="93"/>
      <c r="S75" s="93"/>
    </row>
    <row r="76" spans="2:19" ht="12.75" customHeight="1">
      <c r="B76" s="8"/>
      <c r="C76" s="5"/>
      <c r="D76" s="5"/>
      <c r="E76" s="5"/>
      <c r="F76" s="5"/>
      <c r="G76" s="5"/>
      <c r="H76" s="5"/>
      <c r="I76" s="5"/>
      <c r="J76" s="5"/>
      <c r="K76" s="6"/>
      <c r="L76" s="6"/>
      <c r="N76" s="3"/>
      <c r="P76" s="93"/>
      <c r="Q76" s="93"/>
      <c r="R76" s="93"/>
      <c r="S76" s="93"/>
    </row>
    <row r="77" spans="2:19" s="2" customFormat="1" ht="15.95" customHeight="1">
      <c r="B77" s="64" t="s">
        <v>4</v>
      </c>
      <c r="C77" s="66"/>
      <c r="D77" s="66"/>
      <c r="E77" s="65">
        <f>E16-E75-E11</f>
        <v>0</v>
      </c>
      <c r="F77" s="65">
        <f t="shared" ref="F77:I77" si="20">F16-F75-F11</f>
        <v>0</v>
      </c>
      <c r="G77" s="65">
        <f t="shared" si="20"/>
        <v>0</v>
      </c>
      <c r="H77" s="65">
        <f t="shared" si="20"/>
        <v>0</v>
      </c>
      <c r="I77" s="65">
        <f t="shared" si="20"/>
        <v>0</v>
      </c>
      <c r="J77" s="65">
        <f>J16-J75-J11</f>
        <v>0</v>
      </c>
      <c r="K77" s="66"/>
      <c r="L77" s="65">
        <f>L16-L75-L11</f>
        <v>0</v>
      </c>
      <c r="N77" s="7"/>
      <c r="P77" s="93"/>
      <c r="Q77" s="93"/>
      <c r="R77" s="93"/>
      <c r="S77" s="93"/>
    </row>
    <row r="78" spans="2:19" ht="12.75" customHeight="1">
      <c r="C78" s="84"/>
      <c r="D78" s="84"/>
      <c r="E78" s="84"/>
      <c r="F78" s="84"/>
      <c r="G78" s="84"/>
      <c r="H78" s="84"/>
      <c r="I78" s="84"/>
      <c r="J78" s="84"/>
      <c r="K78" s="84"/>
      <c r="L78" s="3"/>
      <c r="N78" s="3"/>
      <c r="P78" s="93"/>
      <c r="Q78" s="93"/>
      <c r="R78" s="93"/>
      <c r="S78" s="93"/>
    </row>
    <row r="79" spans="2:19" ht="15.95" customHeight="1">
      <c r="B79" s="29" t="s">
        <v>66</v>
      </c>
      <c r="C79" s="43"/>
      <c r="D79" s="43"/>
      <c r="E79" s="17">
        <v>0</v>
      </c>
      <c r="F79" s="17">
        <v>0</v>
      </c>
      <c r="G79" s="17">
        <v>0</v>
      </c>
      <c r="H79" s="17">
        <v>0</v>
      </c>
      <c r="I79" s="17">
        <v>0</v>
      </c>
      <c r="J79" s="17">
        <v>0</v>
      </c>
      <c r="K79" s="43"/>
      <c r="L79" s="33">
        <f>SUM(C79:K79)</f>
        <v>0</v>
      </c>
      <c r="M79" s="77" t="s">
        <v>122</v>
      </c>
      <c r="N79" s="3"/>
      <c r="P79" s="93"/>
      <c r="Q79" s="93"/>
      <c r="R79" s="93"/>
      <c r="S79" s="93"/>
    </row>
    <row r="80" spans="2:19" ht="15.95" customHeight="1">
      <c r="B80" s="52" t="s">
        <v>5</v>
      </c>
      <c r="C80" s="43"/>
      <c r="D80" s="43"/>
      <c r="E80" s="43"/>
      <c r="F80" s="43"/>
      <c r="G80" s="43"/>
      <c r="H80" s="43"/>
      <c r="I80" s="43"/>
      <c r="J80" s="43"/>
      <c r="K80" s="43"/>
      <c r="L80" s="17">
        <v>64</v>
      </c>
      <c r="M80" s="77" t="s">
        <v>122</v>
      </c>
      <c r="N80" s="3"/>
      <c r="P80" s="93"/>
      <c r="Q80" s="93"/>
      <c r="R80" s="93"/>
      <c r="S80" s="93"/>
    </row>
    <row r="81" spans="2:19" ht="15.95" customHeight="1">
      <c r="B81" s="29" t="s">
        <v>87</v>
      </c>
      <c r="C81" s="43"/>
      <c r="D81" s="43"/>
      <c r="E81" s="17">
        <v>135</v>
      </c>
      <c r="F81" s="43"/>
      <c r="G81" s="43"/>
      <c r="H81" s="43"/>
      <c r="I81" s="43"/>
      <c r="J81" s="43"/>
      <c r="K81" s="43"/>
      <c r="L81" s="33">
        <f>SUM(C81:K81)</f>
        <v>135</v>
      </c>
      <c r="M81" s="77" t="s">
        <v>122</v>
      </c>
      <c r="N81" s="3"/>
      <c r="P81" s="93"/>
      <c r="Q81" s="93"/>
      <c r="R81" s="93"/>
      <c r="S81" s="93"/>
    </row>
    <row r="82" spans="2:19" ht="15.95" customHeight="1">
      <c r="B82" s="29" t="s">
        <v>98</v>
      </c>
      <c r="C82" s="43"/>
      <c r="D82" s="43"/>
      <c r="E82" s="17">
        <v>0</v>
      </c>
      <c r="F82" s="17">
        <v>0</v>
      </c>
      <c r="G82" s="17">
        <v>0</v>
      </c>
      <c r="H82" s="17">
        <v>0</v>
      </c>
      <c r="I82" s="17">
        <v>0</v>
      </c>
      <c r="J82" s="17">
        <v>0</v>
      </c>
      <c r="K82" s="43"/>
      <c r="L82" s="33">
        <f>SUM(C82:K82)</f>
        <v>0</v>
      </c>
      <c r="M82" s="3"/>
      <c r="N82" s="3"/>
      <c r="P82" s="93"/>
      <c r="Q82" s="93"/>
      <c r="R82" s="93"/>
      <c r="S82" s="93"/>
    </row>
    <row r="83" spans="2:19" ht="12.75" customHeight="1">
      <c r="B83" s="8"/>
      <c r="C83" s="5"/>
      <c r="D83" s="5"/>
      <c r="E83" s="5"/>
      <c r="F83" s="5"/>
      <c r="G83" s="5"/>
      <c r="H83" s="5"/>
      <c r="I83" s="5"/>
      <c r="J83" s="5"/>
      <c r="K83" s="5"/>
      <c r="L83" s="5"/>
      <c r="N83" s="3"/>
      <c r="P83" s="93"/>
      <c r="Q83" s="93"/>
      <c r="R83" s="93"/>
      <c r="S83" s="93"/>
    </row>
    <row r="84" spans="2:19" ht="15.95" customHeight="1">
      <c r="B84" s="55" t="s">
        <v>99</v>
      </c>
      <c r="C84" s="3"/>
      <c r="D84" s="3"/>
      <c r="E84" s="3"/>
      <c r="F84" s="3"/>
      <c r="G84" s="3"/>
      <c r="H84" s="3"/>
      <c r="I84" s="3"/>
      <c r="J84" s="3"/>
      <c r="K84" s="3"/>
      <c r="L84" s="3"/>
      <c r="N84" s="3"/>
      <c r="P84" s="93"/>
      <c r="Q84" s="93"/>
      <c r="R84" s="93"/>
      <c r="S84" s="93"/>
    </row>
    <row r="85" spans="2:19" ht="15.95" customHeight="1">
      <c r="B85" s="28" t="s">
        <v>12</v>
      </c>
      <c r="C85" s="43"/>
      <c r="D85" s="43"/>
      <c r="E85" s="17">
        <v>83</v>
      </c>
      <c r="F85" s="17">
        <v>909</v>
      </c>
      <c r="G85" s="17">
        <v>76</v>
      </c>
      <c r="H85" s="17">
        <v>145</v>
      </c>
      <c r="I85" s="17">
        <v>23</v>
      </c>
      <c r="J85" s="17">
        <v>7</v>
      </c>
      <c r="K85" s="43"/>
      <c r="L85" s="33">
        <f>SUM(C85:K85)</f>
        <v>1243</v>
      </c>
      <c r="N85" s="69"/>
      <c r="P85" s="93"/>
      <c r="Q85" s="93"/>
      <c r="R85" s="93"/>
      <c r="S85" s="93"/>
    </row>
    <row r="86" spans="2:19" ht="15.95" customHeight="1">
      <c r="B86" s="28" t="s">
        <v>0</v>
      </c>
      <c r="C86" s="43"/>
      <c r="D86" s="43"/>
      <c r="E86" s="17">
        <v>1421</v>
      </c>
      <c r="F86" s="17">
        <v>868</v>
      </c>
      <c r="G86" s="17">
        <v>100</v>
      </c>
      <c r="H86" s="17">
        <v>113</v>
      </c>
      <c r="I86" s="17">
        <v>41</v>
      </c>
      <c r="J86" s="17">
        <v>68</v>
      </c>
      <c r="K86" s="43"/>
      <c r="L86" s="33">
        <f>SUM(C86:K86)</f>
        <v>2611</v>
      </c>
      <c r="N86" s="69"/>
      <c r="P86" s="93"/>
      <c r="Q86" s="93"/>
      <c r="R86" s="93"/>
      <c r="S86" s="93"/>
    </row>
    <row r="87" spans="2:19" ht="15.95" customHeight="1">
      <c r="B87" s="29" t="s">
        <v>65</v>
      </c>
      <c r="C87" s="43"/>
      <c r="D87" s="43"/>
      <c r="E87" s="17">
        <v>0</v>
      </c>
      <c r="F87" s="17">
        <v>555</v>
      </c>
      <c r="G87" s="17">
        <v>49</v>
      </c>
      <c r="H87" s="17">
        <v>94</v>
      </c>
      <c r="I87" s="17">
        <v>14</v>
      </c>
      <c r="J87" s="17">
        <v>7</v>
      </c>
      <c r="K87" s="43"/>
      <c r="L87" s="33">
        <f>SUM(C87:K87)</f>
        <v>719</v>
      </c>
      <c r="N87" s="69"/>
      <c r="P87" s="93"/>
      <c r="Q87" s="93"/>
      <c r="R87" s="93"/>
      <c r="S87" s="93"/>
    </row>
    <row r="88" spans="2:19" ht="15.95" customHeight="1">
      <c r="B88" s="53" t="s">
        <v>76</v>
      </c>
      <c r="C88" s="43"/>
      <c r="D88" s="43"/>
      <c r="E88" s="54">
        <f t="shared" ref="E88:J88" si="21">SUM(E89,E98)</f>
        <v>2443</v>
      </c>
      <c r="F88" s="54">
        <f t="shared" si="21"/>
        <v>11866</v>
      </c>
      <c r="G88" s="54">
        <f t="shared" si="21"/>
        <v>10</v>
      </c>
      <c r="H88" s="54">
        <f t="shared" si="21"/>
        <v>3967</v>
      </c>
      <c r="I88" s="54">
        <f t="shared" si="21"/>
        <v>222</v>
      </c>
      <c r="J88" s="54">
        <f t="shared" si="21"/>
        <v>51</v>
      </c>
      <c r="K88" s="43"/>
      <c r="L88" s="33">
        <f>SUM(C88:K88)</f>
        <v>18559</v>
      </c>
      <c r="N88" s="75">
        <f>SUM(N89,N98)</f>
        <v>0</v>
      </c>
      <c r="P88" s="93"/>
      <c r="Q88" s="93"/>
      <c r="R88" s="93"/>
      <c r="S88" s="93"/>
    </row>
    <row r="89" spans="2:19" ht="15.95" customHeight="1">
      <c r="B89" s="53" t="s">
        <v>77</v>
      </c>
      <c r="C89" s="43"/>
      <c r="D89" s="43"/>
      <c r="E89" s="54">
        <f>E95+E96+E90+E97</f>
        <v>1738</v>
      </c>
      <c r="F89" s="54">
        <f>F90+F97</f>
        <v>6328</v>
      </c>
      <c r="G89" s="54">
        <f>G90+G97</f>
        <v>75</v>
      </c>
      <c r="H89" s="54">
        <f>H90+H97</f>
        <v>2498</v>
      </c>
      <c r="I89" s="54">
        <f>I90+I97</f>
        <v>30</v>
      </c>
      <c r="J89" s="54">
        <f>J90+J97</f>
        <v>0</v>
      </c>
      <c r="K89" s="43"/>
      <c r="L89" s="33">
        <f>SUM(C89:K89)</f>
        <v>10669</v>
      </c>
      <c r="N89" s="75">
        <f>N90</f>
        <v>0</v>
      </c>
      <c r="P89" s="93"/>
      <c r="Q89" s="93"/>
      <c r="R89" s="93"/>
      <c r="S89" s="93"/>
    </row>
    <row r="90" spans="2:19" ht="15.95" customHeight="1">
      <c r="B90" s="63" t="s">
        <v>58</v>
      </c>
      <c r="C90" s="43"/>
      <c r="D90" s="43"/>
      <c r="E90" s="54">
        <f>SUM(E91:E94)</f>
        <v>0</v>
      </c>
      <c r="F90" s="54">
        <f t="shared" ref="F90:J90" si="22">SUM(F91:F94)</f>
        <v>5923</v>
      </c>
      <c r="G90" s="54">
        <f t="shared" si="22"/>
        <v>75</v>
      </c>
      <c r="H90" s="54">
        <f t="shared" si="22"/>
        <v>2101</v>
      </c>
      <c r="I90" s="54">
        <f t="shared" si="22"/>
        <v>30</v>
      </c>
      <c r="J90" s="54">
        <f t="shared" si="22"/>
        <v>0</v>
      </c>
      <c r="K90" s="43"/>
      <c r="L90" s="33">
        <f t="shared" ref="L90:L108" si="23">SUM(C90:K90)</f>
        <v>8129</v>
      </c>
      <c r="N90" s="75">
        <f>N94</f>
        <v>0</v>
      </c>
      <c r="P90" s="93"/>
      <c r="Q90" s="93"/>
      <c r="R90" s="93"/>
      <c r="S90" s="93"/>
    </row>
    <row r="91" spans="2:19" ht="15.95" customHeight="1">
      <c r="B91" s="29" t="s">
        <v>114</v>
      </c>
      <c r="C91" s="43"/>
      <c r="D91" s="43"/>
      <c r="E91" s="17">
        <v>0</v>
      </c>
      <c r="F91" s="17">
        <v>237</v>
      </c>
      <c r="G91" s="17">
        <v>0</v>
      </c>
      <c r="H91" s="17">
        <v>0</v>
      </c>
      <c r="I91" s="17">
        <v>0</v>
      </c>
      <c r="J91" s="17">
        <v>0</v>
      </c>
      <c r="K91" s="43"/>
      <c r="L91" s="33">
        <f t="shared" si="23"/>
        <v>237</v>
      </c>
      <c r="N91" s="69"/>
      <c r="P91" s="93"/>
      <c r="Q91" s="93"/>
      <c r="R91" s="93"/>
      <c r="S91" s="93"/>
    </row>
    <row r="92" spans="2:19" ht="15.95" customHeight="1">
      <c r="B92" s="29" t="s">
        <v>115</v>
      </c>
      <c r="C92" s="43"/>
      <c r="D92" s="43"/>
      <c r="E92" s="17">
        <v>0</v>
      </c>
      <c r="F92" s="17">
        <v>226</v>
      </c>
      <c r="G92" s="17">
        <v>0</v>
      </c>
      <c r="H92" s="17">
        <v>0</v>
      </c>
      <c r="I92" s="17">
        <v>0</v>
      </c>
      <c r="J92" s="17">
        <v>0</v>
      </c>
      <c r="K92" s="43"/>
      <c r="L92" s="33">
        <f t="shared" si="23"/>
        <v>226</v>
      </c>
      <c r="N92" s="69"/>
      <c r="P92" s="93"/>
      <c r="Q92" s="93"/>
      <c r="R92" s="93"/>
      <c r="S92" s="93"/>
    </row>
    <row r="93" spans="2:19" ht="15.95" customHeight="1">
      <c r="B93" s="29" t="s">
        <v>59</v>
      </c>
      <c r="C93" s="43"/>
      <c r="D93" s="43"/>
      <c r="E93" s="43"/>
      <c r="F93" s="43"/>
      <c r="G93" s="17">
        <v>0</v>
      </c>
      <c r="H93" s="17">
        <v>0</v>
      </c>
      <c r="I93" s="17">
        <v>0</v>
      </c>
      <c r="J93" s="17">
        <v>0</v>
      </c>
      <c r="K93" s="43"/>
      <c r="L93" s="33">
        <f t="shared" si="23"/>
        <v>0</v>
      </c>
      <c r="N93" s="69"/>
      <c r="P93" s="93"/>
      <c r="Q93" s="93"/>
      <c r="R93" s="93"/>
      <c r="S93" s="93"/>
    </row>
    <row r="94" spans="2:19" ht="15.95" customHeight="1">
      <c r="B94" s="52" t="s">
        <v>60</v>
      </c>
      <c r="C94" s="43"/>
      <c r="D94" s="43"/>
      <c r="E94" s="17">
        <v>0</v>
      </c>
      <c r="F94" s="17">
        <v>5460</v>
      </c>
      <c r="G94" s="17">
        <v>75</v>
      </c>
      <c r="H94" s="17">
        <v>2101</v>
      </c>
      <c r="I94" s="17">
        <v>30</v>
      </c>
      <c r="J94" s="17">
        <v>0</v>
      </c>
      <c r="K94" s="43"/>
      <c r="L94" s="33">
        <f t="shared" si="23"/>
        <v>7666</v>
      </c>
      <c r="N94" s="87">
        <v>0</v>
      </c>
      <c r="P94" s="93"/>
      <c r="Q94" s="93"/>
      <c r="R94" s="93"/>
      <c r="S94" s="93"/>
    </row>
    <row r="95" spans="2:19" ht="15.95" customHeight="1">
      <c r="B95" s="52" t="s">
        <v>1</v>
      </c>
      <c r="C95" s="43"/>
      <c r="D95" s="43"/>
      <c r="E95" s="17">
        <v>0</v>
      </c>
      <c r="F95" s="43"/>
      <c r="G95" s="43"/>
      <c r="H95" s="43"/>
      <c r="I95" s="43"/>
      <c r="J95" s="43"/>
      <c r="K95" s="43"/>
      <c r="L95" s="33">
        <f>SUM(C95:K95)</f>
        <v>0</v>
      </c>
      <c r="N95" s="69"/>
      <c r="P95" s="93"/>
      <c r="Q95" s="93"/>
      <c r="R95" s="93"/>
      <c r="S95" s="93"/>
    </row>
    <row r="96" spans="2:19" ht="15.95" customHeight="1">
      <c r="B96" s="29" t="s">
        <v>78</v>
      </c>
      <c r="C96" s="43"/>
      <c r="D96" s="43"/>
      <c r="E96" s="17">
        <v>752</v>
      </c>
      <c r="F96" s="43"/>
      <c r="G96" s="43"/>
      <c r="H96" s="43"/>
      <c r="I96" s="43"/>
      <c r="J96" s="43"/>
      <c r="K96" s="43"/>
      <c r="L96" s="33">
        <f>SUM(C96:K96)</f>
        <v>752</v>
      </c>
      <c r="N96" s="87">
        <v>0</v>
      </c>
      <c r="P96" s="93"/>
      <c r="Q96" s="93"/>
      <c r="R96" s="93"/>
      <c r="S96" s="93"/>
    </row>
    <row r="97" spans="2:19" ht="15.95" customHeight="1">
      <c r="B97" s="29" t="s">
        <v>79</v>
      </c>
      <c r="C97" s="43"/>
      <c r="D97" s="43"/>
      <c r="E97" s="17">
        <v>986</v>
      </c>
      <c r="F97" s="17">
        <v>405</v>
      </c>
      <c r="G97" s="17">
        <v>0</v>
      </c>
      <c r="H97" s="17">
        <v>397</v>
      </c>
      <c r="I97" s="17">
        <v>0</v>
      </c>
      <c r="J97" s="17">
        <v>0</v>
      </c>
      <c r="K97" s="43"/>
      <c r="L97" s="33">
        <f t="shared" si="23"/>
        <v>1788</v>
      </c>
      <c r="N97" s="87">
        <v>0</v>
      </c>
      <c r="P97" s="93"/>
      <c r="Q97" s="93"/>
      <c r="R97" s="93"/>
      <c r="S97" s="93"/>
    </row>
    <row r="98" spans="2:19" ht="15.95" customHeight="1">
      <c r="B98" s="53" t="s">
        <v>80</v>
      </c>
      <c r="C98" s="43"/>
      <c r="D98" s="43"/>
      <c r="E98" s="54">
        <f t="shared" ref="E98:J98" si="24">SUM(E99,E102:E108)</f>
        <v>705</v>
      </c>
      <c r="F98" s="54">
        <f t="shared" si="24"/>
        <v>5538</v>
      </c>
      <c r="G98" s="54">
        <f t="shared" si="24"/>
        <v>-65</v>
      </c>
      <c r="H98" s="54">
        <f t="shared" si="24"/>
        <v>1469</v>
      </c>
      <c r="I98" s="54">
        <f t="shared" si="24"/>
        <v>192</v>
      </c>
      <c r="J98" s="54">
        <f t="shared" si="24"/>
        <v>51</v>
      </c>
      <c r="K98" s="43"/>
      <c r="L98" s="33">
        <f t="shared" si="23"/>
        <v>7890</v>
      </c>
      <c r="N98" s="75">
        <f>SUM(N101:N103)</f>
        <v>0</v>
      </c>
      <c r="P98" s="93"/>
      <c r="Q98" s="93"/>
      <c r="R98" s="93"/>
      <c r="S98" s="93"/>
    </row>
    <row r="99" spans="2:19" ht="15.95" customHeight="1">
      <c r="B99" s="63" t="s">
        <v>2</v>
      </c>
      <c r="C99" s="43"/>
      <c r="D99" s="43"/>
      <c r="E99" s="54">
        <f>SUM(E100:E101)</f>
        <v>0</v>
      </c>
      <c r="F99" s="54">
        <f t="shared" ref="F99:J99" si="25">SUM(F100:F101)</f>
        <v>4928</v>
      </c>
      <c r="G99" s="54">
        <f t="shared" si="25"/>
        <v>-237</v>
      </c>
      <c r="H99" s="54">
        <f t="shared" si="25"/>
        <v>329</v>
      </c>
      <c r="I99" s="54">
        <f t="shared" si="25"/>
        <v>16</v>
      </c>
      <c r="J99" s="54">
        <f t="shared" si="25"/>
        <v>31</v>
      </c>
      <c r="K99" s="43"/>
      <c r="L99" s="33">
        <f t="shared" si="23"/>
        <v>5067</v>
      </c>
      <c r="N99" s="75">
        <f>SUM(N100:N101)</f>
        <v>0</v>
      </c>
      <c r="P99" s="93"/>
      <c r="Q99" s="93"/>
      <c r="R99" s="93"/>
      <c r="S99" s="93"/>
    </row>
    <row r="100" spans="2:19" ht="15.95" customHeight="1">
      <c r="B100" s="52" t="s">
        <v>107</v>
      </c>
      <c r="C100" s="43"/>
      <c r="D100" s="43"/>
      <c r="E100" s="17">
        <v>0</v>
      </c>
      <c r="F100" s="17">
        <v>2463</v>
      </c>
      <c r="G100" s="17">
        <v>0</v>
      </c>
      <c r="H100" s="17">
        <v>0</v>
      </c>
      <c r="I100" s="17">
        <v>0</v>
      </c>
      <c r="J100" s="17">
        <v>0</v>
      </c>
      <c r="K100" s="43"/>
      <c r="L100" s="33">
        <f t="shared" si="23"/>
        <v>2463</v>
      </c>
      <c r="N100" s="17">
        <v>0</v>
      </c>
      <c r="P100" s="93"/>
      <c r="Q100" s="93"/>
      <c r="R100" s="93"/>
      <c r="S100" s="93"/>
    </row>
    <row r="101" spans="2:19" ht="15.95" customHeight="1">
      <c r="B101" s="52" t="s">
        <v>61</v>
      </c>
      <c r="C101" s="43"/>
      <c r="D101" s="43"/>
      <c r="E101" s="17">
        <v>0</v>
      </c>
      <c r="F101" s="17">
        <v>2465</v>
      </c>
      <c r="G101" s="17">
        <v>-237</v>
      </c>
      <c r="H101" s="17">
        <v>329</v>
      </c>
      <c r="I101" s="17">
        <v>16</v>
      </c>
      <c r="J101" s="17">
        <v>31</v>
      </c>
      <c r="K101" s="43"/>
      <c r="L101" s="33">
        <f t="shared" si="23"/>
        <v>2604</v>
      </c>
      <c r="N101" s="87">
        <v>0</v>
      </c>
      <c r="P101" s="93"/>
      <c r="Q101" s="93"/>
      <c r="R101" s="93"/>
      <c r="S101" s="93"/>
    </row>
    <row r="102" spans="2:19" ht="15.95" customHeight="1">
      <c r="B102" s="52" t="s">
        <v>3</v>
      </c>
      <c r="C102" s="43"/>
      <c r="D102" s="43"/>
      <c r="E102" s="17">
        <v>0</v>
      </c>
      <c r="F102" s="17">
        <v>120</v>
      </c>
      <c r="G102" s="17">
        <v>111</v>
      </c>
      <c r="H102" s="17">
        <v>1138</v>
      </c>
      <c r="I102" s="17">
        <v>85</v>
      </c>
      <c r="J102" s="17">
        <v>0</v>
      </c>
      <c r="K102" s="43"/>
      <c r="L102" s="33">
        <f t="shared" si="23"/>
        <v>1454</v>
      </c>
      <c r="N102" s="87">
        <v>0</v>
      </c>
      <c r="P102" s="93"/>
      <c r="Q102" s="93"/>
      <c r="R102" s="93"/>
      <c r="S102" s="93"/>
    </row>
    <row r="103" spans="2:19" ht="15.95" customHeight="1">
      <c r="B103" s="29" t="s">
        <v>81</v>
      </c>
      <c r="C103" s="43"/>
      <c r="D103" s="43"/>
      <c r="E103" s="17">
        <v>0</v>
      </c>
      <c r="F103" s="17">
        <v>43</v>
      </c>
      <c r="G103" s="17">
        <v>56</v>
      </c>
      <c r="H103" s="17">
        <v>-12</v>
      </c>
      <c r="I103" s="17">
        <v>0</v>
      </c>
      <c r="J103" s="17">
        <v>0</v>
      </c>
      <c r="K103" s="43"/>
      <c r="L103" s="33">
        <f t="shared" si="23"/>
        <v>87</v>
      </c>
      <c r="N103" s="87">
        <v>0</v>
      </c>
      <c r="P103" s="93"/>
      <c r="Q103" s="93"/>
      <c r="R103" s="93"/>
      <c r="S103" s="93"/>
    </row>
    <row r="104" spans="2:19" ht="15.95" customHeight="1">
      <c r="B104" s="29" t="s">
        <v>82</v>
      </c>
      <c r="C104" s="43"/>
      <c r="D104" s="43"/>
      <c r="E104" s="17">
        <v>84</v>
      </c>
      <c r="F104" s="17">
        <v>447</v>
      </c>
      <c r="G104" s="17">
        <v>0</v>
      </c>
      <c r="H104" s="17">
        <v>14</v>
      </c>
      <c r="I104" s="17">
        <v>0</v>
      </c>
      <c r="J104" s="17">
        <v>0</v>
      </c>
      <c r="K104" s="43"/>
      <c r="L104" s="33">
        <f t="shared" si="23"/>
        <v>545</v>
      </c>
      <c r="N104" s="69"/>
      <c r="P104" s="93"/>
      <c r="Q104" s="93"/>
      <c r="R104" s="93"/>
      <c r="S104" s="93"/>
    </row>
    <row r="105" spans="2:19" ht="15.95" customHeight="1">
      <c r="B105" s="29" t="s">
        <v>83</v>
      </c>
      <c r="C105" s="43"/>
      <c r="D105" s="43"/>
      <c r="E105" s="43"/>
      <c r="F105" s="17">
        <v>0</v>
      </c>
      <c r="G105" s="17">
        <v>0</v>
      </c>
      <c r="H105" s="17">
        <v>0</v>
      </c>
      <c r="I105" s="17">
        <v>0</v>
      </c>
      <c r="J105" s="17">
        <v>0</v>
      </c>
      <c r="K105" s="43"/>
      <c r="L105" s="33">
        <f t="shared" si="23"/>
        <v>0</v>
      </c>
      <c r="N105" s="69"/>
      <c r="P105" s="93"/>
      <c r="Q105" s="93"/>
      <c r="R105" s="93"/>
      <c r="S105" s="93"/>
    </row>
    <row r="106" spans="2:19" ht="15.95" customHeight="1">
      <c r="B106" s="29" t="s">
        <v>84</v>
      </c>
      <c r="C106" s="43"/>
      <c r="D106" s="43"/>
      <c r="E106" s="17">
        <v>0</v>
      </c>
      <c r="F106" s="61"/>
      <c r="G106" s="61"/>
      <c r="H106" s="61"/>
      <c r="I106" s="61"/>
      <c r="J106" s="61"/>
      <c r="K106" s="43"/>
      <c r="L106" s="33">
        <f t="shared" si="23"/>
        <v>0</v>
      </c>
      <c r="N106" s="69"/>
      <c r="P106" s="93"/>
      <c r="Q106" s="93"/>
      <c r="R106" s="93"/>
      <c r="S106" s="93"/>
    </row>
    <row r="107" spans="2:19" ht="15.95" customHeight="1">
      <c r="B107" s="29" t="s">
        <v>85</v>
      </c>
      <c r="C107" s="43"/>
      <c r="D107" s="43"/>
      <c r="E107" s="17">
        <v>499</v>
      </c>
      <c r="F107" s="61"/>
      <c r="G107" s="61"/>
      <c r="H107" s="61"/>
      <c r="I107" s="61"/>
      <c r="J107" s="61"/>
      <c r="K107" s="43"/>
      <c r="L107" s="33">
        <f t="shared" si="23"/>
        <v>499</v>
      </c>
      <c r="N107" s="69"/>
      <c r="P107" s="93"/>
      <c r="Q107" s="93"/>
      <c r="R107" s="93"/>
      <c r="S107" s="93"/>
    </row>
    <row r="108" spans="2:19" ht="15.95" customHeight="1">
      <c r="B108" s="29" t="s">
        <v>86</v>
      </c>
      <c r="C108" s="43"/>
      <c r="D108" s="43"/>
      <c r="E108" s="17">
        <v>122</v>
      </c>
      <c r="F108" s="17">
        <v>0</v>
      </c>
      <c r="G108" s="17">
        <v>5</v>
      </c>
      <c r="H108" s="17">
        <v>0</v>
      </c>
      <c r="I108" s="17">
        <v>91</v>
      </c>
      <c r="J108" s="17">
        <v>20</v>
      </c>
      <c r="K108" s="43"/>
      <c r="L108" s="33">
        <f t="shared" si="23"/>
        <v>238</v>
      </c>
      <c r="N108" s="69"/>
      <c r="P108" s="93"/>
      <c r="Q108" s="93"/>
      <c r="R108" s="93"/>
      <c r="S108" s="93"/>
    </row>
    <row r="109" spans="2:19" ht="15.95" customHeight="1">
      <c r="B109" s="60" t="s">
        <v>62</v>
      </c>
      <c r="C109" s="32">
        <f>C28</f>
        <v>868</v>
      </c>
      <c r="D109" s="32">
        <f>D28</f>
        <v>2</v>
      </c>
      <c r="E109" s="32">
        <f t="shared" ref="E109:J109" si="26">SUM(E85:E88)</f>
        <v>3947</v>
      </c>
      <c r="F109" s="32">
        <f t="shared" si="26"/>
        <v>14198</v>
      </c>
      <c r="G109" s="32">
        <f t="shared" si="26"/>
        <v>235</v>
      </c>
      <c r="H109" s="32">
        <f t="shared" si="26"/>
        <v>4319</v>
      </c>
      <c r="I109" s="32">
        <f t="shared" si="26"/>
        <v>300</v>
      </c>
      <c r="J109" s="32">
        <f t="shared" si="26"/>
        <v>133</v>
      </c>
      <c r="K109" s="32">
        <f>K28</f>
        <v>94</v>
      </c>
      <c r="L109" s="32">
        <f>SUM(C109:K109)</f>
        <v>24096</v>
      </c>
      <c r="N109" s="35">
        <f>N88</f>
        <v>0</v>
      </c>
      <c r="P109" s="93"/>
      <c r="Q109" s="93"/>
      <c r="R109" s="93"/>
      <c r="S109" s="93"/>
    </row>
    <row r="110" spans="2:19" ht="12.75" customHeight="1">
      <c r="B110" s="8"/>
      <c r="C110" s="5"/>
      <c r="D110" s="5"/>
      <c r="E110" s="5"/>
      <c r="F110" s="5"/>
      <c r="G110" s="5"/>
      <c r="H110" s="5"/>
      <c r="I110" s="5"/>
      <c r="J110" s="5"/>
      <c r="K110" s="6"/>
      <c r="L110" s="6"/>
      <c r="P110" s="93"/>
      <c r="Q110" s="93"/>
      <c r="R110" s="93"/>
      <c r="S110" s="93"/>
    </row>
    <row r="111" spans="2:19" ht="15.95" customHeight="1">
      <c r="B111" s="70" t="s">
        <v>55</v>
      </c>
      <c r="C111" s="72"/>
      <c r="D111" s="73"/>
      <c r="E111" s="71">
        <f>E28-E109</f>
        <v>0</v>
      </c>
      <c r="F111" s="71">
        <f t="shared" ref="F111:L111" si="27">F28-F109</f>
        <v>0</v>
      </c>
      <c r="G111" s="71">
        <f t="shared" si="27"/>
        <v>0</v>
      </c>
      <c r="H111" s="71">
        <f t="shared" si="27"/>
        <v>0</v>
      </c>
      <c r="I111" s="71">
        <f t="shared" si="27"/>
        <v>0</v>
      </c>
      <c r="J111" s="71">
        <f t="shared" si="27"/>
        <v>0</v>
      </c>
      <c r="K111" s="74"/>
      <c r="L111" s="71">
        <f t="shared" si="27"/>
        <v>0</v>
      </c>
      <c r="P111" s="93"/>
      <c r="Q111" s="93"/>
      <c r="R111" s="93"/>
      <c r="S111" s="93"/>
    </row>
    <row r="112" spans="2:19" ht="12.75" customHeight="1">
      <c r="B112" s="8"/>
      <c r="C112" s="5"/>
      <c r="D112" s="5"/>
      <c r="E112" s="5"/>
      <c r="F112" s="5"/>
      <c r="G112" s="5"/>
      <c r="H112" s="5"/>
      <c r="I112" s="5"/>
      <c r="J112" s="5"/>
      <c r="K112" s="6"/>
      <c r="L112" s="6"/>
      <c r="P112" s="93"/>
      <c r="Q112" s="93"/>
      <c r="R112" s="93"/>
      <c r="S112" s="93"/>
    </row>
    <row r="113" spans="2:19" ht="15.95" customHeight="1">
      <c r="B113" s="29" t="s">
        <v>66</v>
      </c>
      <c r="C113" s="43"/>
      <c r="D113" s="43"/>
      <c r="E113" s="17">
        <v>0</v>
      </c>
      <c r="F113" s="17">
        <v>0</v>
      </c>
      <c r="G113" s="17">
        <v>0</v>
      </c>
      <c r="H113" s="17">
        <v>0</v>
      </c>
      <c r="I113" s="17">
        <v>0</v>
      </c>
      <c r="J113" s="17">
        <v>0</v>
      </c>
      <c r="K113" s="43"/>
      <c r="L113" s="33">
        <f>SUM(C113:K113)</f>
        <v>0</v>
      </c>
      <c r="M113" s="76" t="s">
        <v>122</v>
      </c>
      <c r="P113" s="93"/>
      <c r="Q113" s="93"/>
      <c r="R113" s="93"/>
      <c r="S113" s="93"/>
    </row>
    <row r="114" spans="2:19" ht="15.95" customHeight="1">
      <c r="B114" s="52" t="s">
        <v>5</v>
      </c>
      <c r="C114" s="43"/>
      <c r="D114" s="43"/>
      <c r="E114" s="43"/>
      <c r="F114" s="43"/>
      <c r="G114" s="43"/>
      <c r="H114" s="43"/>
      <c r="I114" s="43"/>
      <c r="J114" s="43"/>
      <c r="K114" s="43"/>
      <c r="L114" s="17">
        <v>64</v>
      </c>
      <c r="M114" s="76" t="s">
        <v>122</v>
      </c>
      <c r="P114" s="93"/>
      <c r="Q114" s="93"/>
      <c r="R114" s="93"/>
      <c r="S114" s="93"/>
    </row>
    <row r="115" spans="2:19" ht="12.75" customHeight="1">
      <c r="B115" s="8"/>
      <c r="C115" s="5"/>
      <c r="D115" s="5"/>
      <c r="E115" s="5"/>
      <c r="F115" s="5"/>
      <c r="G115" s="5"/>
      <c r="H115" s="5"/>
      <c r="I115" s="5"/>
      <c r="J115" s="5"/>
      <c r="K115" s="5"/>
      <c r="L115" s="5"/>
      <c r="P115" s="93"/>
      <c r="Q115" s="93"/>
      <c r="R115" s="93"/>
      <c r="S115" s="93"/>
    </row>
    <row r="116" spans="2:19" ht="15.95" customHeight="1">
      <c r="B116" s="55" t="s">
        <v>100</v>
      </c>
      <c r="C116" s="3"/>
      <c r="D116" s="3"/>
      <c r="E116" s="3"/>
      <c r="F116" s="3"/>
      <c r="G116" s="3"/>
      <c r="H116" s="3"/>
      <c r="I116" s="3"/>
      <c r="J116" s="3"/>
      <c r="K116" s="3"/>
      <c r="L116" s="3"/>
      <c r="P116" s="93"/>
      <c r="Q116" s="93"/>
      <c r="R116" s="93"/>
      <c r="S116" s="93"/>
    </row>
    <row r="117" spans="2:19" ht="15.95" customHeight="1">
      <c r="B117" s="67" t="s">
        <v>0</v>
      </c>
      <c r="C117" s="43"/>
      <c r="D117" s="43"/>
      <c r="E117" s="17">
        <v>0</v>
      </c>
      <c r="F117" s="17">
        <v>0</v>
      </c>
      <c r="G117" s="17">
        <v>0</v>
      </c>
      <c r="H117" s="17">
        <v>0</v>
      </c>
      <c r="I117" s="17">
        <v>0</v>
      </c>
      <c r="J117" s="17">
        <v>0</v>
      </c>
      <c r="K117" s="43"/>
      <c r="L117" s="33">
        <f>SUM(C117:K117)</f>
        <v>0</v>
      </c>
      <c r="P117" s="93"/>
      <c r="Q117" s="93"/>
      <c r="R117" s="93"/>
      <c r="S117" s="93"/>
    </row>
    <row r="118" spans="2:19" ht="15.95" customHeight="1">
      <c r="B118" s="29" t="s">
        <v>65</v>
      </c>
      <c r="C118" s="43"/>
      <c r="D118" s="43"/>
      <c r="E118" s="17">
        <v>0</v>
      </c>
      <c r="F118" s="17">
        <v>0</v>
      </c>
      <c r="G118" s="17">
        <v>0</v>
      </c>
      <c r="H118" s="17">
        <v>0</v>
      </c>
      <c r="I118" s="17">
        <v>0</v>
      </c>
      <c r="J118" s="17">
        <v>0</v>
      </c>
      <c r="K118" s="43"/>
      <c r="L118" s="33">
        <f>SUM(C118:K118)</f>
        <v>0</v>
      </c>
      <c r="P118" s="93"/>
      <c r="Q118" s="93"/>
      <c r="R118" s="93"/>
      <c r="S118" s="93"/>
    </row>
    <row r="119" spans="2:19" ht="15.95" customHeight="1">
      <c r="B119" s="29" t="s">
        <v>88</v>
      </c>
      <c r="C119" s="43"/>
      <c r="D119" s="43"/>
      <c r="E119" s="17">
        <v>0</v>
      </c>
      <c r="F119" s="17">
        <v>0</v>
      </c>
      <c r="G119" s="17">
        <v>0</v>
      </c>
      <c r="H119" s="17">
        <v>0</v>
      </c>
      <c r="I119" s="17">
        <v>0</v>
      </c>
      <c r="J119" s="17">
        <v>0</v>
      </c>
      <c r="K119" s="43"/>
      <c r="L119" s="33">
        <f>SUM(C119:K119)</f>
        <v>0</v>
      </c>
      <c r="P119" s="93"/>
      <c r="Q119" s="93"/>
      <c r="R119" s="93"/>
      <c r="S119" s="93"/>
    </row>
    <row r="120" spans="2:19" ht="15.95" customHeight="1">
      <c r="B120" s="53" t="s">
        <v>76</v>
      </c>
      <c r="C120" s="43"/>
      <c r="D120" s="43"/>
      <c r="E120" s="54">
        <f t="shared" ref="E120:J120" si="28">SUM(E121,E126)</f>
        <v>0</v>
      </c>
      <c r="F120" s="54">
        <f t="shared" si="28"/>
        <v>-3557</v>
      </c>
      <c r="G120" s="54">
        <f t="shared" si="28"/>
        <v>-25</v>
      </c>
      <c r="H120" s="54">
        <f t="shared" si="28"/>
        <v>-188</v>
      </c>
      <c r="I120" s="54">
        <f t="shared" si="28"/>
        <v>-31</v>
      </c>
      <c r="J120" s="54">
        <f t="shared" si="28"/>
        <v>0</v>
      </c>
      <c r="K120" s="43"/>
      <c r="L120" s="33">
        <f>SUM(C120:K120)</f>
        <v>-3801</v>
      </c>
      <c r="P120" s="93"/>
      <c r="Q120" s="93"/>
      <c r="R120" s="93"/>
      <c r="S120" s="93"/>
    </row>
    <row r="121" spans="2:19" ht="15.95" customHeight="1">
      <c r="B121" s="53" t="s">
        <v>77</v>
      </c>
      <c r="C121" s="43"/>
      <c r="D121" s="43"/>
      <c r="E121" s="54">
        <f t="shared" ref="E121:J121" si="29">SUM(E122:E125)</f>
        <v>0</v>
      </c>
      <c r="F121" s="54">
        <f t="shared" si="29"/>
        <v>-3554</v>
      </c>
      <c r="G121" s="54">
        <f t="shared" si="29"/>
        <v>-25</v>
      </c>
      <c r="H121" s="54">
        <f t="shared" si="29"/>
        <v>-166</v>
      </c>
      <c r="I121" s="54">
        <f t="shared" si="29"/>
        <v>-31</v>
      </c>
      <c r="J121" s="54">
        <f t="shared" si="29"/>
        <v>0</v>
      </c>
      <c r="K121" s="43"/>
      <c r="L121" s="33">
        <f>SUM(C121:K121)</f>
        <v>-3776</v>
      </c>
      <c r="P121" s="93"/>
      <c r="Q121" s="93"/>
      <c r="R121" s="93"/>
      <c r="S121" s="93"/>
    </row>
    <row r="122" spans="2:19" ht="15.95" customHeight="1">
      <c r="B122" s="68" t="s">
        <v>58</v>
      </c>
      <c r="C122" s="43"/>
      <c r="D122" s="43"/>
      <c r="E122" s="88">
        <v>0</v>
      </c>
      <c r="F122" s="88">
        <v>-3396</v>
      </c>
      <c r="G122" s="88">
        <v>-25</v>
      </c>
      <c r="H122" s="88">
        <v>-73</v>
      </c>
      <c r="I122" s="88">
        <v>-31</v>
      </c>
      <c r="J122" s="88">
        <v>0</v>
      </c>
      <c r="K122" s="43"/>
      <c r="L122" s="33">
        <f t="shared" ref="L122:L134" si="30">SUM(C122:K122)</f>
        <v>-3525</v>
      </c>
      <c r="P122" s="93"/>
      <c r="Q122" s="93"/>
      <c r="R122" s="93"/>
      <c r="S122" s="93"/>
    </row>
    <row r="123" spans="2:19" ht="15.95" customHeight="1">
      <c r="B123" s="68" t="s">
        <v>1</v>
      </c>
      <c r="C123" s="43"/>
      <c r="D123" s="43"/>
      <c r="E123" s="17">
        <v>0</v>
      </c>
      <c r="F123" s="43"/>
      <c r="G123" s="43"/>
      <c r="H123" s="43"/>
      <c r="I123" s="43"/>
      <c r="J123" s="43"/>
      <c r="K123" s="43"/>
      <c r="L123" s="33">
        <f>SUM(C123:K123)</f>
        <v>0</v>
      </c>
      <c r="P123" s="93"/>
      <c r="Q123" s="93"/>
      <c r="R123" s="93"/>
      <c r="S123" s="93"/>
    </row>
    <row r="124" spans="2:19" ht="15.95" customHeight="1">
      <c r="B124" s="30" t="s">
        <v>78</v>
      </c>
      <c r="C124" s="43"/>
      <c r="D124" s="43"/>
      <c r="E124" s="17">
        <v>0</v>
      </c>
      <c r="F124" s="43"/>
      <c r="G124" s="43"/>
      <c r="H124" s="43"/>
      <c r="I124" s="43"/>
      <c r="J124" s="43"/>
      <c r="K124" s="43"/>
      <c r="L124" s="33">
        <f>SUM(C124:K124)</f>
        <v>0</v>
      </c>
      <c r="P124" s="93"/>
      <c r="Q124" s="93"/>
      <c r="R124" s="93"/>
      <c r="S124" s="93"/>
    </row>
    <row r="125" spans="2:19" ht="15.95" customHeight="1">
      <c r="B125" s="30" t="s">
        <v>79</v>
      </c>
      <c r="C125" s="43"/>
      <c r="D125" s="43"/>
      <c r="E125" s="88">
        <v>0</v>
      </c>
      <c r="F125" s="88">
        <v>-158</v>
      </c>
      <c r="G125" s="88">
        <v>0</v>
      </c>
      <c r="H125" s="88">
        <v>-93</v>
      </c>
      <c r="I125" s="88">
        <v>0</v>
      </c>
      <c r="J125" s="88">
        <v>0</v>
      </c>
      <c r="K125" s="43"/>
      <c r="L125" s="33">
        <f t="shared" si="30"/>
        <v>-251</v>
      </c>
      <c r="P125" s="93"/>
      <c r="Q125" s="93"/>
      <c r="R125" s="93"/>
      <c r="S125" s="93"/>
    </row>
    <row r="126" spans="2:19" ht="15.95" customHeight="1">
      <c r="B126" s="53" t="s">
        <v>80</v>
      </c>
      <c r="C126" s="43"/>
      <c r="D126" s="43"/>
      <c r="E126" s="54">
        <f t="shared" ref="E126:J126" si="31">SUM(E127:E134)</f>
        <v>0</v>
      </c>
      <c r="F126" s="54">
        <f t="shared" si="31"/>
        <v>-3</v>
      </c>
      <c r="G126" s="54">
        <f t="shared" si="31"/>
        <v>0</v>
      </c>
      <c r="H126" s="54">
        <f t="shared" si="31"/>
        <v>-22</v>
      </c>
      <c r="I126" s="54">
        <f t="shared" si="31"/>
        <v>0</v>
      </c>
      <c r="J126" s="54">
        <f t="shared" si="31"/>
        <v>0</v>
      </c>
      <c r="K126" s="43"/>
      <c r="L126" s="33">
        <f t="shared" si="30"/>
        <v>-25</v>
      </c>
      <c r="P126" s="93"/>
      <c r="Q126" s="93"/>
      <c r="R126" s="93"/>
      <c r="S126" s="93"/>
    </row>
    <row r="127" spans="2:19" ht="15.95" customHeight="1">
      <c r="B127" s="68" t="s">
        <v>2</v>
      </c>
      <c r="C127" s="43"/>
      <c r="D127" s="43"/>
      <c r="E127" s="17">
        <v>0</v>
      </c>
      <c r="F127" s="17">
        <v>0</v>
      </c>
      <c r="G127" s="17">
        <v>0</v>
      </c>
      <c r="H127" s="17">
        <v>0</v>
      </c>
      <c r="I127" s="17">
        <v>0</v>
      </c>
      <c r="J127" s="17">
        <v>0</v>
      </c>
      <c r="K127" s="43"/>
      <c r="L127" s="33">
        <f t="shared" si="30"/>
        <v>0</v>
      </c>
      <c r="P127" s="93"/>
      <c r="Q127" s="93"/>
      <c r="R127" s="93"/>
      <c r="S127" s="93"/>
    </row>
    <row r="128" spans="2:19" ht="15.95" customHeight="1">
      <c r="B128" s="68" t="s">
        <v>3</v>
      </c>
      <c r="C128" s="43"/>
      <c r="D128" s="43"/>
      <c r="E128" s="17">
        <v>0</v>
      </c>
      <c r="F128" s="17">
        <v>-3</v>
      </c>
      <c r="G128" s="17">
        <v>0</v>
      </c>
      <c r="H128" s="17">
        <v>-22</v>
      </c>
      <c r="I128" s="17">
        <v>0</v>
      </c>
      <c r="J128" s="17">
        <v>0</v>
      </c>
      <c r="K128" s="43"/>
      <c r="L128" s="33">
        <f t="shared" si="30"/>
        <v>-25</v>
      </c>
      <c r="P128" s="93"/>
      <c r="Q128" s="93"/>
      <c r="R128" s="93"/>
      <c r="S128" s="93"/>
    </row>
    <row r="129" spans="2:19" ht="15.95" customHeight="1">
      <c r="B129" s="30" t="s">
        <v>81</v>
      </c>
      <c r="C129" s="43"/>
      <c r="D129" s="43"/>
      <c r="E129" s="17">
        <v>0</v>
      </c>
      <c r="F129" s="17">
        <v>0</v>
      </c>
      <c r="G129" s="17">
        <v>0</v>
      </c>
      <c r="H129" s="17">
        <v>0</v>
      </c>
      <c r="I129" s="17">
        <v>0</v>
      </c>
      <c r="J129" s="17">
        <v>0</v>
      </c>
      <c r="K129" s="43"/>
      <c r="L129" s="33">
        <f t="shared" si="30"/>
        <v>0</v>
      </c>
      <c r="P129" s="93"/>
      <c r="Q129" s="93"/>
      <c r="R129" s="93"/>
      <c r="S129" s="93"/>
    </row>
    <row r="130" spans="2:19" ht="15.95" customHeight="1">
      <c r="B130" s="30" t="s">
        <v>82</v>
      </c>
      <c r="C130" s="43"/>
      <c r="D130" s="43"/>
      <c r="E130" s="17">
        <v>0</v>
      </c>
      <c r="F130" s="17">
        <v>0</v>
      </c>
      <c r="G130" s="17">
        <v>0</v>
      </c>
      <c r="H130" s="17">
        <v>0</v>
      </c>
      <c r="I130" s="17">
        <v>0</v>
      </c>
      <c r="J130" s="17">
        <v>0</v>
      </c>
      <c r="K130" s="43"/>
      <c r="L130" s="33">
        <f t="shared" si="30"/>
        <v>0</v>
      </c>
      <c r="P130" s="93"/>
      <c r="Q130" s="93"/>
      <c r="R130" s="93"/>
      <c r="S130" s="93"/>
    </row>
    <row r="131" spans="2:19" ht="15.95" customHeight="1">
      <c r="B131" s="30" t="s">
        <v>83</v>
      </c>
      <c r="C131" s="43"/>
      <c r="D131" s="43"/>
      <c r="E131" s="43"/>
      <c r="F131" s="17">
        <v>0</v>
      </c>
      <c r="G131" s="17">
        <v>0</v>
      </c>
      <c r="H131" s="17">
        <v>0</v>
      </c>
      <c r="I131" s="17">
        <v>0</v>
      </c>
      <c r="J131" s="17">
        <v>0</v>
      </c>
      <c r="K131" s="43"/>
      <c r="L131" s="33">
        <f t="shared" si="30"/>
        <v>0</v>
      </c>
      <c r="P131" s="93"/>
      <c r="Q131" s="93"/>
      <c r="R131" s="93"/>
      <c r="S131" s="93"/>
    </row>
    <row r="132" spans="2:19" ht="15.95" customHeight="1">
      <c r="B132" s="30" t="s">
        <v>84</v>
      </c>
      <c r="C132" s="43"/>
      <c r="D132" s="43"/>
      <c r="E132" s="17">
        <v>0</v>
      </c>
      <c r="F132" s="61"/>
      <c r="G132" s="61"/>
      <c r="H132" s="61"/>
      <c r="I132" s="61"/>
      <c r="J132" s="61"/>
      <c r="K132" s="43"/>
      <c r="L132" s="33">
        <f t="shared" si="30"/>
        <v>0</v>
      </c>
      <c r="P132" s="93"/>
      <c r="Q132" s="93"/>
      <c r="R132" s="93"/>
      <c r="S132" s="93"/>
    </row>
    <row r="133" spans="2:19" ht="15.95" customHeight="1">
      <c r="B133" s="30" t="s">
        <v>85</v>
      </c>
      <c r="C133" s="43"/>
      <c r="D133" s="43"/>
      <c r="E133" s="17">
        <v>0</v>
      </c>
      <c r="F133" s="61"/>
      <c r="G133" s="61"/>
      <c r="H133" s="61"/>
      <c r="I133" s="61"/>
      <c r="J133" s="61"/>
      <c r="K133" s="43"/>
      <c r="L133" s="33">
        <f t="shared" si="30"/>
        <v>0</v>
      </c>
      <c r="P133" s="93"/>
      <c r="Q133" s="93"/>
      <c r="R133" s="93"/>
      <c r="S133" s="93"/>
    </row>
    <row r="134" spans="2:19" ht="15.95" customHeight="1">
      <c r="B134" s="29" t="s">
        <v>86</v>
      </c>
      <c r="C134" s="43"/>
      <c r="D134" s="43"/>
      <c r="E134" s="17">
        <v>0</v>
      </c>
      <c r="F134" s="17">
        <v>0</v>
      </c>
      <c r="G134" s="17">
        <v>0</v>
      </c>
      <c r="H134" s="17">
        <v>0</v>
      </c>
      <c r="I134" s="17">
        <v>0</v>
      </c>
      <c r="J134" s="17">
        <v>0</v>
      </c>
      <c r="K134" s="43"/>
      <c r="L134" s="33">
        <f t="shared" si="30"/>
        <v>0</v>
      </c>
      <c r="P134" s="93"/>
      <c r="Q134" s="93"/>
      <c r="R134" s="93"/>
      <c r="S134" s="93"/>
    </row>
    <row r="135" spans="2:19" ht="15.95" customHeight="1">
      <c r="B135" s="31" t="s">
        <v>89</v>
      </c>
      <c r="C135" s="43"/>
      <c r="D135" s="43"/>
      <c r="E135" s="32">
        <f t="shared" ref="E135:J135" si="32">SUM(E117:E120)</f>
        <v>0</v>
      </c>
      <c r="F135" s="32">
        <f t="shared" si="32"/>
        <v>-3557</v>
      </c>
      <c r="G135" s="32">
        <f t="shared" si="32"/>
        <v>-25</v>
      </c>
      <c r="H135" s="32">
        <f t="shared" si="32"/>
        <v>-188</v>
      </c>
      <c r="I135" s="32">
        <f t="shared" si="32"/>
        <v>-31</v>
      </c>
      <c r="J135" s="32">
        <f t="shared" si="32"/>
        <v>0</v>
      </c>
      <c r="K135" s="43"/>
      <c r="L135" s="32">
        <f>SUM(C135:K135)</f>
        <v>-3801</v>
      </c>
      <c r="O135" s="16"/>
      <c r="P135" s="89">
        <v>-3801</v>
      </c>
      <c r="Q135" s="48">
        <f>P135-L135</f>
        <v>0</v>
      </c>
    </row>
    <row r="136" spans="2:19" ht="12.75" customHeight="1">
      <c r="B136" s="4"/>
      <c r="C136" s="3"/>
      <c r="D136" s="3"/>
      <c r="E136" s="3"/>
      <c r="F136" s="3"/>
      <c r="G136" s="3"/>
      <c r="H136" s="3"/>
      <c r="I136" s="3"/>
      <c r="J136" s="3"/>
      <c r="K136" s="3"/>
      <c r="L136" s="3"/>
      <c r="M136" s="3"/>
      <c r="P136" s="3"/>
    </row>
  </sheetData>
  <mergeCells count="12">
    <mergeCell ref="C6:C7"/>
    <mergeCell ref="D6:D7"/>
    <mergeCell ref="E6:E7"/>
    <mergeCell ref="F6:F7"/>
    <mergeCell ref="G6:G7"/>
    <mergeCell ref="P6:P7"/>
    <mergeCell ref="Q6:Q7"/>
    <mergeCell ref="H6:H7"/>
    <mergeCell ref="I6:I7"/>
    <mergeCell ref="J6:J7"/>
    <mergeCell ref="K6:K7"/>
    <mergeCell ref="L6:L7"/>
  </mergeCells>
  <conditionalFormatting sqref="M79:M81 M113:M114">
    <cfRule type="cellIs" dxfId="155" priority="24" operator="equal">
      <formula>"FAIL"</formula>
    </cfRule>
  </conditionalFormatting>
  <conditionalFormatting sqref="E77:J77 L77 E111:J111 L111">
    <cfRule type="cellIs" dxfId="154" priority="23" operator="notEqual">
      <formula>0</formula>
    </cfRule>
  </conditionalFormatting>
  <conditionalFormatting sqref="Q8:Q13 Q19:Q23 Q28 Q39:Q40 Q44 Q48 Q135">
    <cfRule type="cellIs" dxfId="153" priority="22" operator="notEqual">
      <formula>0</formula>
    </cfRule>
  </conditionalFormatting>
  <conditionalFormatting sqref="Q6:Q7">
    <cfRule type="expression" dxfId="152" priority="21">
      <formula>SUM($Q$8:$Q$135)&lt;&gt;0</formula>
    </cfRule>
  </conditionalFormatting>
  <conditionalFormatting sqref="C3:E3">
    <cfRule type="expression" dxfId="151" priority="20">
      <formula>$E$3&lt;&gt;0</formula>
    </cfRule>
  </conditionalFormatting>
  <conditionalFormatting sqref="C33:L33">
    <cfRule type="expression" dxfId="150" priority="18">
      <formula>ABS(C16-C33)&gt;1000</formula>
    </cfRule>
    <cfRule type="expression" dxfId="149" priority="19">
      <formula>ABS((C16-C33)/C33)&gt;0.1</formula>
    </cfRule>
  </conditionalFormatting>
  <conditionalFormatting sqref="C34:L34">
    <cfRule type="expression" dxfId="148" priority="16">
      <formula>ABS(C26-C34)&gt;1000</formula>
    </cfRule>
    <cfRule type="expression" dxfId="147" priority="17">
      <formula>ABS((C26-C34)/C34)&gt;0.1</formula>
    </cfRule>
  </conditionalFormatting>
  <conditionalFormatting sqref="C35:L35">
    <cfRule type="expression" dxfId="146" priority="14">
      <formula>ABS(C28-C35)&gt;1000</formula>
    </cfRule>
    <cfRule type="expression" dxfId="145" priority="15">
      <formula>ABS((C28-C35)/C35)&gt;0.1</formula>
    </cfRule>
  </conditionalFormatting>
  <conditionalFormatting sqref="Q45">
    <cfRule type="cellIs" dxfId="144" priority="13" operator="notEqual">
      <formula>0</formula>
    </cfRule>
  </conditionalFormatting>
  <dataValidations count="2">
    <dataValidation type="list" allowBlank="1" showInputMessage="1" showErrorMessage="1" sqref="H3">
      <formula1>#REF!</formula1>
    </dataValidation>
    <dataValidation errorStyle="warning" allowBlank="1" showInputMessage="1" showErrorMessage="1" sqref="E131 F132:J133 E126:J126 F123:J124 E120:J121 N54 N88 E54:J54 E88:J88 C117:D120 K117:K120 K79 C79:D79 C51:D54 K51:K54 E51:J51 C85:D88 K85:K88 C113:D113 K113"/>
  </dataValidations>
  <printOptions horizontalCentered="1" verticalCentered="1"/>
  <pageMargins left="0.47244094488188981" right="0.47244094488188981" top="0.47244094488188981" bottom="0.47244094488188981" header="0.51181102362204722" footer="0.51181102362204722"/>
  <pageSetup paperSize="8" scale="47"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8DB4E2"/>
    <pageSetUpPr fitToPage="1"/>
  </sheetPr>
  <dimension ref="A1:S136"/>
  <sheetViews>
    <sheetView zoomScaleNormal="100" workbookViewId="0">
      <pane ySplit="7" topLeftCell="A8" activePane="bottomLeft" state="frozen"/>
      <selection activeCell="L1" sqref="L1"/>
      <selection pane="bottomLeft" activeCell="L1" sqref="L1"/>
    </sheetView>
  </sheetViews>
  <sheetFormatPr defaultColWidth="10" defaultRowHeight="12.75"/>
  <cols>
    <col min="1" max="1" width="2.7109375" style="85" customWidth="1"/>
    <col min="2" max="2" width="104" style="85" customWidth="1"/>
    <col min="3" max="5" width="13.42578125" style="85" customWidth="1"/>
    <col min="6" max="6" width="13.85546875" style="85" customWidth="1"/>
    <col min="7" max="8" width="12.5703125" style="85" customWidth="1"/>
    <col min="9" max="9" width="13.28515625" style="85" customWidth="1"/>
    <col min="10" max="10" width="12.28515625" style="85" customWidth="1"/>
    <col min="11" max="12" width="15.140625" style="85" customWidth="1"/>
    <col min="13" max="13" width="7.7109375" style="85" customWidth="1"/>
    <col min="14" max="14" width="13" style="85" customWidth="1"/>
    <col min="15" max="15" width="3.28515625" style="85" customWidth="1"/>
    <col min="16" max="16" width="10.7109375" style="85" customWidth="1"/>
    <col min="17" max="17" width="11.5703125" style="85" customWidth="1"/>
    <col min="18" max="18" width="12.42578125" style="85" customWidth="1"/>
    <col min="19" max="20" width="9.140625" style="85" customWidth="1"/>
    <col min="21" max="21" width="10" style="85"/>
    <col min="22" max="22" width="10" style="85" customWidth="1"/>
    <col min="23" max="16384" width="10" style="85"/>
  </cols>
  <sheetData>
    <row r="1" spans="1:17" ht="20.100000000000001" customHeight="1">
      <c r="B1" s="22" t="s">
        <v>18</v>
      </c>
      <c r="C1" s="90"/>
      <c r="D1" s="90"/>
      <c r="G1" s="90"/>
      <c r="H1" s="90"/>
    </row>
    <row r="2" spans="1:17" ht="20.100000000000001" customHeight="1">
      <c r="B2" s="22" t="s">
        <v>116</v>
      </c>
    </row>
    <row r="3" spans="1:17" ht="20.100000000000001" customHeight="1">
      <c r="B3" s="23" t="s">
        <v>41</v>
      </c>
      <c r="C3" s="91"/>
      <c r="D3" s="91"/>
      <c r="E3" s="80"/>
      <c r="F3" s="92"/>
      <c r="G3" s="92"/>
      <c r="H3" s="82"/>
    </row>
    <row r="4" spans="1:17" ht="12.75" customHeight="1">
      <c r="C4" s="10"/>
      <c r="D4" s="10"/>
      <c r="E4" s="10"/>
      <c r="F4" s="10"/>
      <c r="G4" s="10"/>
      <c r="H4" s="10"/>
      <c r="I4" s="10"/>
      <c r="J4" s="10"/>
      <c r="K4" s="10"/>
      <c r="L4" s="10"/>
      <c r="M4" s="10"/>
      <c r="N4" s="10"/>
      <c r="P4" s="24"/>
    </row>
    <row r="5" spans="1:17" ht="12.75" customHeight="1">
      <c r="C5" s="10"/>
      <c r="D5" s="10"/>
      <c r="E5" s="10"/>
      <c r="F5" s="10"/>
      <c r="G5" s="10"/>
      <c r="H5" s="10"/>
      <c r="I5" s="10"/>
      <c r="J5" s="10"/>
      <c r="K5" s="10"/>
      <c r="L5" s="24" t="s">
        <v>64</v>
      </c>
      <c r="P5" s="16"/>
    </row>
    <row r="6" spans="1:17" ht="33" customHeight="1">
      <c r="B6" s="58" t="s">
        <v>104</v>
      </c>
      <c r="C6" s="108" t="s">
        <v>19</v>
      </c>
      <c r="D6" s="108" t="s">
        <v>20</v>
      </c>
      <c r="E6" s="108" t="s">
        <v>21</v>
      </c>
      <c r="F6" s="108" t="s">
        <v>63</v>
      </c>
      <c r="G6" s="108" t="s">
        <v>108</v>
      </c>
      <c r="H6" s="108" t="s">
        <v>109</v>
      </c>
      <c r="I6" s="108" t="s">
        <v>110</v>
      </c>
      <c r="J6" s="108" t="s">
        <v>111</v>
      </c>
      <c r="K6" s="108" t="s">
        <v>70</v>
      </c>
      <c r="L6" s="109" t="s">
        <v>22</v>
      </c>
      <c r="N6" s="49" t="s">
        <v>9</v>
      </c>
      <c r="O6" s="9"/>
      <c r="P6" s="107" t="s">
        <v>7</v>
      </c>
      <c r="Q6" s="107" t="s">
        <v>8</v>
      </c>
    </row>
    <row r="7" spans="1:17" ht="51.75" customHeight="1">
      <c r="B7" s="56" t="s">
        <v>105</v>
      </c>
      <c r="C7" s="108"/>
      <c r="D7" s="108"/>
      <c r="E7" s="108"/>
      <c r="F7" s="108"/>
      <c r="G7" s="108"/>
      <c r="H7" s="108"/>
      <c r="I7" s="108"/>
      <c r="J7" s="108"/>
      <c r="K7" s="108"/>
      <c r="L7" s="109"/>
      <c r="N7" s="49" t="s">
        <v>112</v>
      </c>
      <c r="O7" s="57"/>
      <c r="P7" s="107"/>
      <c r="Q7" s="107"/>
    </row>
    <row r="8" spans="1:17" ht="15.95" customHeight="1">
      <c r="A8" s="16"/>
      <c r="B8" s="28" t="s">
        <v>12</v>
      </c>
      <c r="C8" s="86">
        <v>16</v>
      </c>
      <c r="D8" s="86">
        <v>5</v>
      </c>
      <c r="E8" s="86">
        <v>1024</v>
      </c>
      <c r="F8" s="86">
        <v>1592</v>
      </c>
      <c r="G8" s="86">
        <v>170</v>
      </c>
      <c r="H8" s="86">
        <v>579</v>
      </c>
      <c r="I8" s="86">
        <v>60</v>
      </c>
      <c r="J8" s="86">
        <v>20</v>
      </c>
      <c r="K8" s="86">
        <v>101</v>
      </c>
      <c r="L8" s="59">
        <f>SUM(C8:K8)</f>
        <v>3567</v>
      </c>
      <c r="M8" s="10"/>
      <c r="N8" s="10"/>
      <c r="O8" s="19"/>
      <c r="P8" s="46">
        <v>3567</v>
      </c>
      <c r="Q8" s="47">
        <f t="shared" ref="Q8:Q13" si="0">P8-L8</f>
        <v>0</v>
      </c>
    </row>
    <row r="9" spans="1:17" ht="15.95" customHeight="1">
      <c r="A9" s="16"/>
      <c r="B9" s="28" t="s">
        <v>57</v>
      </c>
      <c r="C9" s="43"/>
      <c r="D9" s="43"/>
      <c r="E9" s="43"/>
      <c r="F9" s="43"/>
      <c r="G9" s="43"/>
      <c r="H9" s="43"/>
      <c r="I9" s="43"/>
      <c r="J9" s="43"/>
      <c r="K9" s="43"/>
      <c r="L9" s="43"/>
      <c r="M9" s="10"/>
      <c r="N9" s="10"/>
      <c r="O9" s="19"/>
      <c r="P9" s="78"/>
      <c r="Q9" s="79"/>
    </row>
    <row r="10" spans="1:17" ht="15.95" customHeight="1">
      <c r="A10" s="16"/>
      <c r="B10" s="29" t="s">
        <v>94</v>
      </c>
      <c r="C10" s="17">
        <v>453</v>
      </c>
      <c r="D10" s="17">
        <v>0</v>
      </c>
      <c r="E10" s="17">
        <v>29036</v>
      </c>
      <c r="F10" s="17">
        <v>41982</v>
      </c>
      <c r="G10" s="17">
        <v>4690</v>
      </c>
      <c r="H10" s="17">
        <v>14308</v>
      </c>
      <c r="I10" s="17">
        <v>1709</v>
      </c>
      <c r="J10" s="17">
        <v>554</v>
      </c>
      <c r="K10" s="17">
        <v>2437</v>
      </c>
      <c r="L10" s="33">
        <f>SUM(C10:K10)</f>
        <v>95169</v>
      </c>
      <c r="M10" s="10"/>
      <c r="N10" s="10"/>
      <c r="O10" s="18"/>
      <c r="P10" s="46">
        <v>95169</v>
      </c>
      <c r="Q10" s="47">
        <f t="shared" si="0"/>
        <v>0</v>
      </c>
    </row>
    <row r="11" spans="1:17" ht="15.95" customHeight="1">
      <c r="B11" s="29" t="s">
        <v>91</v>
      </c>
      <c r="C11" s="17">
        <v>0</v>
      </c>
      <c r="D11" s="17">
        <v>0</v>
      </c>
      <c r="E11" s="17">
        <v>0</v>
      </c>
      <c r="F11" s="17">
        <v>0</v>
      </c>
      <c r="G11" s="17">
        <v>0</v>
      </c>
      <c r="H11" s="17">
        <v>0</v>
      </c>
      <c r="I11" s="17">
        <v>0</v>
      </c>
      <c r="J11" s="17">
        <v>0</v>
      </c>
      <c r="K11" s="17">
        <v>0</v>
      </c>
      <c r="L11" s="33">
        <f>SUM(C11:K11)</f>
        <v>0</v>
      </c>
      <c r="O11" s="15"/>
      <c r="P11" s="46">
        <v>0</v>
      </c>
      <c r="Q11" s="47">
        <f t="shared" si="0"/>
        <v>0</v>
      </c>
    </row>
    <row r="12" spans="1:17" ht="15.95" customHeight="1">
      <c r="B12" s="28" t="s">
        <v>15</v>
      </c>
      <c r="C12" s="17">
        <v>1169</v>
      </c>
      <c r="D12" s="17">
        <v>40</v>
      </c>
      <c r="E12" s="17">
        <v>33041</v>
      </c>
      <c r="F12" s="17">
        <v>64980</v>
      </c>
      <c r="G12" s="17">
        <v>5849</v>
      </c>
      <c r="H12" s="17">
        <v>20412</v>
      </c>
      <c r="I12" s="17">
        <v>3349</v>
      </c>
      <c r="J12" s="17">
        <v>1391</v>
      </c>
      <c r="K12" s="17">
        <v>4158</v>
      </c>
      <c r="L12" s="33">
        <f>SUM(C12:K12)</f>
        <v>134389</v>
      </c>
      <c r="M12" s="10"/>
      <c r="N12" s="10"/>
      <c r="O12" s="11"/>
      <c r="P12" s="46">
        <v>134389</v>
      </c>
      <c r="Q12" s="47">
        <f t="shared" si="0"/>
        <v>0</v>
      </c>
    </row>
    <row r="13" spans="1:17" ht="15.95" customHeight="1">
      <c r="B13" s="31" t="s">
        <v>68</v>
      </c>
      <c r="C13" s="32">
        <f>C8+C9+C10+C11+C12</f>
        <v>1638</v>
      </c>
      <c r="D13" s="32">
        <f t="shared" ref="D13:L13" si="1">D8+D9+D10+D11+D12</f>
        <v>45</v>
      </c>
      <c r="E13" s="32">
        <f t="shared" si="1"/>
        <v>63101</v>
      </c>
      <c r="F13" s="32">
        <f t="shared" si="1"/>
        <v>108554</v>
      </c>
      <c r="G13" s="32">
        <f t="shared" si="1"/>
        <v>10709</v>
      </c>
      <c r="H13" s="32">
        <f t="shared" si="1"/>
        <v>35299</v>
      </c>
      <c r="I13" s="32">
        <f t="shared" si="1"/>
        <v>5118</v>
      </c>
      <c r="J13" s="32">
        <f t="shared" si="1"/>
        <v>1965</v>
      </c>
      <c r="K13" s="32">
        <f t="shared" si="1"/>
        <v>6696</v>
      </c>
      <c r="L13" s="32">
        <f t="shared" si="1"/>
        <v>233125</v>
      </c>
      <c r="M13" s="12"/>
      <c r="N13" s="10"/>
      <c r="O13" s="11"/>
      <c r="P13" s="46">
        <v>233125</v>
      </c>
      <c r="Q13" s="47">
        <f t="shared" si="0"/>
        <v>0</v>
      </c>
    </row>
    <row r="14" spans="1:17" ht="12.75" customHeight="1">
      <c r="C14" s="3"/>
      <c r="D14" s="3"/>
      <c r="E14" s="3"/>
      <c r="F14" s="3"/>
      <c r="G14" s="3"/>
      <c r="H14" s="3"/>
      <c r="I14" s="3"/>
      <c r="J14" s="3"/>
      <c r="K14" s="3"/>
      <c r="L14" s="3"/>
      <c r="N14" s="10"/>
      <c r="O14" s="5"/>
      <c r="P14" s="7"/>
      <c r="Q14" s="7"/>
    </row>
    <row r="15" spans="1:17" ht="15.95" customHeight="1">
      <c r="B15" s="45" t="s">
        <v>95</v>
      </c>
      <c r="C15" s="83">
        <f t="shared" ref="C15:K15" si="2">IF(C10&gt;-C21,C10+C21,0)</f>
        <v>0</v>
      </c>
      <c r="D15" s="83">
        <f t="shared" si="2"/>
        <v>0</v>
      </c>
      <c r="E15" s="83">
        <f t="shared" si="2"/>
        <v>0</v>
      </c>
      <c r="F15" s="83">
        <f t="shared" si="2"/>
        <v>0</v>
      </c>
      <c r="G15" s="83">
        <f t="shared" si="2"/>
        <v>0</v>
      </c>
      <c r="H15" s="83">
        <f t="shared" si="2"/>
        <v>0</v>
      </c>
      <c r="I15" s="83">
        <f t="shared" si="2"/>
        <v>0</v>
      </c>
      <c r="J15" s="83">
        <f t="shared" si="2"/>
        <v>0</v>
      </c>
      <c r="K15" s="83">
        <f t="shared" si="2"/>
        <v>0</v>
      </c>
      <c r="L15" s="33">
        <f>SUM(C15:K15)</f>
        <v>0</v>
      </c>
      <c r="N15" s="10"/>
      <c r="O15" s="5"/>
      <c r="P15" s="7"/>
      <c r="Q15" s="7"/>
    </row>
    <row r="16" spans="1:17" ht="15.95" customHeight="1">
      <c r="B16" s="31" t="s">
        <v>92</v>
      </c>
      <c r="C16" s="32">
        <f>SUM(C8:C9,C12,C15)+C19+C20+C11</f>
        <v>1177</v>
      </c>
      <c r="D16" s="32">
        <f t="shared" ref="D16:K16" si="3">SUM(D8:D9,D12,D15)+D19+D20+D11</f>
        <v>45</v>
      </c>
      <c r="E16" s="32">
        <f t="shared" si="3"/>
        <v>34046</v>
      </c>
      <c r="F16" s="32">
        <f t="shared" si="3"/>
        <v>66509</v>
      </c>
      <c r="G16" s="32">
        <f t="shared" si="3"/>
        <v>6009</v>
      </c>
      <c r="H16" s="32">
        <f t="shared" si="3"/>
        <v>20986</v>
      </c>
      <c r="I16" s="32">
        <f t="shared" si="3"/>
        <v>3409</v>
      </c>
      <c r="J16" s="32">
        <f t="shared" si="3"/>
        <v>1410</v>
      </c>
      <c r="K16" s="32">
        <f t="shared" si="3"/>
        <v>3868</v>
      </c>
      <c r="L16" s="32">
        <f>SUM(C16:K16)</f>
        <v>137459</v>
      </c>
      <c r="N16" s="10"/>
      <c r="O16" s="6"/>
      <c r="P16" s="7"/>
      <c r="Q16" s="7"/>
    </row>
    <row r="17" spans="1:19" ht="12.75" customHeight="1">
      <c r="A17" s="16"/>
      <c r="C17" s="3"/>
      <c r="D17" s="3"/>
      <c r="E17" s="3"/>
      <c r="F17" s="3"/>
      <c r="G17" s="3"/>
      <c r="H17" s="3"/>
      <c r="I17" s="3"/>
      <c r="J17" s="3"/>
      <c r="K17" s="3"/>
      <c r="L17" s="3"/>
      <c r="O17" s="18"/>
      <c r="P17" s="7"/>
      <c r="Q17" s="7"/>
    </row>
    <row r="18" spans="1:19" ht="15.95" customHeight="1">
      <c r="B18" s="21" t="s">
        <v>54</v>
      </c>
      <c r="C18" s="3"/>
      <c r="D18" s="3"/>
      <c r="E18" s="3"/>
      <c r="F18" s="3"/>
      <c r="G18" s="3"/>
      <c r="H18" s="3"/>
      <c r="I18" s="3"/>
      <c r="J18" s="3"/>
      <c r="K18" s="3"/>
      <c r="L18" s="3"/>
      <c r="M18" s="10"/>
      <c r="N18" s="5"/>
      <c r="O18" s="3"/>
      <c r="P18" s="7"/>
      <c r="Q18" s="7"/>
      <c r="R18" s="42"/>
      <c r="S18" s="42"/>
    </row>
    <row r="19" spans="1:19" ht="15.95" customHeight="1">
      <c r="A19" s="16"/>
      <c r="B19" s="29" t="s">
        <v>69</v>
      </c>
      <c r="C19" s="17">
        <v>-8</v>
      </c>
      <c r="D19" s="17">
        <v>0</v>
      </c>
      <c r="E19" s="17">
        <v>-19</v>
      </c>
      <c r="F19" s="17">
        <v>-63</v>
      </c>
      <c r="G19" s="17">
        <v>-10</v>
      </c>
      <c r="H19" s="17">
        <v>-5</v>
      </c>
      <c r="I19" s="17">
        <v>0</v>
      </c>
      <c r="J19" s="17">
        <v>-1</v>
      </c>
      <c r="K19" s="17">
        <v>-391</v>
      </c>
      <c r="L19" s="33">
        <f t="shared" ref="L19:L23" si="4">SUM(C19:K19)</f>
        <v>-497</v>
      </c>
      <c r="O19" s="19"/>
      <c r="P19" s="46">
        <v>-497</v>
      </c>
      <c r="Q19" s="47">
        <f t="shared" ref="Q19:Q23" si="5">P19-L19</f>
        <v>0</v>
      </c>
    </row>
    <row r="20" spans="1:19" ht="15.95" customHeight="1">
      <c r="A20" s="16"/>
      <c r="B20" s="28" t="s">
        <v>56</v>
      </c>
      <c r="C20" s="43"/>
      <c r="D20" s="43"/>
      <c r="E20" s="43"/>
      <c r="F20" s="43"/>
      <c r="G20" s="43"/>
      <c r="H20" s="43"/>
      <c r="I20" s="43"/>
      <c r="J20" s="43"/>
      <c r="K20" s="43"/>
      <c r="L20" s="43"/>
      <c r="O20" s="18"/>
      <c r="P20" s="78"/>
      <c r="Q20" s="79"/>
    </row>
    <row r="21" spans="1:19" ht="15.95" customHeight="1">
      <c r="B21" s="29" t="s">
        <v>97</v>
      </c>
      <c r="C21" s="17">
        <v>-453</v>
      </c>
      <c r="D21" s="17">
        <v>0</v>
      </c>
      <c r="E21" s="17">
        <v>-29036</v>
      </c>
      <c r="F21" s="17">
        <v>-41982</v>
      </c>
      <c r="G21" s="17">
        <v>-4690</v>
      </c>
      <c r="H21" s="17">
        <v>-14308</v>
      </c>
      <c r="I21" s="17">
        <v>-1709</v>
      </c>
      <c r="J21" s="17">
        <v>-554</v>
      </c>
      <c r="K21" s="17">
        <v>-2437</v>
      </c>
      <c r="L21" s="33">
        <f t="shared" si="4"/>
        <v>-95169</v>
      </c>
      <c r="O21" s="18"/>
      <c r="P21" s="46">
        <v>-95169</v>
      </c>
      <c r="Q21" s="47">
        <f t="shared" si="5"/>
        <v>0</v>
      </c>
    </row>
    <row r="22" spans="1:19" ht="15.95" customHeight="1">
      <c r="B22" s="28" t="s">
        <v>17</v>
      </c>
      <c r="C22" s="17">
        <v>-709</v>
      </c>
      <c r="D22" s="17">
        <v>0</v>
      </c>
      <c r="E22" s="17">
        <v>-3157</v>
      </c>
      <c r="F22" s="17">
        <v>-22194</v>
      </c>
      <c r="G22" s="17">
        <v>-1046</v>
      </c>
      <c r="H22" s="17">
        <v>-7382</v>
      </c>
      <c r="I22" s="17">
        <v>-2418</v>
      </c>
      <c r="J22" s="17">
        <v>-919</v>
      </c>
      <c r="K22" s="17">
        <v>-3869</v>
      </c>
      <c r="L22" s="33">
        <f t="shared" si="4"/>
        <v>-41694</v>
      </c>
      <c r="O22" s="18"/>
      <c r="P22" s="46">
        <v>-41694</v>
      </c>
      <c r="Q22" s="47">
        <f t="shared" si="5"/>
        <v>0</v>
      </c>
    </row>
    <row r="23" spans="1:19" ht="15.95" customHeight="1">
      <c r="B23" s="34" t="s">
        <v>90</v>
      </c>
      <c r="C23" s="32">
        <f t="shared" ref="C23:K23" si="6">SUM(C19:C22)</f>
        <v>-1170</v>
      </c>
      <c r="D23" s="32">
        <f t="shared" si="6"/>
        <v>0</v>
      </c>
      <c r="E23" s="32">
        <f t="shared" si="6"/>
        <v>-32212</v>
      </c>
      <c r="F23" s="32">
        <f t="shared" si="6"/>
        <v>-64239</v>
      </c>
      <c r="G23" s="32">
        <f t="shared" si="6"/>
        <v>-5746</v>
      </c>
      <c r="H23" s="32">
        <f t="shared" si="6"/>
        <v>-21695</v>
      </c>
      <c r="I23" s="32">
        <f t="shared" si="6"/>
        <v>-4127</v>
      </c>
      <c r="J23" s="32">
        <f t="shared" si="6"/>
        <v>-1474</v>
      </c>
      <c r="K23" s="32">
        <f t="shared" si="6"/>
        <v>-6697</v>
      </c>
      <c r="L23" s="32">
        <f t="shared" si="4"/>
        <v>-137360</v>
      </c>
      <c r="M23" s="1"/>
      <c r="O23" s="15"/>
      <c r="P23" s="46">
        <v>-137360</v>
      </c>
      <c r="Q23" s="47">
        <f t="shared" si="5"/>
        <v>0</v>
      </c>
    </row>
    <row r="24" spans="1:19" ht="12.75" customHeight="1">
      <c r="A24" s="16"/>
      <c r="B24" s="2"/>
      <c r="C24" s="3"/>
      <c r="D24" s="3"/>
      <c r="E24" s="3"/>
      <c r="F24" s="3"/>
      <c r="G24" s="3"/>
      <c r="H24" s="3"/>
      <c r="I24" s="3"/>
      <c r="J24" s="3"/>
      <c r="K24" s="3"/>
      <c r="L24" s="3"/>
      <c r="O24" s="16"/>
      <c r="P24" s="7"/>
      <c r="Q24" s="7"/>
    </row>
    <row r="25" spans="1:19" ht="15.95" customHeight="1">
      <c r="A25" s="16"/>
      <c r="B25" s="45" t="s">
        <v>96</v>
      </c>
      <c r="C25" s="83">
        <f t="shared" ref="C25:K25" si="7">IF(-C21&gt;C10,C21+C10,0)</f>
        <v>0</v>
      </c>
      <c r="D25" s="83">
        <f t="shared" si="7"/>
        <v>0</v>
      </c>
      <c r="E25" s="83">
        <f t="shared" si="7"/>
        <v>0</v>
      </c>
      <c r="F25" s="83">
        <f t="shared" si="7"/>
        <v>0</v>
      </c>
      <c r="G25" s="83">
        <f t="shared" si="7"/>
        <v>0</v>
      </c>
      <c r="H25" s="83">
        <f t="shared" si="7"/>
        <v>0</v>
      </c>
      <c r="I25" s="83">
        <f t="shared" si="7"/>
        <v>0</v>
      </c>
      <c r="J25" s="83">
        <f t="shared" si="7"/>
        <v>0</v>
      </c>
      <c r="K25" s="83">
        <f t="shared" si="7"/>
        <v>0</v>
      </c>
      <c r="L25" s="33">
        <f t="shared" ref="L25:L26" si="8">SUM(C25:K25)</f>
        <v>0</v>
      </c>
      <c r="O25" s="16"/>
      <c r="P25" s="7"/>
      <c r="Q25" s="7"/>
    </row>
    <row r="26" spans="1:19" ht="15.95" customHeight="1">
      <c r="A26" s="16"/>
      <c r="B26" s="31" t="s">
        <v>93</v>
      </c>
      <c r="C26" s="32">
        <f>SUM(C22,C25)</f>
        <v>-709</v>
      </c>
      <c r="D26" s="32">
        <f t="shared" ref="D26:K26" si="9">SUM(D22,D25)</f>
        <v>0</v>
      </c>
      <c r="E26" s="32">
        <f t="shared" si="9"/>
        <v>-3157</v>
      </c>
      <c r="F26" s="32">
        <f t="shared" si="9"/>
        <v>-22194</v>
      </c>
      <c r="G26" s="32">
        <f t="shared" si="9"/>
        <v>-1046</v>
      </c>
      <c r="H26" s="32">
        <f t="shared" si="9"/>
        <v>-7382</v>
      </c>
      <c r="I26" s="32">
        <f t="shared" si="9"/>
        <v>-2418</v>
      </c>
      <c r="J26" s="32">
        <f t="shared" si="9"/>
        <v>-919</v>
      </c>
      <c r="K26" s="32">
        <f t="shared" si="9"/>
        <v>-3869</v>
      </c>
      <c r="L26" s="32">
        <f t="shared" si="8"/>
        <v>-41694</v>
      </c>
      <c r="O26" s="15"/>
      <c r="P26" s="7"/>
      <c r="Q26" s="7"/>
    </row>
    <row r="27" spans="1:19" ht="12.75" customHeight="1">
      <c r="A27" s="16"/>
      <c r="B27" s="2"/>
      <c r="C27" s="3"/>
      <c r="D27" s="3"/>
      <c r="E27" s="3"/>
      <c r="F27" s="3"/>
      <c r="G27" s="3"/>
      <c r="H27" s="3"/>
      <c r="I27" s="3"/>
      <c r="J27" s="3"/>
      <c r="K27" s="3"/>
      <c r="L27" s="3"/>
      <c r="O27" s="15"/>
      <c r="P27" s="7"/>
      <c r="Q27" s="7"/>
    </row>
    <row r="28" spans="1:19" ht="15.95" customHeight="1">
      <c r="A28" s="16"/>
      <c r="B28" s="31" t="s">
        <v>67</v>
      </c>
      <c r="C28" s="32">
        <f>C13+C23</f>
        <v>468</v>
      </c>
      <c r="D28" s="32">
        <f t="shared" ref="D28:L28" si="10">D13+D23</f>
        <v>45</v>
      </c>
      <c r="E28" s="32">
        <f t="shared" si="10"/>
        <v>30889</v>
      </c>
      <c r="F28" s="32">
        <f t="shared" si="10"/>
        <v>44315</v>
      </c>
      <c r="G28" s="32">
        <f t="shared" si="10"/>
        <v>4963</v>
      </c>
      <c r="H28" s="32">
        <f t="shared" si="10"/>
        <v>13604</v>
      </c>
      <c r="I28" s="32">
        <f t="shared" si="10"/>
        <v>991</v>
      </c>
      <c r="J28" s="32">
        <f t="shared" si="10"/>
        <v>491</v>
      </c>
      <c r="K28" s="32">
        <f t="shared" si="10"/>
        <v>-1</v>
      </c>
      <c r="L28" s="32">
        <f t="shared" si="10"/>
        <v>95765</v>
      </c>
      <c r="M28" s="1"/>
      <c r="O28" s="15"/>
      <c r="P28" s="46">
        <v>95765</v>
      </c>
      <c r="Q28" s="47">
        <f>P28-L28</f>
        <v>0</v>
      </c>
    </row>
    <row r="29" spans="1:19" ht="12.75" customHeight="1">
      <c r="A29" s="20"/>
      <c r="B29" s="2"/>
      <c r="C29" s="3"/>
      <c r="D29" s="3"/>
      <c r="E29" s="3"/>
      <c r="F29" s="3"/>
      <c r="G29" s="3"/>
      <c r="H29" s="3"/>
      <c r="I29" s="3"/>
      <c r="J29" s="3"/>
      <c r="K29" s="3"/>
      <c r="L29" s="3"/>
      <c r="O29" s="41"/>
      <c r="P29" s="3"/>
      <c r="Q29" s="3"/>
    </row>
    <row r="30" spans="1:19" ht="15.95" customHeight="1">
      <c r="B30" s="28" t="s">
        <v>14</v>
      </c>
      <c r="C30" s="17">
        <v>0</v>
      </c>
      <c r="D30" s="17">
        <v>0</v>
      </c>
      <c r="E30" s="17">
        <v>0</v>
      </c>
      <c r="F30" s="17">
        <v>0</v>
      </c>
      <c r="G30" s="17">
        <v>0</v>
      </c>
      <c r="H30" s="17">
        <v>0</v>
      </c>
      <c r="I30" s="17">
        <v>0</v>
      </c>
      <c r="J30" s="17">
        <v>0</v>
      </c>
      <c r="K30" s="17">
        <v>0</v>
      </c>
      <c r="L30" s="33">
        <f>SUM(C30:K30)</f>
        <v>0</v>
      </c>
      <c r="M30" s="10"/>
      <c r="N30" s="10"/>
      <c r="P30" s="11"/>
      <c r="Q30" s="15"/>
    </row>
    <row r="31" spans="1:19" s="16" customFormat="1" ht="12.75" customHeight="1">
      <c r="A31" s="85"/>
      <c r="B31" s="14"/>
      <c r="C31" s="11"/>
      <c r="D31" s="11"/>
      <c r="E31" s="11"/>
      <c r="F31" s="11"/>
      <c r="G31" s="11"/>
      <c r="H31" s="11"/>
      <c r="I31" s="11"/>
      <c r="J31" s="11"/>
      <c r="K31" s="11"/>
      <c r="L31" s="11"/>
      <c r="M31" s="13"/>
      <c r="N31" s="13"/>
      <c r="O31" s="36"/>
      <c r="P31" s="25"/>
      <c r="Q31" s="26"/>
    </row>
    <row r="32" spans="1:19" s="16" customFormat="1" ht="15.95" customHeight="1">
      <c r="B32" s="37" t="s">
        <v>106</v>
      </c>
      <c r="C32" s="11"/>
      <c r="D32" s="11"/>
      <c r="E32" s="11"/>
      <c r="F32" s="11"/>
      <c r="G32" s="11"/>
      <c r="H32" s="11"/>
      <c r="I32" s="11"/>
      <c r="J32" s="11"/>
      <c r="K32" s="11"/>
      <c r="L32" s="15"/>
      <c r="M32" s="25"/>
      <c r="O32" s="15"/>
      <c r="P32" s="15"/>
      <c r="Q32" s="15"/>
      <c r="S32" s="15"/>
    </row>
    <row r="33" spans="1:19" s="16" customFormat="1" ht="15.95" customHeight="1">
      <c r="A33" s="85"/>
      <c r="B33" s="45" t="s">
        <v>117</v>
      </c>
      <c r="C33" s="83">
        <v>1166</v>
      </c>
      <c r="D33" s="83">
        <v>36</v>
      </c>
      <c r="E33" s="83">
        <v>33965</v>
      </c>
      <c r="F33" s="83">
        <v>66325</v>
      </c>
      <c r="G33" s="83">
        <v>6054</v>
      </c>
      <c r="H33" s="83">
        <v>18787</v>
      </c>
      <c r="I33" s="83">
        <v>3485</v>
      </c>
      <c r="J33" s="83">
        <v>1907</v>
      </c>
      <c r="K33" s="83">
        <v>3763</v>
      </c>
      <c r="L33" s="83">
        <v>135488</v>
      </c>
      <c r="M33" s="13"/>
      <c r="N33" s="13"/>
      <c r="O33" s="36"/>
      <c r="P33" s="40"/>
      <c r="Q33" s="39"/>
    </row>
    <row r="34" spans="1:19" ht="15.95" customHeight="1">
      <c r="B34" s="45" t="s">
        <v>118</v>
      </c>
      <c r="C34" s="83">
        <v>-803</v>
      </c>
      <c r="D34" s="83">
        <v>0</v>
      </c>
      <c r="E34" s="83">
        <v>-4825</v>
      </c>
      <c r="F34" s="83">
        <v>-22961</v>
      </c>
      <c r="G34" s="83">
        <v>-1213</v>
      </c>
      <c r="H34" s="83">
        <v>-8232</v>
      </c>
      <c r="I34" s="83">
        <v>-2366</v>
      </c>
      <c r="J34" s="83">
        <v>-801</v>
      </c>
      <c r="K34" s="83">
        <v>-3821</v>
      </c>
      <c r="L34" s="83">
        <v>-45022</v>
      </c>
      <c r="O34" s="36"/>
      <c r="P34" s="3"/>
      <c r="Q34" s="3"/>
    </row>
    <row r="35" spans="1:19" ht="15.95" customHeight="1">
      <c r="B35" s="45" t="s">
        <v>119</v>
      </c>
      <c r="C35" s="83">
        <v>363</v>
      </c>
      <c r="D35" s="83">
        <v>36</v>
      </c>
      <c r="E35" s="83">
        <v>29140</v>
      </c>
      <c r="F35" s="83">
        <v>43364</v>
      </c>
      <c r="G35" s="83">
        <v>4841</v>
      </c>
      <c r="H35" s="83">
        <v>10555</v>
      </c>
      <c r="I35" s="83">
        <v>1119</v>
      </c>
      <c r="J35" s="83">
        <v>1106</v>
      </c>
      <c r="K35" s="83">
        <v>-58</v>
      </c>
      <c r="L35" s="83">
        <v>90466</v>
      </c>
      <c r="O35" s="36"/>
      <c r="P35" s="3"/>
      <c r="Q35" s="3"/>
    </row>
    <row r="36" spans="1:19" ht="12.75" customHeight="1">
      <c r="C36" s="41">
        <v>2</v>
      </c>
      <c r="D36" s="41">
        <v>3</v>
      </c>
      <c r="E36" s="41">
        <v>4</v>
      </c>
      <c r="F36" s="41">
        <v>5</v>
      </c>
      <c r="G36" s="41">
        <v>6</v>
      </c>
      <c r="H36" s="41">
        <v>7</v>
      </c>
      <c r="I36" s="41">
        <v>8</v>
      </c>
      <c r="J36" s="41">
        <v>9</v>
      </c>
      <c r="K36" s="41">
        <v>10</v>
      </c>
      <c r="L36" s="41">
        <v>11</v>
      </c>
      <c r="O36" s="36"/>
      <c r="P36" s="3"/>
      <c r="Q36" s="3"/>
    </row>
    <row r="37" spans="1:19" ht="18" customHeight="1">
      <c r="B37" s="27" t="s">
        <v>103</v>
      </c>
      <c r="C37" s="3"/>
      <c r="D37" s="3"/>
      <c r="E37" s="3"/>
      <c r="F37" s="3"/>
      <c r="G37" s="3"/>
      <c r="H37" s="3"/>
      <c r="I37" s="3"/>
      <c r="J37" s="3"/>
      <c r="K37" s="3"/>
      <c r="L37" s="3"/>
      <c r="O37" s="3"/>
      <c r="P37" s="3"/>
      <c r="Q37" s="3"/>
      <c r="R37" s="3"/>
      <c r="S37" s="3"/>
    </row>
    <row r="38" spans="1:19" ht="15.95" customHeight="1">
      <c r="B38" s="1" t="s">
        <v>53</v>
      </c>
      <c r="C38" s="3"/>
      <c r="D38" s="3"/>
      <c r="E38" s="3"/>
      <c r="F38" s="3"/>
      <c r="G38" s="3"/>
      <c r="H38" s="3"/>
      <c r="I38" s="3"/>
      <c r="J38" s="3"/>
      <c r="K38" s="3"/>
      <c r="L38" s="3"/>
      <c r="O38" s="36"/>
      <c r="P38" s="3"/>
      <c r="Q38" s="3"/>
    </row>
    <row r="39" spans="1:19" ht="15.95" customHeight="1">
      <c r="B39" s="28" t="s">
        <v>10</v>
      </c>
      <c r="C39" s="17">
        <v>636</v>
      </c>
      <c r="D39" s="17">
        <v>0</v>
      </c>
      <c r="E39" s="17">
        <v>14279</v>
      </c>
      <c r="F39" s="17">
        <v>24136</v>
      </c>
      <c r="G39" s="17">
        <v>1001</v>
      </c>
      <c r="H39" s="17">
        <v>2445</v>
      </c>
      <c r="I39" s="17">
        <v>797</v>
      </c>
      <c r="J39" s="17">
        <v>1032</v>
      </c>
      <c r="K39" s="17">
        <v>3544</v>
      </c>
      <c r="L39" s="33">
        <f t="shared" ref="L39:L46" si="11">SUM(C39:K39)</f>
        <v>47870</v>
      </c>
      <c r="O39" s="81"/>
      <c r="P39" s="46">
        <v>47870</v>
      </c>
      <c r="Q39" s="47">
        <f>P39-L39</f>
        <v>0</v>
      </c>
    </row>
    <row r="40" spans="1:19" ht="15.95" customHeight="1">
      <c r="B40" s="53" t="s">
        <v>11</v>
      </c>
      <c r="C40" s="44">
        <f>SUM(C41:C46)</f>
        <v>515</v>
      </c>
      <c r="D40" s="44">
        <f>SUM(D41:D46)</f>
        <v>0</v>
      </c>
      <c r="E40" s="44">
        <f t="shared" ref="E40:J40" si="12">SUM(E41:E46)</f>
        <v>15702</v>
      </c>
      <c r="F40" s="44">
        <f t="shared" si="12"/>
        <v>37587</v>
      </c>
      <c r="G40" s="44">
        <f>SUM(G41:G46)</f>
        <v>2794</v>
      </c>
      <c r="H40" s="44">
        <f t="shared" si="12"/>
        <v>16208</v>
      </c>
      <c r="I40" s="44">
        <f t="shared" si="12"/>
        <v>2326</v>
      </c>
      <c r="J40" s="44">
        <f t="shared" si="12"/>
        <v>403</v>
      </c>
      <c r="K40" s="44">
        <f>SUM(K41:K46)</f>
        <v>158</v>
      </c>
      <c r="L40" s="33">
        <f t="shared" si="11"/>
        <v>75693</v>
      </c>
      <c r="O40" s="81"/>
      <c r="P40" s="46">
        <v>75693</v>
      </c>
      <c r="Q40" s="47">
        <f>P40-L40</f>
        <v>0</v>
      </c>
    </row>
    <row r="41" spans="1:19" ht="15.95" customHeight="1">
      <c r="B41" s="29" t="s">
        <v>71</v>
      </c>
      <c r="C41" s="17">
        <v>0</v>
      </c>
      <c r="D41" s="17">
        <v>0</v>
      </c>
      <c r="E41" s="17">
        <v>7283</v>
      </c>
      <c r="F41" s="17">
        <v>0</v>
      </c>
      <c r="G41" s="17">
        <v>0</v>
      </c>
      <c r="H41" s="17">
        <v>0</v>
      </c>
      <c r="I41" s="17">
        <v>0</v>
      </c>
      <c r="J41" s="17">
        <v>0</v>
      </c>
      <c r="K41" s="17">
        <v>25</v>
      </c>
      <c r="L41" s="33">
        <f t="shared" si="11"/>
        <v>7308</v>
      </c>
      <c r="O41" s="36"/>
      <c r="P41" s="3"/>
      <c r="Q41" s="3"/>
    </row>
    <row r="42" spans="1:19" ht="15.95" customHeight="1">
      <c r="B42" s="29" t="s">
        <v>72</v>
      </c>
      <c r="C42" s="17">
        <v>38</v>
      </c>
      <c r="D42" s="17">
        <v>0</v>
      </c>
      <c r="E42" s="17">
        <v>7622</v>
      </c>
      <c r="F42" s="17">
        <v>36607</v>
      </c>
      <c r="G42" s="17">
        <v>2735</v>
      </c>
      <c r="H42" s="17">
        <v>15778</v>
      </c>
      <c r="I42" s="17">
        <v>1807</v>
      </c>
      <c r="J42" s="17">
        <v>378</v>
      </c>
      <c r="K42" s="17">
        <v>70</v>
      </c>
      <c r="L42" s="33">
        <f t="shared" si="11"/>
        <v>65035</v>
      </c>
      <c r="O42" s="5"/>
      <c r="P42" s="3"/>
      <c r="Q42" s="3"/>
    </row>
    <row r="43" spans="1:19" ht="15.95" customHeight="1">
      <c r="B43" s="29" t="s">
        <v>73</v>
      </c>
      <c r="C43" s="17">
        <v>0</v>
      </c>
      <c r="D43" s="17">
        <v>0</v>
      </c>
      <c r="E43" s="17">
        <v>396</v>
      </c>
      <c r="F43" s="17">
        <v>509</v>
      </c>
      <c r="G43" s="17">
        <v>15</v>
      </c>
      <c r="H43" s="17">
        <v>349</v>
      </c>
      <c r="I43" s="17">
        <v>464</v>
      </c>
      <c r="J43" s="17">
        <v>8</v>
      </c>
      <c r="K43" s="17">
        <v>13</v>
      </c>
      <c r="L43" s="33">
        <f t="shared" si="11"/>
        <v>1754</v>
      </c>
      <c r="O43" s="36"/>
      <c r="P43" s="3"/>
      <c r="Q43" s="3"/>
    </row>
    <row r="44" spans="1:19" ht="15.95" customHeight="1">
      <c r="B44" s="29" t="s">
        <v>74</v>
      </c>
      <c r="C44" s="17">
        <v>146</v>
      </c>
      <c r="D44" s="17">
        <v>0</v>
      </c>
      <c r="E44" s="17">
        <v>48</v>
      </c>
      <c r="F44" s="17">
        <v>408</v>
      </c>
      <c r="G44" s="17">
        <v>35</v>
      </c>
      <c r="H44" s="17">
        <v>73</v>
      </c>
      <c r="I44" s="17">
        <v>55</v>
      </c>
      <c r="J44" s="17">
        <v>17</v>
      </c>
      <c r="K44" s="17">
        <v>0</v>
      </c>
      <c r="L44" s="33">
        <f t="shared" si="11"/>
        <v>782</v>
      </c>
      <c r="O44" s="51"/>
      <c r="P44" s="46">
        <v>782</v>
      </c>
      <c r="Q44" s="47">
        <f>P44-L44</f>
        <v>0</v>
      </c>
    </row>
    <row r="45" spans="1:19" ht="15.95" customHeight="1">
      <c r="B45" s="29" t="s">
        <v>75</v>
      </c>
      <c r="C45" s="17">
        <v>0</v>
      </c>
      <c r="D45" s="17">
        <v>0</v>
      </c>
      <c r="E45" s="17">
        <v>353</v>
      </c>
      <c r="F45" s="17">
        <v>63</v>
      </c>
      <c r="G45" s="17">
        <v>9</v>
      </c>
      <c r="H45" s="17">
        <v>8</v>
      </c>
      <c r="I45" s="17">
        <v>0</v>
      </c>
      <c r="J45" s="17">
        <v>0</v>
      </c>
      <c r="K45" s="17">
        <v>50</v>
      </c>
      <c r="L45" s="33">
        <f t="shared" si="11"/>
        <v>483</v>
      </c>
      <c r="O45" s="5"/>
      <c r="P45" s="46">
        <v>483</v>
      </c>
      <c r="Q45" s="47">
        <f>P45-L45</f>
        <v>0</v>
      </c>
    </row>
    <row r="46" spans="1:19" ht="15.95" customHeight="1">
      <c r="B46" s="29" t="s">
        <v>6</v>
      </c>
      <c r="C46" s="17">
        <v>331</v>
      </c>
      <c r="D46" s="17">
        <v>0</v>
      </c>
      <c r="E46" s="17">
        <v>0</v>
      </c>
      <c r="F46" s="17">
        <v>0</v>
      </c>
      <c r="G46" s="17">
        <v>0</v>
      </c>
      <c r="H46" s="17">
        <v>0</v>
      </c>
      <c r="I46" s="17">
        <v>0</v>
      </c>
      <c r="J46" s="17">
        <v>0</v>
      </c>
      <c r="K46" s="17">
        <v>0</v>
      </c>
      <c r="L46" s="33">
        <f t="shared" si="11"/>
        <v>331</v>
      </c>
      <c r="O46" s="5"/>
      <c r="P46" s="3"/>
      <c r="Q46" s="3"/>
    </row>
    <row r="47" spans="1:19" ht="15.95" customHeight="1">
      <c r="B47" s="1" t="s">
        <v>54</v>
      </c>
      <c r="C47" s="3"/>
      <c r="D47" s="3"/>
      <c r="E47" s="3"/>
      <c r="F47" s="3"/>
      <c r="G47" s="3"/>
      <c r="H47" s="3"/>
      <c r="I47" s="3"/>
      <c r="J47" s="3"/>
      <c r="K47" s="3"/>
      <c r="L47" s="3"/>
      <c r="O47" s="5"/>
      <c r="P47" s="3"/>
      <c r="Q47" s="3"/>
    </row>
    <row r="48" spans="1:19" ht="15.95" customHeight="1">
      <c r="B48" s="28" t="s">
        <v>13</v>
      </c>
      <c r="C48" s="17">
        <v>-692</v>
      </c>
      <c r="D48" s="17">
        <v>0</v>
      </c>
      <c r="E48" s="17">
        <v>-2618</v>
      </c>
      <c r="F48" s="17">
        <v>-9346</v>
      </c>
      <c r="G48" s="17">
        <v>-752</v>
      </c>
      <c r="H48" s="17">
        <v>-6561</v>
      </c>
      <c r="I48" s="17">
        <v>-2240</v>
      </c>
      <c r="J48" s="17">
        <v>-909</v>
      </c>
      <c r="K48" s="17">
        <v>-42</v>
      </c>
      <c r="L48" s="33">
        <f>SUM(C48:K48)</f>
        <v>-23160</v>
      </c>
      <c r="O48" s="51"/>
      <c r="P48" s="46">
        <v>-23160</v>
      </c>
      <c r="Q48" s="47">
        <f>P48-L48</f>
        <v>0</v>
      </c>
    </row>
    <row r="49" spans="2:19" ht="6" customHeight="1">
      <c r="B49" s="4"/>
      <c r="C49" s="3"/>
      <c r="D49" s="3"/>
      <c r="E49" s="3"/>
      <c r="F49" s="3"/>
      <c r="G49" s="3"/>
      <c r="H49" s="3"/>
      <c r="I49" s="3"/>
      <c r="J49" s="3"/>
      <c r="K49" s="3"/>
      <c r="L49" s="3"/>
      <c r="M49" s="3"/>
      <c r="O49" s="38"/>
      <c r="P49" s="3"/>
    </row>
    <row r="50" spans="2:19" ht="15.95" customHeight="1">
      <c r="B50" s="55" t="s">
        <v>101</v>
      </c>
      <c r="C50" s="3"/>
      <c r="D50" s="3"/>
      <c r="E50" s="5"/>
      <c r="F50" s="3"/>
      <c r="G50" s="5"/>
      <c r="H50" s="5"/>
      <c r="I50" s="5"/>
      <c r="J50" s="5"/>
      <c r="K50" s="3"/>
      <c r="L50" s="3"/>
      <c r="O50" s="12"/>
    </row>
    <row r="51" spans="2:19" ht="15.95" customHeight="1">
      <c r="B51" s="62" t="s">
        <v>12</v>
      </c>
      <c r="C51" s="43"/>
      <c r="D51" s="43"/>
      <c r="E51" s="50">
        <f t="shared" ref="E51:J51" si="13">E8</f>
        <v>1024</v>
      </c>
      <c r="F51" s="50">
        <f t="shared" si="13"/>
        <v>1592</v>
      </c>
      <c r="G51" s="50">
        <f t="shared" si="13"/>
        <v>170</v>
      </c>
      <c r="H51" s="50">
        <f t="shared" si="13"/>
        <v>579</v>
      </c>
      <c r="I51" s="50">
        <f t="shared" si="13"/>
        <v>60</v>
      </c>
      <c r="J51" s="50">
        <f t="shared" si="13"/>
        <v>20</v>
      </c>
      <c r="K51" s="43"/>
      <c r="L51" s="33">
        <f>SUM(C51:K51)</f>
        <v>3445</v>
      </c>
      <c r="N51" s="43"/>
      <c r="O51" s="12"/>
    </row>
    <row r="52" spans="2:19" ht="15.95" customHeight="1">
      <c r="B52" s="28" t="s">
        <v>0</v>
      </c>
      <c r="C52" s="43"/>
      <c r="D52" s="43"/>
      <c r="E52" s="17">
        <v>6217</v>
      </c>
      <c r="F52" s="17">
        <v>6357</v>
      </c>
      <c r="G52" s="17">
        <v>394</v>
      </c>
      <c r="H52" s="17">
        <v>726</v>
      </c>
      <c r="I52" s="17">
        <v>988</v>
      </c>
      <c r="J52" s="17">
        <v>787</v>
      </c>
      <c r="K52" s="43"/>
      <c r="L52" s="33">
        <f>SUM(C52:K52)</f>
        <v>15469</v>
      </c>
      <c r="N52" s="43"/>
      <c r="O52" s="5"/>
      <c r="P52" s="93"/>
      <c r="Q52" s="93"/>
      <c r="R52" s="93"/>
      <c r="S52" s="93"/>
    </row>
    <row r="53" spans="2:19" ht="15.95" customHeight="1">
      <c r="B53" s="29" t="s">
        <v>65</v>
      </c>
      <c r="C53" s="43"/>
      <c r="D53" s="43"/>
      <c r="E53" s="17">
        <v>386</v>
      </c>
      <c r="F53" s="17">
        <v>452</v>
      </c>
      <c r="G53" s="17">
        <v>845</v>
      </c>
      <c r="H53" s="17">
        <v>1121</v>
      </c>
      <c r="I53" s="17">
        <v>132</v>
      </c>
      <c r="J53" s="17">
        <v>0</v>
      </c>
      <c r="K53" s="43"/>
      <c r="L53" s="33">
        <f>SUM(C53:K53)</f>
        <v>2936</v>
      </c>
      <c r="N53" s="43"/>
      <c r="P53" s="93"/>
      <c r="Q53" s="93"/>
      <c r="R53" s="93"/>
      <c r="S53" s="93"/>
    </row>
    <row r="54" spans="2:19" ht="15.95" customHeight="1">
      <c r="B54" s="53" t="s">
        <v>76</v>
      </c>
      <c r="C54" s="43"/>
      <c r="D54" s="43"/>
      <c r="E54" s="54">
        <f t="shared" ref="E54:J54" si="14">SUM(E55,E64)</f>
        <v>26419</v>
      </c>
      <c r="F54" s="54">
        <f t="shared" si="14"/>
        <v>58108</v>
      </c>
      <c r="G54" s="54">
        <f t="shared" si="14"/>
        <v>4600</v>
      </c>
      <c r="H54" s="54">
        <f t="shared" si="14"/>
        <v>18560</v>
      </c>
      <c r="I54" s="54">
        <f t="shared" si="14"/>
        <v>2229</v>
      </c>
      <c r="J54" s="54">
        <f t="shared" si="14"/>
        <v>603</v>
      </c>
      <c r="K54" s="43"/>
      <c r="L54" s="33">
        <f>SUM(C54:K54)</f>
        <v>110519</v>
      </c>
      <c r="N54" s="54">
        <f>SUM(N55,N64)</f>
        <v>762</v>
      </c>
      <c r="P54" s="93"/>
      <c r="Q54" s="93"/>
      <c r="R54" s="93"/>
      <c r="S54" s="93"/>
    </row>
    <row r="55" spans="2:19" ht="15.95" customHeight="1">
      <c r="B55" s="53" t="s">
        <v>77</v>
      </c>
      <c r="C55" s="43"/>
      <c r="D55" s="43"/>
      <c r="E55" s="54">
        <f>E61+E62+E56+E63</f>
        <v>10847</v>
      </c>
      <c r="F55" s="54">
        <f>F56+F63</f>
        <v>32000</v>
      </c>
      <c r="G55" s="54">
        <f>G56+G63</f>
        <v>1575</v>
      </c>
      <c r="H55" s="54">
        <f>H56+H63</f>
        <v>3735</v>
      </c>
      <c r="I55" s="54">
        <f>I56+I63</f>
        <v>1098</v>
      </c>
      <c r="J55" s="54">
        <f>J56+J63</f>
        <v>0</v>
      </c>
      <c r="K55" s="43"/>
      <c r="L55" s="33">
        <f>SUM(C55:K55)</f>
        <v>49255</v>
      </c>
      <c r="N55" s="54">
        <f>N56</f>
        <v>379</v>
      </c>
      <c r="P55" s="93"/>
      <c r="Q55" s="93"/>
      <c r="R55" s="93"/>
      <c r="S55" s="93"/>
    </row>
    <row r="56" spans="2:19" ht="15.95" customHeight="1">
      <c r="B56" s="63" t="s">
        <v>58</v>
      </c>
      <c r="C56" s="43"/>
      <c r="D56" s="43"/>
      <c r="E56" s="54">
        <f>SUM(E57:E60)</f>
        <v>4470</v>
      </c>
      <c r="F56" s="54">
        <f t="shared" ref="F56:J56" si="15">SUM(F57:F60)</f>
        <v>32000</v>
      </c>
      <c r="G56" s="54">
        <f t="shared" si="15"/>
        <v>1575</v>
      </c>
      <c r="H56" s="54">
        <f t="shared" si="15"/>
        <v>3605</v>
      </c>
      <c r="I56" s="54">
        <f t="shared" si="15"/>
        <v>1000</v>
      </c>
      <c r="J56" s="54">
        <f t="shared" si="15"/>
        <v>0</v>
      </c>
      <c r="K56" s="43"/>
      <c r="L56" s="33">
        <f t="shared" ref="L56:L74" si="16">SUM(C56:K56)</f>
        <v>42650</v>
      </c>
      <c r="N56" s="54">
        <f>N60</f>
        <v>379</v>
      </c>
      <c r="P56" s="93"/>
      <c r="Q56" s="93"/>
      <c r="R56" s="93"/>
      <c r="S56" s="93"/>
    </row>
    <row r="57" spans="2:19" ht="15.95" customHeight="1">
      <c r="B57" s="29" t="s">
        <v>114</v>
      </c>
      <c r="C57" s="43"/>
      <c r="D57" s="43"/>
      <c r="E57" s="17">
        <v>0</v>
      </c>
      <c r="F57" s="17">
        <v>2560</v>
      </c>
      <c r="G57" s="17">
        <v>0</v>
      </c>
      <c r="H57" s="17">
        <v>0</v>
      </c>
      <c r="I57" s="17">
        <v>0</v>
      </c>
      <c r="J57" s="17">
        <v>0</v>
      </c>
      <c r="K57" s="43"/>
      <c r="L57" s="33">
        <f t="shared" si="16"/>
        <v>2560</v>
      </c>
      <c r="N57" s="43"/>
      <c r="P57" s="93"/>
      <c r="Q57" s="93"/>
      <c r="R57" s="93"/>
      <c r="S57" s="93"/>
    </row>
    <row r="58" spans="2:19" ht="15.95" customHeight="1">
      <c r="B58" s="29" t="s">
        <v>115</v>
      </c>
      <c r="C58" s="43"/>
      <c r="D58" s="43"/>
      <c r="E58" s="17">
        <v>0</v>
      </c>
      <c r="F58" s="17">
        <v>1079</v>
      </c>
      <c r="G58" s="17">
        <v>0</v>
      </c>
      <c r="H58" s="17">
        <v>0</v>
      </c>
      <c r="I58" s="17">
        <v>0</v>
      </c>
      <c r="J58" s="17">
        <v>0</v>
      </c>
      <c r="K58" s="43"/>
      <c r="L58" s="33">
        <f t="shared" si="16"/>
        <v>1079</v>
      </c>
      <c r="N58" s="43"/>
      <c r="P58" s="93"/>
      <c r="Q58" s="93"/>
      <c r="R58" s="93"/>
      <c r="S58" s="93"/>
    </row>
    <row r="59" spans="2:19" ht="15.95" customHeight="1">
      <c r="B59" s="29" t="s">
        <v>59</v>
      </c>
      <c r="C59" s="43"/>
      <c r="D59" s="43"/>
      <c r="E59" s="43"/>
      <c r="F59" s="43"/>
      <c r="G59" s="17">
        <v>0</v>
      </c>
      <c r="H59" s="17">
        <v>0</v>
      </c>
      <c r="I59" s="17">
        <v>0</v>
      </c>
      <c r="J59" s="17">
        <v>0</v>
      </c>
      <c r="K59" s="43"/>
      <c r="L59" s="33">
        <f t="shared" si="16"/>
        <v>0</v>
      </c>
      <c r="N59" s="43"/>
      <c r="P59" s="93"/>
      <c r="Q59" s="93"/>
      <c r="R59" s="93"/>
      <c r="S59" s="93"/>
    </row>
    <row r="60" spans="2:19" ht="15.95" customHeight="1">
      <c r="B60" s="52" t="s">
        <v>60</v>
      </c>
      <c r="C60" s="43"/>
      <c r="D60" s="43"/>
      <c r="E60" s="17">
        <v>4470</v>
      </c>
      <c r="F60" s="17">
        <v>28361</v>
      </c>
      <c r="G60" s="17">
        <v>1575</v>
      </c>
      <c r="H60" s="17">
        <v>3605</v>
      </c>
      <c r="I60" s="17">
        <v>1000</v>
      </c>
      <c r="J60" s="17">
        <v>0</v>
      </c>
      <c r="K60" s="43"/>
      <c r="L60" s="33">
        <f t="shared" si="16"/>
        <v>39011</v>
      </c>
      <c r="N60" s="17">
        <v>379</v>
      </c>
      <c r="P60" s="93"/>
      <c r="Q60" s="93"/>
      <c r="R60" s="93"/>
      <c r="S60" s="93"/>
    </row>
    <row r="61" spans="2:19" ht="15.95" customHeight="1">
      <c r="B61" s="52" t="s">
        <v>1</v>
      </c>
      <c r="C61" s="43"/>
      <c r="D61" s="43"/>
      <c r="E61" s="17">
        <v>42</v>
      </c>
      <c r="F61" s="43"/>
      <c r="G61" s="43"/>
      <c r="H61" s="43"/>
      <c r="I61" s="43"/>
      <c r="J61" s="43"/>
      <c r="K61" s="43"/>
      <c r="L61" s="33">
        <f>SUM(C61:K61)</f>
        <v>42</v>
      </c>
      <c r="N61" s="43"/>
      <c r="P61" s="93"/>
      <c r="Q61" s="93"/>
      <c r="R61" s="93"/>
      <c r="S61" s="93"/>
    </row>
    <row r="62" spans="2:19" ht="15.95" customHeight="1">
      <c r="B62" s="29" t="s">
        <v>78</v>
      </c>
      <c r="C62" s="43"/>
      <c r="D62" s="43"/>
      <c r="E62" s="17">
        <v>6335</v>
      </c>
      <c r="F62" s="43"/>
      <c r="G62" s="43"/>
      <c r="H62" s="43"/>
      <c r="I62" s="43"/>
      <c r="J62" s="43"/>
      <c r="K62" s="43"/>
      <c r="L62" s="33">
        <f>SUM(C62:K62)</f>
        <v>6335</v>
      </c>
      <c r="N62" s="17">
        <v>1635</v>
      </c>
      <c r="P62" s="93"/>
      <c r="Q62" s="93"/>
      <c r="R62" s="93"/>
      <c r="S62" s="93"/>
    </row>
    <row r="63" spans="2:19" ht="15.95" customHeight="1">
      <c r="B63" s="29" t="s">
        <v>79</v>
      </c>
      <c r="C63" s="43"/>
      <c r="D63" s="43"/>
      <c r="E63" s="17">
        <v>0</v>
      </c>
      <c r="F63" s="17">
        <v>0</v>
      </c>
      <c r="G63" s="17">
        <v>0</v>
      </c>
      <c r="H63" s="17">
        <v>130</v>
      </c>
      <c r="I63" s="17">
        <v>98</v>
      </c>
      <c r="J63" s="17">
        <v>0</v>
      </c>
      <c r="K63" s="43"/>
      <c r="L63" s="33">
        <f t="shared" si="16"/>
        <v>228</v>
      </c>
      <c r="N63" s="17">
        <v>0</v>
      </c>
      <c r="P63" s="93"/>
      <c r="Q63" s="93"/>
      <c r="R63" s="93"/>
      <c r="S63" s="93"/>
    </row>
    <row r="64" spans="2:19" ht="15.95" customHeight="1">
      <c r="B64" s="53" t="s">
        <v>80</v>
      </c>
      <c r="C64" s="43"/>
      <c r="D64" s="43"/>
      <c r="E64" s="54">
        <f t="shared" ref="E64:J64" si="17">SUM(E65,E68:E74)</f>
        <v>15572</v>
      </c>
      <c r="F64" s="54">
        <f t="shared" si="17"/>
        <v>26108</v>
      </c>
      <c r="G64" s="54">
        <f t="shared" si="17"/>
        <v>3025</v>
      </c>
      <c r="H64" s="54">
        <f t="shared" si="17"/>
        <v>14825</v>
      </c>
      <c r="I64" s="54">
        <f t="shared" si="17"/>
        <v>1131</v>
      </c>
      <c r="J64" s="54">
        <f t="shared" si="17"/>
        <v>603</v>
      </c>
      <c r="K64" s="43"/>
      <c r="L64" s="33">
        <f t="shared" si="16"/>
        <v>61264</v>
      </c>
      <c r="N64" s="54">
        <f>SUM(N67:N69)</f>
        <v>383</v>
      </c>
      <c r="P64" s="93"/>
      <c r="Q64" s="93"/>
      <c r="R64" s="93"/>
      <c r="S64" s="93"/>
    </row>
    <row r="65" spans="2:19" ht="15.95" customHeight="1">
      <c r="B65" s="63" t="s">
        <v>2</v>
      </c>
      <c r="C65" s="43"/>
      <c r="D65" s="43"/>
      <c r="E65" s="54">
        <f>SUM(E66:E67)</f>
        <v>363</v>
      </c>
      <c r="F65" s="54">
        <f t="shared" ref="F65:J65" si="18">SUM(F66:F67)</f>
        <v>19804</v>
      </c>
      <c r="G65" s="54">
        <f t="shared" si="18"/>
        <v>1015</v>
      </c>
      <c r="H65" s="54">
        <f t="shared" si="18"/>
        <v>12090</v>
      </c>
      <c r="I65" s="54">
        <f t="shared" si="18"/>
        <v>516</v>
      </c>
      <c r="J65" s="54">
        <f t="shared" si="18"/>
        <v>0</v>
      </c>
      <c r="K65" s="43"/>
      <c r="L65" s="33">
        <f t="shared" si="16"/>
        <v>33788</v>
      </c>
      <c r="N65" s="54">
        <f>SUM(N66:N67)</f>
        <v>363</v>
      </c>
      <c r="P65" s="93"/>
      <c r="Q65" s="93"/>
      <c r="R65" s="93"/>
      <c r="S65" s="93"/>
    </row>
    <row r="66" spans="2:19" ht="15.95" customHeight="1">
      <c r="B66" s="29" t="s">
        <v>102</v>
      </c>
      <c r="C66" s="43"/>
      <c r="D66" s="43"/>
      <c r="E66" s="17">
        <v>0</v>
      </c>
      <c r="F66" s="17">
        <v>18402</v>
      </c>
      <c r="G66" s="17">
        <v>0</v>
      </c>
      <c r="H66" s="17">
        <v>0</v>
      </c>
      <c r="I66" s="17">
        <v>0</v>
      </c>
      <c r="J66" s="17">
        <v>0</v>
      </c>
      <c r="K66" s="43"/>
      <c r="L66" s="33">
        <f t="shared" si="16"/>
        <v>18402</v>
      </c>
      <c r="N66" s="17">
        <v>0</v>
      </c>
      <c r="P66" s="93"/>
      <c r="Q66" s="93"/>
      <c r="R66" s="93"/>
      <c r="S66" s="93"/>
    </row>
    <row r="67" spans="2:19" ht="15.95" customHeight="1">
      <c r="B67" s="52" t="s">
        <v>61</v>
      </c>
      <c r="C67" s="43"/>
      <c r="D67" s="43"/>
      <c r="E67" s="17">
        <v>363</v>
      </c>
      <c r="F67" s="17">
        <v>1402</v>
      </c>
      <c r="G67" s="17">
        <v>1015</v>
      </c>
      <c r="H67" s="17">
        <v>12090</v>
      </c>
      <c r="I67" s="17">
        <v>516</v>
      </c>
      <c r="J67" s="17">
        <v>0</v>
      </c>
      <c r="K67" s="43"/>
      <c r="L67" s="33">
        <f t="shared" si="16"/>
        <v>15386</v>
      </c>
      <c r="N67" s="17">
        <v>363</v>
      </c>
      <c r="P67" s="93"/>
      <c r="Q67" s="93"/>
      <c r="R67" s="93"/>
      <c r="S67" s="93"/>
    </row>
    <row r="68" spans="2:19" ht="15.95" customHeight="1">
      <c r="B68" s="52" t="s">
        <v>3</v>
      </c>
      <c r="C68" s="43"/>
      <c r="D68" s="43"/>
      <c r="E68" s="17">
        <v>0</v>
      </c>
      <c r="F68" s="17">
        <v>1653</v>
      </c>
      <c r="G68" s="17">
        <v>1012</v>
      </c>
      <c r="H68" s="17">
        <v>1906</v>
      </c>
      <c r="I68" s="17">
        <v>0</v>
      </c>
      <c r="J68" s="17">
        <v>0</v>
      </c>
      <c r="K68" s="43"/>
      <c r="L68" s="33">
        <f t="shared" si="16"/>
        <v>4571</v>
      </c>
      <c r="N68" s="17">
        <v>0</v>
      </c>
      <c r="P68" s="93"/>
      <c r="Q68" s="93"/>
      <c r="R68" s="93"/>
      <c r="S68" s="93"/>
    </row>
    <row r="69" spans="2:19" ht="15.95" customHeight="1">
      <c r="B69" s="29" t="s">
        <v>81</v>
      </c>
      <c r="C69" s="43"/>
      <c r="D69" s="43"/>
      <c r="E69" s="17">
        <v>20</v>
      </c>
      <c r="F69" s="17">
        <v>528</v>
      </c>
      <c r="G69" s="17">
        <v>726</v>
      </c>
      <c r="H69" s="17">
        <v>0</v>
      </c>
      <c r="I69" s="17">
        <v>0</v>
      </c>
      <c r="J69" s="17">
        <v>0</v>
      </c>
      <c r="K69" s="43"/>
      <c r="L69" s="33">
        <f t="shared" si="16"/>
        <v>1274</v>
      </c>
      <c r="N69" s="17">
        <v>20</v>
      </c>
      <c r="P69" s="93"/>
      <c r="Q69" s="93"/>
      <c r="R69" s="93"/>
      <c r="S69" s="93"/>
    </row>
    <row r="70" spans="2:19" ht="15.95" customHeight="1">
      <c r="B70" s="30" t="s">
        <v>82</v>
      </c>
      <c r="C70" s="43"/>
      <c r="D70" s="43"/>
      <c r="E70" s="17">
        <v>74</v>
      </c>
      <c r="F70" s="17">
        <v>220</v>
      </c>
      <c r="G70" s="17">
        <v>0</v>
      </c>
      <c r="H70" s="17">
        <v>0</v>
      </c>
      <c r="I70" s="17">
        <v>0</v>
      </c>
      <c r="J70" s="17">
        <v>0</v>
      </c>
      <c r="K70" s="43"/>
      <c r="L70" s="33">
        <f t="shared" si="16"/>
        <v>294</v>
      </c>
      <c r="N70" s="43"/>
      <c r="P70" s="93"/>
      <c r="Q70" s="93"/>
      <c r="R70" s="93"/>
      <c r="S70" s="93"/>
    </row>
    <row r="71" spans="2:19" ht="15.95" customHeight="1">
      <c r="B71" s="29" t="s">
        <v>83</v>
      </c>
      <c r="C71" s="43"/>
      <c r="D71" s="43"/>
      <c r="E71" s="43"/>
      <c r="F71" s="17">
        <v>0</v>
      </c>
      <c r="G71" s="17">
        <v>0</v>
      </c>
      <c r="H71" s="17">
        <v>0</v>
      </c>
      <c r="I71" s="17">
        <v>0</v>
      </c>
      <c r="J71" s="17">
        <v>0</v>
      </c>
      <c r="K71" s="43"/>
      <c r="L71" s="33">
        <f t="shared" si="16"/>
        <v>0</v>
      </c>
      <c r="N71" s="43"/>
      <c r="P71" s="93"/>
      <c r="Q71" s="93"/>
      <c r="R71" s="93"/>
      <c r="S71" s="93"/>
    </row>
    <row r="72" spans="2:19" ht="15.95" customHeight="1">
      <c r="B72" s="29" t="s">
        <v>84</v>
      </c>
      <c r="C72" s="43"/>
      <c r="D72" s="43"/>
      <c r="E72" s="17">
        <v>814</v>
      </c>
      <c r="F72" s="61"/>
      <c r="G72" s="61"/>
      <c r="H72" s="61"/>
      <c r="I72" s="61"/>
      <c r="J72" s="61"/>
      <c r="K72" s="43"/>
      <c r="L72" s="33">
        <f t="shared" si="16"/>
        <v>814</v>
      </c>
      <c r="N72" s="43"/>
      <c r="P72" s="93"/>
      <c r="Q72" s="93"/>
      <c r="R72" s="93"/>
      <c r="S72" s="93"/>
    </row>
    <row r="73" spans="2:19" ht="15.95" customHeight="1">
      <c r="B73" s="29" t="s">
        <v>113</v>
      </c>
      <c r="C73" s="43"/>
      <c r="D73" s="43"/>
      <c r="E73" s="17">
        <v>7976</v>
      </c>
      <c r="F73" s="61"/>
      <c r="G73" s="61"/>
      <c r="H73" s="61"/>
      <c r="I73" s="61"/>
      <c r="J73" s="61"/>
      <c r="K73" s="43"/>
      <c r="L73" s="33">
        <f t="shared" si="16"/>
        <v>7976</v>
      </c>
      <c r="N73" s="43"/>
      <c r="P73" s="93"/>
      <c r="Q73" s="93"/>
      <c r="R73" s="93"/>
      <c r="S73" s="93"/>
    </row>
    <row r="74" spans="2:19" ht="15.95" customHeight="1">
      <c r="B74" s="29" t="s">
        <v>86</v>
      </c>
      <c r="C74" s="43"/>
      <c r="D74" s="43"/>
      <c r="E74" s="17">
        <v>6325</v>
      </c>
      <c r="F74" s="17">
        <v>3903</v>
      </c>
      <c r="G74" s="17">
        <v>272</v>
      </c>
      <c r="H74" s="17">
        <v>829</v>
      </c>
      <c r="I74" s="17">
        <v>615</v>
      </c>
      <c r="J74" s="17">
        <v>603</v>
      </c>
      <c r="K74" s="43"/>
      <c r="L74" s="33">
        <f t="shared" si="16"/>
        <v>12547</v>
      </c>
      <c r="N74" s="43"/>
      <c r="P74" s="93"/>
      <c r="Q74" s="93"/>
      <c r="R74" s="93"/>
      <c r="S74" s="93"/>
    </row>
    <row r="75" spans="2:19" ht="15.95" customHeight="1">
      <c r="B75" s="60" t="s">
        <v>16</v>
      </c>
      <c r="C75" s="32">
        <f>C16-C11</f>
        <v>1177</v>
      </c>
      <c r="D75" s="32">
        <f>D16-D11</f>
        <v>45</v>
      </c>
      <c r="E75" s="32">
        <f t="shared" ref="E75:J75" si="19">SUM(E51:E54)</f>
        <v>34046</v>
      </c>
      <c r="F75" s="32">
        <f t="shared" si="19"/>
        <v>66509</v>
      </c>
      <c r="G75" s="32">
        <f t="shared" si="19"/>
        <v>6009</v>
      </c>
      <c r="H75" s="32">
        <f t="shared" si="19"/>
        <v>20986</v>
      </c>
      <c r="I75" s="32">
        <f t="shared" si="19"/>
        <v>3409</v>
      </c>
      <c r="J75" s="32">
        <f t="shared" si="19"/>
        <v>1410</v>
      </c>
      <c r="K75" s="32">
        <f>K16-K11</f>
        <v>3868</v>
      </c>
      <c r="L75" s="32">
        <f>SUM(C75:K75)</f>
        <v>137459</v>
      </c>
      <c r="N75" s="32">
        <f>N54</f>
        <v>762</v>
      </c>
      <c r="P75" s="93"/>
      <c r="Q75" s="93"/>
      <c r="R75" s="93"/>
      <c r="S75" s="93"/>
    </row>
    <row r="76" spans="2:19" ht="12.75" customHeight="1">
      <c r="B76" s="8"/>
      <c r="C76" s="5"/>
      <c r="D76" s="5"/>
      <c r="E76" s="5"/>
      <c r="F76" s="5"/>
      <c r="G76" s="5"/>
      <c r="H76" s="5"/>
      <c r="I76" s="5"/>
      <c r="J76" s="5"/>
      <c r="K76" s="6"/>
      <c r="L76" s="6"/>
      <c r="N76" s="3"/>
      <c r="P76" s="93"/>
      <c r="Q76" s="93"/>
      <c r="R76" s="93"/>
      <c r="S76" s="93"/>
    </row>
    <row r="77" spans="2:19" s="2" customFormat="1" ht="15.95" customHeight="1">
      <c r="B77" s="64" t="s">
        <v>4</v>
      </c>
      <c r="C77" s="66"/>
      <c r="D77" s="66"/>
      <c r="E77" s="65">
        <f>E16-E75-E11</f>
        <v>0</v>
      </c>
      <c r="F77" s="65">
        <f t="shared" ref="F77:I77" si="20">F16-F75-F11</f>
        <v>0</v>
      </c>
      <c r="G77" s="65">
        <f t="shared" si="20"/>
        <v>0</v>
      </c>
      <c r="H77" s="65">
        <f t="shared" si="20"/>
        <v>0</v>
      </c>
      <c r="I77" s="65">
        <f t="shared" si="20"/>
        <v>0</v>
      </c>
      <c r="J77" s="65">
        <f>J16-J75-J11</f>
        <v>0</v>
      </c>
      <c r="K77" s="66"/>
      <c r="L77" s="65">
        <f>L16-L75-L11</f>
        <v>0</v>
      </c>
      <c r="N77" s="7"/>
      <c r="P77" s="93"/>
      <c r="Q77" s="93"/>
      <c r="R77" s="93"/>
      <c r="S77" s="93"/>
    </row>
    <row r="78" spans="2:19" ht="12.75" customHeight="1">
      <c r="C78" s="84"/>
      <c r="D78" s="84"/>
      <c r="E78" s="84"/>
      <c r="F78" s="84"/>
      <c r="G78" s="84"/>
      <c r="H78" s="84"/>
      <c r="I78" s="84"/>
      <c r="J78" s="84"/>
      <c r="K78" s="84"/>
      <c r="L78" s="3"/>
      <c r="N78" s="3"/>
      <c r="P78" s="93"/>
      <c r="Q78" s="93"/>
      <c r="R78" s="93"/>
      <c r="S78" s="93"/>
    </row>
    <row r="79" spans="2:19" ht="15.95" customHeight="1">
      <c r="B79" s="29" t="s">
        <v>66</v>
      </c>
      <c r="C79" s="43"/>
      <c r="D79" s="43"/>
      <c r="E79" s="17">
        <v>85</v>
      </c>
      <c r="F79" s="17">
        <v>254</v>
      </c>
      <c r="G79" s="17">
        <v>74</v>
      </c>
      <c r="H79" s="17">
        <v>95</v>
      </c>
      <c r="I79" s="17">
        <v>40</v>
      </c>
      <c r="J79" s="17">
        <v>0</v>
      </c>
      <c r="K79" s="43"/>
      <c r="L79" s="33">
        <f>SUM(C79:K79)</f>
        <v>548</v>
      </c>
      <c r="M79" s="77" t="s">
        <v>122</v>
      </c>
      <c r="N79" s="3"/>
      <c r="P79" s="93"/>
      <c r="Q79" s="93"/>
      <c r="R79" s="93"/>
      <c r="S79" s="93"/>
    </row>
    <row r="80" spans="2:19" ht="15.95" customHeight="1">
      <c r="B80" s="52" t="s">
        <v>5</v>
      </c>
      <c r="C80" s="43"/>
      <c r="D80" s="43"/>
      <c r="E80" s="43"/>
      <c r="F80" s="43"/>
      <c r="G80" s="43"/>
      <c r="H80" s="43"/>
      <c r="I80" s="43"/>
      <c r="J80" s="43"/>
      <c r="K80" s="43"/>
      <c r="L80" s="17">
        <v>128</v>
      </c>
      <c r="M80" s="77" t="s">
        <v>122</v>
      </c>
      <c r="N80" s="3"/>
      <c r="P80" s="93"/>
      <c r="Q80" s="93"/>
      <c r="R80" s="93"/>
      <c r="S80" s="93"/>
    </row>
    <row r="81" spans="2:19" ht="15.95" customHeight="1">
      <c r="B81" s="29" t="s">
        <v>87</v>
      </c>
      <c r="C81" s="43"/>
      <c r="D81" s="43"/>
      <c r="E81" s="17">
        <v>294</v>
      </c>
      <c r="F81" s="43"/>
      <c r="G81" s="43"/>
      <c r="H81" s="43"/>
      <c r="I81" s="43"/>
      <c r="J81" s="43"/>
      <c r="K81" s="43"/>
      <c r="L81" s="33">
        <f>SUM(C81:K81)</f>
        <v>294</v>
      </c>
      <c r="M81" s="77" t="s">
        <v>122</v>
      </c>
      <c r="N81" s="3"/>
      <c r="P81" s="93"/>
      <c r="Q81" s="93"/>
      <c r="R81" s="93"/>
      <c r="S81" s="93"/>
    </row>
    <row r="82" spans="2:19" ht="15.95" customHeight="1">
      <c r="B82" s="29" t="s">
        <v>98</v>
      </c>
      <c r="C82" s="43"/>
      <c r="D82" s="43"/>
      <c r="E82" s="17">
        <v>0</v>
      </c>
      <c r="F82" s="17">
        <v>0</v>
      </c>
      <c r="G82" s="17">
        <v>0</v>
      </c>
      <c r="H82" s="17">
        <v>0</v>
      </c>
      <c r="I82" s="17">
        <v>0</v>
      </c>
      <c r="J82" s="17">
        <v>0</v>
      </c>
      <c r="K82" s="43"/>
      <c r="L82" s="33">
        <f>SUM(C82:K82)</f>
        <v>0</v>
      </c>
      <c r="M82" s="3"/>
      <c r="N82" s="3"/>
      <c r="P82" s="93"/>
      <c r="Q82" s="93"/>
      <c r="R82" s="93"/>
      <c r="S82" s="93"/>
    </row>
    <row r="83" spans="2:19" ht="12.75" customHeight="1">
      <c r="B83" s="8"/>
      <c r="C83" s="5"/>
      <c r="D83" s="5"/>
      <c r="E83" s="5"/>
      <c r="F83" s="5"/>
      <c r="G83" s="5"/>
      <c r="H83" s="5"/>
      <c r="I83" s="5"/>
      <c r="J83" s="5"/>
      <c r="K83" s="5"/>
      <c r="L83" s="5"/>
      <c r="N83" s="3"/>
      <c r="P83" s="93"/>
      <c r="Q83" s="93"/>
      <c r="R83" s="93"/>
      <c r="S83" s="93"/>
    </row>
    <row r="84" spans="2:19" ht="15.95" customHeight="1">
      <c r="B84" s="55" t="s">
        <v>99</v>
      </c>
      <c r="C84" s="3"/>
      <c r="D84" s="3"/>
      <c r="E84" s="3"/>
      <c r="F84" s="3"/>
      <c r="G84" s="3"/>
      <c r="H84" s="3"/>
      <c r="I84" s="3"/>
      <c r="J84" s="3"/>
      <c r="K84" s="3"/>
      <c r="L84" s="3"/>
      <c r="N84" s="3"/>
      <c r="P84" s="93"/>
      <c r="Q84" s="93"/>
      <c r="R84" s="93"/>
      <c r="S84" s="93"/>
    </row>
    <row r="85" spans="2:19" ht="15.95" customHeight="1">
      <c r="B85" s="28" t="s">
        <v>12</v>
      </c>
      <c r="C85" s="43"/>
      <c r="D85" s="43"/>
      <c r="E85" s="17">
        <v>942</v>
      </c>
      <c r="F85" s="17">
        <v>1439</v>
      </c>
      <c r="G85" s="17">
        <v>170</v>
      </c>
      <c r="H85" s="17">
        <v>519</v>
      </c>
      <c r="I85" s="17">
        <v>60</v>
      </c>
      <c r="J85" s="17">
        <v>20</v>
      </c>
      <c r="K85" s="43"/>
      <c r="L85" s="33">
        <f>SUM(C85:K85)</f>
        <v>3150</v>
      </c>
      <c r="N85" s="69"/>
      <c r="P85" s="93"/>
      <c r="Q85" s="93"/>
      <c r="R85" s="93"/>
      <c r="S85" s="93"/>
    </row>
    <row r="86" spans="2:19" ht="15.95" customHeight="1">
      <c r="B86" s="28" t="s">
        <v>0</v>
      </c>
      <c r="C86" s="43"/>
      <c r="D86" s="43"/>
      <c r="E86" s="17">
        <v>6098</v>
      </c>
      <c r="F86" s="17">
        <v>6187</v>
      </c>
      <c r="G86" s="17">
        <v>618</v>
      </c>
      <c r="H86" s="17">
        <v>788</v>
      </c>
      <c r="I86" s="17">
        <v>936</v>
      </c>
      <c r="J86" s="17">
        <v>694</v>
      </c>
      <c r="K86" s="43"/>
      <c r="L86" s="33">
        <f>SUM(C86:K86)</f>
        <v>15321</v>
      </c>
      <c r="N86" s="69"/>
      <c r="P86" s="93"/>
      <c r="Q86" s="93"/>
      <c r="R86" s="93"/>
      <c r="S86" s="93"/>
    </row>
    <row r="87" spans="2:19" ht="15.95" customHeight="1">
      <c r="B87" s="29" t="s">
        <v>65</v>
      </c>
      <c r="C87" s="43"/>
      <c r="D87" s="43"/>
      <c r="E87" s="17">
        <v>386</v>
      </c>
      <c r="F87" s="17">
        <v>452</v>
      </c>
      <c r="G87" s="17">
        <v>845</v>
      </c>
      <c r="H87" s="17">
        <v>1121</v>
      </c>
      <c r="I87" s="17">
        <v>132</v>
      </c>
      <c r="J87" s="17">
        <v>0</v>
      </c>
      <c r="K87" s="43"/>
      <c r="L87" s="33">
        <f>SUM(C87:K87)</f>
        <v>2936</v>
      </c>
      <c r="N87" s="69"/>
      <c r="P87" s="93"/>
      <c r="Q87" s="93"/>
      <c r="R87" s="93"/>
      <c r="S87" s="93"/>
    </row>
    <row r="88" spans="2:19" ht="15.95" customHeight="1">
      <c r="B88" s="53" t="s">
        <v>76</v>
      </c>
      <c r="C88" s="43"/>
      <c r="D88" s="43"/>
      <c r="E88" s="54">
        <f t="shared" ref="E88:J88" si="21">SUM(E89,E98)</f>
        <v>23463</v>
      </c>
      <c r="F88" s="54">
        <f t="shared" si="21"/>
        <v>36237</v>
      </c>
      <c r="G88" s="54">
        <f t="shared" si="21"/>
        <v>3330</v>
      </c>
      <c r="H88" s="54">
        <f t="shared" si="21"/>
        <v>11176</v>
      </c>
      <c r="I88" s="54">
        <f t="shared" si="21"/>
        <v>-137</v>
      </c>
      <c r="J88" s="54">
        <f t="shared" si="21"/>
        <v>-223</v>
      </c>
      <c r="K88" s="43"/>
      <c r="L88" s="33">
        <f>SUM(C88:K88)</f>
        <v>73846</v>
      </c>
      <c r="N88" s="75">
        <f>SUM(N89,N98)</f>
        <v>420</v>
      </c>
      <c r="P88" s="93"/>
      <c r="Q88" s="93"/>
      <c r="R88" s="93"/>
      <c r="S88" s="93"/>
    </row>
    <row r="89" spans="2:19" ht="15.95" customHeight="1">
      <c r="B89" s="53" t="s">
        <v>77</v>
      </c>
      <c r="C89" s="43"/>
      <c r="D89" s="43"/>
      <c r="E89" s="54">
        <f>E95+E96+E90+E97</f>
        <v>10077</v>
      </c>
      <c r="F89" s="54">
        <f>F90+F97</f>
        <v>16694</v>
      </c>
      <c r="G89" s="54">
        <f>G90+G97</f>
        <v>1335</v>
      </c>
      <c r="H89" s="54">
        <f>H90+H97</f>
        <v>2788</v>
      </c>
      <c r="I89" s="54">
        <f>I90+I97</f>
        <v>552</v>
      </c>
      <c r="J89" s="54">
        <f>J90+J97</f>
        <v>0</v>
      </c>
      <c r="K89" s="43"/>
      <c r="L89" s="33">
        <f>SUM(C89:K89)</f>
        <v>31446</v>
      </c>
      <c r="N89" s="75">
        <f>N90</f>
        <v>196</v>
      </c>
      <c r="P89" s="93"/>
      <c r="Q89" s="93"/>
      <c r="R89" s="93"/>
      <c r="S89" s="93"/>
    </row>
    <row r="90" spans="2:19" ht="15.95" customHeight="1">
      <c r="B90" s="63" t="s">
        <v>58</v>
      </c>
      <c r="C90" s="43"/>
      <c r="D90" s="43"/>
      <c r="E90" s="54">
        <f>SUM(E91:E94)</f>
        <v>4287</v>
      </c>
      <c r="F90" s="54">
        <f t="shared" ref="F90:J90" si="22">SUM(F91:F94)</f>
        <v>16694</v>
      </c>
      <c r="G90" s="54">
        <f t="shared" si="22"/>
        <v>1335</v>
      </c>
      <c r="H90" s="54">
        <f t="shared" si="22"/>
        <v>2658</v>
      </c>
      <c r="I90" s="54">
        <f t="shared" si="22"/>
        <v>454</v>
      </c>
      <c r="J90" s="54">
        <f t="shared" si="22"/>
        <v>0</v>
      </c>
      <c r="K90" s="43"/>
      <c r="L90" s="33">
        <f t="shared" ref="L90:L108" si="23">SUM(C90:K90)</f>
        <v>25428</v>
      </c>
      <c r="N90" s="75">
        <f>N94</f>
        <v>196</v>
      </c>
      <c r="P90" s="93"/>
      <c r="Q90" s="93"/>
      <c r="R90" s="93"/>
      <c r="S90" s="93"/>
    </row>
    <row r="91" spans="2:19" ht="15.95" customHeight="1">
      <c r="B91" s="29" t="s">
        <v>114</v>
      </c>
      <c r="C91" s="43"/>
      <c r="D91" s="43"/>
      <c r="E91" s="17">
        <v>0</v>
      </c>
      <c r="F91" s="17">
        <v>2560</v>
      </c>
      <c r="G91" s="17">
        <v>0</v>
      </c>
      <c r="H91" s="17">
        <v>0</v>
      </c>
      <c r="I91" s="17">
        <v>0</v>
      </c>
      <c r="J91" s="17">
        <v>0</v>
      </c>
      <c r="K91" s="43"/>
      <c r="L91" s="33">
        <f t="shared" si="23"/>
        <v>2560</v>
      </c>
      <c r="N91" s="69"/>
      <c r="P91" s="93"/>
      <c r="Q91" s="93"/>
      <c r="R91" s="93"/>
      <c r="S91" s="93"/>
    </row>
    <row r="92" spans="2:19" ht="15.95" customHeight="1">
      <c r="B92" s="29" t="s">
        <v>115</v>
      </c>
      <c r="C92" s="43"/>
      <c r="D92" s="43"/>
      <c r="E92" s="17">
        <v>0</v>
      </c>
      <c r="F92" s="17">
        <v>1079</v>
      </c>
      <c r="G92" s="17">
        <v>0</v>
      </c>
      <c r="H92" s="17">
        <v>0</v>
      </c>
      <c r="I92" s="17">
        <v>0</v>
      </c>
      <c r="J92" s="17">
        <v>0</v>
      </c>
      <c r="K92" s="43"/>
      <c r="L92" s="33">
        <f t="shared" si="23"/>
        <v>1079</v>
      </c>
      <c r="N92" s="69"/>
      <c r="P92" s="93"/>
      <c r="Q92" s="93"/>
      <c r="R92" s="93"/>
      <c r="S92" s="93"/>
    </row>
    <row r="93" spans="2:19" ht="15.95" customHeight="1">
      <c r="B93" s="29" t="s">
        <v>59</v>
      </c>
      <c r="C93" s="43"/>
      <c r="D93" s="43"/>
      <c r="E93" s="43"/>
      <c r="F93" s="43"/>
      <c r="G93" s="17">
        <v>0</v>
      </c>
      <c r="H93" s="17">
        <v>0</v>
      </c>
      <c r="I93" s="17">
        <v>0</v>
      </c>
      <c r="J93" s="17">
        <v>0</v>
      </c>
      <c r="K93" s="43"/>
      <c r="L93" s="33">
        <f t="shared" si="23"/>
        <v>0</v>
      </c>
      <c r="N93" s="69"/>
      <c r="P93" s="93"/>
      <c r="Q93" s="93"/>
      <c r="R93" s="93"/>
      <c r="S93" s="93"/>
    </row>
    <row r="94" spans="2:19" ht="15.95" customHeight="1">
      <c r="B94" s="52" t="s">
        <v>60</v>
      </c>
      <c r="C94" s="43"/>
      <c r="D94" s="43"/>
      <c r="E94" s="17">
        <v>4287</v>
      </c>
      <c r="F94" s="17">
        <v>13055</v>
      </c>
      <c r="G94" s="17">
        <v>1335</v>
      </c>
      <c r="H94" s="17">
        <v>2658</v>
      </c>
      <c r="I94" s="17">
        <v>454</v>
      </c>
      <c r="J94" s="17">
        <v>0</v>
      </c>
      <c r="K94" s="43"/>
      <c r="L94" s="33">
        <f t="shared" si="23"/>
        <v>21789</v>
      </c>
      <c r="N94" s="87">
        <v>196</v>
      </c>
      <c r="P94" s="93"/>
      <c r="Q94" s="93"/>
      <c r="R94" s="93"/>
      <c r="S94" s="93"/>
    </row>
    <row r="95" spans="2:19" ht="15.95" customHeight="1">
      <c r="B95" s="52" t="s">
        <v>1</v>
      </c>
      <c r="C95" s="43"/>
      <c r="D95" s="43"/>
      <c r="E95" s="17">
        <v>42</v>
      </c>
      <c r="F95" s="43"/>
      <c r="G95" s="43"/>
      <c r="H95" s="43"/>
      <c r="I95" s="43"/>
      <c r="J95" s="43"/>
      <c r="K95" s="43"/>
      <c r="L95" s="33">
        <f>SUM(C95:K95)</f>
        <v>42</v>
      </c>
      <c r="N95" s="69"/>
      <c r="P95" s="93"/>
      <c r="Q95" s="93"/>
      <c r="R95" s="93"/>
      <c r="S95" s="93"/>
    </row>
    <row r="96" spans="2:19" ht="15.95" customHeight="1">
      <c r="B96" s="29" t="s">
        <v>78</v>
      </c>
      <c r="C96" s="43"/>
      <c r="D96" s="43"/>
      <c r="E96" s="17">
        <v>5748</v>
      </c>
      <c r="F96" s="43"/>
      <c r="G96" s="43"/>
      <c r="H96" s="43"/>
      <c r="I96" s="43"/>
      <c r="J96" s="43"/>
      <c r="K96" s="43"/>
      <c r="L96" s="33">
        <f>SUM(C96:K96)</f>
        <v>5748</v>
      </c>
      <c r="N96" s="87">
        <v>1030</v>
      </c>
      <c r="P96" s="93"/>
      <c r="Q96" s="93"/>
      <c r="R96" s="93"/>
      <c r="S96" s="93"/>
    </row>
    <row r="97" spans="2:19" ht="15.95" customHeight="1">
      <c r="B97" s="29" t="s">
        <v>79</v>
      </c>
      <c r="C97" s="43"/>
      <c r="D97" s="43"/>
      <c r="E97" s="17">
        <v>0</v>
      </c>
      <c r="F97" s="17">
        <v>0</v>
      </c>
      <c r="G97" s="17">
        <v>0</v>
      </c>
      <c r="H97" s="17">
        <v>130</v>
      </c>
      <c r="I97" s="17">
        <v>98</v>
      </c>
      <c r="J97" s="17">
        <v>0</v>
      </c>
      <c r="K97" s="43"/>
      <c r="L97" s="33">
        <f t="shared" si="23"/>
        <v>228</v>
      </c>
      <c r="N97" s="87">
        <v>0</v>
      </c>
      <c r="P97" s="93"/>
      <c r="Q97" s="93"/>
      <c r="R97" s="93"/>
      <c r="S97" s="93"/>
    </row>
    <row r="98" spans="2:19" ht="15.95" customHeight="1">
      <c r="B98" s="53" t="s">
        <v>80</v>
      </c>
      <c r="C98" s="43"/>
      <c r="D98" s="43"/>
      <c r="E98" s="54">
        <f t="shared" ref="E98:J98" si="24">SUM(E99,E102:E108)</f>
        <v>13386</v>
      </c>
      <c r="F98" s="54">
        <f t="shared" si="24"/>
        <v>19543</v>
      </c>
      <c r="G98" s="54">
        <f t="shared" si="24"/>
        <v>1995</v>
      </c>
      <c r="H98" s="54">
        <f t="shared" si="24"/>
        <v>8388</v>
      </c>
      <c r="I98" s="54">
        <f t="shared" si="24"/>
        <v>-689</v>
      </c>
      <c r="J98" s="54">
        <f t="shared" si="24"/>
        <v>-223</v>
      </c>
      <c r="K98" s="43"/>
      <c r="L98" s="33">
        <f t="shared" si="23"/>
        <v>42400</v>
      </c>
      <c r="N98" s="75">
        <f>SUM(N101:N103)</f>
        <v>224</v>
      </c>
      <c r="P98" s="93"/>
      <c r="Q98" s="93"/>
      <c r="R98" s="93"/>
      <c r="S98" s="93"/>
    </row>
    <row r="99" spans="2:19" ht="15.95" customHeight="1">
      <c r="B99" s="63" t="s">
        <v>2</v>
      </c>
      <c r="C99" s="43"/>
      <c r="D99" s="43"/>
      <c r="E99" s="54">
        <f>SUM(E100:E101)</f>
        <v>38</v>
      </c>
      <c r="F99" s="54">
        <f t="shared" ref="F99:J99" si="25">SUM(F100:F101)</f>
        <v>16836</v>
      </c>
      <c r="G99" s="54">
        <f t="shared" si="25"/>
        <v>725</v>
      </c>
      <c r="H99" s="54">
        <f t="shared" si="25"/>
        <v>6549</v>
      </c>
      <c r="I99" s="54">
        <f t="shared" si="25"/>
        <v>-908</v>
      </c>
      <c r="J99" s="54">
        <f t="shared" si="25"/>
        <v>3</v>
      </c>
      <c r="K99" s="43"/>
      <c r="L99" s="33">
        <f t="shared" si="23"/>
        <v>23243</v>
      </c>
      <c r="N99" s="75">
        <f>SUM(N100:N101)</f>
        <v>204</v>
      </c>
      <c r="P99" s="93"/>
      <c r="Q99" s="93"/>
      <c r="R99" s="93"/>
      <c r="S99" s="93"/>
    </row>
    <row r="100" spans="2:19" ht="15.95" customHeight="1">
      <c r="B100" s="52" t="s">
        <v>107</v>
      </c>
      <c r="C100" s="43"/>
      <c r="D100" s="43"/>
      <c r="E100" s="17">
        <v>0</v>
      </c>
      <c r="F100" s="17">
        <v>16131</v>
      </c>
      <c r="G100" s="17">
        <v>0</v>
      </c>
      <c r="H100" s="17">
        <v>0</v>
      </c>
      <c r="I100" s="17">
        <v>0</v>
      </c>
      <c r="J100" s="17">
        <v>0</v>
      </c>
      <c r="K100" s="43"/>
      <c r="L100" s="33">
        <f t="shared" si="23"/>
        <v>16131</v>
      </c>
      <c r="N100" s="17">
        <v>0</v>
      </c>
      <c r="P100" s="93"/>
      <c r="Q100" s="93"/>
      <c r="R100" s="93"/>
      <c r="S100" s="93"/>
    </row>
    <row r="101" spans="2:19" ht="15.95" customHeight="1">
      <c r="B101" s="52" t="s">
        <v>61</v>
      </c>
      <c r="C101" s="43"/>
      <c r="D101" s="43"/>
      <c r="E101" s="17">
        <v>38</v>
      </c>
      <c r="F101" s="17">
        <v>705</v>
      </c>
      <c r="G101" s="17">
        <v>725</v>
      </c>
      <c r="H101" s="17">
        <v>6549</v>
      </c>
      <c r="I101" s="17">
        <v>-908</v>
      </c>
      <c r="J101" s="17">
        <v>3</v>
      </c>
      <c r="K101" s="43"/>
      <c r="L101" s="33">
        <f t="shared" si="23"/>
        <v>7112</v>
      </c>
      <c r="N101" s="87">
        <v>204</v>
      </c>
      <c r="P101" s="93"/>
      <c r="Q101" s="93"/>
      <c r="R101" s="93"/>
      <c r="S101" s="93"/>
    </row>
    <row r="102" spans="2:19" ht="15.95" customHeight="1">
      <c r="B102" s="52" t="s">
        <v>3</v>
      </c>
      <c r="C102" s="43"/>
      <c r="D102" s="43"/>
      <c r="E102" s="17">
        <v>0</v>
      </c>
      <c r="F102" s="17">
        <v>1294</v>
      </c>
      <c r="G102" s="17">
        <v>1014</v>
      </c>
      <c r="H102" s="17">
        <v>1839</v>
      </c>
      <c r="I102" s="17">
        <v>0</v>
      </c>
      <c r="J102" s="17">
        <v>0</v>
      </c>
      <c r="K102" s="43"/>
      <c r="L102" s="33">
        <f t="shared" si="23"/>
        <v>4147</v>
      </c>
      <c r="N102" s="87">
        <v>0</v>
      </c>
      <c r="P102" s="93"/>
      <c r="Q102" s="93"/>
      <c r="R102" s="93"/>
      <c r="S102" s="93"/>
    </row>
    <row r="103" spans="2:19" ht="15.95" customHeight="1">
      <c r="B103" s="29" t="s">
        <v>81</v>
      </c>
      <c r="C103" s="43"/>
      <c r="D103" s="43"/>
      <c r="E103" s="17">
        <v>20</v>
      </c>
      <c r="F103" s="17">
        <v>282</v>
      </c>
      <c r="G103" s="17">
        <v>256</v>
      </c>
      <c r="H103" s="17">
        <v>0</v>
      </c>
      <c r="I103" s="17">
        <v>0</v>
      </c>
      <c r="J103" s="17">
        <v>0</v>
      </c>
      <c r="K103" s="43"/>
      <c r="L103" s="33">
        <f t="shared" si="23"/>
        <v>558</v>
      </c>
      <c r="N103" s="87">
        <v>20</v>
      </c>
      <c r="P103" s="93"/>
      <c r="Q103" s="93"/>
      <c r="R103" s="93"/>
      <c r="S103" s="93"/>
    </row>
    <row r="104" spans="2:19" ht="15.95" customHeight="1">
      <c r="B104" s="29" t="s">
        <v>82</v>
      </c>
      <c r="C104" s="43"/>
      <c r="D104" s="43"/>
      <c r="E104" s="17">
        <v>0</v>
      </c>
      <c r="F104" s="17">
        <v>173</v>
      </c>
      <c r="G104" s="17">
        <v>0</v>
      </c>
      <c r="H104" s="17">
        <v>0</v>
      </c>
      <c r="I104" s="17">
        <v>0</v>
      </c>
      <c r="J104" s="17">
        <v>0</v>
      </c>
      <c r="K104" s="43"/>
      <c r="L104" s="33">
        <f t="shared" si="23"/>
        <v>173</v>
      </c>
      <c r="N104" s="69"/>
      <c r="P104" s="93"/>
      <c r="Q104" s="93"/>
      <c r="R104" s="93"/>
      <c r="S104" s="93"/>
    </row>
    <row r="105" spans="2:19" ht="15.95" customHeight="1">
      <c r="B105" s="29" t="s">
        <v>83</v>
      </c>
      <c r="C105" s="43"/>
      <c r="D105" s="43"/>
      <c r="E105" s="43"/>
      <c r="F105" s="17">
        <v>0</v>
      </c>
      <c r="G105" s="17">
        <v>0</v>
      </c>
      <c r="H105" s="17">
        <v>0</v>
      </c>
      <c r="I105" s="17">
        <v>0</v>
      </c>
      <c r="J105" s="17">
        <v>0</v>
      </c>
      <c r="K105" s="43"/>
      <c r="L105" s="33">
        <f t="shared" si="23"/>
        <v>0</v>
      </c>
      <c r="N105" s="69"/>
      <c r="P105" s="93"/>
      <c r="Q105" s="93"/>
      <c r="R105" s="93"/>
      <c r="S105" s="93"/>
    </row>
    <row r="106" spans="2:19" ht="15.95" customHeight="1">
      <c r="B106" s="29" t="s">
        <v>84</v>
      </c>
      <c r="C106" s="43"/>
      <c r="D106" s="43"/>
      <c r="E106" s="17">
        <v>814</v>
      </c>
      <c r="F106" s="61"/>
      <c r="G106" s="61"/>
      <c r="H106" s="61"/>
      <c r="I106" s="61"/>
      <c r="J106" s="61"/>
      <c r="K106" s="43"/>
      <c r="L106" s="33">
        <f t="shared" si="23"/>
        <v>814</v>
      </c>
      <c r="N106" s="69"/>
      <c r="P106" s="93"/>
      <c r="Q106" s="93"/>
      <c r="R106" s="93"/>
      <c r="S106" s="93"/>
    </row>
    <row r="107" spans="2:19" ht="15.95" customHeight="1">
      <c r="B107" s="29" t="s">
        <v>85</v>
      </c>
      <c r="C107" s="43"/>
      <c r="D107" s="43"/>
      <c r="E107" s="17">
        <v>7134</v>
      </c>
      <c r="F107" s="61"/>
      <c r="G107" s="61"/>
      <c r="H107" s="61"/>
      <c r="I107" s="61"/>
      <c r="J107" s="61"/>
      <c r="K107" s="43"/>
      <c r="L107" s="33">
        <f t="shared" si="23"/>
        <v>7134</v>
      </c>
      <c r="N107" s="69"/>
      <c r="P107" s="93"/>
      <c r="Q107" s="93"/>
      <c r="R107" s="93"/>
      <c r="S107" s="93"/>
    </row>
    <row r="108" spans="2:19" ht="15.95" customHeight="1">
      <c r="B108" s="29" t="s">
        <v>86</v>
      </c>
      <c r="C108" s="43"/>
      <c r="D108" s="43"/>
      <c r="E108" s="17">
        <v>5380</v>
      </c>
      <c r="F108" s="17">
        <v>958</v>
      </c>
      <c r="G108" s="17">
        <v>0</v>
      </c>
      <c r="H108" s="17">
        <v>0</v>
      </c>
      <c r="I108" s="17">
        <v>219</v>
      </c>
      <c r="J108" s="17">
        <v>-226</v>
      </c>
      <c r="K108" s="43"/>
      <c r="L108" s="33">
        <f t="shared" si="23"/>
        <v>6331</v>
      </c>
      <c r="N108" s="69"/>
      <c r="P108" s="93"/>
      <c r="Q108" s="93"/>
      <c r="R108" s="93"/>
      <c r="S108" s="93"/>
    </row>
    <row r="109" spans="2:19" ht="15.95" customHeight="1">
      <c r="B109" s="60" t="s">
        <v>62</v>
      </c>
      <c r="C109" s="32">
        <f>C28</f>
        <v>468</v>
      </c>
      <c r="D109" s="32">
        <f>D28</f>
        <v>45</v>
      </c>
      <c r="E109" s="32">
        <f t="shared" ref="E109:J109" si="26">SUM(E85:E88)</f>
        <v>30889</v>
      </c>
      <c r="F109" s="32">
        <f t="shared" si="26"/>
        <v>44315</v>
      </c>
      <c r="G109" s="32">
        <f t="shared" si="26"/>
        <v>4963</v>
      </c>
      <c r="H109" s="32">
        <f t="shared" si="26"/>
        <v>13604</v>
      </c>
      <c r="I109" s="32">
        <f t="shared" si="26"/>
        <v>991</v>
      </c>
      <c r="J109" s="32">
        <f t="shared" si="26"/>
        <v>491</v>
      </c>
      <c r="K109" s="32">
        <f>K28</f>
        <v>-1</v>
      </c>
      <c r="L109" s="32">
        <f>SUM(C109:K109)</f>
        <v>95765</v>
      </c>
      <c r="N109" s="35">
        <f>N88</f>
        <v>420</v>
      </c>
      <c r="P109" s="93"/>
      <c r="Q109" s="93"/>
      <c r="R109" s="93"/>
      <c r="S109" s="93"/>
    </row>
    <row r="110" spans="2:19" ht="12.75" customHeight="1">
      <c r="B110" s="8"/>
      <c r="C110" s="5"/>
      <c r="D110" s="5"/>
      <c r="E110" s="5"/>
      <c r="F110" s="5"/>
      <c r="G110" s="5"/>
      <c r="H110" s="5"/>
      <c r="I110" s="5"/>
      <c r="J110" s="5"/>
      <c r="K110" s="6"/>
      <c r="L110" s="6"/>
      <c r="P110" s="93"/>
      <c r="Q110" s="93"/>
      <c r="R110" s="93"/>
      <c r="S110" s="93"/>
    </row>
    <row r="111" spans="2:19" ht="15.95" customHeight="1">
      <c r="B111" s="70" t="s">
        <v>55</v>
      </c>
      <c r="C111" s="72"/>
      <c r="D111" s="73"/>
      <c r="E111" s="71">
        <f>E28-E109</f>
        <v>0</v>
      </c>
      <c r="F111" s="71">
        <f t="shared" ref="F111:L111" si="27">F28-F109</f>
        <v>0</v>
      </c>
      <c r="G111" s="71">
        <f t="shared" si="27"/>
        <v>0</v>
      </c>
      <c r="H111" s="71">
        <f t="shared" si="27"/>
        <v>0</v>
      </c>
      <c r="I111" s="71">
        <f t="shared" si="27"/>
        <v>0</v>
      </c>
      <c r="J111" s="71">
        <f t="shared" si="27"/>
        <v>0</v>
      </c>
      <c r="K111" s="74"/>
      <c r="L111" s="71">
        <f t="shared" si="27"/>
        <v>0</v>
      </c>
      <c r="P111" s="93"/>
      <c r="Q111" s="93"/>
      <c r="R111" s="93"/>
      <c r="S111" s="93"/>
    </row>
    <row r="112" spans="2:19" ht="12.75" customHeight="1">
      <c r="B112" s="8"/>
      <c r="C112" s="5"/>
      <c r="D112" s="5"/>
      <c r="E112" s="5"/>
      <c r="F112" s="5"/>
      <c r="G112" s="5"/>
      <c r="H112" s="5"/>
      <c r="I112" s="5"/>
      <c r="J112" s="5"/>
      <c r="K112" s="6"/>
      <c r="L112" s="6"/>
      <c r="P112" s="93"/>
      <c r="Q112" s="93"/>
      <c r="R112" s="93"/>
      <c r="S112" s="93"/>
    </row>
    <row r="113" spans="2:19" ht="15.95" customHeight="1">
      <c r="B113" s="29" t="s">
        <v>66</v>
      </c>
      <c r="C113" s="43"/>
      <c r="D113" s="43"/>
      <c r="E113" s="17">
        <v>85</v>
      </c>
      <c r="F113" s="17">
        <v>254</v>
      </c>
      <c r="G113" s="17">
        <v>74</v>
      </c>
      <c r="H113" s="17">
        <v>95</v>
      </c>
      <c r="I113" s="17">
        <v>40</v>
      </c>
      <c r="J113" s="17">
        <v>0</v>
      </c>
      <c r="K113" s="43"/>
      <c r="L113" s="33">
        <f>SUM(C113:K113)</f>
        <v>548</v>
      </c>
      <c r="M113" s="76" t="s">
        <v>122</v>
      </c>
      <c r="P113" s="93"/>
      <c r="Q113" s="93"/>
      <c r="R113" s="93"/>
      <c r="S113" s="93"/>
    </row>
    <row r="114" spans="2:19" ht="15.95" customHeight="1">
      <c r="B114" s="52" t="s">
        <v>5</v>
      </c>
      <c r="C114" s="43"/>
      <c r="D114" s="43"/>
      <c r="E114" s="43"/>
      <c r="F114" s="43"/>
      <c r="G114" s="43"/>
      <c r="H114" s="43"/>
      <c r="I114" s="43"/>
      <c r="J114" s="43"/>
      <c r="K114" s="43"/>
      <c r="L114" s="17">
        <v>128</v>
      </c>
      <c r="M114" s="76" t="s">
        <v>122</v>
      </c>
      <c r="P114" s="93"/>
      <c r="Q114" s="93"/>
      <c r="R114" s="93"/>
      <c r="S114" s="93"/>
    </row>
    <row r="115" spans="2:19" ht="12.75" customHeight="1">
      <c r="B115" s="8"/>
      <c r="C115" s="5"/>
      <c r="D115" s="5"/>
      <c r="E115" s="5"/>
      <c r="F115" s="5"/>
      <c r="G115" s="5"/>
      <c r="H115" s="5"/>
      <c r="I115" s="5"/>
      <c r="J115" s="5"/>
      <c r="K115" s="5"/>
      <c r="L115" s="5"/>
      <c r="P115" s="93"/>
      <c r="Q115" s="93"/>
      <c r="R115" s="93"/>
      <c r="S115" s="93"/>
    </row>
    <row r="116" spans="2:19" ht="15.95" customHeight="1">
      <c r="B116" s="55" t="s">
        <v>100</v>
      </c>
      <c r="C116" s="3"/>
      <c r="D116" s="3"/>
      <c r="E116" s="3"/>
      <c r="F116" s="3"/>
      <c r="G116" s="3"/>
      <c r="H116" s="3"/>
      <c r="I116" s="3"/>
      <c r="J116" s="3"/>
      <c r="K116" s="3"/>
      <c r="L116" s="3"/>
      <c r="P116" s="93"/>
      <c r="Q116" s="93"/>
      <c r="R116" s="93"/>
      <c r="S116" s="93"/>
    </row>
    <row r="117" spans="2:19" ht="15.95" customHeight="1">
      <c r="B117" s="67" t="s">
        <v>0</v>
      </c>
      <c r="C117" s="43"/>
      <c r="D117" s="43"/>
      <c r="E117" s="17">
        <v>0</v>
      </c>
      <c r="F117" s="17">
        <v>0</v>
      </c>
      <c r="G117" s="17">
        <v>0</v>
      </c>
      <c r="H117" s="17">
        <v>0</v>
      </c>
      <c r="I117" s="17">
        <v>0</v>
      </c>
      <c r="J117" s="17">
        <v>0</v>
      </c>
      <c r="K117" s="43"/>
      <c r="L117" s="33">
        <f>SUM(C117:K117)</f>
        <v>0</v>
      </c>
      <c r="P117" s="93"/>
      <c r="Q117" s="93"/>
      <c r="R117" s="93"/>
      <c r="S117" s="93"/>
    </row>
    <row r="118" spans="2:19" ht="15.95" customHeight="1">
      <c r="B118" s="29" t="s">
        <v>65</v>
      </c>
      <c r="C118" s="43"/>
      <c r="D118" s="43"/>
      <c r="E118" s="17">
        <v>0</v>
      </c>
      <c r="F118" s="17">
        <v>0</v>
      </c>
      <c r="G118" s="17">
        <v>0</v>
      </c>
      <c r="H118" s="17">
        <v>0</v>
      </c>
      <c r="I118" s="17">
        <v>0</v>
      </c>
      <c r="J118" s="17">
        <v>0</v>
      </c>
      <c r="K118" s="43"/>
      <c r="L118" s="33">
        <f>SUM(C118:K118)</f>
        <v>0</v>
      </c>
      <c r="P118" s="93"/>
      <c r="Q118" s="93"/>
      <c r="R118" s="93"/>
      <c r="S118" s="93"/>
    </row>
    <row r="119" spans="2:19" ht="15.95" customHeight="1">
      <c r="B119" s="29" t="s">
        <v>88</v>
      </c>
      <c r="C119" s="43"/>
      <c r="D119" s="43"/>
      <c r="E119" s="17">
        <v>0</v>
      </c>
      <c r="F119" s="17">
        <v>0</v>
      </c>
      <c r="G119" s="17">
        <v>0</v>
      </c>
      <c r="H119" s="17">
        <v>0</v>
      </c>
      <c r="I119" s="17">
        <v>0</v>
      </c>
      <c r="J119" s="17">
        <v>0</v>
      </c>
      <c r="K119" s="43"/>
      <c r="L119" s="33">
        <f>SUM(C119:K119)</f>
        <v>0</v>
      </c>
      <c r="P119" s="93"/>
      <c r="Q119" s="93"/>
      <c r="R119" s="93"/>
      <c r="S119" s="93"/>
    </row>
    <row r="120" spans="2:19" ht="15.95" customHeight="1">
      <c r="B120" s="53" t="s">
        <v>76</v>
      </c>
      <c r="C120" s="43"/>
      <c r="D120" s="43"/>
      <c r="E120" s="54">
        <f t="shared" ref="E120:J120" si="28">SUM(E121,E126)</f>
        <v>-2</v>
      </c>
      <c r="F120" s="54">
        <f t="shared" si="28"/>
        <v>-12534</v>
      </c>
      <c r="G120" s="54">
        <f t="shared" si="28"/>
        <v>-292</v>
      </c>
      <c r="H120" s="54">
        <f t="shared" si="28"/>
        <v>-815</v>
      </c>
      <c r="I120" s="54">
        <f t="shared" si="28"/>
        <v>-177</v>
      </c>
      <c r="J120" s="54">
        <f t="shared" si="28"/>
        <v>0</v>
      </c>
      <c r="K120" s="43"/>
      <c r="L120" s="33">
        <f>SUM(C120:K120)</f>
        <v>-13820</v>
      </c>
      <c r="P120" s="93"/>
      <c r="Q120" s="93"/>
      <c r="R120" s="93"/>
      <c r="S120" s="93"/>
    </row>
    <row r="121" spans="2:19" ht="15.95" customHeight="1">
      <c r="B121" s="53" t="s">
        <v>77</v>
      </c>
      <c r="C121" s="43"/>
      <c r="D121" s="43"/>
      <c r="E121" s="54">
        <f t="shared" ref="E121:J121" si="29">SUM(E122:E125)</f>
        <v>0</v>
      </c>
      <c r="F121" s="54">
        <f t="shared" si="29"/>
        <v>-11783</v>
      </c>
      <c r="G121" s="54">
        <f t="shared" si="29"/>
        <v>-203</v>
      </c>
      <c r="H121" s="54">
        <f t="shared" si="29"/>
        <v>-307</v>
      </c>
      <c r="I121" s="54">
        <f t="shared" si="29"/>
        <v>-11</v>
      </c>
      <c r="J121" s="54">
        <f t="shared" si="29"/>
        <v>0</v>
      </c>
      <c r="K121" s="43"/>
      <c r="L121" s="33">
        <f>SUM(C121:K121)</f>
        <v>-12304</v>
      </c>
      <c r="P121" s="93"/>
      <c r="Q121" s="93"/>
      <c r="R121" s="93"/>
      <c r="S121" s="93"/>
    </row>
    <row r="122" spans="2:19" ht="15.95" customHeight="1">
      <c r="B122" s="68" t="s">
        <v>58</v>
      </c>
      <c r="C122" s="43"/>
      <c r="D122" s="43"/>
      <c r="E122" s="88">
        <v>0</v>
      </c>
      <c r="F122" s="88">
        <v>-11783</v>
      </c>
      <c r="G122" s="88">
        <v>-203</v>
      </c>
      <c r="H122" s="88">
        <v>-307</v>
      </c>
      <c r="I122" s="88">
        <v>-11</v>
      </c>
      <c r="J122" s="88">
        <v>0</v>
      </c>
      <c r="K122" s="43"/>
      <c r="L122" s="33">
        <f t="shared" ref="L122:L134" si="30">SUM(C122:K122)</f>
        <v>-12304</v>
      </c>
      <c r="P122" s="93"/>
      <c r="Q122" s="93"/>
      <c r="R122" s="93"/>
      <c r="S122" s="93"/>
    </row>
    <row r="123" spans="2:19" ht="15.95" customHeight="1">
      <c r="B123" s="68" t="s">
        <v>1</v>
      </c>
      <c r="C123" s="43"/>
      <c r="D123" s="43"/>
      <c r="E123" s="17">
        <v>0</v>
      </c>
      <c r="F123" s="43"/>
      <c r="G123" s="43"/>
      <c r="H123" s="43"/>
      <c r="I123" s="43"/>
      <c r="J123" s="43"/>
      <c r="K123" s="43"/>
      <c r="L123" s="33">
        <f>SUM(C123:K123)</f>
        <v>0</v>
      </c>
      <c r="P123" s="93"/>
      <c r="Q123" s="93"/>
      <c r="R123" s="93"/>
      <c r="S123" s="93"/>
    </row>
    <row r="124" spans="2:19" ht="15.95" customHeight="1">
      <c r="B124" s="30" t="s">
        <v>78</v>
      </c>
      <c r="C124" s="43"/>
      <c r="D124" s="43"/>
      <c r="E124" s="17">
        <v>0</v>
      </c>
      <c r="F124" s="43"/>
      <c r="G124" s="43"/>
      <c r="H124" s="43"/>
      <c r="I124" s="43"/>
      <c r="J124" s="43"/>
      <c r="K124" s="43"/>
      <c r="L124" s="33">
        <f>SUM(C124:K124)</f>
        <v>0</v>
      </c>
      <c r="P124" s="93"/>
      <c r="Q124" s="93"/>
      <c r="R124" s="93"/>
      <c r="S124" s="93"/>
    </row>
    <row r="125" spans="2:19" ht="15.95" customHeight="1">
      <c r="B125" s="30" t="s">
        <v>79</v>
      </c>
      <c r="C125" s="43"/>
      <c r="D125" s="43"/>
      <c r="E125" s="88">
        <v>0</v>
      </c>
      <c r="F125" s="88">
        <v>0</v>
      </c>
      <c r="G125" s="88">
        <v>0</v>
      </c>
      <c r="H125" s="88">
        <v>0</v>
      </c>
      <c r="I125" s="88">
        <v>0</v>
      </c>
      <c r="J125" s="88">
        <v>0</v>
      </c>
      <c r="K125" s="43"/>
      <c r="L125" s="33">
        <f t="shared" si="30"/>
        <v>0</v>
      </c>
      <c r="P125" s="93"/>
      <c r="Q125" s="93"/>
      <c r="R125" s="93"/>
      <c r="S125" s="93"/>
    </row>
    <row r="126" spans="2:19" ht="15.95" customHeight="1">
      <c r="B126" s="53" t="s">
        <v>80</v>
      </c>
      <c r="C126" s="43"/>
      <c r="D126" s="43"/>
      <c r="E126" s="54">
        <f t="shared" ref="E126:J126" si="31">SUM(E127:E134)</f>
        <v>-2</v>
      </c>
      <c r="F126" s="54">
        <f t="shared" si="31"/>
        <v>-751</v>
      </c>
      <c r="G126" s="54">
        <f t="shared" si="31"/>
        <v>-89</v>
      </c>
      <c r="H126" s="54">
        <f t="shared" si="31"/>
        <v>-508</v>
      </c>
      <c r="I126" s="54">
        <f t="shared" si="31"/>
        <v>-166</v>
      </c>
      <c r="J126" s="54">
        <f t="shared" si="31"/>
        <v>0</v>
      </c>
      <c r="K126" s="43"/>
      <c r="L126" s="33">
        <f t="shared" si="30"/>
        <v>-1516</v>
      </c>
      <c r="P126" s="93"/>
      <c r="Q126" s="93"/>
      <c r="R126" s="93"/>
      <c r="S126" s="93"/>
    </row>
    <row r="127" spans="2:19" ht="15.95" customHeight="1">
      <c r="B127" s="68" t="s">
        <v>2</v>
      </c>
      <c r="C127" s="43"/>
      <c r="D127" s="43"/>
      <c r="E127" s="17">
        <v>0</v>
      </c>
      <c r="F127" s="17">
        <v>-743</v>
      </c>
      <c r="G127" s="17">
        <v>-89</v>
      </c>
      <c r="H127" s="17">
        <v>-481</v>
      </c>
      <c r="I127" s="17">
        <v>-166</v>
      </c>
      <c r="J127" s="17">
        <v>0</v>
      </c>
      <c r="K127" s="43"/>
      <c r="L127" s="33">
        <f t="shared" si="30"/>
        <v>-1479</v>
      </c>
      <c r="P127" s="93"/>
      <c r="Q127" s="93"/>
      <c r="R127" s="93"/>
      <c r="S127" s="93"/>
    </row>
    <row r="128" spans="2:19" ht="15.95" customHeight="1">
      <c r="B128" s="68" t="s">
        <v>3</v>
      </c>
      <c r="C128" s="43"/>
      <c r="D128" s="43"/>
      <c r="E128" s="17">
        <v>0</v>
      </c>
      <c r="F128" s="17">
        <v>-7</v>
      </c>
      <c r="G128" s="17">
        <v>0</v>
      </c>
      <c r="H128" s="17">
        <v>-27</v>
      </c>
      <c r="I128" s="17">
        <v>0</v>
      </c>
      <c r="J128" s="17">
        <v>0</v>
      </c>
      <c r="K128" s="43"/>
      <c r="L128" s="33">
        <f t="shared" si="30"/>
        <v>-34</v>
      </c>
      <c r="P128" s="93"/>
      <c r="Q128" s="93"/>
      <c r="R128" s="93"/>
      <c r="S128" s="93"/>
    </row>
    <row r="129" spans="2:19" ht="15.95" customHeight="1">
      <c r="B129" s="30" t="s">
        <v>81</v>
      </c>
      <c r="C129" s="43"/>
      <c r="D129" s="43"/>
      <c r="E129" s="17">
        <v>0</v>
      </c>
      <c r="F129" s="17">
        <v>0</v>
      </c>
      <c r="G129" s="17">
        <v>0</v>
      </c>
      <c r="H129" s="17">
        <v>0</v>
      </c>
      <c r="I129" s="17">
        <v>0</v>
      </c>
      <c r="J129" s="17">
        <v>0</v>
      </c>
      <c r="K129" s="43"/>
      <c r="L129" s="33">
        <f t="shared" si="30"/>
        <v>0</v>
      </c>
      <c r="P129" s="93"/>
      <c r="Q129" s="93"/>
      <c r="R129" s="93"/>
      <c r="S129" s="93"/>
    </row>
    <row r="130" spans="2:19" ht="15.95" customHeight="1">
      <c r="B130" s="30" t="s">
        <v>82</v>
      </c>
      <c r="C130" s="43"/>
      <c r="D130" s="43"/>
      <c r="E130" s="17">
        <v>0</v>
      </c>
      <c r="F130" s="17">
        <v>0</v>
      </c>
      <c r="G130" s="17">
        <v>0</v>
      </c>
      <c r="H130" s="17">
        <v>0</v>
      </c>
      <c r="I130" s="17">
        <v>0</v>
      </c>
      <c r="J130" s="17">
        <v>0</v>
      </c>
      <c r="K130" s="43"/>
      <c r="L130" s="33">
        <f t="shared" si="30"/>
        <v>0</v>
      </c>
      <c r="P130" s="93"/>
      <c r="Q130" s="93"/>
      <c r="R130" s="93"/>
      <c r="S130" s="93"/>
    </row>
    <row r="131" spans="2:19" ht="15.95" customHeight="1">
      <c r="B131" s="30" t="s">
        <v>83</v>
      </c>
      <c r="C131" s="43"/>
      <c r="D131" s="43"/>
      <c r="E131" s="43"/>
      <c r="F131" s="17">
        <v>0</v>
      </c>
      <c r="G131" s="17">
        <v>0</v>
      </c>
      <c r="H131" s="17">
        <v>0</v>
      </c>
      <c r="I131" s="17">
        <v>0</v>
      </c>
      <c r="J131" s="17">
        <v>0</v>
      </c>
      <c r="K131" s="43"/>
      <c r="L131" s="33">
        <f t="shared" si="30"/>
        <v>0</v>
      </c>
      <c r="P131" s="93"/>
      <c r="Q131" s="93"/>
      <c r="R131" s="93"/>
      <c r="S131" s="93"/>
    </row>
    <row r="132" spans="2:19" ht="15.95" customHeight="1">
      <c r="B132" s="30" t="s">
        <v>84</v>
      </c>
      <c r="C132" s="43"/>
      <c r="D132" s="43"/>
      <c r="E132" s="17">
        <v>0</v>
      </c>
      <c r="F132" s="61"/>
      <c r="G132" s="61"/>
      <c r="H132" s="61"/>
      <c r="I132" s="61"/>
      <c r="J132" s="61"/>
      <c r="K132" s="43"/>
      <c r="L132" s="33">
        <f t="shared" si="30"/>
        <v>0</v>
      </c>
      <c r="P132" s="93"/>
      <c r="Q132" s="93"/>
      <c r="R132" s="93"/>
      <c r="S132" s="93"/>
    </row>
    <row r="133" spans="2:19" ht="15.95" customHeight="1">
      <c r="B133" s="30" t="s">
        <v>85</v>
      </c>
      <c r="C133" s="43"/>
      <c r="D133" s="43"/>
      <c r="E133" s="17">
        <v>0</v>
      </c>
      <c r="F133" s="61"/>
      <c r="G133" s="61"/>
      <c r="H133" s="61"/>
      <c r="I133" s="61"/>
      <c r="J133" s="61"/>
      <c r="K133" s="43"/>
      <c r="L133" s="33">
        <f t="shared" si="30"/>
        <v>0</v>
      </c>
      <c r="P133" s="93"/>
      <c r="Q133" s="93"/>
      <c r="R133" s="93"/>
      <c r="S133" s="93"/>
    </row>
    <row r="134" spans="2:19" ht="15.95" customHeight="1">
      <c r="B134" s="29" t="s">
        <v>86</v>
      </c>
      <c r="C134" s="43"/>
      <c r="D134" s="43"/>
      <c r="E134" s="17">
        <v>-2</v>
      </c>
      <c r="F134" s="17">
        <v>-1</v>
      </c>
      <c r="G134" s="17">
        <v>0</v>
      </c>
      <c r="H134" s="17">
        <v>0</v>
      </c>
      <c r="I134" s="17">
        <v>0</v>
      </c>
      <c r="J134" s="17">
        <v>0</v>
      </c>
      <c r="K134" s="43"/>
      <c r="L134" s="33">
        <f t="shared" si="30"/>
        <v>-3</v>
      </c>
      <c r="P134" s="93"/>
      <c r="Q134" s="93"/>
      <c r="R134" s="93"/>
      <c r="S134" s="93"/>
    </row>
    <row r="135" spans="2:19" ht="15.95" customHeight="1">
      <c r="B135" s="31" t="s">
        <v>89</v>
      </c>
      <c r="C135" s="43"/>
      <c r="D135" s="43"/>
      <c r="E135" s="32">
        <f t="shared" ref="E135:J135" si="32">SUM(E117:E120)</f>
        <v>-2</v>
      </c>
      <c r="F135" s="32">
        <f t="shared" si="32"/>
        <v>-12534</v>
      </c>
      <c r="G135" s="32">
        <f t="shared" si="32"/>
        <v>-292</v>
      </c>
      <c r="H135" s="32">
        <f t="shared" si="32"/>
        <v>-815</v>
      </c>
      <c r="I135" s="32">
        <f t="shared" si="32"/>
        <v>-177</v>
      </c>
      <c r="J135" s="32">
        <f t="shared" si="32"/>
        <v>0</v>
      </c>
      <c r="K135" s="43"/>
      <c r="L135" s="32">
        <f>SUM(C135:K135)</f>
        <v>-13820</v>
      </c>
      <c r="O135" s="16"/>
      <c r="P135" s="89">
        <v>-13820</v>
      </c>
      <c r="Q135" s="48">
        <f>P135-L135</f>
        <v>0</v>
      </c>
    </row>
    <row r="136" spans="2:19" ht="12.75" customHeight="1">
      <c r="B136" s="4"/>
      <c r="C136" s="3"/>
      <c r="D136" s="3"/>
      <c r="E136" s="3"/>
      <c r="F136" s="3"/>
      <c r="G136" s="3"/>
      <c r="H136" s="3"/>
      <c r="I136" s="3"/>
      <c r="J136" s="3"/>
      <c r="K136" s="3"/>
      <c r="L136" s="3"/>
      <c r="M136" s="3"/>
      <c r="P136" s="3"/>
    </row>
  </sheetData>
  <mergeCells count="12">
    <mergeCell ref="C6:C7"/>
    <mergeCell ref="D6:D7"/>
    <mergeCell ref="E6:E7"/>
    <mergeCell ref="F6:F7"/>
    <mergeCell ref="G6:G7"/>
    <mergeCell ref="P6:P7"/>
    <mergeCell ref="Q6:Q7"/>
    <mergeCell ref="H6:H7"/>
    <mergeCell ref="I6:I7"/>
    <mergeCell ref="J6:J7"/>
    <mergeCell ref="K6:K7"/>
    <mergeCell ref="L6:L7"/>
  </mergeCells>
  <conditionalFormatting sqref="M79:M81 M113:M114">
    <cfRule type="cellIs" dxfId="143" priority="24" operator="equal">
      <formula>"FAIL"</formula>
    </cfRule>
  </conditionalFormatting>
  <conditionalFormatting sqref="E77:J77 L77 E111:J111 L111">
    <cfRule type="cellIs" dxfId="142" priority="23" operator="notEqual">
      <formula>0</formula>
    </cfRule>
  </conditionalFormatting>
  <conditionalFormatting sqref="Q8:Q13 Q19:Q23 Q28 Q39:Q40 Q44 Q48 Q135">
    <cfRule type="cellIs" dxfId="141" priority="22" operator="notEqual">
      <formula>0</formula>
    </cfRule>
  </conditionalFormatting>
  <conditionalFormatting sqref="Q6:Q7">
    <cfRule type="expression" dxfId="140" priority="21">
      <formula>SUM($Q$8:$Q$135)&lt;&gt;0</formula>
    </cfRule>
  </conditionalFormatting>
  <conditionalFormatting sqref="C3:E3">
    <cfRule type="expression" dxfId="139" priority="20">
      <formula>$E$3&lt;&gt;0</formula>
    </cfRule>
  </conditionalFormatting>
  <conditionalFormatting sqref="C33:L33">
    <cfRule type="expression" dxfId="138" priority="18">
      <formula>ABS(C16-C33)&gt;1000</formula>
    </cfRule>
    <cfRule type="expression" dxfId="137" priority="19">
      <formula>ABS((C16-C33)/C33)&gt;0.1</formula>
    </cfRule>
  </conditionalFormatting>
  <conditionalFormatting sqref="C34:L34">
    <cfRule type="expression" dxfId="136" priority="16">
      <formula>ABS(C26-C34)&gt;1000</formula>
    </cfRule>
    <cfRule type="expression" dxfId="135" priority="17">
      <formula>ABS((C26-C34)/C34)&gt;0.1</formula>
    </cfRule>
  </conditionalFormatting>
  <conditionalFormatting sqref="C35:L35">
    <cfRule type="expression" dxfId="134" priority="14">
      <formula>ABS(C28-C35)&gt;1000</formula>
    </cfRule>
    <cfRule type="expression" dxfId="133" priority="15">
      <formula>ABS((C28-C35)/C35)&gt;0.1</formula>
    </cfRule>
  </conditionalFormatting>
  <conditionalFormatting sqref="Q45">
    <cfRule type="cellIs" dxfId="132" priority="13" operator="notEqual">
      <formula>0</formula>
    </cfRule>
  </conditionalFormatting>
  <dataValidations count="2">
    <dataValidation type="list" allowBlank="1" showInputMessage="1" showErrorMessage="1" sqref="H3">
      <formula1>#REF!</formula1>
    </dataValidation>
    <dataValidation errorStyle="warning" allowBlank="1" showInputMessage="1" showErrorMessage="1" sqref="E131 F132:J133 E126:J126 F123:J124 E120:J121 N54 N88 E54:J54 E88:J88 C117:D120 K117:K120 K79 C79:D79 C51:D54 K51:K54 E51:J51 C85:D88 K85:K88 C113:D113 K113"/>
  </dataValidations>
  <printOptions horizontalCentered="1" verticalCentered="1"/>
  <pageMargins left="0.47244094488188981" right="0.47244094488188981" top="0.47244094488188981" bottom="0.47244094488188981" header="0.51181102362204722" footer="0.51181102362204722"/>
  <pageSetup paperSize="8" scale="47"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8DB4E2"/>
    <pageSetUpPr fitToPage="1"/>
  </sheetPr>
  <dimension ref="A1:S136"/>
  <sheetViews>
    <sheetView zoomScaleNormal="100" workbookViewId="0">
      <pane ySplit="7" topLeftCell="A8" activePane="bottomLeft" state="frozen"/>
      <selection activeCell="L1" sqref="L1"/>
      <selection pane="bottomLeft" activeCell="L1" sqref="L1"/>
    </sheetView>
  </sheetViews>
  <sheetFormatPr defaultColWidth="10" defaultRowHeight="12.75"/>
  <cols>
    <col min="1" max="1" width="2.7109375" style="85" customWidth="1"/>
    <col min="2" max="2" width="104" style="85" customWidth="1"/>
    <col min="3" max="5" width="13.42578125" style="85" customWidth="1"/>
    <col min="6" max="6" width="13.85546875" style="85" customWidth="1"/>
    <col min="7" max="8" width="12.5703125" style="85" customWidth="1"/>
    <col min="9" max="9" width="13.28515625" style="85" customWidth="1"/>
    <col min="10" max="10" width="12.28515625" style="85" customWidth="1"/>
    <col min="11" max="12" width="15.140625" style="85" customWidth="1"/>
    <col min="13" max="13" width="7.7109375" style="85" customWidth="1"/>
    <col min="14" max="14" width="13" style="85" customWidth="1"/>
    <col min="15" max="15" width="3.28515625" style="85" customWidth="1"/>
    <col min="16" max="16" width="10.7109375" style="85" customWidth="1"/>
    <col min="17" max="17" width="11.5703125" style="85" customWidth="1"/>
    <col min="18" max="18" width="12.42578125" style="85" customWidth="1"/>
    <col min="19" max="20" width="9.140625" style="85" customWidth="1"/>
    <col min="21" max="21" width="10" style="85"/>
    <col min="22" max="22" width="10" style="85" customWidth="1"/>
    <col min="23" max="16384" width="10" style="85"/>
  </cols>
  <sheetData>
    <row r="1" spans="1:17" ht="20.100000000000001" customHeight="1">
      <c r="B1" s="22" t="s">
        <v>18</v>
      </c>
      <c r="C1" s="90"/>
      <c r="D1" s="90"/>
      <c r="G1" s="90"/>
      <c r="H1" s="90"/>
    </row>
    <row r="2" spans="1:17" ht="20.100000000000001" customHeight="1">
      <c r="B2" s="22" t="s">
        <v>116</v>
      </c>
    </row>
    <row r="3" spans="1:17" ht="20.100000000000001" customHeight="1">
      <c r="B3" s="23" t="s">
        <v>42</v>
      </c>
      <c r="C3" s="91"/>
      <c r="D3" s="91"/>
      <c r="E3" s="80"/>
      <c r="F3" s="92"/>
      <c r="G3" s="92"/>
      <c r="H3" s="82"/>
    </row>
    <row r="4" spans="1:17" ht="12.75" customHeight="1">
      <c r="C4" s="10"/>
      <c r="D4" s="10"/>
      <c r="E4" s="10"/>
      <c r="F4" s="10"/>
      <c r="G4" s="10"/>
      <c r="H4" s="10"/>
      <c r="I4" s="10"/>
      <c r="J4" s="10"/>
      <c r="K4" s="10"/>
      <c r="L4" s="10"/>
      <c r="M4" s="10"/>
      <c r="N4" s="10"/>
      <c r="P4" s="24"/>
    </row>
    <row r="5" spans="1:17" ht="12.75" customHeight="1">
      <c r="C5" s="10"/>
      <c r="D5" s="10"/>
      <c r="E5" s="10"/>
      <c r="F5" s="10"/>
      <c r="G5" s="10"/>
      <c r="H5" s="10"/>
      <c r="I5" s="10"/>
      <c r="J5" s="10"/>
      <c r="K5" s="10"/>
      <c r="L5" s="24" t="s">
        <v>64</v>
      </c>
      <c r="P5" s="16"/>
    </row>
    <row r="6" spans="1:17" ht="33" customHeight="1">
      <c r="B6" s="58" t="s">
        <v>104</v>
      </c>
      <c r="C6" s="108" t="s">
        <v>19</v>
      </c>
      <c r="D6" s="108" t="s">
        <v>20</v>
      </c>
      <c r="E6" s="108" t="s">
        <v>21</v>
      </c>
      <c r="F6" s="108" t="s">
        <v>63</v>
      </c>
      <c r="G6" s="108" t="s">
        <v>108</v>
      </c>
      <c r="H6" s="108" t="s">
        <v>109</v>
      </c>
      <c r="I6" s="108" t="s">
        <v>110</v>
      </c>
      <c r="J6" s="108" t="s">
        <v>111</v>
      </c>
      <c r="K6" s="108" t="s">
        <v>70</v>
      </c>
      <c r="L6" s="109" t="s">
        <v>22</v>
      </c>
      <c r="N6" s="49" t="s">
        <v>9</v>
      </c>
      <c r="O6" s="9"/>
      <c r="P6" s="107" t="s">
        <v>7</v>
      </c>
      <c r="Q6" s="107" t="s">
        <v>8</v>
      </c>
    </row>
    <row r="7" spans="1:17" ht="51.75" customHeight="1">
      <c r="B7" s="56" t="s">
        <v>105</v>
      </c>
      <c r="C7" s="108"/>
      <c r="D7" s="108"/>
      <c r="E7" s="108"/>
      <c r="F7" s="108"/>
      <c r="G7" s="108"/>
      <c r="H7" s="108"/>
      <c r="I7" s="108"/>
      <c r="J7" s="108"/>
      <c r="K7" s="108"/>
      <c r="L7" s="109"/>
      <c r="N7" s="49" t="s">
        <v>112</v>
      </c>
      <c r="O7" s="57"/>
      <c r="P7" s="107"/>
      <c r="Q7" s="107"/>
    </row>
    <row r="8" spans="1:17" ht="15.95" customHeight="1">
      <c r="A8" s="16"/>
      <c r="B8" s="28" t="s">
        <v>12</v>
      </c>
      <c r="C8" s="86">
        <v>0</v>
      </c>
      <c r="D8" s="86">
        <v>0</v>
      </c>
      <c r="E8" s="86">
        <v>1230</v>
      </c>
      <c r="F8" s="86">
        <v>4289</v>
      </c>
      <c r="G8" s="86">
        <v>378</v>
      </c>
      <c r="H8" s="86">
        <v>2554</v>
      </c>
      <c r="I8" s="86">
        <v>662</v>
      </c>
      <c r="J8" s="86">
        <v>0</v>
      </c>
      <c r="K8" s="86">
        <v>379</v>
      </c>
      <c r="L8" s="59">
        <f>SUM(C8:K8)</f>
        <v>9492</v>
      </c>
      <c r="M8" s="10"/>
      <c r="N8" s="10"/>
      <c r="O8" s="19"/>
      <c r="P8" s="46">
        <v>9492</v>
      </c>
      <c r="Q8" s="47">
        <f t="shared" ref="Q8:Q13" si="0">P8-L8</f>
        <v>0</v>
      </c>
    </row>
    <row r="9" spans="1:17" ht="15.95" customHeight="1">
      <c r="A9" s="16"/>
      <c r="B9" s="28" t="s">
        <v>57</v>
      </c>
      <c r="C9" s="43"/>
      <c r="D9" s="43"/>
      <c r="E9" s="43"/>
      <c r="F9" s="43"/>
      <c r="G9" s="43"/>
      <c r="H9" s="43"/>
      <c r="I9" s="43"/>
      <c r="J9" s="43"/>
      <c r="K9" s="43"/>
      <c r="L9" s="43"/>
      <c r="M9" s="10"/>
      <c r="N9" s="10"/>
      <c r="O9" s="19"/>
      <c r="P9" s="78"/>
      <c r="Q9" s="79"/>
    </row>
    <row r="10" spans="1:17" ht="15.95" customHeight="1">
      <c r="A10" s="16"/>
      <c r="B10" s="29" t="s">
        <v>94</v>
      </c>
      <c r="C10" s="17">
        <v>801</v>
      </c>
      <c r="D10" s="17">
        <v>0</v>
      </c>
      <c r="E10" s="17">
        <v>32509</v>
      </c>
      <c r="F10" s="17">
        <v>67705</v>
      </c>
      <c r="G10" s="17">
        <v>10685</v>
      </c>
      <c r="H10" s="17">
        <v>40542</v>
      </c>
      <c r="I10" s="17">
        <v>13401</v>
      </c>
      <c r="J10" s="17">
        <v>1536</v>
      </c>
      <c r="K10" s="17">
        <v>1894</v>
      </c>
      <c r="L10" s="33">
        <f>SUM(C10:K10)</f>
        <v>169073</v>
      </c>
      <c r="M10" s="10"/>
      <c r="N10" s="10"/>
      <c r="O10" s="18"/>
      <c r="P10" s="46">
        <v>169073</v>
      </c>
      <c r="Q10" s="47">
        <f t="shared" si="0"/>
        <v>0</v>
      </c>
    </row>
    <row r="11" spans="1:17" ht="15.95" customHeight="1">
      <c r="B11" s="29" t="s">
        <v>91</v>
      </c>
      <c r="C11" s="17">
        <v>2</v>
      </c>
      <c r="D11" s="17">
        <v>0</v>
      </c>
      <c r="E11" s="17">
        <v>0</v>
      </c>
      <c r="F11" s="17">
        <v>-2339</v>
      </c>
      <c r="G11" s="17">
        <v>0</v>
      </c>
      <c r="H11" s="17">
        <v>0</v>
      </c>
      <c r="I11" s="17">
        <v>0</v>
      </c>
      <c r="J11" s="17">
        <v>0</v>
      </c>
      <c r="K11" s="17">
        <v>0</v>
      </c>
      <c r="L11" s="33">
        <f>SUM(C11:K11)</f>
        <v>-2337</v>
      </c>
      <c r="O11" s="15"/>
      <c r="P11" s="46">
        <v>-2337</v>
      </c>
      <c r="Q11" s="47">
        <f t="shared" si="0"/>
        <v>0</v>
      </c>
    </row>
    <row r="12" spans="1:17" ht="15.95" customHeight="1">
      <c r="B12" s="28" t="s">
        <v>15</v>
      </c>
      <c r="C12" s="17">
        <v>4294</v>
      </c>
      <c r="D12" s="17">
        <v>32</v>
      </c>
      <c r="E12" s="17">
        <v>36204</v>
      </c>
      <c r="F12" s="17">
        <v>109832</v>
      </c>
      <c r="G12" s="17">
        <v>15137</v>
      </c>
      <c r="H12" s="17">
        <v>47163</v>
      </c>
      <c r="I12" s="17">
        <v>15011</v>
      </c>
      <c r="J12" s="17">
        <v>2134</v>
      </c>
      <c r="K12" s="17">
        <v>9067</v>
      </c>
      <c r="L12" s="33">
        <f>SUM(C12:K12)</f>
        <v>238874</v>
      </c>
      <c r="M12" s="10"/>
      <c r="N12" s="10"/>
      <c r="O12" s="11"/>
      <c r="P12" s="46">
        <v>238874</v>
      </c>
      <c r="Q12" s="47">
        <f t="shared" si="0"/>
        <v>0</v>
      </c>
    </row>
    <row r="13" spans="1:17" ht="15.95" customHeight="1">
      <c r="B13" s="31" t="s">
        <v>68</v>
      </c>
      <c r="C13" s="32">
        <f>C8+C9+C10+C11+C12</f>
        <v>5097</v>
      </c>
      <c r="D13" s="32">
        <f t="shared" ref="D13:L13" si="1">D8+D9+D10+D11+D12</f>
        <v>32</v>
      </c>
      <c r="E13" s="32">
        <f t="shared" si="1"/>
        <v>69943</v>
      </c>
      <c r="F13" s="32">
        <f t="shared" si="1"/>
        <v>179487</v>
      </c>
      <c r="G13" s="32">
        <f t="shared" si="1"/>
        <v>26200</v>
      </c>
      <c r="H13" s="32">
        <f t="shared" si="1"/>
        <v>90259</v>
      </c>
      <c r="I13" s="32">
        <f t="shared" si="1"/>
        <v>29074</v>
      </c>
      <c r="J13" s="32">
        <f t="shared" si="1"/>
        <v>3670</v>
      </c>
      <c r="K13" s="32">
        <f t="shared" si="1"/>
        <v>11340</v>
      </c>
      <c r="L13" s="32">
        <f t="shared" si="1"/>
        <v>415102</v>
      </c>
      <c r="M13" s="12"/>
      <c r="N13" s="10"/>
      <c r="O13" s="11"/>
      <c r="P13" s="46">
        <v>415102</v>
      </c>
      <c r="Q13" s="47">
        <f t="shared" si="0"/>
        <v>0</v>
      </c>
    </row>
    <row r="14" spans="1:17" ht="12.75" customHeight="1">
      <c r="C14" s="3"/>
      <c r="D14" s="3"/>
      <c r="E14" s="3"/>
      <c r="F14" s="3"/>
      <c r="G14" s="3"/>
      <c r="H14" s="3"/>
      <c r="I14" s="3"/>
      <c r="J14" s="3"/>
      <c r="K14" s="3"/>
      <c r="L14" s="3"/>
      <c r="N14" s="10"/>
      <c r="O14" s="5"/>
      <c r="P14" s="7"/>
      <c r="Q14" s="7"/>
    </row>
    <row r="15" spans="1:17" ht="15.95" customHeight="1">
      <c r="B15" s="45" t="s">
        <v>95</v>
      </c>
      <c r="C15" s="83">
        <f t="shared" ref="C15:K15" si="2">IF(C10&gt;-C21,C10+C21,0)</f>
        <v>0</v>
      </c>
      <c r="D15" s="83">
        <f t="shared" si="2"/>
        <v>0</v>
      </c>
      <c r="E15" s="83">
        <f t="shared" si="2"/>
        <v>0</v>
      </c>
      <c r="F15" s="83">
        <f t="shared" si="2"/>
        <v>0</v>
      </c>
      <c r="G15" s="83">
        <f t="shared" si="2"/>
        <v>0</v>
      </c>
      <c r="H15" s="83">
        <f t="shared" si="2"/>
        <v>0</v>
      </c>
      <c r="I15" s="83">
        <f t="shared" si="2"/>
        <v>0</v>
      </c>
      <c r="J15" s="83">
        <f t="shared" si="2"/>
        <v>0</v>
      </c>
      <c r="K15" s="83">
        <f t="shared" si="2"/>
        <v>0</v>
      </c>
      <c r="L15" s="33">
        <f>SUM(C15:K15)</f>
        <v>0</v>
      </c>
      <c r="N15" s="10"/>
      <c r="O15" s="5"/>
      <c r="P15" s="7"/>
      <c r="Q15" s="7"/>
    </row>
    <row r="16" spans="1:17" ht="15.95" customHeight="1">
      <c r="B16" s="31" t="s">
        <v>92</v>
      </c>
      <c r="C16" s="32">
        <f>SUM(C8:C9,C12,C15)+C19+C20+C11</f>
        <v>4296</v>
      </c>
      <c r="D16" s="32">
        <f t="shared" ref="D16:K16" si="3">SUM(D8:D9,D12,D15)+D19+D20+D11</f>
        <v>32</v>
      </c>
      <c r="E16" s="32">
        <f t="shared" si="3"/>
        <v>37434</v>
      </c>
      <c r="F16" s="32">
        <f t="shared" si="3"/>
        <v>111676</v>
      </c>
      <c r="G16" s="32">
        <f t="shared" si="3"/>
        <v>15510</v>
      </c>
      <c r="H16" s="32">
        <f t="shared" si="3"/>
        <v>49662</v>
      </c>
      <c r="I16" s="32">
        <f t="shared" si="3"/>
        <v>15672</v>
      </c>
      <c r="J16" s="32">
        <f t="shared" si="3"/>
        <v>2134</v>
      </c>
      <c r="K16" s="32">
        <f t="shared" si="3"/>
        <v>9446</v>
      </c>
      <c r="L16" s="32">
        <f>SUM(C16:K16)</f>
        <v>245862</v>
      </c>
      <c r="N16" s="10"/>
      <c r="O16" s="6"/>
      <c r="P16" s="7"/>
      <c r="Q16" s="7"/>
    </row>
    <row r="17" spans="1:19" ht="12.75" customHeight="1">
      <c r="A17" s="16"/>
      <c r="C17" s="3"/>
      <c r="D17" s="3"/>
      <c r="E17" s="3"/>
      <c r="F17" s="3"/>
      <c r="G17" s="3"/>
      <c r="H17" s="3"/>
      <c r="I17" s="3"/>
      <c r="J17" s="3"/>
      <c r="K17" s="3"/>
      <c r="L17" s="3"/>
      <c r="O17" s="18"/>
      <c r="P17" s="7"/>
      <c r="Q17" s="7"/>
    </row>
    <row r="18" spans="1:19" ht="15.95" customHeight="1">
      <c r="B18" s="21" t="s">
        <v>54</v>
      </c>
      <c r="C18" s="3"/>
      <c r="D18" s="3"/>
      <c r="E18" s="3"/>
      <c r="F18" s="3"/>
      <c r="G18" s="3"/>
      <c r="H18" s="3"/>
      <c r="I18" s="3"/>
      <c r="J18" s="3"/>
      <c r="K18" s="3"/>
      <c r="L18" s="3"/>
      <c r="M18" s="10"/>
      <c r="N18" s="5"/>
      <c r="O18" s="3"/>
      <c r="P18" s="7"/>
      <c r="Q18" s="7"/>
      <c r="R18" s="42"/>
      <c r="S18" s="42"/>
    </row>
    <row r="19" spans="1:19" ht="15.95" customHeight="1">
      <c r="A19" s="16"/>
      <c r="B19" s="29" t="s">
        <v>69</v>
      </c>
      <c r="C19" s="17">
        <v>0</v>
      </c>
      <c r="D19" s="17">
        <v>0</v>
      </c>
      <c r="E19" s="17">
        <v>0</v>
      </c>
      <c r="F19" s="17">
        <v>-106</v>
      </c>
      <c r="G19" s="17">
        <v>-5</v>
      </c>
      <c r="H19" s="17">
        <v>-55</v>
      </c>
      <c r="I19" s="17">
        <v>-1</v>
      </c>
      <c r="J19" s="17">
        <v>0</v>
      </c>
      <c r="K19" s="17">
        <v>0</v>
      </c>
      <c r="L19" s="33">
        <f t="shared" ref="L19:L23" si="4">SUM(C19:K19)</f>
        <v>-167</v>
      </c>
      <c r="O19" s="19"/>
      <c r="P19" s="46">
        <v>-167</v>
      </c>
      <c r="Q19" s="47">
        <f t="shared" ref="Q19:Q23" si="5">P19-L19</f>
        <v>0</v>
      </c>
    </row>
    <row r="20" spans="1:19" ht="15.95" customHeight="1">
      <c r="A20" s="16"/>
      <c r="B20" s="28" t="s">
        <v>56</v>
      </c>
      <c r="C20" s="43"/>
      <c r="D20" s="43"/>
      <c r="E20" s="43"/>
      <c r="F20" s="43"/>
      <c r="G20" s="43"/>
      <c r="H20" s="43"/>
      <c r="I20" s="43"/>
      <c r="J20" s="43"/>
      <c r="K20" s="43"/>
      <c r="L20" s="43"/>
      <c r="O20" s="18"/>
      <c r="P20" s="78"/>
      <c r="Q20" s="79"/>
    </row>
    <row r="21" spans="1:19" ht="15.95" customHeight="1">
      <c r="B21" s="29" t="s">
        <v>97</v>
      </c>
      <c r="C21" s="17">
        <v>-824</v>
      </c>
      <c r="D21" s="17">
        <v>0</v>
      </c>
      <c r="E21" s="17">
        <v>-33467</v>
      </c>
      <c r="F21" s="17">
        <v>-69702</v>
      </c>
      <c r="G21" s="17">
        <v>-11000</v>
      </c>
      <c r="H21" s="17">
        <v>-41737</v>
      </c>
      <c r="I21" s="17">
        <v>-13796</v>
      </c>
      <c r="J21" s="17">
        <v>-1581</v>
      </c>
      <c r="K21" s="17">
        <v>-1950</v>
      </c>
      <c r="L21" s="33">
        <f t="shared" si="4"/>
        <v>-174057</v>
      </c>
      <c r="O21" s="18"/>
      <c r="P21" s="46">
        <v>-174057</v>
      </c>
      <c r="Q21" s="47">
        <f t="shared" si="5"/>
        <v>0</v>
      </c>
    </row>
    <row r="22" spans="1:19" ht="15.95" customHeight="1">
      <c r="B22" s="28" t="s">
        <v>17</v>
      </c>
      <c r="C22" s="17">
        <v>-288</v>
      </c>
      <c r="D22" s="17">
        <v>-14</v>
      </c>
      <c r="E22" s="17">
        <v>-993</v>
      </c>
      <c r="F22" s="17">
        <v>-21873</v>
      </c>
      <c r="G22" s="17">
        <v>-10017</v>
      </c>
      <c r="H22" s="17">
        <v>-10754</v>
      </c>
      <c r="I22" s="17">
        <v>-8866</v>
      </c>
      <c r="J22" s="17">
        <v>-575</v>
      </c>
      <c r="K22" s="17">
        <v>-7133</v>
      </c>
      <c r="L22" s="33">
        <f t="shared" si="4"/>
        <v>-60513</v>
      </c>
      <c r="O22" s="18"/>
      <c r="P22" s="46">
        <v>-60513</v>
      </c>
      <c r="Q22" s="47">
        <f t="shared" si="5"/>
        <v>0</v>
      </c>
    </row>
    <row r="23" spans="1:19" ht="15.95" customHeight="1">
      <c r="B23" s="34" t="s">
        <v>90</v>
      </c>
      <c r="C23" s="32">
        <f t="shared" ref="C23:K23" si="6">SUM(C19:C22)</f>
        <v>-1112</v>
      </c>
      <c r="D23" s="32">
        <f t="shared" si="6"/>
        <v>-14</v>
      </c>
      <c r="E23" s="32">
        <f t="shared" si="6"/>
        <v>-34460</v>
      </c>
      <c r="F23" s="32">
        <f t="shared" si="6"/>
        <v>-91681</v>
      </c>
      <c r="G23" s="32">
        <f t="shared" si="6"/>
        <v>-21022</v>
      </c>
      <c r="H23" s="32">
        <f t="shared" si="6"/>
        <v>-52546</v>
      </c>
      <c r="I23" s="32">
        <f t="shared" si="6"/>
        <v>-22663</v>
      </c>
      <c r="J23" s="32">
        <f t="shared" si="6"/>
        <v>-2156</v>
      </c>
      <c r="K23" s="32">
        <f t="shared" si="6"/>
        <v>-9083</v>
      </c>
      <c r="L23" s="32">
        <f t="shared" si="4"/>
        <v>-234737</v>
      </c>
      <c r="M23" s="1"/>
      <c r="O23" s="15"/>
      <c r="P23" s="46">
        <v>-234737</v>
      </c>
      <c r="Q23" s="47">
        <f t="shared" si="5"/>
        <v>0</v>
      </c>
    </row>
    <row r="24" spans="1:19" ht="12.75" customHeight="1">
      <c r="A24" s="16"/>
      <c r="B24" s="2"/>
      <c r="C24" s="3"/>
      <c r="D24" s="3"/>
      <c r="E24" s="3"/>
      <c r="F24" s="3"/>
      <c r="G24" s="3"/>
      <c r="H24" s="3"/>
      <c r="I24" s="3"/>
      <c r="J24" s="3"/>
      <c r="K24" s="3"/>
      <c r="L24" s="3"/>
      <c r="O24" s="16"/>
      <c r="P24" s="7"/>
      <c r="Q24" s="7"/>
    </row>
    <row r="25" spans="1:19" ht="15.95" customHeight="1">
      <c r="A25" s="16"/>
      <c r="B25" s="45" t="s">
        <v>96</v>
      </c>
      <c r="C25" s="83">
        <f t="shared" ref="C25:K25" si="7">IF(-C21&gt;C10,C21+C10,0)</f>
        <v>-23</v>
      </c>
      <c r="D25" s="83">
        <f t="shared" si="7"/>
        <v>0</v>
      </c>
      <c r="E25" s="83">
        <f t="shared" si="7"/>
        <v>-958</v>
      </c>
      <c r="F25" s="83">
        <f t="shared" si="7"/>
        <v>-1997</v>
      </c>
      <c r="G25" s="83">
        <f t="shared" si="7"/>
        <v>-315</v>
      </c>
      <c r="H25" s="83">
        <f t="shared" si="7"/>
        <v>-1195</v>
      </c>
      <c r="I25" s="83">
        <f t="shared" si="7"/>
        <v>-395</v>
      </c>
      <c r="J25" s="83">
        <f t="shared" si="7"/>
        <v>-45</v>
      </c>
      <c r="K25" s="83">
        <f t="shared" si="7"/>
        <v>-56</v>
      </c>
      <c r="L25" s="33">
        <f t="shared" ref="L25:L26" si="8">SUM(C25:K25)</f>
        <v>-4984</v>
      </c>
      <c r="O25" s="16"/>
      <c r="P25" s="7"/>
      <c r="Q25" s="7"/>
    </row>
    <row r="26" spans="1:19" ht="15.95" customHeight="1">
      <c r="A26" s="16"/>
      <c r="B26" s="31" t="s">
        <v>93</v>
      </c>
      <c r="C26" s="32">
        <f>SUM(C22,C25)</f>
        <v>-311</v>
      </c>
      <c r="D26" s="32">
        <f t="shared" ref="D26:K26" si="9">SUM(D22,D25)</f>
        <v>-14</v>
      </c>
      <c r="E26" s="32">
        <f t="shared" si="9"/>
        <v>-1951</v>
      </c>
      <c r="F26" s="32">
        <f t="shared" si="9"/>
        <v>-23870</v>
      </c>
      <c r="G26" s="32">
        <f t="shared" si="9"/>
        <v>-10332</v>
      </c>
      <c r="H26" s="32">
        <f t="shared" si="9"/>
        <v>-11949</v>
      </c>
      <c r="I26" s="32">
        <f t="shared" si="9"/>
        <v>-9261</v>
      </c>
      <c r="J26" s="32">
        <f t="shared" si="9"/>
        <v>-620</v>
      </c>
      <c r="K26" s="32">
        <f t="shared" si="9"/>
        <v>-7189</v>
      </c>
      <c r="L26" s="32">
        <f t="shared" si="8"/>
        <v>-65497</v>
      </c>
      <c r="O26" s="15"/>
      <c r="P26" s="7"/>
      <c r="Q26" s="7"/>
    </row>
    <row r="27" spans="1:19" ht="12.75" customHeight="1">
      <c r="A27" s="16"/>
      <c r="B27" s="2"/>
      <c r="C27" s="3"/>
      <c r="D27" s="3"/>
      <c r="E27" s="3"/>
      <c r="F27" s="3"/>
      <c r="G27" s="3"/>
      <c r="H27" s="3"/>
      <c r="I27" s="3"/>
      <c r="J27" s="3"/>
      <c r="K27" s="3"/>
      <c r="L27" s="3"/>
      <c r="O27" s="15"/>
      <c r="P27" s="7"/>
      <c r="Q27" s="7"/>
    </row>
    <row r="28" spans="1:19" ht="15.95" customHeight="1">
      <c r="A28" s="16"/>
      <c r="B28" s="31" t="s">
        <v>67</v>
      </c>
      <c r="C28" s="32">
        <f>C13+C23</f>
        <v>3985</v>
      </c>
      <c r="D28" s="32">
        <f t="shared" ref="D28:L28" si="10">D13+D23</f>
        <v>18</v>
      </c>
      <c r="E28" s="32">
        <f t="shared" si="10"/>
        <v>35483</v>
      </c>
      <c r="F28" s="32">
        <f t="shared" si="10"/>
        <v>87806</v>
      </c>
      <c r="G28" s="32">
        <f t="shared" si="10"/>
        <v>5178</v>
      </c>
      <c r="H28" s="32">
        <f t="shared" si="10"/>
        <v>37713</v>
      </c>
      <c r="I28" s="32">
        <f t="shared" si="10"/>
        <v>6411</v>
      </c>
      <c r="J28" s="32">
        <f t="shared" si="10"/>
        <v>1514</v>
      </c>
      <c r="K28" s="32">
        <f t="shared" si="10"/>
        <v>2257</v>
      </c>
      <c r="L28" s="32">
        <f t="shared" si="10"/>
        <v>180365</v>
      </c>
      <c r="M28" s="1"/>
      <c r="O28" s="15"/>
      <c r="P28" s="46">
        <v>180365</v>
      </c>
      <c r="Q28" s="47">
        <f>P28-L28</f>
        <v>0</v>
      </c>
    </row>
    <row r="29" spans="1:19" ht="12.75" customHeight="1">
      <c r="A29" s="20"/>
      <c r="B29" s="2"/>
      <c r="C29" s="3"/>
      <c r="D29" s="3"/>
      <c r="E29" s="3"/>
      <c r="F29" s="3"/>
      <c r="G29" s="3"/>
      <c r="H29" s="3"/>
      <c r="I29" s="3"/>
      <c r="J29" s="3"/>
      <c r="K29" s="3"/>
      <c r="L29" s="3"/>
      <c r="O29" s="41"/>
      <c r="P29" s="3"/>
      <c r="Q29" s="3"/>
    </row>
    <row r="30" spans="1:19" ht="15.95" customHeight="1">
      <c r="B30" s="28" t="s">
        <v>14</v>
      </c>
      <c r="C30" s="17">
        <v>0</v>
      </c>
      <c r="D30" s="17">
        <v>0</v>
      </c>
      <c r="E30" s="17">
        <v>0</v>
      </c>
      <c r="F30" s="17">
        <v>0</v>
      </c>
      <c r="G30" s="17">
        <v>0</v>
      </c>
      <c r="H30" s="17">
        <v>0</v>
      </c>
      <c r="I30" s="17">
        <v>0</v>
      </c>
      <c r="J30" s="17">
        <v>0</v>
      </c>
      <c r="K30" s="17">
        <v>0</v>
      </c>
      <c r="L30" s="33">
        <f>SUM(C30:K30)</f>
        <v>0</v>
      </c>
      <c r="M30" s="10"/>
      <c r="N30" s="10"/>
      <c r="P30" s="11"/>
      <c r="Q30" s="15"/>
    </row>
    <row r="31" spans="1:19" s="16" customFormat="1" ht="12.75" customHeight="1">
      <c r="A31" s="85"/>
      <c r="B31" s="14"/>
      <c r="C31" s="11"/>
      <c r="D31" s="11"/>
      <c r="E31" s="11"/>
      <c r="F31" s="11"/>
      <c r="G31" s="11"/>
      <c r="H31" s="11"/>
      <c r="I31" s="11"/>
      <c r="J31" s="11"/>
      <c r="K31" s="11"/>
      <c r="L31" s="11"/>
      <c r="M31" s="13"/>
      <c r="N31" s="13"/>
      <c r="O31" s="36"/>
      <c r="P31" s="25"/>
      <c r="Q31" s="26"/>
    </row>
    <row r="32" spans="1:19" s="16" customFormat="1" ht="15.95" customHeight="1">
      <c r="B32" s="37" t="s">
        <v>106</v>
      </c>
      <c r="C32" s="11"/>
      <c r="D32" s="11"/>
      <c r="E32" s="11"/>
      <c r="F32" s="11"/>
      <c r="G32" s="11"/>
      <c r="H32" s="11"/>
      <c r="I32" s="11"/>
      <c r="J32" s="11"/>
      <c r="K32" s="11"/>
      <c r="L32" s="15"/>
      <c r="M32" s="25"/>
      <c r="O32" s="15"/>
      <c r="P32" s="15"/>
      <c r="Q32" s="15"/>
      <c r="S32" s="15"/>
    </row>
    <row r="33" spans="1:19" s="16" customFormat="1" ht="15.95" customHeight="1">
      <c r="A33" s="85"/>
      <c r="B33" s="45" t="s">
        <v>117</v>
      </c>
      <c r="C33" s="83">
        <v>5072</v>
      </c>
      <c r="D33" s="83">
        <v>24</v>
      </c>
      <c r="E33" s="83">
        <v>37436</v>
      </c>
      <c r="F33" s="83">
        <v>103486</v>
      </c>
      <c r="G33" s="83">
        <v>16163</v>
      </c>
      <c r="H33" s="83">
        <v>53587</v>
      </c>
      <c r="I33" s="83">
        <v>14977</v>
      </c>
      <c r="J33" s="83">
        <v>2775</v>
      </c>
      <c r="K33" s="83">
        <v>7874</v>
      </c>
      <c r="L33" s="83">
        <v>241394</v>
      </c>
      <c r="M33" s="13"/>
      <c r="N33" s="13"/>
      <c r="O33" s="36"/>
      <c r="P33" s="40"/>
      <c r="Q33" s="39"/>
    </row>
    <row r="34" spans="1:19" ht="15.95" customHeight="1">
      <c r="B34" s="45" t="s">
        <v>118</v>
      </c>
      <c r="C34" s="83">
        <v>-97</v>
      </c>
      <c r="D34" s="83">
        <v>-14</v>
      </c>
      <c r="E34" s="83">
        <v>-629</v>
      </c>
      <c r="F34" s="83">
        <v>-16402</v>
      </c>
      <c r="G34" s="83">
        <v>-1345</v>
      </c>
      <c r="H34" s="83">
        <v>-25460</v>
      </c>
      <c r="I34" s="83">
        <v>-6691</v>
      </c>
      <c r="J34" s="83">
        <v>-597</v>
      </c>
      <c r="K34" s="83">
        <v>-8203</v>
      </c>
      <c r="L34" s="83">
        <v>-59438</v>
      </c>
      <c r="O34" s="36"/>
      <c r="P34" s="3"/>
      <c r="Q34" s="3"/>
    </row>
    <row r="35" spans="1:19" ht="15.95" customHeight="1">
      <c r="B35" s="45" t="s">
        <v>119</v>
      </c>
      <c r="C35" s="83">
        <v>4975</v>
      </c>
      <c r="D35" s="83">
        <v>10</v>
      </c>
      <c r="E35" s="83">
        <v>36807</v>
      </c>
      <c r="F35" s="83">
        <v>87084</v>
      </c>
      <c r="G35" s="83">
        <v>14818</v>
      </c>
      <c r="H35" s="83">
        <v>28127</v>
      </c>
      <c r="I35" s="83">
        <v>8286</v>
      </c>
      <c r="J35" s="83">
        <v>2178</v>
      </c>
      <c r="K35" s="83">
        <v>-329</v>
      </c>
      <c r="L35" s="83">
        <v>181956</v>
      </c>
      <c r="O35" s="36"/>
      <c r="P35" s="3"/>
      <c r="Q35" s="3"/>
    </row>
    <row r="36" spans="1:19" ht="12.75" customHeight="1">
      <c r="C36" s="41">
        <v>2</v>
      </c>
      <c r="D36" s="41">
        <v>3</v>
      </c>
      <c r="E36" s="41">
        <v>4</v>
      </c>
      <c r="F36" s="41">
        <v>5</v>
      </c>
      <c r="G36" s="41">
        <v>6</v>
      </c>
      <c r="H36" s="41">
        <v>7</v>
      </c>
      <c r="I36" s="41">
        <v>8</v>
      </c>
      <c r="J36" s="41">
        <v>9</v>
      </c>
      <c r="K36" s="41">
        <v>10</v>
      </c>
      <c r="L36" s="41">
        <v>11</v>
      </c>
      <c r="O36" s="36"/>
      <c r="P36" s="3"/>
      <c r="Q36" s="3"/>
    </row>
    <row r="37" spans="1:19" ht="18" customHeight="1">
      <c r="B37" s="27" t="s">
        <v>103</v>
      </c>
      <c r="C37" s="3"/>
      <c r="D37" s="3"/>
      <c r="E37" s="3"/>
      <c r="F37" s="3"/>
      <c r="G37" s="3"/>
      <c r="H37" s="3"/>
      <c r="I37" s="3"/>
      <c r="J37" s="3"/>
      <c r="K37" s="3"/>
      <c r="L37" s="3"/>
      <c r="O37" s="3"/>
      <c r="P37" s="3"/>
      <c r="Q37" s="3"/>
      <c r="R37" s="3"/>
      <c r="S37" s="3"/>
    </row>
    <row r="38" spans="1:19" ht="15.95" customHeight="1">
      <c r="B38" s="1" t="s">
        <v>53</v>
      </c>
      <c r="C38" s="3"/>
      <c r="D38" s="3"/>
      <c r="E38" s="3"/>
      <c r="F38" s="3"/>
      <c r="G38" s="3"/>
      <c r="H38" s="3"/>
      <c r="I38" s="3"/>
      <c r="J38" s="3"/>
      <c r="K38" s="3"/>
      <c r="L38" s="3"/>
      <c r="O38" s="36"/>
      <c r="P38" s="3"/>
      <c r="Q38" s="3"/>
    </row>
    <row r="39" spans="1:19" ht="15.95" customHeight="1">
      <c r="B39" s="28" t="s">
        <v>10</v>
      </c>
      <c r="C39" s="17">
        <v>1902</v>
      </c>
      <c r="D39" s="17">
        <v>0</v>
      </c>
      <c r="E39" s="17">
        <v>17852</v>
      </c>
      <c r="F39" s="17">
        <v>50913</v>
      </c>
      <c r="G39" s="17">
        <v>4283</v>
      </c>
      <c r="H39" s="17">
        <v>9130</v>
      </c>
      <c r="I39" s="17">
        <v>3543</v>
      </c>
      <c r="J39" s="17">
        <v>1473</v>
      </c>
      <c r="K39" s="17">
        <v>7645</v>
      </c>
      <c r="L39" s="33">
        <f t="shared" ref="L39:L46" si="11">SUM(C39:K39)</f>
        <v>96741</v>
      </c>
      <c r="O39" s="81"/>
      <c r="P39" s="46">
        <v>96741</v>
      </c>
      <c r="Q39" s="47">
        <f>P39-L39</f>
        <v>0</v>
      </c>
    </row>
    <row r="40" spans="1:19" ht="15.95" customHeight="1">
      <c r="B40" s="53" t="s">
        <v>11</v>
      </c>
      <c r="C40" s="44">
        <f>SUM(C41:C46)</f>
        <v>0</v>
      </c>
      <c r="D40" s="44">
        <f>SUM(D41:D46)</f>
        <v>32</v>
      </c>
      <c r="E40" s="44">
        <f t="shared" ref="E40:J40" si="12">SUM(E41:E46)</f>
        <v>13817</v>
      </c>
      <c r="F40" s="44">
        <f t="shared" si="12"/>
        <v>52841</v>
      </c>
      <c r="G40" s="44">
        <f>SUM(G41:G46)</f>
        <v>1674</v>
      </c>
      <c r="H40" s="44">
        <f t="shared" si="12"/>
        <v>36810</v>
      </c>
      <c r="I40" s="44">
        <f t="shared" si="12"/>
        <v>10915</v>
      </c>
      <c r="J40" s="44">
        <f t="shared" si="12"/>
        <v>260</v>
      </c>
      <c r="K40" s="44">
        <f>SUM(K41:K46)</f>
        <v>634</v>
      </c>
      <c r="L40" s="33">
        <f t="shared" si="11"/>
        <v>116983</v>
      </c>
      <c r="O40" s="81"/>
      <c r="P40" s="46">
        <v>116983</v>
      </c>
      <c r="Q40" s="47">
        <f>P40-L40</f>
        <v>0</v>
      </c>
    </row>
    <row r="41" spans="1:19" ht="15.95" customHeight="1">
      <c r="B41" s="29" t="s">
        <v>71</v>
      </c>
      <c r="C41" s="17">
        <v>0</v>
      </c>
      <c r="D41" s="17">
        <v>23</v>
      </c>
      <c r="E41" s="17">
        <v>6760</v>
      </c>
      <c r="F41" s="17">
        <v>0</v>
      </c>
      <c r="G41" s="17">
        <v>0</v>
      </c>
      <c r="H41" s="17">
        <v>0</v>
      </c>
      <c r="I41" s="17">
        <v>0</v>
      </c>
      <c r="J41" s="17">
        <v>0</v>
      </c>
      <c r="K41" s="17">
        <v>0</v>
      </c>
      <c r="L41" s="33">
        <f t="shared" si="11"/>
        <v>6783</v>
      </c>
      <c r="O41" s="36"/>
      <c r="P41" s="3"/>
      <c r="Q41" s="3"/>
    </row>
    <row r="42" spans="1:19" ht="15.95" customHeight="1">
      <c r="B42" s="29" t="s">
        <v>72</v>
      </c>
      <c r="C42" s="17">
        <v>0</v>
      </c>
      <c r="D42" s="17">
        <v>8</v>
      </c>
      <c r="E42" s="17">
        <v>6100</v>
      </c>
      <c r="F42" s="17">
        <v>50729</v>
      </c>
      <c r="G42" s="17">
        <v>1395</v>
      </c>
      <c r="H42" s="17">
        <v>36632</v>
      </c>
      <c r="I42" s="17">
        <v>9320</v>
      </c>
      <c r="J42" s="17">
        <v>49</v>
      </c>
      <c r="K42" s="17">
        <v>20</v>
      </c>
      <c r="L42" s="33">
        <f t="shared" si="11"/>
        <v>104253</v>
      </c>
      <c r="O42" s="5"/>
      <c r="P42" s="3"/>
      <c r="Q42" s="3"/>
    </row>
    <row r="43" spans="1:19" ht="15.95" customHeight="1">
      <c r="B43" s="29" t="s">
        <v>73</v>
      </c>
      <c r="C43" s="17">
        <v>0</v>
      </c>
      <c r="D43" s="17">
        <v>0</v>
      </c>
      <c r="E43" s="17">
        <v>884</v>
      </c>
      <c r="F43" s="17">
        <v>643</v>
      </c>
      <c r="G43" s="17">
        <v>166</v>
      </c>
      <c r="H43" s="17">
        <v>142</v>
      </c>
      <c r="I43" s="17">
        <v>1577</v>
      </c>
      <c r="J43" s="17">
        <v>0</v>
      </c>
      <c r="K43" s="17">
        <v>0</v>
      </c>
      <c r="L43" s="33">
        <f t="shared" si="11"/>
        <v>3412</v>
      </c>
      <c r="O43" s="36"/>
      <c r="P43" s="3"/>
      <c r="Q43" s="3"/>
    </row>
    <row r="44" spans="1:19" ht="15.95" customHeight="1">
      <c r="B44" s="29" t="s">
        <v>74</v>
      </c>
      <c r="C44" s="17">
        <v>0</v>
      </c>
      <c r="D44" s="17">
        <v>0</v>
      </c>
      <c r="E44" s="17">
        <v>0</v>
      </c>
      <c r="F44" s="17">
        <v>1367</v>
      </c>
      <c r="G44" s="17">
        <v>32</v>
      </c>
      <c r="H44" s="17">
        <v>36</v>
      </c>
      <c r="I44" s="17">
        <v>0</v>
      </c>
      <c r="J44" s="17">
        <v>111</v>
      </c>
      <c r="K44" s="17">
        <v>11</v>
      </c>
      <c r="L44" s="33">
        <f t="shared" si="11"/>
        <v>1557</v>
      </c>
      <c r="O44" s="51"/>
      <c r="P44" s="46">
        <v>1557</v>
      </c>
      <c r="Q44" s="47">
        <f>P44-L44</f>
        <v>0</v>
      </c>
    </row>
    <row r="45" spans="1:19" ht="15.95" customHeight="1">
      <c r="B45" s="29" t="s">
        <v>75</v>
      </c>
      <c r="C45" s="17">
        <v>0</v>
      </c>
      <c r="D45" s="17">
        <v>0</v>
      </c>
      <c r="E45" s="17">
        <v>2</v>
      </c>
      <c r="F45" s="17">
        <v>100</v>
      </c>
      <c r="G45" s="17">
        <v>81</v>
      </c>
      <c r="H45" s="17">
        <v>0</v>
      </c>
      <c r="I45" s="17">
        <v>18</v>
      </c>
      <c r="J45" s="17">
        <v>0</v>
      </c>
      <c r="K45" s="17">
        <v>603</v>
      </c>
      <c r="L45" s="33">
        <f t="shared" si="11"/>
        <v>804</v>
      </c>
      <c r="O45" s="5"/>
      <c r="P45" s="46">
        <v>804</v>
      </c>
      <c r="Q45" s="47">
        <f>P45-L45</f>
        <v>0</v>
      </c>
    </row>
    <row r="46" spans="1:19" ht="15.95" customHeight="1">
      <c r="B46" s="29" t="s">
        <v>6</v>
      </c>
      <c r="C46" s="17">
        <v>0</v>
      </c>
      <c r="D46" s="17">
        <v>1</v>
      </c>
      <c r="E46" s="17">
        <v>71</v>
      </c>
      <c r="F46" s="17">
        <v>2</v>
      </c>
      <c r="G46" s="17">
        <v>0</v>
      </c>
      <c r="H46" s="17">
        <v>0</v>
      </c>
      <c r="I46" s="17">
        <v>0</v>
      </c>
      <c r="J46" s="17">
        <v>100</v>
      </c>
      <c r="K46" s="17">
        <v>0</v>
      </c>
      <c r="L46" s="33">
        <f t="shared" si="11"/>
        <v>174</v>
      </c>
      <c r="O46" s="5"/>
      <c r="P46" s="3"/>
      <c r="Q46" s="3"/>
    </row>
    <row r="47" spans="1:19" ht="15.95" customHeight="1">
      <c r="B47" s="1" t="s">
        <v>54</v>
      </c>
      <c r="C47" s="3"/>
      <c r="D47" s="3"/>
      <c r="E47" s="3"/>
      <c r="F47" s="3"/>
      <c r="G47" s="3"/>
      <c r="H47" s="3"/>
      <c r="I47" s="3"/>
      <c r="J47" s="3"/>
      <c r="K47" s="3"/>
      <c r="L47" s="3"/>
      <c r="O47" s="5"/>
      <c r="P47" s="3"/>
      <c r="Q47" s="3"/>
    </row>
    <row r="48" spans="1:19" ht="15.95" customHeight="1">
      <c r="B48" s="28" t="s">
        <v>13</v>
      </c>
      <c r="C48" s="17">
        <v>-288</v>
      </c>
      <c r="D48" s="17">
        <v>0</v>
      </c>
      <c r="E48" s="17">
        <v>-3023</v>
      </c>
      <c r="F48" s="17">
        <v>-38041</v>
      </c>
      <c r="G48" s="17">
        <v>-2536</v>
      </c>
      <c r="H48" s="17">
        <v>-5863</v>
      </c>
      <c r="I48" s="17">
        <v>-1405</v>
      </c>
      <c r="J48" s="17">
        <v>-294</v>
      </c>
      <c r="K48" s="17">
        <v>-39</v>
      </c>
      <c r="L48" s="33">
        <f>SUM(C48:K48)</f>
        <v>-51489</v>
      </c>
      <c r="O48" s="51"/>
      <c r="P48" s="46">
        <v>-51489</v>
      </c>
      <c r="Q48" s="47">
        <f>P48-L48</f>
        <v>0</v>
      </c>
    </row>
    <row r="49" spans="2:19" ht="6" customHeight="1">
      <c r="B49" s="4"/>
      <c r="C49" s="3"/>
      <c r="D49" s="3"/>
      <c r="E49" s="3"/>
      <c r="F49" s="3"/>
      <c r="G49" s="3"/>
      <c r="H49" s="3"/>
      <c r="I49" s="3"/>
      <c r="J49" s="3"/>
      <c r="K49" s="3"/>
      <c r="L49" s="3"/>
      <c r="M49" s="3"/>
      <c r="O49" s="38"/>
      <c r="P49" s="3"/>
    </row>
    <row r="50" spans="2:19" ht="15.95" customHeight="1">
      <c r="B50" s="55" t="s">
        <v>101</v>
      </c>
      <c r="C50" s="3"/>
      <c r="D50" s="3"/>
      <c r="E50" s="5"/>
      <c r="F50" s="3"/>
      <c r="G50" s="5"/>
      <c r="H50" s="5"/>
      <c r="I50" s="5"/>
      <c r="J50" s="5"/>
      <c r="K50" s="3"/>
      <c r="L50" s="3"/>
      <c r="O50" s="12"/>
    </row>
    <row r="51" spans="2:19" ht="15.95" customHeight="1">
      <c r="B51" s="62" t="s">
        <v>12</v>
      </c>
      <c r="C51" s="43"/>
      <c r="D51" s="43"/>
      <c r="E51" s="50">
        <f t="shared" ref="E51:J51" si="13">E8</f>
        <v>1230</v>
      </c>
      <c r="F51" s="50">
        <f t="shared" si="13"/>
        <v>4289</v>
      </c>
      <c r="G51" s="50">
        <f t="shared" si="13"/>
        <v>378</v>
      </c>
      <c r="H51" s="50">
        <f t="shared" si="13"/>
        <v>2554</v>
      </c>
      <c r="I51" s="50">
        <f t="shared" si="13"/>
        <v>662</v>
      </c>
      <c r="J51" s="50">
        <f t="shared" si="13"/>
        <v>0</v>
      </c>
      <c r="K51" s="43"/>
      <c r="L51" s="33">
        <f>SUM(C51:K51)</f>
        <v>9113</v>
      </c>
      <c r="N51" s="43"/>
      <c r="O51" s="12"/>
    </row>
    <row r="52" spans="2:19" ht="15.95" customHeight="1">
      <c r="B52" s="28" t="s">
        <v>0</v>
      </c>
      <c r="C52" s="43"/>
      <c r="D52" s="43"/>
      <c r="E52" s="17">
        <v>8332</v>
      </c>
      <c r="F52" s="17">
        <v>8008</v>
      </c>
      <c r="G52" s="17">
        <v>1902</v>
      </c>
      <c r="H52" s="17">
        <v>2886</v>
      </c>
      <c r="I52" s="17">
        <v>1902</v>
      </c>
      <c r="J52" s="17">
        <v>4</v>
      </c>
      <c r="K52" s="43"/>
      <c r="L52" s="33">
        <f>SUM(C52:K52)</f>
        <v>23034</v>
      </c>
      <c r="N52" s="43"/>
      <c r="O52" s="5"/>
      <c r="P52" s="93"/>
      <c r="Q52" s="93"/>
      <c r="R52" s="93"/>
      <c r="S52" s="93"/>
    </row>
    <row r="53" spans="2:19" ht="15.95" customHeight="1">
      <c r="B53" s="29" t="s">
        <v>65</v>
      </c>
      <c r="C53" s="43"/>
      <c r="D53" s="43"/>
      <c r="E53" s="17">
        <v>324</v>
      </c>
      <c r="F53" s="17">
        <v>715</v>
      </c>
      <c r="G53" s="17">
        <v>4217</v>
      </c>
      <c r="H53" s="17">
        <v>0</v>
      </c>
      <c r="I53" s="17">
        <v>0</v>
      </c>
      <c r="J53" s="17">
        <v>0</v>
      </c>
      <c r="K53" s="43"/>
      <c r="L53" s="33">
        <f>SUM(C53:K53)</f>
        <v>5256</v>
      </c>
      <c r="N53" s="43"/>
      <c r="P53" s="93"/>
      <c r="Q53" s="93"/>
      <c r="R53" s="93"/>
      <c r="S53" s="93"/>
    </row>
    <row r="54" spans="2:19" ht="15.95" customHeight="1">
      <c r="B54" s="53" t="s">
        <v>76</v>
      </c>
      <c r="C54" s="43"/>
      <c r="D54" s="43"/>
      <c r="E54" s="54">
        <f t="shared" ref="E54:J54" si="14">SUM(E55,E64)</f>
        <v>27548</v>
      </c>
      <c r="F54" s="54">
        <f t="shared" si="14"/>
        <v>101003</v>
      </c>
      <c r="G54" s="54">
        <f t="shared" si="14"/>
        <v>9013</v>
      </c>
      <c r="H54" s="54">
        <f t="shared" si="14"/>
        <v>44222</v>
      </c>
      <c r="I54" s="54">
        <f t="shared" si="14"/>
        <v>13108</v>
      </c>
      <c r="J54" s="54">
        <f t="shared" si="14"/>
        <v>2130</v>
      </c>
      <c r="K54" s="43"/>
      <c r="L54" s="33">
        <f>SUM(C54:K54)</f>
        <v>197024</v>
      </c>
      <c r="N54" s="54">
        <f>SUM(N55,N64)</f>
        <v>924</v>
      </c>
      <c r="P54" s="93"/>
      <c r="Q54" s="93"/>
      <c r="R54" s="93"/>
      <c r="S54" s="93"/>
    </row>
    <row r="55" spans="2:19" ht="15.95" customHeight="1">
      <c r="B55" s="53" t="s">
        <v>77</v>
      </c>
      <c r="C55" s="43"/>
      <c r="D55" s="43"/>
      <c r="E55" s="54">
        <f>E61+E62+E56+E63</f>
        <v>6517</v>
      </c>
      <c r="F55" s="54">
        <f>F56+F63</f>
        <v>39163</v>
      </c>
      <c r="G55" s="54">
        <f>G56+G63</f>
        <v>1041</v>
      </c>
      <c r="H55" s="54">
        <f>H56+H63</f>
        <v>750</v>
      </c>
      <c r="I55" s="54">
        <f>I56+I63</f>
        <v>227</v>
      </c>
      <c r="J55" s="54">
        <f>J56+J63</f>
        <v>0</v>
      </c>
      <c r="K55" s="43"/>
      <c r="L55" s="33">
        <f>SUM(C55:K55)</f>
        <v>47698</v>
      </c>
      <c r="N55" s="54">
        <f>N56</f>
        <v>0</v>
      </c>
      <c r="P55" s="93"/>
      <c r="Q55" s="93"/>
      <c r="R55" s="93"/>
      <c r="S55" s="93"/>
    </row>
    <row r="56" spans="2:19" ht="15.95" customHeight="1">
      <c r="B56" s="63" t="s">
        <v>58</v>
      </c>
      <c r="C56" s="43"/>
      <c r="D56" s="43"/>
      <c r="E56" s="54">
        <f>SUM(E57:E60)</f>
        <v>0</v>
      </c>
      <c r="F56" s="54">
        <f t="shared" ref="F56:J56" si="15">SUM(F57:F60)</f>
        <v>36917</v>
      </c>
      <c r="G56" s="54">
        <f t="shared" si="15"/>
        <v>0</v>
      </c>
      <c r="H56" s="54">
        <f t="shared" si="15"/>
        <v>0</v>
      </c>
      <c r="I56" s="54">
        <f t="shared" si="15"/>
        <v>1</v>
      </c>
      <c r="J56" s="54">
        <f t="shared" si="15"/>
        <v>0</v>
      </c>
      <c r="K56" s="43"/>
      <c r="L56" s="33">
        <f t="shared" ref="L56:L74" si="16">SUM(C56:K56)</f>
        <v>36918</v>
      </c>
      <c r="N56" s="54">
        <f>N60</f>
        <v>0</v>
      </c>
      <c r="P56" s="93"/>
      <c r="Q56" s="93"/>
      <c r="R56" s="93"/>
      <c r="S56" s="93"/>
    </row>
    <row r="57" spans="2:19" ht="15.95" customHeight="1">
      <c r="B57" s="29" t="s">
        <v>114</v>
      </c>
      <c r="C57" s="43"/>
      <c r="D57" s="43"/>
      <c r="E57" s="17">
        <v>0</v>
      </c>
      <c r="F57" s="17">
        <v>3262</v>
      </c>
      <c r="G57" s="17">
        <v>0</v>
      </c>
      <c r="H57" s="17">
        <v>0</v>
      </c>
      <c r="I57" s="17">
        <v>0</v>
      </c>
      <c r="J57" s="17">
        <v>0</v>
      </c>
      <c r="K57" s="43"/>
      <c r="L57" s="33">
        <f t="shared" si="16"/>
        <v>3262</v>
      </c>
      <c r="N57" s="43"/>
      <c r="P57" s="93"/>
      <c r="Q57" s="93"/>
      <c r="R57" s="93"/>
      <c r="S57" s="93"/>
    </row>
    <row r="58" spans="2:19" ht="15.95" customHeight="1">
      <c r="B58" s="29" t="s">
        <v>115</v>
      </c>
      <c r="C58" s="43"/>
      <c r="D58" s="43"/>
      <c r="E58" s="17">
        <v>0</v>
      </c>
      <c r="F58" s="17">
        <v>132</v>
      </c>
      <c r="G58" s="17">
        <v>0</v>
      </c>
      <c r="H58" s="17">
        <v>0</v>
      </c>
      <c r="I58" s="17">
        <v>0</v>
      </c>
      <c r="J58" s="17">
        <v>0</v>
      </c>
      <c r="K58" s="43"/>
      <c r="L58" s="33">
        <f t="shared" si="16"/>
        <v>132</v>
      </c>
      <c r="N58" s="43"/>
      <c r="P58" s="93"/>
      <c r="Q58" s="93"/>
      <c r="R58" s="93"/>
      <c r="S58" s="93"/>
    </row>
    <row r="59" spans="2:19" ht="15.95" customHeight="1">
      <c r="B59" s="29" t="s">
        <v>59</v>
      </c>
      <c r="C59" s="43"/>
      <c r="D59" s="43"/>
      <c r="E59" s="43"/>
      <c r="F59" s="43"/>
      <c r="G59" s="17">
        <v>0</v>
      </c>
      <c r="H59" s="17">
        <v>0</v>
      </c>
      <c r="I59" s="17">
        <v>1</v>
      </c>
      <c r="J59" s="17">
        <v>0</v>
      </c>
      <c r="K59" s="43"/>
      <c r="L59" s="33">
        <f t="shared" si="16"/>
        <v>1</v>
      </c>
      <c r="N59" s="43"/>
      <c r="P59" s="93"/>
      <c r="Q59" s="93"/>
      <c r="R59" s="93"/>
      <c r="S59" s="93"/>
    </row>
    <row r="60" spans="2:19" ht="15.95" customHeight="1">
      <c r="B60" s="52" t="s">
        <v>60</v>
      </c>
      <c r="C60" s="43"/>
      <c r="D60" s="43"/>
      <c r="E60" s="17">
        <v>0</v>
      </c>
      <c r="F60" s="17">
        <v>33523</v>
      </c>
      <c r="G60" s="17">
        <v>0</v>
      </c>
      <c r="H60" s="17">
        <v>0</v>
      </c>
      <c r="I60" s="17">
        <v>0</v>
      </c>
      <c r="J60" s="17">
        <v>0</v>
      </c>
      <c r="K60" s="43"/>
      <c r="L60" s="33">
        <f t="shared" si="16"/>
        <v>33523</v>
      </c>
      <c r="N60" s="17">
        <v>0</v>
      </c>
      <c r="P60" s="93"/>
      <c r="Q60" s="93"/>
      <c r="R60" s="93"/>
      <c r="S60" s="93"/>
    </row>
    <row r="61" spans="2:19" ht="15.95" customHeight="1">
      <c r="B61" s="52" t="s">
        <v>1</v>
      </c>
      <c r="C61" s="43"/>
      <c r="D61" s="43"/>
      <c r="E61" s="17">
        <v>468</v>
      </c>
      <c r="F61" s="43"/>
      <c r="G61" s="43"/>
      <c r="H61" s="43"/>
      <c r="I61" s="43"/>
      <c r="J61" s="43"/>
      <c r="K61" s="43"/>
      <c r="L61" s="33">
        <f>SUM(C61:K61)</f>
        <v>468</v>
      </c>
      <c r="N61" s="43"/>
      <c r="P61" s="93"/>
      <c r="Q61" s="93"/>
      <c r="R61" s="93"/>
      <c r="S61" s="93"/>
    </row>
    <row r="62" spans="2:19" ht="15.95" customHeight="1">
      <c r="B62" s="29" t="s">
        <v>78</v>
      </c>
      <c r="C62" s="43"/>
      <c r="D62" s="43"/>
      <c r="E62" s="17">
        <v>1287</v>
      </c>
      <c r="F62" s="43"/>
      <c r="G62" s="43"/>
      <c r="H62" s="43"/>
      <c r="I62" s="43"/>
      <c r="J62" s="43"/>
      <c r="K62" s="43"/>
      <c r="L62" s="33">
        <f>SUM(C62:K62)</f>
        <v>1287</v>
      </c>
      <c r="N62" s="17">
        <v>153</v>
      </c>
      <c r="P62" s="93"/>
      <c r="Q62" s="93"/>
      <c r="R62" s="93"/>
      <c r="S62" s="93"/>
    </row>
    <row r="63" spans="2:19" ht="15.95" customHeight="1">
      <c r="B63" s="29" t="s">
        <v>79</v>
      </c>
      <c r="C63" s="43"/>
      <c r="D63" s="43"/>
      <c r="E63" s="17">
        <v>4762</v>
      </c>
      <c r="F63" s="17">
        <v>2246</v>
      </c>
      <c r="G63" s="17">
        <v>1041</v>
      </c>
      <c r="H63" s="17">
        <v>750</v>
      </c>
      <c r="I63" s="17">
        <v>226</v>
      </c>
      <c r="J63" s="17">
        <v>0</v>
      </c>
      <c r="K63" s="43"/>
      <c r="L63" s="33">
        <f t="shared" si="16"/>
        <v>9025</v>
      </c>
      <c r="N63" s="17">
        <v>190</v>
      </c>
      <c r="P63" s="93"/>
      <c r="Q63" s="93"/>
      <c r="R63" s="93"/>
      <c r="S63" s="93"/>
    </row>
    <row r="64" spans="2:19" ht="15.95" customHeight="1">
      <c r="B64" s="53" t="s">
        <v>80</v>
      </c>
      <c r="C64" s="43"/>
      <c r="D64" s="43"/>
      <c r="E64" s="54">
        <f t="shared" ref="E64:J64" si="17">SUM(E65,E68:E74)</f>
        <v>21031</v>
      </c>
      <c r="F64" s="54">
        <f t="shared" si="17"/>
        <v>61840</v>
      </c>
      <c r="G64" s="54">
        <f t="shared" si="17"/>
        <v>7972</v>
      </c>
      <c r="H64" s="54">
        <f t="shared" si="17"/>
        <v>43472</v>
      </c>
      <c r="I64" s="54">
        <f t="shared" si="17"/>
        <v>12881</v>
      </c>
      <c r="J64" s="54">
        <f t="shared" si="17"/>
        <v>2130</v>
      </c>
      <c r="K64" s="43"/>
      <c r="L64" s="33">
        <f t="shared" si="16"/>
        <v>149326</v>
      </c>
      <c r="N64" s="54">
        <f>SUM(N67:N69)</f>
        <v>924</v>
      </c>
      <c r="P64" s="93"/>
      <c r="Q64" s="93"/>
      <c r="R64" s="93"/>
      <c r="S64" s="93"/>
    </row>
    <row r="65" spans="2:19" ht="15.95" customHeight="1">
      <c r="B65" s="63" t="s">
        <v>2</v>
      </c>
      <c r="C65" s="43"/>
      <c r="D65" s="43"/>
      <c r="E65" s="54">
        <f>SUM(E66:E67)</f>
        <v>821</v>
      </c>
      <c r="F65" s="54">
        <f t="shared" ref="F65:J65" si="18">SUM(F66:F67)</f>
        <v>41654</v>
      </c>
      <c r="G65" s="54">
        <f t="shared" si="18"/>
        <v>1788</v>
      </c>
      <c r="H65" s="54">
        <f t="shared" si="18"/>
        <v>37995</v>
      </c>
      <c r="I65" s="54">
        <f t="shared" si="18"/>
        <v>8856</v>
      </c>
      <c r="J65" s="54">
        <f t="shared" si="18"/>
        <v>487</v>
      </c>
      <c r="K65" s="43"/>
      <c r="L65" s="33">
        <f t="shared" si="16"/>
        <v>91601</v>
      </c>
      <c r="N65" s="54">
        <f>SUM(N66:N67)</f>
        <v>821</v>
      </c>
      <c r="P65" s="93"/>
      <c r="Q65" s="93"/>
      <c r="R65" s="93"/>
      <c r="S65" s="93"/>
    </row>
    <row r="66" spans="2:19" ht="15.95" customHeight="1">
      <c r="B66" s="29" t="s">
        <v>102</v>
      </c>
      <c r="C66" s="43"/>
      <c r="D66" s="43"/>
      <c r="E66" s="17">
        <v>0</v>
      </c>
      <c r="F66" s="17">
        <v>30304</v>
      </c>
      <c r="G66" s="17">
        <v>0</v>
      </c>
      <c r="H66" s="17">
        <v>0</v>
      </c>
      <c r="I66" s="17">
        <v>0</v>
      </c>
      <c r="J66" s="17">
        <v>0</v>
      </c>
      <c r="K66" s="43"/>
      <c r="L66" s="33">
        <f t="shared" si="16"/>
        <v>30304</v>
      </c>
      <c r="N66" s="17">
        <v>0</v>
      </c>
      <c r="P66" s="93"/>
      <c r="Q66" s="93"/>
      <c r="R66" s="93"/>
      <c r="S66" s="93"/>
    </row>
    <row r="67" spans="2:19" ht="15.95" customHeight="1">
      <c r="B67" s="52" t="s">
        <v>61</v>
      </c>
      <c r="C67" s="43"/>
      <c r="D67" s="43"/>
      <c r="E67" s="17">
        <v>821</v>
      </c>
      <c r="F67" s="17">
        <v>11350</v>
      </c>
      <c r="G67" s="17">
        <v>1788</v>
      </c>
      <c r="H67" s="17">
        <v>37995</v>
      </c>
      <c r="I67" s="17">
        <v>8856</v>
      </c>
      <c r="J67" s="17">
        <v>487</v>
      </c>
      <c r="K67" s="43"/>
      <c r="L67" s="33">
        <f t="shared" si="16"/>
        <v>61297</v>
      </c>
      <c r="N67" s="17">
        <v>821</v>
      </c>
      <c r="P67" s="93"/>
      <c r="Q67" s="93"/>
      <c r="R67" s="93"/>
      <c r="S67" s="93"/>
    </row>
    <row r="68" spans="2:19" ht="15.95" customHeight="1">
      <c r="B68" s="52" t="s">
        <v>3</v>
      </c>
      <c r="C68" s="43"/>
      <c r="D68" s="43"/>
      <c r="E68" s="17">
        <v>0</v>
      </c>
      <c r="F68" s="17">
        <v>4191</v>
      </c>
      <c r="G68" s="17">
        <v>74</v>
      </c>
      <c r="H68" s="17">
        <v>5013</v>
      </c>
      <c r="I68" s="17">
        <v>1001</v>
      </c>
      <c r="J68" s="17">
        <v>1361</v>
      </c>
      <c r="K68" s="43"/>
      <c r="L68" s="33">
        <f t="shared" si="16"/>
        <v>11640</v>
      </c>
      <c r="N68" s="17">
        <v>0</v>
      </c>
      <c r="P68" s="93"/>
      <c r="Q68" s="93"/>
      <c r="R68" s="93"/>
      <c r="S68" s="93"/>
    </row>
    <row r="69" spans="2:19" ht="15.95" customHeight="1">
      <c r="B69" s="29" t="s">
        <v>81</v>
      </c>
      <c r="C69" s="43"/>
      <c r="D69" s="43"/>
      <c r="E69" s="17">
        <v>103</v>
      </c>
      <c r="F69" s="17">
        <v>3702</v>
      </c>
      <c r="G69" s="17">
        <v>1337</v>
      </c>
      <c r="H69" s="17">
        <v>0</v>
      </c>
      <c r="I69" s="17">
        <v>0</v>
      </c>
      <c r="J69" s="17">
        <v>0</v>
      </c>
      <c r="K69" s="43"/>
      <c r="L69" s="33">
        <f t="shared" si="16"/>
        <v>5142</v>
      </c>
      <c r="N69" s="17">
        <v>103</v>
      </c>
      <c r="P69" s="93"/>
      <c r="Q69" s="93"/>
      <c r="R69" s="93"/>
      <c r="S69" s="93"/>
    </row>
    <row r="70" spans="2:19" ht="15.95" customHeight="1">
      <c r="B70" s="30" t="s">
        <v>82</v>
      </c>
      <c r="C70" s="43"/>
      <c r="D70" s="43"/>
      <c r="E70" s="17">
        <v>264</v>
      </c>
      <c r="F70" s="17">
        <v>214</v>
      </c>
      <c r="G70" s="17">
        <v>214</v>
      </c>
      <c r="H70" s="17">
        <v>214</v>
      </c>
      <c r="I70" s="17">
        <v>214</v>
      </c>
      <c r="J70" s="17">
        <v>0</v>
      </c>
      <c r="K70" s="43"/>
      <c r="L70" s="33">
        <f t="shared" si="16"/>
        <v>1120</v>
      </c>
      <c r="N70" s="43"/>
      <c r="P70" s="93"/>
      <c r="Q70" s="93"/>
      <c r="R70" s="93"/>
      <c r="S70" s="93"/>
    </row>
    <row r="71" spans="2:19" ht="15.95" customHeight="1">
      <c r="B71" s="29" t="s">
        <v>83</v>
      </c>
      <c r="C71" s="43"/>
      <c r="D71" s="43"/>
      <c r="E71" s="43"/>
      <c r="F71" s="17">
        <v>0</v>
      </c>
      <c r="G71" s="17">
        <v>1561</v>
      </c>
      <c r="H71" s="17">
        <v>0</v>
      </c>
      <c r="I71" s="17">
        <v>0</v>
      </c>
      <c r="J71" s="17">
        <v>0</v>
      </c>
      <c r="K71" s="43"/>
      <c r="L71" s="33">
        <f t="shared" si="16"/>
        <v>1561</v>
      </c>
      <c r="N71" s="43"/>
      <c r="P71" s="93"/>
      <c r="Q71" s="93"/>
      <c r="R71" s="93"/>
      <c r="S71" s="93"/>
    </row>
    <row r="72" spans="2:19" ht="15.95" customHeight="1">
      <c r="B72" s="29" t="s">
        <v>84</v>
      </c>
      <c r="C72" s="43"/>
      <c r="D72" s="43"/>
      <c r="E72" s="17">
        <v>957</v>
      </c>
      <c r="F72" s="61"/>
      <c r="G72" s="61"/>
      <c r="H72" s="61"/>
      <c r="I72" s="61"/>
      <c r="J72" s="61"/>
      <c r="K72" s="43"/>
      <c r="L72" s="33">
        <f t="shared" si="16"/>
        <v>957</v>
      </c>
      <c r="N72" s="43"/>
      <c r="P72" s="93"/>
      <c r="Q72" s="93"/>
      <c r="R72" s="93"/>
      <c r="S72" s="93"/>
    </row>
    <row r="73" spans="2:19" ht="15.95" customHeight="1">
      <c r="B73" s="29" t="s">
        <v>113</v>
      </c>
      <c r="C73" s="43"/>
      <c r="D73" s="43"/>
      <c r="E73" s="17">
        <v>8793</v>
      </c>
      <c r="F73" s="61"/>
      <c r="G73" s="61"/>
      <c r="H73" s="61"/>
      <c r="I73" s="61"/>
      <c r="J73" s="61"/>
      <c r="K73" s="43"/>
      <c r="L73" s="33">
        <f t="shared" si="16"/>
        <v>8793</v>
      </c>
      <c r="N73" s="43"/>
      <c r="P73" s="93"/>
      <c r="Q73" s="93"/>
      <c r="R73" s="93"/>
      <c r="S73" s="93"/>
    </row>
    <row r="74" spans="2:19" ht="15.95" customHeight="1">
      <c r="B74" s="29" t="s">
        <v>86</v>
      </c>
      <c r="C74" s="43"/>
      <c r="D74" s="43"/>
      <c r="E74" s="17">
        <v>10093</v>
      </c>
      <c r="F74" s="17">
        <v>12079</v>
      </c>
      <c r="G74" s="17">
        <v>2998</v>
      </c>
      <c r="H74" s="17">
        <v>250</v>
      </c>
      <c r="I74" s="17">
        <v>2810</v>
      </c>
      <c r="J74" s="17">
        <v>282</v>
      </c>
      <c r="K74" s="43"/>
      <c r="L74" s="33">
        <f t="shared" si="16"/>
        <v>28512</v>
      </c>
      <c r="N74" s="43"/>
      <c r="P74" s="93"/>
      <c r="Q74" s="93"/>
      <c r="R74" s="93"/>
      <c r="S74" s="93"/>
    </row>
    <row r="75" spans="2:19" ht="15.95" customHeight="1">
      <c r="B75" s="60" t="s">
        <v>16</v>
      </c>
      <c r="C75" s="32">
        <f>C16-C11</f>
        <v>4294</v>
      </c>
      <c r="D75" s="32">
        <f>D16-D11</f>
        <v>32</v>
      </c>
      <c r="E75" s="32">
        <f t="shared" ref="E75:J75" si="19">SUM(E51:E54)</f>
        <v>37434</v>
      </c>
      <c r="F75" s="32">
        <f t="shared" si="19"/>
        <v>114015</v>
      </c>
      <c r="G75" s="32">
        <f t="shared" si="19"/>
        <v>15510</v>
      </c>
      <c r="H75" s="32">
        <f t="shared" si="19"/>
        <v>49662</v>
      </c>
      <c r="I75" s="32">
        <f t="shared" si="19"/>
        <v>15672</v>
      </c>
      <c r="J75" s="32">
        <f t="shared" si="19"/>
        <v>2134</v>
      </c>
      <c r="K75" s="32">
        <f>K16-K11</f>
        <v>9446</v>
      </c>
      <c r="L75" s="32">
        <f>SUM(C75:K75)</f>
        <v>248199</v>
      </c>
      <c r="N75" s="32">
        <f>N54</f>
        <v>924</v>
      </c>
      <c r="P75" s="93"/>
      <c r="Q75" s="93"/>
      <c r="R75" s="93"/>
      <c r="S75" s="93"/>
    </row>
    <row r="76" spans="2:19" ht="12.75" customHeight="1">
      <c r="B76" s="8"/>
      <c r="C76" s="5"/>
      <c r="D76" s="5"/>
      <c r="E76" s="5"/>
      <c r="F76" s="5"/>
      <c r="G76" s="5"/>
      <c r="H76" s="5"/>
      <c r="I76" s="5"/>
      <c r="J76" s="5"/>
      <c r="K76" s="6"/>
      <c r="L76" s="6"/>
      <c r="N76" s="3"/>
      <c r="P76" s="93"/>
      <c r="Q76" s="93"/>
      <c r="R76" s="93"/>
      <c r="S76" s="93"/>
    </row>
    <row r="77" spans="2:19" s="2" customFormat="1" ht="15.95" customHeight="1">
      <c r="B77" s="64" t="s">
        <v>4</v>
      </c>
      <c r="C77" s="66"/>
      <c r="D77" s="66"/>
      <c r="E77" s="65">
        <f>E16-E75-E11</f>
        <v>0</v>
      </c>
      <c r="F77" s="65">
        <f t="shared" ref="F77:I77" si="20">F16-F75-F11</f>
        <v>0</v>
      </c>
      <c r="G77" s="65">
        <f t="shared" si="20"/>
        <v>0</v>
      </c>
      <c r="H77" s="65">
        <f t="shared" si="20"/>
        <v>0</v>
      </c>
      <c r="I77" s="65">
        <f t="shared" si="20"/>
        <v>0</v>
      </c>
      <c r="J77" s="65">
        <f>J16-J75-J11</f>
        <v>0</v>
      </c>
      <c r="K77" s="66"/>
      <c r="L77" s="65">
        <f>L16-L75-L11</f>
        <v>0</v>
      </c>
      <c r="N77" s="7"/>
      <c r="P77" s="93"/>
      <c r="Q77" s="93"/>
      <c r="R77" s="93"/>
      <c r="S77" s="93"/>
    </row>
    <row r="78" spans="2:19" ht="12.75" customHeight="1">
      <c r="C78" s="84"/>
      <c r="D78" s="84"/>
      <c r="E78" s="84"/>
      <c r="F78" s="84"/>
      <c r="G78" s="84"/>
      <c r="H78" s="84"/>
      <c r="I78" s="84"/>
      <c r="J78" s="84"/>
      <c r="K78" s="84"/>
      <c r="L78" s="3"/>
      <c r="N78" s="3"/>
      <c r="P78" s="93"/>
      <c r="Q78" s="93"/>
      <c r="R78" s="93"/>
      <c r="S78" s="93"/>
    </row>
    <row r="79" spans="2:19" ht="15.95" customHeight="1">
      <c r="B79" s="29" t="s">
        <v>66</v>
      </c>
      <c r="C79" s="43"/>
      <c r="D79" s="43"/>
      <c r="E79" s="17">
        <v>0</v>
      </c>
      <c r="F79" s="17">
        <v>0</v>
      </c>
      <c r="G79" s="17">
        <v>0</v>
      </c>
      <c r="H79" s="17">
        <v>0</v>
      </c>
      <c r="I79" s="17">
        <v>0</v>
      </c>
      <c r="J79" s="17">
        <v>0</v>
      </c>
      <c r="K79" s="43"/>
      <c r="L79" s="33">
        <f>SUM(C79:K79)</f>
        <v>0</v>
      </c>
      <c r="M79" s="77" t="s">
        <v>122</v>
      </c>
      <c r="N79" s="3"/>
      <c r="P79" s="93"/>
      <c r="Q79" s="93"/>
      <c r="R79" s="93"/>
      <c r="S79" s="93"/>
    </row>
    <row r="80" spans="2:19" ht="15.95" customHeight="1">
      <c r="B80" s="52" t="s">
        <v>5</v>
      </c>
      <c r="C80" s="43"/>
      <c r="D80" s="43"/>
      <c r="E80" s="43"/>
      <c r="F80" s="43"/>
      <c r="G80" s="43"/>
      <c r="H80" s="43"/>
      <c r="I80" s="43"/>
      <c r="J80" s="43"/>
      <c r="K80" s="43"/>
      <c r="L80" s="17">
        <v>499</v>
      </c>
      <c r="M80" s="77" t="s">
        <v>122</v>
      </c>
      <c r="N80" s="3"/>
      <c r="P80" s="93"/>
      <c r="Q80" s="93"/>
      <c r="R80" s="93"/>
      <c r="S80" s="93"/>
    </row>
    <row r="81" spans="2:19" ht="15.95" customHeight="1">
      <c r="B81" s="29" t="s">
        <v>87</v>
      </c>
      <c r="C81" s="43"/>
      <c r="D81" s="43"/>
      <c r="E81" s="17">
        <v>8846</v>
      </c>
      <c r="F81" s="43"/>
      <c r="G81" s="43"/>
      <c r="H81" s="43"/>
      <c r="I81" s="43"/>
      <c r="J81" s="43"/>
      <c r="K81" s="43"/>
      <c r="L81" s="33">
        <f>SUM(C81:K81)</f>
        <v>8846</v>
      </c>
      <c r="M81" s="77" t="s">
        <v>122</v>
      </c>
      <c r="N81" s="3"/>
      <c r="P81" s="93"/>
      <c r="Q81" s="93"/>
      <c r="R81" s="93"/>
      <c r="S81" s="93"/>
    </row>
    <row r="82" spans="2:19" ht="15.95" customHeight="1">
      <c r="B82" s="29" t="s">
        <v>98</v>
      </c>
      <c r="C82" s="43"/>
      <c r="D82" s="43"/>
      <c r="E82" s="17">
        <v>0</v>
      </c>
      <c r="F82" s="17">
        <v>0</v>
      </c>
      <c r="G82" s="17">
        <v>0</v>
      </c>
      <c r="H82" s="17">
        <v>0</v>
      </c>
      <c r="I82" s="17">
        <v>0</v>
      </c>
      <c r="J82" s="17">
        <v>0</v>
      </c>
      <c r="K82" s="43"/>
      <c r="L82" s="33">
        <f>SUM(C82:K82)</f>
        <v>0</v>
      </c>
      <c r="M82" s="3"/>
      <c r="N82" s="3"/>
      <c r="P82" s="93"/>
      <c r="Q82" s="93"/>
      <c r="R82" s="93"/>
      <c r="S82" s="93"/>
    </row>
    <row r="83" spans="2:19" ht="12.75" customHeight="1">
      <c r="B83" s="8"/>
      <c r="C83" s="5"/>
      <c r="D83" s="5"/>
      <c r="E83" s="5"/>
      <c r="F83" s="5"/>
      <c r="G83" s="5"/>
      <c r="H83" s="5"/>
      <c r="I83" s="5"/>
      <c r="J83" s="5"/>
      <c r="K83" s="5"/>
      <c r="L83" s="5"/>
      <c r="N83" s="3"/>
      <c r="P83" s="93"/>
      <c r="Q83" s="93"/>
      <c r="R83" s="93"/>
      <c r="S83" s="93"/>
    </row>
    <row r="84" spans="2:19" ht="15.95" customHeight="1">
      <c r="B84" s="55" t="s">
        <v>99</v>
      </c>
      <c r="C84" s="3"/>
      <c r="D84" s="3"/>
      <c r="E84" s="3"/>
      <c r="F84" s="3"/>
      <c r="G84" s="3"/>
      <c r="H84" s="3"/>
      <c r="I84" s="3"/>
      <c r="J84" s="3"/>
      <c r="K84" s="3"/>
      <c r="L84" s="3"/>
      <c r="N84" s="3"/>
      <c r="P84" s="93"/>
      <c r="Q84" s="93"/>
      <c r="R84" s="93"/>
      <c r="S84" s="93"/>
    </row>
    <row r="85" spans="2:19" ht="15.95" customHeight="1">
      <c r="B85" s="28" t="s">
        <v>12</v>
      </c>
      <c r="C85" s="43"/>
      <c r="D85" s="43"/>
      <c r="E85" s="17">
        <v>1230</v>
      </c>
      <c r="F85" s="17">
        <v>4257</v>
      </c>
      <c r="G85" s="17">
        <v>378</v>
      </c>
      <c r="H85" s="17">
        <v>2554</v>
      </c>
      <c r="I85" s="17">
        <v>662</v>
      </c>
      <c r="J85" s="17">
        <v>0</v>
      </c>
      <c r="K85" s="43"/>
      <c r="L85" s="33">
        <f>SUM(C85:K85)</f>
        <v>9081</v>
      </c>
      <c r="N85" s="69"/>
      <c r="P85" s="93"/>
      <c r="Q85" s="93"/>
      <c r="R85" s="93"/>
      <c r="S85" s="93"/>
    </row>
    <row r="86" spans="2:19" ht="15.95" customHeight="1">
      <c r="B86" s="28" t="s">
        <v>0</v>
      </c>
      <c r="C86" s="43"/>
      <c r="D86" s="43"/>
      <c r="E86" s="17">
        <v>7366</v>
      </c>
      <c r="F86" s="17">
        <v>5945</v>
      </c>
      <c r="G86" s="17">
        <v>707</v>
      </c>
      <c r="H86" s="17">
        <v>1611</v>
      </c>
      <c r="I86" s="17">
        <v>904</v>
      </c>
      <c r="J86" s="17">
        <v>-41</v>
      </c>
      <c r="K86" s="43"/>
      <c r="L86" s="33">
        <f>SUM(C86:K86)</f>
        <v>16492</v>
      </c>
      <c r="N86" s="69"/>
      <c r="P86" s="93"/>
      <c r="Q86" s="93"/>
      <c r="R86" s="93"/>
      <c r="S86" s="93"/>
    </row>
    <row r="87" spans="2:19" ht="15.95" customHeight="1">
      <c r="B87" s="29" t="s">
        <v>65</v>
      </c>
      <c r="C87" s="43"/>
      <c r="D87" s="43"/>
      <c r="E87" s="17">
        <v>324</v>
      </c>
      <c r="F87" s="17">
        <v>715</v>
      </c>
      <c r="G87" s="17">
        <v>1717</v>
      </c>
      <c r="H87" s="17">
        <v>0</v>
      </c>
      <c r="I87" s="17">
        <v>0</v>
      </c>
      <c r="J87" s="17">
        <v>0</v>
      </c>
      <c r="K87" s="43"/>
      <c r="L87" s="33">
        <f>SUM(C87:K87)</f>
        <v>2756</v>
      </c>
      <c r="N87" s="69"/>
      <c r="P87" s="93"/>
      <c r="Q87" s="93"/>
      <c r="R87" s="93"/>
      <c r="S87" s="93"/>
    </row>
    <row r="88" spans="2:19" ht="15.95" customHeight="1">
      <c r="B88" s="53" t="s">
        <v>76</v>
      </c>
      <c r="C88" s="43"/>
      <c r="D88" s="43"/>
      <c r="E88" s="54">
        <f t="shared" ref="E88:J88" si="21">SUM(E89,E98)</f>
        <v>26563</v>
      </c>
      <c r="F88" s="54">
        <f t="shared" si="21"/>
        <v>76889</v>
      </c>
      <c r="G88" s="54">
        <f t="shared" si="21"/>
        <v>2376</v>
      </c>
      <c r="H88" s="54">
        <f t="shared" si="21"/>
        <v>33548</v>
      </c>
      <c r="I88" s="54">
        <f t="shared" si="21"/>
        <v>4845</v>
      </c>
      <c r="J88" s="54">
        <f t="shared" si="21"/>
        <v>1555</v>
      </c>
      <c r="K88" s="43"/>
      <c r="L88" s="33">
        <f>SUM(C88:K88)</f>
        <v>145776</v>
      </c>
      <c r="N88" s="75">
        <f>SUM(N89,N98)</f>
        <v>903</v>
      </c>
      <c r="P88" s="93"/>
      <c r="Q88" s="93"/>
      <c r="R88" s="93"/>
      <c r="S88" s="93"/>
    </row>
    <row r="89" spans="2:19" ht="15.95" customHeight="1">
      <c r="B89" s="53" t="s">
        <v>77</v>
      </c>
      <c r="C89" s="43"/>
      <c r="D89" s="43"/>
      <c r="E89" s="54">
        <f>E95+E96+E90+E97</f>
        <v>6491</v>
      </c>
      <c r="F89" s="54">
        <f>F90+F97</f>
        <v>33502</v>
      </c>
      <c r="G89" s="54">
        <f>G90+G97</f>
        <v>41</v>
      </c>
      <c r="H89" s="54">
        <f>H90+H97</f>
        <v>750</v>
      </c>
      <c r="I89" s="54">
        <f>I90+I97</f>
        <v>139</v>
      </c>
      <c r="J89" s="54">
        <f>J90+J97</f>
        <v>0</v>
      </c>
      <c r="K89" s="43"/>
      <c r="L89" s="33">
        <f>SUM(C89:K89)</f>
        <v>40923</v>
      </c>
      <c r="N89" s="75">
        <f>N90</f>
        <v>0</v>
      </c>
      <c r="P89" s="93"/>
      <c r="Q89" s="93"/>
      <c r="R89" s="93"/>
      <c r="S89" s="93"/>
    </row>
    <row r="90" spans="2:19" ht="15.95" customHeight="1">
      <c r="B90" s="63" t="s">
        <v>58</v>
      </c>
      <c r="C90" s="43"/>
      <c r="D90" s="43"/>
      <c r="E90" s="54">
        <f>SUM(E91:E94)</f>
        <v>0</v>
      </c>
      <c r="F90" s="54">
        <f t="shared" ref="F90:J90" si="22">SUM(F91:F94)</f>
        <v>33502</v>
      </c>
      <c r="G90" s="54">
        <f t="shared" si="22"/>
        <v>0</v>
      </c>
      <c r="H90" s="54">
        <f t="shared" si="22"/>
        <v>0</v>
      </c>
      <c r="I90" s="54">
        <f t="shared" si="22"/>
        <v>1</v>
      </c>
      <c r="J90" s="54">
        <f t="shared" si="22"/>
        <v>0</v>
      </c>
      <c r="K90" s="43"/>
      <c r="L90" s="33">
        <f t="shared" ref="L90:L108" si="23">SUM(C90:K90)</f>
        <v>33503</v>
      </c>
      <c r="N90" s="75">
        <f>N94</f>
        <v>0</v>
      </c>
      <c r="P90" s="93"/>
      <c r="Q90" s="93"/>
      <c r="R90" s="93"/>
      <c r="S90" s="93"/>
    </row>
    <row r="91" spans="2:19" ht="15.95" customHeight="1">
      <c r="B91" s="29" t="s">
        <v>114</v>
      </c>
      <c r="C91" s="43"/>
      <c r="D91" s="43"/>
      <c r="E91" s="17">
        <v>0</v>
      </c>
      <c r="F91" s="17">
        <v>3162</v>
      </c>
      <c r="G91" s="17">
        <v>0</v>
      </c>
      <c r="H91" s="17">
        <v>0</v>
      </c>
      <c r="I91" s="17">
        <v>0</v>
      </c>
      <c r="J91" s="17">
        <v>0</v>
      </c>
      <c r="K91" s="43"/>
      <c r="L91" s="33">
        <f t="shared" si="23"/>
        <v>3162</v>
      </c>
      <c r="N91" s="69"/>
      <c r="P91" s="93"/>
      <c r="Q91" s="93"/>
      <c r="R91" s="93"/>
      <c r="S91" s="93"/>
    </row>
    <row r="92" spans="2:19" ht="15.95" customHeight="1">
      <c r="B92" s="29" t="s">
        <v>115</v>
      </c>
      <c r="C92" s="43"/>
      <c r="D92" s="43"/>
      <c r="E92" s="17">
        <v>0</v>
      </c>
      <c r="F92" s="17">
        <v>132</v>
      </c>
      <c r="G92" s="17">
        <v>0</v>
      </c>
      <c r="H92" s="17">
        <v>0</v>
      </c>
      <c r="I92" s="17">
        <v>0</v>
      </c>
      <c r="J92" s="17">
        <v>0</v>
      </c>
      <c r="K92" s="43"/>
      <c r="L92" s="33">
        <f t="shared" si="23"/>
        <v>132</v>
      </c>
      <c r="N92" s="69"/>
      <c r="P92" s="93"/>
      <c r="Q92" s="93"/>
      <c r="R92" s="93"/>
      <c r="S92" s="93"/>
    </row>
    <row r="93" spans="2:19" ht="15.95" customHeight="1">
      <c r="B93" s="29" t="s">
        <v>59</v>
      </c>
      <c r="C93" s="43"/>
      <c r="D93" s="43"/>
      <c r="E93" s="43"/>
      <c r="F93" s="43"/>
      <c r="G93" s="17">
        <v>0</v>
      </c>
      <c r="H93" s="17">
        <v>0</v>
      </c>
      <c r="I93" s="17">
        <v>1</v>
      </c>
      <c r="J93" s="17">
        <v>0</v>
      </c>
      <c r="K93" s="43"/>
      <c r="L93" s="33">
        <f t="shared" si="23"/>
        <v>1</v>
      </c>
      <c r="N93" s="69"/>
      <c r="P93" s="93"/>
      <c r="Q93" s="93"/>
      <c r="R93" s="93"/>
      <c r="S93" s="93"/>
    </row>
    <row r="94" spans="2:19" ht="15.95" customHeight="1">
      <c r="B94" s="52" t="s">
        <v>60</v>
      </c>
      <c r="C94" s="43"/>
      <c r="D94" s="43"/>
      <c r="E94" s="17">
        <v>0</v>
      </c>
      <c r="F94" s="17">
        <v>30208</v>
      </c>
      <c r="G94" s="17">
        <v>0</v>
      </c>
      <c r="H94" s="17">
        <v>0</v>
      </c>
      <c r="I94" s="17">
        <v>0</v>
      </c>
      <c r="J94" s="17">
        <v>0</v>
      </c>
      <c r="K94" s="43"/>
      <c r="L94" s="33">
        <f t="shared" si="23"/>
        <v>30208</v>
      </c>
      <c r="N94" s="87">
        <v>0</v>
      </c>
      <c r="P94" s="93"/>
      <c r="Q94" s="93"/>
      <c r="R94" s="93"/>
      <c r="S94" s="93"/>
    </row>
    <row r="95" spans="2:19" ht="15.95" customHeight="1">
      <c r="B95" s="52" t="s">
        <v>1</v>
      </c>
      <c r="C95" s="43"/>
      <c r="D95" s="43"/>
      <c r="E95" s="17">
        <v>468</v>
      </c>
      <c r="F95" s="43"/>
      <c r="G95" s="43"/>
      <c r="H95" s="43"/>
      <c r="I95" s="43"/>
      <c r="J95" s="43"/>
      <c r="K95" s="43"/>
      <c r="L95" s="33">
        <f>SUM(C95:K95)</f>
        <v>468</v>
      </c>
      <c r="N95" s="69"/>
      <c r="P95" s="93"/>
      <c r="Q95" s="93"/>
      <c r="R95" s="93"/>
      <c r="S95" s="93"/>
    </row>
    <row r="96" spans="2:19" ht="15.95" customHeight="1">
      <c r="B96" s="29" t="s">
        <v>78</v>
      </c>
      <c r="C96" s="43"/>
      <c r="D96" s="43"/>
      <c r="E96" s="17">
        <v>1287</v>
      </c>
      <c r="F96" s="43"/>
      <c r="G96" s="43"/>
      <c r="H96" s="43"/>
      <c r="I96" s="43"/>
      <c r="J96" s="43"/>
      <c r="K96" s="43"/>
      <c r="L96" s="33">
        <f>SUM(C96:K96)</f>
        <v>1287</v>
      </c>
      <c r="N96" s="87">
        <v>153</v>
      </c>
      <c r="P96" s="93"/>
      <c r="Q96" s="93"/>
      <c r="R96" s="93"/>
      <c r="S96" s="93"/>
    </row>
    <row r="97" spans="2:19" ht="15.95" customHeight="1">
      <c r="B97" s="29" t="s">
        <v>79</v>
      </c>
      <c r="C97" s="43"/>
      <c r="D97" s="43"/>
      <c r="E97" s="17">
        <v>4736</v>
      </c>
      <c r="F97" s="17">
        <v>0</v>
      </c>
      <c r="G97" s="17">
        <v>41</v>
      </c>
      <c r="H97" s="17">
        <v>750</v>
      </c>
      <c r="I97" s="17">
        <v>138</v>
      </c>
      <c r="J97" s="17">
        <v>0</v>
      </c>
      <c r="K97" s="43"/>
      <c r="L97" s="33">
        <f t="shared" si="23"/>
        <v>5665</v>
      </c>
      <c r="N97" s="87">
        <v>189</v>
      </c>
      <c r="P97" s="93"/>
      <c r="Q97" s="93"/>
      <c r="R97" s="93"/>
      <c r="S97" s="93"/>
    </row>
    <row r="98" spans="2:19" ht="15.95" customHeight="1">
      <c r="B98" s="53" t="s">
        <v>80</v>
      </c>
      <c r="C98" s="43"/>
      <c r="D98" s="43"/>
      <c r="E98" s="54">
        <f t="shared" ref="E98:J98" si="24">SUM(E99,E102:E108)</f>
        <v>20072</v>
      </c>
      <c r="F98" s="54">
        <f t="shared" si="24"/>
        <v>43387</v>
      </c>
      <c r="G98" s="54">
        <f t="shared" si="24"/>
        <v>2335</v>
      </c>
      <c r="H98" s="54">
        <f t="shared" si="24"/>
        <v>32798</v>
      </c>
      <c r="I98" s="54">
        <f t="shared" si="24"/>
        <v>4706</v>
      </c>
      <c r="J98" s="54">
        <f t="shared" si="24"/>
        <v>1555</v>
      </c>
      <c r="K98" s="43"/>
      <c r="L98" s="33">
        <f t="shared" si="23"/>
        <v>104853</v>
      </c>
      <c r="N98" s="75">
        <f>SUM(N101:N103)</f>
        <v>903</v>
      </c>
      <c r="P98" s="93"/>
      <c r="Q98" s="93"/>
      <c r="R98" s="93"/>
      <c r="S98" s="93"/>
    </row>
    <row r="99" spans="2:19" ht="15.95" customHeight="1">
      <c r="B99" s="63" t="s">
        <v>2</v>
      </c>
      <c r="C99" s="43"/>
      <c r="D99" s="43"/>
      <c r="E99" s="54">
        <f>SUM(E100:E101)</f>
        <v>818</v>
      </c>
      <c r="F99" s="54">
        <f t="shared" ref="F99:J99" si="25">SUM(F100:F101)</f>
        <v>36331</v>
      </c>
      <c r="G99" s="54">
        <f t="shared" si="25"/>
        <v>783</v>
      </c>
      <c r="H99" s="54">
        <f t="shared" si="25"/>
        <v>28082</v>
      </c>
      <c r="I99" s="54">
        <f t="shared" si="25"/>
        <v>3853</v>
      </c>
      <c r="J99" s="54">
        <f t="shared" si="25"/>
        <v>487</v>
      </c>
      <c r="K99" s="43"/>
      <c r="L99" s="33">
        <f t="shared" si="23"/>
        <v>70354</v>
      </c>
      <c r="N99" s="75">
        <f>SUM(N100:N101)</f>
        <v>818</v>
      </c>
      <c r="P99" s="93"/>
      <c r="Q99" s="93"/>
      <c r="R99" s="93"/>
      <c r="S99" s="93"/>
    </row>
    <row r="100" spans="2:19" ht="15.95" customHeight="1">
      <c r="B100" s="52" t="s">
        <v>107</v>
      </c>
      <c r="C100" s="43"/>
      <c r="D100" s="43"/>
      <c r="E100" s="17">
        <v>0</v>
      </c>
      <c r="F100" s="17">
        <v>28304</v>
      </c>
      <c r="G100" s="17">
        <v>0</v>
      </c>
      <c r="H100" s="17">
        <v>0</v>
      </c>
      <c r="I100" s="17">
        <v>0</v>
      </c>
      <c r="J100" s="17">
        <v>0</v>
      </c>
      <c r="K100" s="43"/>
      <c r="L100" s="33">
        <f t="shared" si="23"/>
        <v>28304</v>
      </c>
      <c r="N100" s="17">
        <v>0</v>
      </c>
      <c r="P100" s="93"/>
      <c r="Q100" s="93"/>
      <c r="R100" s="93"/>
      <c r="S100" s="93"/>
    </row>
    <row r="101" spans="2:19" ht="15.95" customHeight="1">
      <c r="B101" s="52" t="s">
        <v>61</v>
      </c>
      <c r="C101" s="43"/>
      <c r="D101" s="43"/>
      <c r="E101" s="17">
        <v>818</v>
      </c>
      <c r="F101" s="17">
        <v>8027</v>
      </c>
      <c r="G101" s="17">
        <v>783</v>
      </c>
      <c r="H101" s="17">
        <v>28082</v>
      </c>
      <c r="I101" s="17">
        <v>3853</v>
      </c>
      <c r="J101" s="17">
        <v>487</v>
      </c>
      <c r="K101" s="43"/>
      <c r="L101" s="33">
        <f t="shared" si="23"/>
        <v>42050</v>
      </c>
      <c r="N101" s="87">
        <v>818</v>
      </c>
      <c r="P101" s="93"/>
      <c r="Q101" s="93"/>
      <c r="R101" s="93"/>
      <c r="S101" s="93"/>
    </row>
    <row r="102" spans="2:19" ht="15.95" customHeight="1">
      <c r="B102" s="52" t="s">
        <v>3</v>
      </c>
      <c r="C102" s="43"/>
      <c r="D102" s="43"/>
      <c r="E102" s="17">
        <v>0</v>
      </c>
      <c r="F102" s="17">
        <v>2667</v>
      </c>
      <c r="G102" s="17">
        <v>0</v>
      </c>
      <c r="H102" s="17">
        <v>4010</v>
      </c>
      <c r="I102" s="17">
        <v>413</v>
      </c>
      <c r="J102" s="17">
        <v>1067</v>
      </c>
      <c r="K102" s="43"/>
      <c r="L102" s="33">
        <f t="shared" si="23"/>
        <v>8157</v>
      </c>
      <c r="N102" s="87">
        <v>0</v>
      </c>
      <c r="P102" s="93"/>
      <c r="Q102" s="93"/>
      <c r="R102" s="93"/>
      <c r="S102" s="93"/>
    </row>
    <row r="103" spans="2:19" ht="15.95" customHeight="1">
      <c r="B103" s="29" t="s">
        <v>81</v>
      </c>
      <c r="C103" s="43"/>
      <c r="D103" s="43"/>
      <c r="E103" s="17">
        <v>85</v>
      </c>
      <c r="F103" s="17">
        <v>3070</v>
      </c>
      <c r="G103" s="17">
        <v>108</v>
      </c>
      <c r="H103" s="17">
        <v>0</v>
      </c>
      <c r="I103" s="17">
        <v>0</v>
      </c>
      <c r="J103" s="17">
        <v>0</v>
      </c>
      <c r="K103" s="43"/>
      <c r="L103" s="33">
        <f t="shared" si="23"/>
        <v>3263</v>
      </c>
      <c r="N103" s="87">
        <v>85</v>
      </c>
      <c r="P103" s="93"/>
      <c r="Q103" s="93"/>
      <c r="R103" s="93"/>
      <c r="S103" s="93"/>
    </row>
    <row r="104" spans="2:19" ht="15.95" customHeight="1">
      <c r="B104" s="29" t="s">
        <v>82</v>
      </c>
      <c r="C104" s="43"/>
      <c r="D104" s="43"/>
      <c r="E104" s="17">
        <v>267</v>
      </c>
      <c r="F104" s="17">
        <v>214</v>
      </c>
      <c r="G104" s="17">
        <v>214</v>
      </c>
      <c r="H104" s="17">
        <v>214</v>
      </c>
      <c r="I104" s="17">
        <v>214</v>
      </c>
      <c r="J104" s="17">
        <v>0</v>
      </c>
      <c r="K104" s="43"/>
      <c r="L104" s="33">
        <f t="shared" si="23"/>
        <v>1123</v>
      </c>
      <c r="N104" s="69"/>
      <c r="P104" s="93"/>
      <c r="Q104" s="93"/>
      <c r="R104" s="93"/>
      <c r="S104" s="93"/>
    </row>
    <row r="105" spans="2:19" ht="15.95" customHeight="1">
      <c r="B105" s="29" t="s">
        <v>83</v>
      </c>
      <c r="C105" s="43"/>
      <c r="D105" s="43"/>
      <c r="E105" s="43"/>
      <c r="F105" s="17">
        <v>0</v>
      </c>
      <c r="G105" s="17">
        <v>1180</v>
      </c>
      <c r="H105" s="17">
        <v>0</v>
      </c>
      <c r="I105" s="17">
        <v>0</v>
      </c>
      <c r="J105" s="17">
        <v>0</v>
      </c>
      <c r="K105" s="43"/>
      <c r="L105" s="33">
        <f t="shared" si="23"/>
        <v>1180</v>
      </c>
      <c r="N105" s="69"/>
      <c r="P105" s="93"/>
      <c r="Q105" s="93"/>
      <c r="R105" s="93"/>
      <c r="S105" s="93"/>
    </row>
    <row r="106" spans="2:19" ht="15.95" customHeight="1">
      <c r="B106" s="29" t="s">
        <v>84</v>
      </c>
      <c r="C106" s="43"/>
      <c r="D106" s="43"/>
      <c r="E106" s="17">
        <v>957</v>
      </c>
      <c r="F106" s="61"/>
      <c r="G106" s="61"/>
      <c r="H106" s="61"/>
      <c r="I106" s="61"/>
      <c r="J106" s="61"/>
      <c r="K106" s="43"/>
      <c r="L106" s="33">
        <f t="shared" si="23"/>
        <v>957</v>
      </c>
      <c r="N106" s="69"/>
      <c r="P106" s="93"/>
      <c r="Q106" s="93"/>
      <c r="R106" s="93"/>
      <c r="S106" s="93"/>
    </row>
    <row r="107" spans="2:19" ht="15.95" customHeight="1">
      <c r="B107" s="29" t="s">
        <v>85</v>
      </c>
      <c r="C107" s="43"/>
      <c r="D107" s="43"/>
      <c r="E107" s="17">
        <v>8793</v>
      </c>
      <c r="F107" s="61"/>
      <c r="G107" s="61"/>
      <c r="H107" s="61"/>
      <c r="I107" s="61"/>
      <c r="J107" s="61"/>
      <c r="K107" s="43"/>
      <c r="L107" s="33">
        <f t="shared" si="23"/>
        <v>8793</v>
      </c>
      <c r="N107" s="69"/>
      <c r="P107" s="93"/>
      <c r="Q107" s="93"/>
      <c r="R107" s="93"/>
      <c r="S107" s="93"/>
    </row>
    <row r="108" spans="2:19" ht="15.95" customHeight="1">
      <c r="B108" s="29" t="s">
        <v>86</v>
      </c>
      <c r="C108" s="43"/>
      <c r="D108" s="43"/>
      <c r="E108" s="17">
        <v>9152</v>
      </c>
      <c r="F108" s="17">
        <v>1105</v>
      </c>
      <c r="G108" s="17">
        <v>50</v>
      </c>
      <c r="H108" s="17">
        <v>492</v>
      </c>
      <c r="I108" s="17">
        <v>226</v>
      </c>
      <c r="J108" s="17">
        <v>1</v>
      </c>
      <c r="K108" s="43"/>
      <c r="L108" s="33">
        <f t="shared" si="23"/>
        <v>11026</v>
      </c>
      <c r="N108" s="69"/>
      <c r="P108" s="93"/>
      <c r="Q108" s="93"/>
      <c r="R108" s="93"/>
      <c r="S108" s="93"/>
    </row>
    <row r="109" spans="2:19" ht="15.95" customHeight="1">
      <c r="B109" s="60" t="s">
        <v>62</v>
      </c>
      <c r="C109" s="32">
        <f>C28</f>
        <v>3985</v>
      </c>
      <c r="D109" s="32">
        <f>D28</f>
        <v>18</v>
      </c>
      <c r="E109" s="32">
        <f t="shared" ref="E109:J109" si="26">SUM(E85:E88)</f>
        <v>35483</v>
      </c>
      <c r="F109" s="32">
        <f t="shared" si="26"/>
        <v>87806</v>
      </c>
      <c r="G109" s="32">
        <f t="shared" si="26"/>
        <v>5178</v>
      </c>
      <c r="H109" s="32">
        <f t="shared" si="26"/>
        <v>37713</v>
      </c>
      <c r="I109" s="32">
        <f t="shared" si="26"/>
        <v>6411</v>
      </c>
      <c r="J109" s="32">
        <f t="shared" si="26"/>
        <v>1514</v>
      </c>
      <c r="K109" s="32">
        <f>K28</f>
        <v>2257</v>
      </c>
      <c r="L109" s="32">
        <f>SUM(C109:K109)</f>
        <v>180365</v>
      </c>
      <c r="N109" s="35">
        <f>N88</f>
        <v>903</v>
      </c>
      <c r="P109" s="93"/>
      <c r="Q109" s="93"/>
      <c r="R109" s="93"/>
      <c r="S109" s="93"/>
    </row>
    <row r="110" spans="2:19" ht="12.75" customHeight="1">
      <c r="B110" s="8"/>
      <c r="C110" s="5"/>
      <c r="D110" s="5"/>
      <c r="E110" s="5"/>
      <c r="F110" s="5"/>
      <c r="G110" s="5"/>
      <c r="H110" s="5"/>
      <c r="I110" s="5"/>
      <c r="J110" s="5"/>
      <c r="K110" s="6"/>
      <c r="L110" s="6"/>
      <c r="P110" s="93"/>
      <c r="Q110" s="93"/>
      <c r="R110" s="93"/>
      <c r="S110" s="93"/>
    </row>
    <row r="111" spans="2:19" ht="15.95" customHeight="1">
      <c r="B111" s="70" t="s">
        <v>55</v>
      </c>
      <c r="C111" s="72"/>
      <c r="D111" s="73"/>
      <c r="E111" s="71">
        <f>E28-E109</f>
        <v>0</v>
      </c>
      <c r="F111" s="71">
        <f t="shared" ref="F111:L111" si="27">F28-F109</f>
        <v>0</v>
      </c>
      <c r="G111" s="71">
        <f t="shared" si="27"/>
        <v>0</v>
      </c>
      <c r="H111" s="71">
        <f t="shared" si="27"/>
        <v>0</v>
      </c>
      <c r="I111" s="71">
        <f t="shared" si="27"/>
        <v>0</v>
      </c>
      <c r="J111" s="71">
        <f t="shared" si="27"/>
        <v>0</v>
      </c>
      <c r="K111" s="74"/>
      <c r="L111" s="71">
        <f t="shared" si="27"/>
        <v>0</v>
      </c>
      <c r="P111" s="93"/>
      <c r="Q111" s="93"/>
      <c r="R111" s="93"/>
      <c r="S111" s="93"/>
    </row>
    <row r="112" spans="2:19" ht="12.75" customHeight="1">
      <c r="B112" s="8"/>
      <c r="C112" s="5"/>
      <c r="D112" s="5"/>
      <c r="E112" s="5"/>
      <c r="F112" s="5"/>
      <c r="G112" s="5"/>
      <c r="H112" s="5"/>
      <c r="I112" s="5"/>
      <c r="J112" s="5"/>
      <c r="K112" s="6"/>
      <c r="L112" s="6"/>
      <c r="P112" s="93"/>
      <c r="Q112" s="93"/>
      <c r="R112" s="93"/>
      <c r="S112" s="93"/>
    </row>
    <row r="113" spans="2:19" ht="15.95" customHeight="1">
      <c r="B113" s="29" t="s">
        <v>66</v>
      </c>
      <c r="C113" s="43"/>
      <c r="D113" s="43"/>
      <c r="E113" s="17">
        <v>0</v>
      </c>
      <c r="F113" s="17">
        <v>0</v>
      </c>
      <c r="G113" s="17">
        <v>0</v>
      </c>
      <c r="H113" s="17">
        <v>0</v>
      </c>
      <c r="I113" s="17">
        <v>0</v>
      </c>
      <c r="J113" s="17">
        <v>0</v>
      </c>
      <c r="K113" s="43"/>
      <c r="L113" s="33">
        <f>SUM(C113:K113)</f>
        <v>0</v>
      </c>
      <c r="M113" s="76" t="s">
        <v>122</v>
      </c>
      <c r="P113" s="93"/>
      <c r="Q113" s="93"/>
      <c r="R113" s="93"/>
      <c r="S113" s="93"/>
    </row>
    <row r="114" spans="2:19" ht="15.95" customHeight="1">
      <c r="B114" s="52" t="s">
        <v>5</v>
      </c>
      <c r="C114" s="43"/>
      <c r="D114" s="43"/>
      <c r="E114" s="43"/>
      <c r="F114" s="43"/>
      <c r="G114" s="43"/>
      <c r="H114" s="43"/>
      <c r="I114" s="43"/>
      <c r="J114" s="43"/>
      <c r="K114" s="43"/>
      <c r="L114" s="17">
        <v>499</v>
      </c>
      <c r="M114" s="76" t="s">
        <v>122</v>
      </c>
      <c r="P114" s="93"/>
      <c r="Q114" s="93"/>
      <c r="R114" s="93"/>
      <c r="S114" s="93"/>
    </row>
    <row r="115" spans="2:19" ht="12.75" customHeight="1">
      <c r="B115" s="8"/>
      <c r="C115" s="5"/>
      <c r="D115" s="5"/>
      <c r="E115" s="5"/>
      <c r="F115" s="5"/>
      <c r="G115" s="5"/>
      <c r="H115" s="5"/>
      <c r="I115" s="5"/>
      <c r="J115" s="5"/>
      <c r="K115" s="5"/>
      <c r="L115" s="5"/>
      <c r="P115" s="93"/>
      <c r="Q115" s="93"/>
      <c r="R115" s="93"/>
      <c r="S115" s="93"/>
    </row>
    <row r="116" spans="2:19" ht="15.95" customHeight="1">
      <c r="B116" s="55" t="s">
        <v>100</v>
      </c>
      <c r="C116" s="3"/>
      <c r="D116" s="3"/>
      <c r="E116" s="3"/>
      <c r="F116" s="3"/>
      <c r="G116" s="3"/>
      <c r="H116" s="3"/>
      <c r="I116" s="3"/>
      <c r="J116" s="3"/>
      <c r="K116" s="3"/>
      <c r="L116" s="3"/>
      <c r="P116" s="93"/>
      <c r="Q116" s="93"/>
      <c r="R116" s="93"/>
      <c r="S116" s="93"/>
    </row>
    <row r="117" spans="2:19" ht="15.95" customHeight="1">
      <c r="B117" s="67" t="s">
        <v>0</v>
      </c>
      <c r="C117" s="43"/>
      <c r="D117" s="43"/>
      <c r="E117" s="17">
        <v>0</v>
      </c>
      <c r="F117" s="17">
        <v>0</v>
      </c>
      <c r="G117" s="17">
        <v>0</v>
      </c>
      <c r="H117" s="17">
        <v>0</v>
      </c>
      <c r="I117" s="17">
        <v>0</v>
      </c>
      <c r="J117" s="17">
        <v>0</v>
      </c>
      <c r="K117" s="43"/>
      <c r="L117" s="33">
        <f>SUM(C117:K117)</f>
        <v>0</v>
      </c>
      <c r="P117" s="93"/>
      <c r="Q117" s="93"/>
      <c r="R117" s="93"/>
      <c r="S117" s="93"/>
    </row>
    <row r="118" spans="2:19" ht="15.95" customHeight="1">
      <c r="B118" s="29" t="s">
        <v>65</v>
      </c>
      <c r="C118" s="43"/>
      <c r="D118" s="43"/>
      <c r="E118" s="17">
        <v>0</v>
      </c>
      <c r="F118" s="17">
        <v>0</v>
      </c>
      <c r="G118" s="17">
        <v>0</v>
      </c>
      <c r="H118" s="17">
        <v>0</v>
      </c>
      <c r="I118" s="17">
        <v>0</v>
      </c>
      <c r="J118" s="17">
        <v>0</v>
      </c>
      <c r="K118" s="43"/>
      <c r="L118" s="33">
        <f>SUM(C118:K118)</f>
        <v>0</v>
      </c>
      <c r="P118" s="93"/>
      <c r="Q118" s="93"/>
      <c r="R118" s="93"/>
      <c r="S118" s="93"/>
    </row>
    <row r="119" spans="2:19" ht="15.95" customHeight="1">
      <c r="B119" s="29" t="s">
        <v>88</v>
      </c>
      <c r="C119" s="43"/>
      <c r="D119" s="43"/>
      <c r="E119" s="17">
        <v>0</v>
      </c>
      <c r="F119" s="17">
        <v>0</v>
      </c>
      <c r="G119" s="17">
        <v>0</v>
      </c>
      <c r="H119" s="17">
        <v>0</v>
      </c>
      <c r="I119" s="17">
        <v>0</v>
      </c>
      <c r="J119" s="17">
        <v>0</v>
      </c>
      <c r="K119" s="43"/>
      <c r="L119" s="33">
        <f>SUM(C119:K119)</f>
        <v>0</v>
      </c>
      <c r="P119" s="93"/>
      <c r="Q119" s="93"/>
      <c r="R119" s="93"/>
      <c r="S119" s="93"/>
    </row>
    <row r="120" spans="2:19" ht="15.95" customHeight="1">
      <c r="B120" s="53" t="s">
        <v>76</v>
      </c>
      <c r="C120" s="43"/>
      <c r="D120" s="43"/>
      <c r="E120" s="54">
        <f t="shared" ref="E120:J120" si="28">SUM(E121,E126)</f>
        <v>-2</v>
      </c>
      <c r="F120" s="54">
        <f t="shared" si="28"/>
        <v>-621</v>
      </c>
      <c r="G120" s="54">
        <f t="shared" si="28"/>
        <v>-40</v>
      </c>
      <c r="H120" s="54">
        <f t="shared" si="28"/>
        <v>-3</v>
      </c>
      <c r="I120" s="54">
        <f t="shared" si="28"/>
        <v>-2</v>
      </c>
      <c r="J120" s="54">
        <f t="shared" si="28"/>
        <v>-2</v>
      </c>
      <c r="K120" s="43"/>
      <c r="L120" s="33">
        <f>SUM(C120:K120)</f>
        <v>-670</v>
      </c>
      <c r="P120" s="93"/>
      <c r="Q120" s="93"/>
      <c r="R120" s="93"/>
      <c r="S120" s="93"/>
    </row>
    <row r="121" spans="2:19" ht="15.95" customHeight="1">
      <c r="B121" s="53" t="s">
        <v>77</v>
      </c>
      <c r="C121" s="43"/>
      <c r="D121" s="43"/>
      <c r="E121" s="54">
        <f t="shared" ref="E121:J121" si="29">SUM(E122:E125)</f>
        <v>0</v>
      </c>
      <c r="F121" s="54">
        <f t="shared" si="29"/>
        <v>-99</v>
      </c>
      <c r="G121" s="54">
        <f t="shared" si="29"/>
        <v>0</v>
      </c>
      <c r="H121" s="54">
        <f t="shared" si="29"/>
        <v>0</v>
      </c>
      <c r="I121" s="54">
        <f t="shared" si="29"/>
        <v>0</v>
      </c>
      <c r="J121" s="54">
        <f t="shared" si="29"/>
        <v>0</v>
      </c>
      <c r="K121" s="43"/>
      <c r="L121" s="33">
        <f>SUM(C121:K121)</f>
        <v>-99</v>
      </c>
      <c r="P121" s="93"/>
      <c r="Q121" s="93"/>
      <c r="R121" s="93"/>
      <c r="S121" s="93"/>
    </row>
    <row r="122" spans="2:19" ht="15.95" customHeight="1">
      <c r="B122" s="68" t="s">
        <v>58</v>
      </c>
      <c r="C122" s="43"/>
      <c r="D122" s="43"/>
      <c r="E122" s="88">
        <v>0</v>
      </c>
      <c r="F122" s="88">
        <v>-99</v>
      </c>
      <c r="G122" s="88">
        <v>0</v>
      </c>
      <c r="H122" s="88">
        <v>0</v>
      </c>
      <c r="I122" s="88">
        <v>0</v>
      </c>
      <c r="J122" s="88">
        <v>0</v>
      </c>
      <c r="K122" s="43"/>
      <c r="L122" s="33">
        <f t="shared" ref="L122:L134" si="30">SUM(C122:K122)</f>
        <v>-99</v>
      </c>
      <c r="P122" s="93"/>
      <c r="Q122" s="93"/>
      <c r="R122" s="93"/>
      <c r="S122" s="93"/>
    </row>
    <row r="123" spans="2:19" ht="15.95" customHeight="1">
      <c r="B123" s="68" t="s">
        <v>1</v>
      </c>
      <c r="C123" s="43"/>
      <c r="D123" s="43"/>
      <c r="E123" s="17">
        <v>0</v>
      </c>
      <c r="F123" s="43"/>
      <c r="G123" s="43"/>
      <c r="H123" s="43"/>
      <c r="I123" s="43"/>
      <c r="J123" s="43"/>
      <c r="K123" s="43"/>
      <c r="L123" s="33">
        <f>SUM(C123:K123)</f>
        <v>0</v>
      </c>
      <c r="P123" s="93"/>
      <c r="Q123" s="93"/>
      <c r="R123" s="93"/>
      <c r="S123" s="93"/>
    </row>
    <row r="124" spans="2:19" ht="15.95" customHeight="1">
      <c r="B124" s="30" t="s">
        <v>78</v>
      </c>
      <c r="C124" s="43"/>
      <c r="D124" s="43"/>
      <c r="E124" s="17">
        <v>0</v>
      </c>
      <c r="F124" s="43"/>
      <c r="G124" s="43"/>
      <c r="H124" s="43"/>
      <c r="I124" s="43"/>
      <c r="J124" s="43"/>
      <c r="K124" s="43"/>
      <c r="L124" s="33">
        <f>SUM(C124:K124)</f>
        <v>0</v>
      </c>
      <c r="P124" s="93"/>
      <c r="Q124" s="93"/>
      <c r="R124" s="93"/>
      <c r="S124" s="93"/>
    </row>
    <row r="125" spans="2:19" ht="15.95" customHeight="1">
      <c r="B125" s="30" t="s">
        <v>79</v>
      </c>
      <c r="C125" s="43"/>
      <c r="D125" s="43"/>
      <c r="E125" s="88">
        <v>0</v>
      </c>
      <c r="F125" s="88">
        <v>0</v>
      </c>
      <c r="G125" s="88">
        <v>0</v>
      </c>
      <c r="H125" s="88">
        <v>0</v>
      </c>
      <c r="I125" s="88">
        <v>0</v>
      </c>
      <c r="J125" s="88">
        <v>0</v>
      </c>
      <c r="K125" s="43"/>
      <c r="L125" s="33">
        <f t="shared" si="30"/>
        <v>0</v>
      </c>
      <c r="P125" s="93"/>
      <c r="Q125" s="93"/>
      <c r="R125" s="93"/>
      <c r="S125" s="93"/>
    </row>
    <row r="126" spans="2:19" ht="15.95" customHeight="1">
      <c r="B126" s="53" t="s">
        <v>80</v>
      </c>
      <c r="C126" s="43"/>
      <c r="D126" s="43"/>
      <c r="E126" s="54">
        <f t="shared" ref="E126:J126" si="31">SUM(E127:E134)</f>
        <v>-2</v>
      </c>
      <c r="F126" s="54">
        <f t="shared" si="31"/>
        <v>-522</v>
      </c>
      <c r="G126" s="54">
        <f t="shared" si="31"/>
        <v>-40</v>
      </c>
      <c r="H126" s="54">
        <f t="shared" si="31"/>
        <v>-3</v>
      </c>
      <c r="I126" s="54">
        <f t="shared" si="31"/>
        <v>-2</v>
      </c>
      <c r="J126" s="54">
        <f t="shared" si="31"/>
        <v>-2</v>
      </c>
      <c r="K126" s="43"/>
      <c r="L126" s="33">
        <f t="shared" si="30"/>
        <v>-571</v>
      </c>
      <c r="P126" s="93"/>
      <c r="Q126" s="93"/>
      <c r="R126" s="93"/>
      <c r="S126" s="93"/>
    </row>
    <row r="127" spans="2:19" ht="15.95" customHeight="1">
      <c r="B127" s="68" t="s">
        <v>2</v>
      </c>
      <c r="C127" s="43"/>
      <c r="D127" s="43"/>
      <c r="E127" s="17">
        <v>-2</v>
      </c>
      <c r="F127" s="17">
        <v>-190</v>
      </c>
      <c r="G127" s="17">
        <v>-25</v>
      </c>
      <c r="H127" s="17">
        <v>-3</v>
      </c>
      <c r="I127" s="17">
        <v>-2</v>
      </c>
      <c r="J127" s="17">
        <v>-2</v>
      </c>
      <c r="K127" s="43"/>
      <c r="L127" s="33">
        <f t="shared" si="30"/>
        <v>-224</v>
      </c>
      <c r="P127" s="93"/>
      <c r="Q127" s="93"/>
      <c r="R127" s="93"/>
      <c r="S127" s="93"/>
    </row>
    <row r="128" spans="2:19" ht="15.95" customHeight="1">
      <c r="B128" s="68" t="s">
        <v>3</v>
      </c>
      <c r="C128" s="43"/>
      <c r="D128" s="43"/>
      <c r="E128" s="17">
        <v>0</v>
      </c>
      <c r="F128" s="17">
        <v>-332</v>
      </c>
      <c r="G128" s="17">
        <v>0</v>
      </c>
      <c r="H128" s="17">
        <v>0</v>
      </c>
      <c r="I128" s="17">
        <v>0</v>
      </c>
      <c r="J128" s="17">
        <v>0</v>
      </c>
      <c r="K128" s="43"/>
      <c r="L128" s="33">
        <f t="shared" si="30"/>
        <v>-332</v>
      </c>
      <c r="P128" s="93"/>
      <c r="Q128" s="93"/>
      <c r="R128" s="93"/>
      <c r="S128" s="93"/>
    </row>
    <row r="129" spans="2:19" ht="15.95" customHeight="1">
      <c r="B129" s="30" t="s">
        <v>81</v>
      </c>
      <c r="C129" s="43"/>
      <c r="D129" s="43"/>
      <c r="E129" s="17">
        <v>0</v>
      </c>
      <c r="F129" s="17">
        <v>0</v>
      </c>
      <c r="G129" s="17">
        <v>0</v>
      </c>
      <c r="H129" s="17">
        <v>0</v>
      </c>
      <c r="I129" s="17">
        <v>0</v>
      </c>
      <c r="J129" s="17">
        <v>0</v>
      </c>
      <c r="K129" s="43"/>
      <c r="L129" s="33">
        <f t="shared" si="30"/>
        <v>0</v>
      </c>
      <c r="P129" s="93"/>
      <c r="Q129" s="93"/>
      <c r="R129" s="93"/>
      <c r="S129" s="93"/>
    </row>
    <row r="130" spans="2:19" ht="15.95" customHeight="1">
      <c r="B130" s="30" t="s">
        <v>82</v>
      </c>
      <c r="C130" s="43"/>
      <c r="D130" s="43"/>
      <c r="E130" s="17">
        <v>0</v>
      </c>
      <c r="F130" s="17">
        <v>0</v>
      </c>
      <c r="G130" s="17">
        <v>0</v>
      </c>
      <c r="H130" s="17">
        <v>0</v>
      </c>
      <c r="I130" s="17">
        <v>0</v>
      </c>
      <c r="J130" s="17">
        <v>0</v>
      </c>
      <c r="K130" s="43"/>
      <c r="L130" s="33">
        <f t="shared" si="30"/>
        <v>0</v>
      </c>
      <c r="P130" s="93"/>
      <c r="Q130" s="93"/>
      <c r="R130" s="93"/>
      <c r="S130" s="93"/>
    </row>
    <row r="131" spans="2:19" ht="15.95" customHeight="1">
      <c r="B131" s="30" t="s">
        <v>83</v>
      </c>
      <c r="C131" s="43"/>
      <c r="D131" s="43"/>
      <c r="E131" s="43"/>
      <c r="F131" s="17">
        <v>0</v>
      </c>
      <c r="G131" s="17">
        <v>0</v>
      </c>
      <c r="H131" s="17">
        <v>0</v>
      </c>
      <c r="I131" s="17">
        <v>0</v>
      </c>
      <c r="J131" s="17">
        <v>0</v>
      </c>
      <c r="K131" s="43"/>
      <c r="L131" s="33">
        <f t="shared" si="30"/>
        <v>0</v>
      </c>
      <c r="P131" s="93"/>
      <c r="Q131" s="93"/>
      <c r="R131" s="93"/>
      <c r="S131" s="93"/>
    </row>
    <row r="132" spans="2:19" ht="15.95" customHeight="1">
      <c r="B132" s="30" t="s">
        <v>84</v>
      </c>
      <c r="C132" s="43"/>
      <c r="D132" s="43"/>
      <c r="E132" s="17">
        <v>0</v>
      </c>
      <c r="F132" s="61"/>
      <c r="G132" s="61"/>
      <c r="H132" s="61"/>
      <c r="I132" s="61"/>
      <c r="J132" s="61"/>
      <c r="K132" s="43"/>
      <c r="L132" s="33">
        <f t="shared" si="30"/>
        <v>0</v>
      </c>
      <c r="P132" s="93"/>
      <c r="Q132" s="93"/>
      <c r="R132" s="93"/>
      <c r="S132" s="93"/>
    </row>
    <row r="133" spans="2:19" ht="15.95" customHeight="1">
      <c r="B133" s="30" t="s">
        <v>85</v>
      </c>
      <c r="C133" s="43"/>
      <c r="D133" s="43"/>
      <c r="E133" s="17">
        <v>0</v>
      </c>
      <c r="F133" s="61"/>
      <c r="G133" s="61"/>
      <c r="H133" s="61"/>
      <c r="I133" s="61"/>
      <c r="J133" s="61"/>
      <c r="K133" s="43"/>
      <c r="L133" s="33">
        <f t="shared" si="30"/>
        <v>0</v>
      </c>
      <c r="P133" s="93"/>
      <c r="Q133" s="93"/>
      <c r="R133" s="93"/>
      <c r="S133" s="93"/>
    </row>
    <row r="134" spans="2:19" ht="15.95" customHeight="1">
      <c r="B134" s="29" t="s">
        <v>86</v>
      </c>
      <c r="C134" s="43"/>
      <c r="D134" s="43"/>
      <c r="E134" s="17">
        <v>0</v>
      </c>
      <c r="F134" s="17">
        <v>0</v>
      </c>
      <c r="G134" s="17">
        <v>-15</v>
      </c>
      <c r="H134" s="17">
        <v>0</v>
      </c>
      <c r="I134" s="17">
        <v>0</v>
      </c>
      <c r="J134" s="17">
        <v>0</v>
      </c>
      <c r="K134" s="43"/>
      <c r="L134" s="33">
        <f t="shared" si="30"/>
        <v>-15</v>
      </c>
      <c r="P134" s="93"/>
      <c r="Q134" s="93"/>
      <c r="R134" s="93"/>
      <c r="S134" s="93"/>
    </row>
    <row r="135" spans="2:19" ht="15.95" customHeight="1">
      <c r="B135" s="31" t="s">
        <v>89</v>
      </c>
      <c r="C135" s="43"/>
      <c r="D135" s="43"/>
      <c r="E135" s="32">
        <f t="shared" ref="E135:J135" si="32">SUM(E117:E120)</f>
        <v>-2</v>
      </c>
      <c r="F135" s="32">
        <f t="shared" si="32"/>
        <v>-621</v>
      </c>
      <c r="G135" s="32">
        <f t="shared" si="32"/>
        <v>-40</v>
      </c>
      <c r="H135" s="32">
        <f t="shared" si="32"/>
        <v>-3</v>
      </c>
      <c r="I135" s="32">
        <f t="shared" si="32"/>
        <v>-2</v>
      </c>
      <c r="J135" s="32">
        <f t="shared" si="32"/>
        <v>-2</v>
      </c>
      <c r="K135" s="43"/>
      <c r="L135" s="32">
        <f>SUM(C135:K135)</f>
        <v>-670</v>
      </c>
      <c r="O135" s="16"/>
      <c r="P135" s="89">
        <v>-670</v>
      </c>
      <c r="Q135" s="48">
        <f>P135-L135</f>
        <v>0</v>
      </c>
    </row>
    <row r="136" spans="2:19" ht="12.75" customHeight="1">
      <c r="B136" s="4"/>
      <c r="C136" s="3"/>
      <c r="D136" s="3"/>
      <c r="E136" s="3"/>
      <c r="F136" s="3"/>
      <c r="G136" s="3"/>
      <c r="H136" s="3"/>
      <c r="I136" s="3"/>
      <c r="J136" s="3"/>
      <c r="K136" s="3"/>
      <c r="L136" s="3"/>
      <c r="M136" s="3"/>
      <c r="P136" s="3"/>
    </row>
  </sheetData>
  <mergeCells count="12">
    <mergeCell ref="C6:C7"/>
    <mergeCell ref="D6:D7"/>
    <mergeCell ref="E6:E7"/>
    <mergeCell ref="F6:F7"/>
    <mergeCell ref="G6:G7"/>
    <mergeCell ref="P6:P7"/>
    <mergeCell ref="Q6:Q7"/>
    <mergeCell ref="H6:H7"/>
    <mergeCell ref="I6:I7"/>
    <mergeCell ref="J6:J7"/>
    <mergeCell ref="K6:K7"/>
    <mergeCell ref="L6:L7"/>
  </mergeCells>
  <conditionalFormatting sqref="M79:M81 M113:M114">
    <cfRule type="cellIs" dxfId="131" priority="24" operator="equal">
      <formula>"FAIL"</formula>
    </cfRule>
  </conditionalFormatting>
  <conditionalFormatting sqref="E77:J77 L77 E111:J111 L111">
    <cfRule type="cellIs" dxfId="130" priority="23" operator="notEqual">
      <formula>0</formula>
    </cfRule>
  </conditionalFormatting>
  <conditionalFormatting sqref="Q8:Q13 Q19:Q23 Q28 Q39:Q40 Q44 Q48 Q135">
    <cfRule type="cellIs" dxfId="129" priority="22" operator="notEqual">
      <formula>0</formula>
    </cfRule>
  </conditionalFormatting>
  <conditionalFormatting sqref="Q6:Q7">
    <cfRule type="expression" dxfId="128" priority="21">
      <formula>SUM($Q$8:$Q$135)&lt;&gt;0</formula>
    </cfRule>
  </conditionalFormatting>
  <conditionalFormatting sqref="C3:E3">
    <cfRule type="expression" dxfId="127" priority="20">
      <formula>$E$3&lt;&gt;0</formula>
    </cfRule>
  </conditionalFormatting>
  <conditionalFormatting sqref="C33:L33">
    <cfRule type="expression" dxfId="126" priority="18">
      <formula>ABS(C16-C33)&gt;1000</formula>
    </cfRule>
    <cfRule type="expression" dxfId="125" priority="19">
      <formula>ABS((C16-C33)/C33)&gt;0.1</formula>
    </cfRule>
  </conditionalFormatting>
  <conditionalFormatting sqref="C34:L34">
    <cfRule type="expression" dxfId="124" priority="16">
      <formula>ABS(C26-C34)&gt;1000</formula>
    </cfRule>
    <cfRule type="expression" dxfId="123" priority="17">
      <formula>ABS((C26-C34)/C34)&gt;0.1</formula>
    </cfRule>
  </conditionalFormatting>
  <conditionalFormatting sqref="C35:L35">
    <cfRule type="expression" dxfId="122" priority="14">
      <formula>ABS(C28-C35)&gt;1000</formula>
    </cfRule>
    <cfRule type="expression" dxfId="121" priority="15">
      <formula>ABS((C28-C35)/C35)&gt;0.1</formula>
    </cfRule>
  </conditionalFormatting>
  <conditionalFormatting sqref="Q45">
    <cfRule type="cellIs" dxfId="120" priority="13" operator="notEqual">
      <formula>0</formula>
    </cfRule>
  </conditionalFormatting>
  <dataValidations count="2">
    <dataValidation type="list" allowBlank="1" showInputMessage="1" showErrorMessage="1" sqref="H3">
      <formula1>#REF!</formula1>
    </dataValidation>
    <dataValidation errorStyle="warning" allowBlank="1" showInputMessage="1" showErrorMessage="1" sqref="E131 F132:J133 E126:J126 F123:J124 E120:J121 N54 N88 E54:J54 E88:J88 C117:D120 K117:K120 K79 C79:D79 C51:D54 K51:K54 E51:J51 C85:D88 K85:K88 C113:D113 K113"/>
  </dataValidations>
  <printOptions horizontalCentered="1" verticalCentered="1"/>
  <pageMargins left="0.47244094488188981" right="0.47244094488188981" top="0.47244094488188981" bottom="0.47244094488188981" header="0.51181102362204722" footer="0.51181102362204722"/>
  <pageSetup paperSize="8" scale="47"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8DB4E2"/>
    <pageSetUpPr fitToPage="1"/>
  </sheetPr>
  <dimension ref="A1:S136"/>
  <sheetViews>
    <sheetView zoomScaleNormal="100" workbookViewId="0">
      <pane ySplit="7" topLeftCell="A8" activePane="bottomLeft" state="frozen"/>
      <selection activeCell="L1" sqref="L1"/>
      <selection pane="bottomLeft" activeCell="L1" sqref="L1"/>
    </sheetView>
  </sheetViews>
  <sheetFormatPr defaultColWidth="10" defaultRowHeight="12.75"/>
  <cols>
    <col min="1" max="1" width="2.7109375" style="85" customWidth="1"/>
    <col min="2" max="2" width="104" style="85" customWidth="1"/>
    <col min="3" max="5" width="13.42578125" style="85" customWidth="1"/>
    <col min="6" max="6" width="13.85546875" style="85" customWidth="1"/>
    <col min="7" max="8" width="12.5703125" style="85" customWidth="1"/>
    <col min="9" max="9" width="13.28515625" style="85" customWidth="1"/>
    <col min="10" max="10" width="12.28515625" style="85" customWidth="1"/>
    <col min="11" max="12" width="15.140625" style="85" customWidth="1"/>
    <col min="13" max="13" width="7.7109375" style="85" customWidth="1"/>
    <col min="14" max="14" width="13" style="85" customWidth="1"/>
    <col min="15" max="15" width="3.28515625" style="85" customWidth="1"/>
    <col min="16" max="16" width="10.7109375" style="85" customWidth="1"/>
    <col min="17" max="17" width="11.5703125" style="85" customWidth="1"/>
    <col min="18" max="18" width="12.42578125" style="85" customWidth="1"/>
    <col min="19" max="20" width="9.140625" style="85" customWidth="1"/>
    <col min="21" max="21" width="10" style="85"/>
    <col min="22" max="22" width="10" style="85" customWidth="1"/>
    <col min="23" max="16384" width="10" style="85"/>
  </cols>
  <sheetData>
    <row r="1" spans="1:17" ht="20.100000000000001" customHeight="1">
      <c r="B1" s="22" t="s">
        <v>18</v>
      </c>
      <c r="C1" s="90"/>
      <c r="D1" s="90"/>
      <c r="G1" s="90"/>
      <c r="H1" s="90"/>
    </row>
    <row r="2" spans="1:17" ht="20.100000000000001" customHeight="1">
      <c r="B2" s="22" t="s">
        <v>116</v>
      </c>
    </row>
    <row r="3" spans="1:17" ht="20.100000000000001" customHeight="1">
      <c r="B3" s="23" t="s">
        <v>43</v>
      </c>
      <c r="C3" s="91"/>
      <c r="D3" s="91"/>
      <c r="E3" s="80"/>
      <c r="F3" s="92"/>
      <c r="G3" s="92"/>
      <c r="H3" s="82"/>
    </row>
    <row r="4" spans="1:17" ht="12.75" customHeight="1">
      <c r="C4" s="10"/>
      <c r="D4" s="10"/>
      <c r="E4" s="10"/>
      <c r="F4" s="10"/>
      <c r="G4" s="10"/>
      <c r="H4" s="10"/>
      <c r="I4" s="10"/>
      <c r="J4" s="10"/>
      <c r="K4" s="10"/>
      <c r="L4" s="10"/>
      <c r="M4" s="10"/>
      <c r="N4" s="10"/>
      <c r="P4" s="24"/>
    </row>
    <row r="5" spans="1:17" ht="12.75" customHeight="1">
      <c r="C5" s="10"/>
      <c r="D5" s="10"/>
      <c r="E5" s="10"/>
      <c r="F5" s="10"/>
      <c r="G5" s="10"/>
      <c r="H5" s="10"/>
      <c r="I5" s="10"/>
      <c r="J5" s="10"/>
      <c r="K5" s="10"/>
      <c r="L5" s="24" t="s">
        <v>64</v>
      </c>
      <c r="P5" s="16"/>
    </row>
    <row r="6" spans="1:17" ht="33" customHeight="1">
      <c r="B6" s="58" t="s">
        <v>104</v>
      </c>
      <c r="C6" s="108" t="s">
        <v>19</v>
      </c>
      <c r="D6" s="108" t="s">
        <v>20</v>
      </c>
      <c r="E6" s="108" t="s">
        <v>21</v>
      </c>
      <c r="F6" s="108" t="s">
        <v>63</v>
      </c>
      <c r="G6" s="108" t="s">
        <v>108</v>
      </c>
      <c r="H6" s="108" t="s">
        <v>109</v>
      </c>
      <c r="I6" s="108" t="s">
        <v>110</v>
      </c>
      <c r="J6" s="108" t="s">
        <v>111</v>
      </c>
      <c r="K6" s="108" t="s">
        <v>70</v>
      </c>
      <c r="L6" s="109" t="s">
        <v>22</v>
      </c>
      <c r="N6" s="49" t="s">
        <v>9</v>
      </c>
      <c r="O6" s="9"/>
      <c r="P6" s="107" t="s">
        <v>7</v>
      </c>
      <c r="Q6" s="107" t="s">
        <v>8</v>
      </c>
    </row>
    <row r="7" spans="1:17" ht="51.75" customHeight="1">
      <c r="B7" s="56" t="s">
        <v>105</v>
      </c>
      <c r="C7" s="108"/>
      <c r="D7" s="108"/>
      <c r="E7" s="108"/>
      <c r="F7" s="108"/>
      <c r="G7" s="108"/>
      <c r="H7" s="108"/>
      <c r="I7" s="108"/>
      <c r="J7" s="108"/>
      <c r="K7" s="108"/>
      <c r="L7" s="109"/>
      <c r="N7" s="49" t="s">
        <v>112</v>
      </c>
      <c r="O7" s="57"/>
      <c r="P7" s="107"/>
      <c r="Q7" s="107"/>
    </row>
    <row r="8" spans="1:17" ht="15.95" customHeight="1">
      <c r="A8" s="16"/>
      <c r="B8" s="28" t="s">
        <v>12</v>
      </c>
      <c r="C8" s="86">
        <v>104</v>
      </c>
      <c r="D8" s="86">
        <v>0</v>
      </c>
      <c r="E8" s="86">
        <v>148</v>
      </c>
      <c r="F8" s="86">
        <v>517</v>
      </c>
      <c r="G8" s="86">
        <v>49</v>
      </c>
      <c r="H8" s="86">
        <v>194</v>
      </c>
      <c r="I8" s="86">
        <v>19</v>
      </c>
      <c r="J8" s="86">
        <v>2</v>
      </c>
      <c r="K8" s="86">
        <v>13</v>
      </c>
      <c r="L8" s="59">
        <f>SUM(C8:K8)</f>
        <v>1046</v>
      </c>
      <c r="M8" s="10"/>
      <c r="N8" s="10"/>
      <c r="O8" s="19"/>
      <c r="P8" s="46">
        <v>1046</v>
      </c>
      <c r="Q8" s="47">
        <f t="shared" ref="Q8:Q13" si="0">P8-L8</f>
        <v>0</v>
      </c>
    </row>
    <row r="9" spans="1:17" ht="15.95" customHeight="1">
      <c r="A9" s="16"/>
      <c r="B9" s="28" t="s">
        <v>57</v>
      </c>
      <c r="C9" s="43"/>
      <c r="D9" s="43"/>
      <c r="E9" s="43"/>
      <c r="F9" s="43"/>
      <c r="G9" s="43"/>
      <c r="H9" s="43"/>
      <c r="I9" s="43"/>
      <c r="J9" s="43"/>
      <c r="K9" s="43"/>
      <c r="L9" s="43"/>
      <c r="M9" s="10"/>
      <c r="N9" s="10"/>
      <c r="O9" s="19"/>
      <c r="P9" s="78"/>
      <c r="Q9" s="79"/>
    </row>
    <row r="10" spans="1:17" ht="15.95" customHeight="1">
      <c r="A10" s="16"/>
      <c r="B10" s="29" t="s">
        <v>94</v>
      </c>
      <c r="C10" s="17">
        <v>2004</v>
      </c>
      <c r="D10" s="17">
        <v>0</v>
      </c>
      <c r="E10" s="17">
        <v>2592</v>
      </c>
      <c r="F10" s="17">
        <v>9638</v>
      </c>
      <c r="G10" s="17">
        <v>915</v>
      </c>
      <c r="H10" s="17">
        <v>3643</v>
      </c>
      <c r="I10" s="17">
        <v>356</v>
      </c>
      <c r="J10" s="17">
        <v>36</v>
      </c>
      <c r="K10" s="17">
        <v>244</v>
      </c>
      <c r="L10" s="33">
        <f>SUM(C10:K10)</f>
        <v>19428</v>
      </c>
      <c r="M10" s="10"/>
      <c r="N10" s="10"/>
      <c r="O10" s="18"/>
      <c r="P10" s="46">
        <v>19428</v>
      </c>
      <c r="Q10" s="47">
        <f t="shared" si="0"/>
        <v>0</v>
      </c>
    </row>
    <row r="11" spans="1:17" ht="15.95" customHeight="1">
      <c r="B11" s="29" t="s">
        <v>91</v>
      </c>
      <c r="C11" s="17">
        <v>0</v>
      </c>
      <c r="D11" s="17">
        <v>0</v>
      </c>
      <c r="E11" s="17">
        <v>0</v>
      </c>
      <c r="F11" s="17">
        <v>0</v>
      </c>
      <c r="G11" s="17">
        <v>0</v>
      </c>
      <c r="H11" s="17">
        <v>0</v>
      </c>
      <c r="I11" s="17">
        <v>0</v>
      </c>
      <c r="J11" s="17">
        <v>0</v>
      </c>
      <c r="K11" s="17">
        <v>0</v>
      </c>
      <c r="L11" s="33">
        <f>SUM(C11:K11)</f>
        <v>0</v>
      </c>
      <c r="O11" s="15"/>
      <c r="P11" s="46">
        <v>0</v>
      </c>
      <c r="Q11" s="47">
        <f t="shared" si="0"/>
        <v>0</v>
      </c>
    </row>
    <row r="12" spans="1:17" ht="15.95" customHeight="1">
      <c r="B12" s="28" t="s">
        <v>15</v>
      </c>
      <c r="C12" s="17">
        <v>2505</v>
      </c>
      <c r="D12" s="17">
        <v>0</v>
      </c>
      <c r="E12" s="17">
        <v>3354</v>
      </c>
      <c r="F12" s="17">
        <v>12471</v>
      </c>
      <c r="G12" s="17">
        <v>1184</v>
      </c>
      <c r="H12" s="17">
        <v>4713</v>
      </c>
      <c r="I12" s="17">
        <v>461</v>
      </c>
      <c r="J12" s="17">
        <v>47</v>
      </c>
      <c r="K12" s="17">
        <v>315</v>
      </c>
      <c r="L12" s="33">
        <f>SUM(C12:K12)</f>
        <v>25050</v>
      </c>
      <c r="M12" s="10"/>
      <c r="N12" s="10"/>
      <c r="O12" s="11"/>
      <c r="P12" s="46">
        <v>25050</v>
      </c>
      <c r="Q12" s="47">
        <f t="shared" si="0"/>
        <v>0</v>
      </c>
    </row>
    <row r="13" spans="1:17" ht="15.95" customHeight="1">
      <c r="B13" s="31" t="s">
        <v>68</v>
      </c>
      <c r="C13" s="32">
        <f>C8+C9+C10+C11+C12</f>
        <v>4613</v>
      </c>
      <c r="D13" s="32">
        <f t="shared" ref="D13:L13" si="1">D8+D9+D10+D11+D12</f>
        <v>0</v>
      </c>
      <c r="E13" s="32">
        <f t="shared" si="1"/>
        <v>6094</v>
      </c>
      <c r="F13" s="32">
        <f t="shared" si="1"/>
        <v>22626</v>
      </c>
      <c r="G13" s="32">
        <f t="shared" si="1"/>
        <v>2148</v>
      </c>
      <c r="H13" s="32">
        <f t="shared" si="1"/>
        <v>8550</v>
      </c>
      <c r="I13" s="32">
        <f t="shared" si="1"/>
        <v>836</v>
      </c>
      <c r="J13" s="32">
        <f t="shared" si="1"/>
        <v>85</v>
      </c>
      <c r="K13" s="32">
        <f t="shared" si="1"/>
        <v>572</v>
      </c>
      <c r="L13" s="32">
        <f t="shared" si="1"/>
        <v>45524</v>
      </c>
      <c r="M13" s="12"/>
      <c r="N13" s="10"/>
      <c r="O13" s="11"/>
      <c r="P13" s="46">
        <v>45524</v>
      </c>
      <c r="Q13" s="47">
        <f t="shared" si="0"/>
        <v>0</v>
      </c>
    </row>
    <row r="14" spans="1:17" ht="12.75" customHeight="1">
      <c r="C14" s="3"/>
      <c r="D14" s="3"/>
      <c r="E14" s="3"/>
      <c r="F14" s="3"/>
      <c r="G14" s="3"/>
      <c r="H14" s="3"/>
      <c r="I14" s="3"/>
      <c r="J14" s="3"/>
      <c r="K14" s="3"/>
      <c r="L14" s="3"/>
      <c r="N14" s="10"/>
      <c r="O14" s="5"/>
      <c r="P14" s="7"/>
      <c r="Q14" s="7"/>
    </row>
    <row r="15" spans="1:17" ht="15.95" customHeight="1">
      <c r="B15" s="45" t="s">
        <v>95</v>
      </c>
      <c r="C15" s="83">
        <f t="shared" ref="C15:K15" si="2">IF(C10&gt;-C21,C10+C21,0)</f>
        <v>39</v>
      </c>
      <c r="D15" s="83">
        <f t="shared" si="2"/>
        <v>0</v>
      </c>
      <c r="E15" s="83">
        <f t="shared" si="2"/>
        <v>0</v>
      </c>
      <c r="F15" s="83">
        <f t="shared" si="2"/>
        <v>0</v>
      </c>
      <c r="G15" s="83">
        <f t="shared" si="2"/>
        <v>0</v>
      </c>
      <c r="H15" s="83">
        <f t="shared" si="2"/>
        <v>0</v>
      </c>
      <c r="I15" s="83">
        <f t="shared" si="2"/>
        <v>0</v>
      </c>
      <c r="J15" s="83">
        <f t="shared" si="2"/>
        <v>0</v>
      </c>
      <c r="K15" s="83">
        <f t="shared" si="2"/>
        <v>0</v>
      </c>
      <c r="L15" s="33">
        <f>SUM(C15:K15)</f>
        <v>39</v>
      </c>
      <c r="N15" s="10"/>
      <c r="O15" s="5"/>
      <c r="P15" s="7"/>
      <c r="Q15" s="7"/>
    </row>
    <row r="16" spans="1:17" ht="15.95" customHeight="1">
      <c r="B16" s="31" t="s">
        <v>92</v>
      </c>
      <c r="C16" s="32">
        <f>SUM(C8:C9,C12,C15)+C19+C20+C11</f>
        <v>2648</v>
      </c>
      <c r="D16" s="32">
        <f t="shared" ref="D16:K16" si="3">SUM(D8:D9,D12,D15)+D19+D20+D11</f>
        <v>0</v>
      </c>
      <c r="E16" s="32">
        <f t="shared" si="3"/>
        <v>3502</v>
      </c>
      <c r="F16" s="32">
        <f t="shared" si="3"/>
        <v>12988</v>
      </c>
      <c r="G16" s="32">
        <f t="shared" si="3"/>
        <v>1233</v>
      </c>
      <c r="H16" s="32">
        <f t="shared" si="3"/>
        <v>4907</v>
      </c>
      <c r="I16" s="32">
        <f t="shared" si="3"/>
        <v>480</v>
      </c>
      <c r="J16" s="32">
        <f t="shared" si="3"/>
        <v>49</v>
      </c>
      <c r="K16" s="32">
        <f t="shared" si="3"/>
        <v>328</v>
      </c>
      <c r="L16" s="32">
        <f>SUM(C16:K16)</f>
        <v>26135</v>
      </c>
      <c r="N16" s="10"/>
      <c r="O16" s="6"/>
      <c r="P16" s="7"/>
      <c r="Q16" s="7"/>
    </row>
    <row r="17" spans="1:19" ht="12.75" customHeight="1">
      <c r="A17" s="16"/>
      <c r="C17" s="3"/>
      <c r="D17" s="3"/>
      <c r="E17" s="3"/>
      <c r="F17" s="3"/>
      <c r="G17" s="3"/>
      <c r="H17" s="3"/>
      <c r="I17" s="3"/>
      <c r="J17" s="3"/>
      <c r="K17" s="3"/>
      <c r="L17" s="3"/>
      <c r="O17" s="18"/>
      <c r="P17" s="7"/>
      <c r="Q17" s="7"/>
    </row>
    <row r="18" spans="1:19" ht="15.95" customHeight="1">
      <c r="B18" s="21" t="s">
        <v>54</v>
      </c>
      <c r="C18" s="3"/>
      <c r="D18" s="3"/>
      <c r="E18" s="3"/>
      <c r="F18" s="3"/>
      <c r="G18" s="3"/>
      <c r="H18" s="3"/>
      <c r="I18" s="3"/>
      <c r="J18" s="3"/>
      <c r="K18" s="3"/>
      <c r="L18" s="3"/>
      <c r="M18" s="10"/>
      <c r="N18" s="5"/>
      <c r="O18" s="3"/>
      <c r="P18" s="7"/>
      <c r="Q18" s="7"/>
      <c r="R18" s="42"/>
      <c r="S18" s="42"/>
    </row>
    <row r="19" spans="1:19" ht="15.95" customHeight="1">
      <c r="A19" s="16"/>
      <c r="B19" s="29" t="s">
        <v>69</v>
      </c>
      <c r="C19" s="17">
        <v>0</v>
      </c>
      <c r="D19" s="17">
        <v>0</v>
      </c>
      <c r="E19" s="17">
        <v>0</v>
      </c>
      <c r="F19" s="17">
        <v>0</v>
      </c>
      <c r="G19" s="17">
        <v>0</v>
      </c>
      <c r="H19" s="17">
        <v>0</v>
      </c>
      <c r="I19" s="17">
        <v>0</v>
      </c>
      <c r="J19" s="17">
        <v>0</v>
      </c>
      <c r="K19" s="17">
        <v>0</v>
      </c>
      <c r="L19" s="33">
        <f t="shared" ref="L19:L23" si="4">SUM(C19:K19)</f>
        <v>0</v>
      </c>
      <c r="O19" s="19"/>
      <c r="P19" s="46">
        <v>0</v>
      </c>
      <c r="Q19" s="47">
        <f t="shared" ref="Q19:Q23" si="5">P19-L19</f>
        <v>0</v>
      </c>
    </row>
    <row r="20" spans="1:19" ht="15.95" customHeight="1">
      <c r="A20" s="16"/>
      <c r="B20" s="28" t="s">
        <v>56</v>
      </c>
      <c r="C20" s="43"/>
      <c r="D20" s="43"/>
      <c r="E20" s="43"/>
      <c r="F20" s="43"/>
      <c r="G20" s="43"/>
      <c r="H20" s="43"/>
      <c r="I20" s="43"/>
      <c r="J20" s="43"/>
      <c r="K20" s="43"/>
      <c r="L20" s="43"/>
      <c r="O20" s="18"/>
      <c r="P20" s="78"/>
      <c r="Q20" s="79"/>
    </row>
    <row r="21" spans="1:19" ht="15.95" customHeight="1">
      <c r="B21" s="29" t="s">
        <v>97</v>
      </c>
      <c r="C21" s="17">
        <v>-1965</v>
      </c>
      <c r="D21" s="17">
        <v>0</v>
      </c>
      <c r="E21" s="17">
        <v>-2592</v>
      </c>
      <c r="F21" s="17">
        <v>-9638</v>
      </c>
      <c r="G21" s="17">
        <v>-915</v>
      </c>
      <c r="H21" s="17">
        <v>-3643</v>
      </c>
      <c r="I21" s="17">
        <v>-356</v>
      </c>
      <c r="J21" s="17">
        <v>-36</v>
      </c>
      <c r="K21" s="17">
        <v>-244</v>
      </c>
      <c r="L21" s="33">
        <f t="shared" si="4"/>
        <v>-19389</v>
      </c>
      <c r="O21" s="18"/>
      <c r="P21" s="46">
        <v>-19389</v>
      </c>
      <c r="Q21" s="47">
        <f t="shared" si="5"/>
        <v>0</v>
      </c>
    </row>
    <row r="22" spans="1:19" ht="15.95" customHeight="1">
      <c r="B22" s="28" t="s">
        <v>17</v>
      </c>
      <c r="C22" s="17">
        <v>-427</v>
      </c>
      <c r="D22" s="17">
        <v>0</v>
      </c>
      <c r="E22" s="17">
        <v>-118</v>
      </c>
      <c r="F22" s="17">
        <v>-3718</v>
      </c>
      <c r="G22" s="17">
        <v>-696</v>
      </c>
      <c r="H22" s="17">
        <v>-1412</v>
      </c>
      <c r="I22" s="17">
        <v>-39</v>
      </c>
      <c r="J22" s="17">
        <v>-35</v>
      </c>
      <c r="K22" s="17">
        <v>-300</v>
      </c>
      <c r="L22" s="33">
        <f t="shared" si="4"/>
        <v>-6745</v>
      </c>
      <c r="O22" s="18"/>
      <c r="P22" s="46">
        <v>-6745</v>
      </c>
      <c r="Q22" s="47">
        <f t="shared" si="5"/>
        <v>0</v>
      </c>
    </row>
    <row r="23" spans="1:19" ht="15.95" customHeight="1">
      <c r="B23" s="34" t="s">
        <v>90</v>
      </c>
      <c r="C23" s="32">
        <f t="shared" ref="C23:K23" si="6">SUM(C19:C22)</f>
        <v>-2392</v>
      </c>
      <c r="D23" s="32">
        <f t="shared" si="6"/>
        <v>0</v>
      </c>
      <c r="E23" s="32">
        <f t="shared" si="6"/>
        <v>-2710</v>
      </c>
      <c r="F23" s="32">
        <f t="shared" si="6"/>
        <v>-13356</v>
      </c>
      <c r="G23" s="32">
        <f t="shared" si="6"/>
        <v>-1611</v>
      </c>
      <c r="H23" s="32">
        <f t="shared" si="6"/>
        <v>-5055</v>
      </c>
      <c r="I23" s="32">
        <f t="shared" si="6"/>
        <v>-395</v>
      </c>
      <c r="J23" s="32">
        <f t="shared" si="6"/>
        <v>-71</v>
      </c>
      <c r="K23" s="32">
        <f t="shared" si="6"/>
        <v>-544</v>
      </c>
      <c r="L23" s="32">
        <f t="shared" si="4"/>
        <v>-26134</v>
      </c>
      <c r="M23" s="1"/>
      <c r="O23" s="15"/>
      <c r="P23" s="46">
        <v>-26134</v>
      </c>
      <c r="Q23" s="47">
        <f t="shared" si="5"/>
        <v>0</v>
      </c>
    </row>
    <row r="24" spans="1:19" ht="12.75" customHeight="1">
      <c r="A24" s="16"/>
      <c r="B24" s="2"/>
      <c r="C24" s="3"/>
      <c r="D24" s="3"/>
      <c r="E24" s="3"/>
      <c r="F24" s="3"/>
      <c r="G24" s="3"/>
      <c r="H24" s="3"/>
      <c r="I24" s="3"/>
      <c r="J24" s="3"/>
      <c r="K24" s="3"/>
      <c r="L24" s="3"/>
      <c r="O24" s="16"/>
      <c r="P24" s="7"/>
      <c r="Q24" s="7"/>
    </row>
    <row r="25" spans="1:19" ht="15.95" customHeight="1">
      <c r="A25" s="16"/>
      <c r="B25" s="45" t="s">
        <v>96</v>
      </c>
      <c r="C25" s="83">
        <f t="shared" ref="C25:K25" si="7">IF(-C21&gt;C10,C21+C10,0)</f>
        <v>0</v>
      </c>
      <c r="D25" s="83">
        <f t="shared" si="7"/>
        <v>0</v>
      </c>
      <c r="E25" s="83">
        <f t="shared" si="7"/>
        <v>0</v>
      </c>
      <c r="F25" s="83">
        <f t="shared" si="7"/>
        <v>0</v>
      </c>
      <c r="G25" s="83">
        <f t="shared" si="7"/>
        <v>0</v>
      </c>
      <c r="H25" s="83">
        <f t="shared" si="7"/>
        <v>0</v>
      </c>
      <c r="I25" s="83">
        <f t="shared" si="7"/>
        <v>0</v>
      </c>
      <c r="J25" s="83">
        <f t="shared" si="7"/>
        <v>0</v>
      </c>
      <c r="K25" s="83">
        <f t="shared" si="7"/>
        <v>0</v>
      </c>
      <c r="L25" s="33">
        <f t="shared" ref="L25:L26" si="8">SUM(C25:K25)</f>
        <v>0</v>
      </c>
      <c r="O25" s="16"/>
      <c r="P25" s="7"/>
      <c r="Q25" s="7"/>
    </row>
    <row r="26" spans="1:19" ht="15.95" customHeight="1">
      <c r="A26" s="16"/>
      <c r="B26" s="31" t="s">
        <v>93</v>
      </c>
      <c r="C26" s="32">
        <f>SUM(C22,C25)</f>
        <v>-427</v>
      </c>
      <c r="D26" s="32">
        <f t="shared" ref="D26:K26" si="9">SUM(D22,D25)</f>
        <v>0</v>
      </c>
      <c r="E26" s="32">
        <f t="shared" si="9"/>
        <v>-118</v>
      </c>
      <c r="F26" s="32">
        <f t="shared" si="9"/>
        <v>-3718</v>
      </c>
      <c r="G26" s="32">
        <f t="shared" si="9"/>
        <v>-696</v>
      </c>
      <c r="H26" s="32">
        <f t="shared" si="9"/>
        <v>-1412</v>
      </c>
      <c r="I26" s="32">
        <f t="shared" si="9"/>
        <v>-39</v>
      </c>
      <c r="J26" s="32">
        <f t="shared" si="9"/>
        <v>-35</v>
      </c>
      <c r="K26" s="32">
        <f t="shared" si="9"/>
        <v>-300</v>
      </c>
      <c r="L26" s="32">
        <f t="shared" si="8"/>
        <v>-6745</v>
      </c>
      <c r="O26" s="15"/>
      <c r="P26" s="7"/>
      <c r="Q26" s="7"/>
    </row>
    <row r="27" spans="1:19" ht="12.75" customHeight="1">
      <c r="A27" s="16"/>
      <c r="B27" s="2"/>
      <c r="C27" s="3"/>
      <c r="D27" s="3"/>
      <c r="E27" s="3"/>
      <c r="F27" s="3"/>
      <c r="G27" s="3"/>
      <c r="H27" s="3"/>
      <c r="I27" s="3"/>
      <c r="J27" s="3"/>
      <c r="K27" s="3"/>
      <c r="L27" s="3"/>
      <c r="O27" s="15"/>
      <c r="P27" s="7"/>
      <c r="Q27" s="7"/>
    </row>
    <row r="28" spans="1:19" ht="15.95" customHeight="1">
      <c r="A28" s="16"/>
      <c r="B28" s="31" t="s">
        <v>67</v>
      </c>
      <c r="C28" s="32">
        <f>C13+C23</f>
        <v>2221</v>
      </c>
      <c r="D28" s="32">
        <f t="shared" ref="D28:L28" si="10">D13+D23</f>
        <v>0</v>
      </c>
      <c r="E28" s="32">
        <f t="shared" si="10"/>
        <v>3384</v>
      </c>
      <c r="F28" s="32">
        <f t="shared" si="10"/>
        <v>9270</v>
      </c>
      <c r="G28" s="32">
        <f t="shared" si="10"/>
        <v>537</v>
      </c>
      <c r="H28" s="32">
        <f t="shared" si="10"/>
        <v>3495</v>
      </c>
      <c r="I28" s="32">
        <f t="shared" si="10"/>
        <v>441</v>
      </c>
      <c r="J28" s="32">
        <f t="shared" si="10"/>
        <v>14</v>
      </c>
      <c r="K28" s="32">
        <f t="shared" si="10"/>
        <v>28</v>
      </c>
      <c r="L28" s="32">
        <f t="shared" si="10"/>
        <v>19390</v>
      </c>
      <c r="M28" s="1"/>
      <c r="O28" s="15"/>
      <c r="P28" s="46">
        <v>19390</v>
      </c>
      <c r="Q28" s="47">
        <f>P28-L28</f>
        <v>0</v>
      </c>
    </row>
    <row r="29" spans="1:19" ht="12.75" customHeight="1">
      <c r="A29" s="20"/>
      <c r="B29" s="2"/>
      <c r="C29" s="3"/>
      <c r="D29" s="3"/>
      <c r="E29" s="3"/>
      <c r="F29" s="3"/>
      <c r="G29" s="3"/>
      <c r="H29" s="3"/>
      <c r="I29" s="3"/>
      <c r="J29" s="3"/>
      <c r="K29" s="3"/>
      <c r="L29" s="3"/>
      <c r="O29" s="41"/>
      <c r="P29" s="3"/>
      <c r="Q29" s="3"/>
    </row>
    <row r="30" spans="1:19" ht="15.95" customHeight="1">
      <c r="B30" s="28" t="s">
        <v>14</v>
      </c>
      <c r="C30" s="17">
        <v>0</v>
      </c>
      <c r="D30" s="17">
        <v>0</v>
      </c>
      <c r="E30" s="17">
        <v>0</v>
      </c>
      <c r="F30" s="17">
        <v>0</v>
      </c>
      <c r="G30" s="17">
        <v>0</v>
      </c>
      <c r="H30" s="17">
        <v>0</v>
      </c>
      <c r="I30" s="17">
        <v>0</v>
      </c>
      <c r="J30" s="17">
        <v>0</v>
      </c>
      <c r="K30" s="17">
        <v>0</v>
      </c>
      <c r="L30" s="33">
        <f>SUM(C30:K30)</f>
        <v>0</v>
      </c>
      <c r="M30" s="10"/>
      <c r="N30" s="10"/>
      <c r="P30" s="11"/>
      <c r="Q30" s="15"/>
    </row>
    <row r="31" spans="1:19" s="16" customFormat="1" ht="12.75" customHeight="1">
      <c r="A31" s="85"/>
      <c r="B31" s="14"/>
      <c r="C31" s="11"/>
      <c r="D31" s="11"/>
      <c r="E31" s="11"/>
      <c r="F31" s="11"/>
      <c r="G31" s="11"/>
      <c r="H31" s="11"/>
      <c r="I31" s="11"/>
      <c r="J31" s="11"/>
      <c r="K31" s="11"/>
      <c r="L31" s="11"/>
      <c r="M31" s="13"/>
      <c r="N31" s="13"/>
      <c r="O31" s="36"/>
      <c r="P31" s="25"/>
      <c r="Q31" s="26"/>
    </row>
    <row r="32" spans="1:19" s="16" customFormat="1" ht="15.95" customHeight="1">
      <c r="B32" s="37" t="s">
        <v>106</v>
      </c>
      <c r="C32" s="11"/>
      <c r="D32" s="11"/>
      <c r="E32" s="11"/>
      <c r="F32" s="11"/>
      <c r="G32" s="11"/>
      <c r="H32" s="11"/>
      <c r="I32" s="11"/>
      <c r="J32" s="11"/>
      <c r="K32" s="11"/>
      <c r="L32" s="15"/>
      <c r="M32" s="25"/>
      <c r="O32" s="15"/>
      <c r="P32" s="15"/>
      <c r="Q32" s="15"/>
      <c r="S32" s="15"/>
    </row>
    <row r="33" spans="1:19" s="16" customFormat="1" ht="15.95" customHeight="1">
      <c r="A33" s="85"/>
      <c r="B33" s="45" t="s">
        <v>117</v>
      </c>
      <c r="C33" s="83">
        <v>2424</v>
      </c>
      <c r="D33" s="83">
        <v>0</v>
      </c>
      <c r="E33" s="83">
        <v>3481</v>
      </c>
      <c r="F33" s="83">
        <v>12688</v>
      </c>
      <c r="G33" s="83">
        <v>1276</v>
      </c>
      <c r="H33" s="83">
        <v>4717</v>
      </c>
      <c r="I33" s="83">
        <v>471</v>
      </c>
      <c r="J33" s="83">
        <v>47</v>
      </c>
      <c r="K33" s="83">
        <v>289</v>
      </c>
      <c r="L33" s="83">
        <v>25393</v>
      </c>
      <c r="M33" s="13"/>
      <c r="N33" s="13"/>
      <c r="O33" s="36"/>
      <c r="P33" s="40"/>
      <c r="Q33" s="39"/>
    </row>
    <row r="34" spans="1:19" ht="15.95" customHeight="1">
      <c r="B34" s="45" t="s">
        <v>118</v>
      </c>
      <c r="C34" s="83">
        <v>-415</v>
      </c>
      <c r="D34" s="83">
        <v>0</v>
      </c>
      <c r="E34" s="83">
        <v>-84</v>
      </c>
      <c r="F34" s="83">
        <v>-3998</v>
      </c>
      <c r="G34" s="83">
        <v>-682</v>
      </c>
      <c r="H34" s="83">
        <v>-1550</v>
      </c>
      <c r="I34" s="83">
        <v>-38</v>
      </c>
      <c r="J34" s="83">
        <v>-34</v>
      </c>
      <c r="K34" s="83">
        <v>-322</v>
      </c>
      <c r="L34" s="83">
        <v>-7123</v>
      </c>
      <c r="O34" s="36"/>
      <c r="P34" s="3"/>
      <c r="Q34" s="3"/>
    </row>
    <row r="35" spans="1:19" ht="15.95" customHeight="1">
      <c r="B35" s="45" t="s">
        <v>119</v>
      </c>
      <c r="C35" s="83">
        <v>2009</v>
      </c>
      <c r="D35" s="83">
        <v>0</v>
      </c>
      <c r="E35" s="83">
        <v>3397</v>
      </c>
      <c r="F35" s="83">
        <v>8690</v>
      </c>
      <c r="G35" s="83">
        <v>594</v>
      </c>
      <c r="H35" s="83">
        <v>3167</v>
      </c>
      <c r="I35" s="83">
        <v>433</v>
      </c>
      <c r="J35" s="83">
        <v>13</v>
      </c>
      <c r="K35" s="83">
        <v>-33</v>
      </c>
      <c r="L35" s="83">
        <v>18270</v>
      </c>
      <c r="O35" s="36"/>
      <c r="P35" s="3"/>
      <c r="Q35" s="3"/>
    </row>
    <row r="36" spans="1:19" ht="12.75" customHeight="1">
      <c r="C36" s="41">
        <v>2</v>
      </c>
      <c r="D36" s="41">
        <v>3</v>
      </c>
      <c r="E36" s="41">
        <v>4</v>
      </c>
      <c r="F36" s="41">
        <v>5</v>
      </c>
      <c r="G36" s="41">
        <v>6</v>
      </c>
      <c r="H36" s="41">
        <v>7</v>
      </c>
      <c r="I36" s="41">
        <v>8</v>
      </c>
      <c r="J36" s="41">
        <v>9</v>
      </c>
      <c r="K36" s="41">
        <v>10</v>
      </c>
      <c r="L36" s="41">
        <v>11</v>
      </c>
      <c r="O36" s="36"/>
      <c r="P36" s="3"/>
      <c r="Q36" s="3"/>
    </row>
    <row r="37" spans="1:19" ht="18" customHeight="1">
      <c r="B37" s="27" t="s">
        <v>103</v>
      </c>
      <c r="C37" s="3"/>
      <c r="D37" s="3"/>
      <c r="E37" s="3"/>
      <c r="F37" s="3"/>
      <c r="G37" s="3"/>
      <c r="H37" s="3"/>
      <c r="I37" s="3"/>
      <c r="J37" s="3"/>
      <c r="K37" s="3"/>
      <c r="L37" s="3"/>
      <c r="O37" s="3"/>
      <c r="P37" s="3"/>
      <c r="Q37" s="3"/>
      <c r="R37" s="3"/>
      <c r="S37" s="3"/>
    </row>
    <row r="38" spans="1:19" ht="15.95" customHeight="1">
      <c r="B38" s="1" t="s">
        <v>53</v>
      </c>
      <c r="C38" s="3"/>
      <c r="D38" s="3"/>
      <c r="E38" s="3"/>
      <c r="F38" s="3"/>
      <c r="G38" s="3"/>
      <c r="H38" s="3"/>
      <c r="I38" s="3"/>
      <c r="J38" s="3"/>
      <c r="K38" s="3"/>
      <c r="L38" s="3"/>
      <c r="O38" s="36"/>
      <c r="P38" s="3"/>
      <c r="Q38" s="3"/>
    </row>
    <row r="39" spans="1:19" ht="15.95" customHeight="1">
      <c r="B39" s="28" t="s">
        <v>10</v>
      </c>
      <c r="C39" s="17">
        <v>2363</v>
      </c>
      <c r="D39" s="17">
        <v>0</v>
      </c>
      <c r="E39" s="17">
        <v>1860</v>
      </c>
      <c r="F39" s="17">
        <v>9189</v>
      </c>
      <c r="G39" s="17">
        <v>780</v>
      </c>
      <c r="H39" s="17">
        <v>2111</v>
      </c>
      <c r="I39" s="17">
        <v>224</v>
      </c>
      <c r="J39" s="17">
        <v>42</v>
      </c>
      <c r="K39" s="17">
        <v>261</v>
      </c>
      <c r="L39" s="33">
        <f t="shared" ref="L39:L46" si="11">SUM(C39:K39)</f>
        <v>16830</v>
      </c>
      <c r="O39" s="81"/>
      <c r="P39" s="46">
        <v>16830</v>
      </c>
      <c r="Q39" s="47">
        <f>P39-L39</f>
        <v>0</v>
      </c>
    </row>
    <row r="40" spans="1:19" ht="15.95" customHeight="1">
      <c r="B40" s="53" t="s">
        <v>11</v>
      </c>
      <c r="C40" s="44">
        <f>SUM(C41:C46)</f>
        <v>8</v>
      </c>
      <c r="D40" s="44">
        <f>SUM(D41:D46)</f>
        <v>0</v>
      </c>
      <c r="E40" s="44">
        <f t="shared" ref="E40:J40" si="12">SUM(E41:E46)</f>
        <v>949</v>
      </c>
      <c r="F40" s="44">
        <f t="shared" si="12"/>
        <v>588</v>
      </c>
      <c r="G40" s="44">
        <f>SUM(G41:G46)</f>
        <v>15</v>
      </c>
      <c r="H40" s="44">
        <f t="shared" si="12"/>
        <v>1876</v>
      </c>
      <c r="I40" s="44">
        <f t="shared" si="12"/>
        <v>34</v>
      </c>
      <c r="J40" s="44">
        <f t="shared" si="12"/>
        <v>0</v>
      </c>
      <c r="K40" s="44">
        <f>SUM(K41:K46)</f>
        <v>10</v>
      </c>
      <c r="L40" s="33">
        <f t="shared" si="11"/>
        <v>3480</v>
      </c>
      <c r="O40" s="81"/>
      <c r="P40" s="46">
        <v>3480</v>
      </c>
      <c r="Q40" s="47">
        <f>P40-L40</f>
        <v>0</v>
      </c>
    </row>
    <row r="41" spans="1:19" ht="15.95" customHeight="1">
      <c r="B41" s="29" t="s">
        <v>71</v>
      </c>
      <c r="C41" s="17">
        <v>0</v>
      </c>
      <c r="D41" s="17">
        <v>0</v>
      </c>
      <c r="E41" s="17">
        <v>122</v>
      </c>
      <c r="F41" s="17">
        <v>0</v>
      </c>
      <c r="G41" s="17">
        <v>0</v>
      </c>
      <c r="H41" s="17">
        <v>0</v>
      </c>
      <c r="I41" s="17">
        <v>0</v>
      </c>
      <c r="J41" s="17">
        <v>0</v>
      </c>
      <c r="K41" s="17">
        <v>9</v>
      </c>
      <c r="L41" s="33">
        <f t="shared" si="11"/>
        <v>131</v>
      </c>
      <c r="O41" s="36"/>
      <c r="P41" s="3"/>
      <c r="Q41" s="3"/>
    </row>
    <row r="42" spans="1:19" ht="15.95" customHeight="1">
      <c r="B42" s="29" t="s">
        <v>72</v>
      </c>
      <c r="C42" s="17">
        <v>2</v>
      </c>
      <c r="D42" s="17">
        <v>0</v>
      </c>
      <c r="E42" s="17">
        <v>647</v>
      </c>
      <c r="F42" s="17">
        <v>400</v>
      </c>
      <c r="G42" s="17">
        <v>6</v>
      </c>
      <c r="H42" s="17">
        <v>1836</v>
      </c>
      <c r="I42" s="17">
        <v>1</v>
      </c>
      <c r="J42" s="17">
        <v>0</v>
      </c>
      <c r="K42" s="17">
        <v>0</v>
      </c>
      <c r="L42" s="33">
        <f t="shared" si="11"/>
        <v>2892</v>
      </c>
      <c r="O42" s="5"/>
      <c r="P42" s="3"/>
      <c r="Q42" s="3"/>
    </row>
    <row r="43" spans="1:19" ht="15.95" customHeight="1">
      <c r="B43" s="29" t="s">
        <v>73</v>
      </c>
      <c r="C43" s="17">
        <v>5</v>
      </c>
      <c r="D43" s="17">
        <v>0</v>
      </c>
      <c r="E43" s="17">
        <v>14</v>
      </c>
      <c r="F43" s="17">
        <v>29</v>
      </c>
      <c r="G43" s="17">
        <v>3</v>
      </c>
      <c r="H43" s="17">
        <v>7</v>
      </c>
      <c r="I43" s="17">
        <v>1</v>
      </c>
      <c r="J43" s="17">
        <v>0</v>
      </c>
      <c r="K43" s="17">
        <v>0</v>
      </c>
      <c r="L43" s="33">
        <f t="shared" si="11"/>
        <v>59</v>
      </c>
      <c r="O43" s="36"/>
      <c r="P43" s="3"/>
      <c r="Q43" s="3"/>
    </row>
    <row r="44" spans="1:19" ht="15.95" customHeight="1">
      <c r="B44" s="29" t="s">
        <v>74</v>
      </c>
      <c r="C44" s="17">
        <v>1</v>
      </c>
      <c r="D44" s="17">
        <v>0</v>
      </c>
      <c r="E44" s="17">
        <v>2</v>
      </c>
      <c r="F44" s="17">
        <v>31</v>
      </c>
      <c r="G44" s="17">
        <v>6</v>
      </c>
      <c r="H44" s="17">
        <v>4</v>
      </c>
      <c r="I44" s="17">
        <v>31</v>
      </c>
      <c r="J44" s="17">
        <v>0</v>
      </c>
      <c r="K44" s="17">
        <v>0</v>
      </c>
      <c r="L44" s="33">
        <f t="shared" si="11"/>
        <v>75</v>
      </c>
      <c r="O44" s="51"/>
      <c r="P44" s="46">
        <v>75</v>
      </c>
      <c r="Q44" s="47">
        <f>P44-L44</f>
        <v>0</v>
      </c>
    </row>
    <row r="45" spans="1:19" ht="15.95" customHeight="1">
      <c r="B45" s="29" t="s">
        <v>75</v>
      </c>
      <c r="C45" s="17">
        <v>0</v>
      </c>
      <c r="D45" s="17">
        <v>0</v>
      </c>
      <c r="E45" s="17">
        <v>0</v>
      </c>
      <c r="F45" s="17">
        <v>0</v>
      </c>
      <c r="G45" s="17">
        <v>0</v>
      </c>
      <c r="H45" s="17">
        <v>0</v>
      </c>
      <c r="I45" s="17">
        <v>1</v>
      </c>
      <c r="J45" s="17">
        <v>0</v>
      </c>
      <c r="K45" s="17">
        <v>0</v>
      </c>
      <c r="L45" s="33">
        <f t="shared" si="11"/>
        <v>1</v>
      </c>
      <c r="O45" s="5"/>
      <c r="P45" s="46">
        <v>1</v>
      </c>
      <c r="Q45" s="47">
        <f>P45-L45</f>
        <v>0</v>
      </c>
    </row>
    <row r="46" spans="1:19" ht="15.95" customHeight="1">
      <c r="B46" s="29" t="s">
        <v>6</v>
      </c>
      <c r="C46" s="17">
        <v>0</v>
      </c>
      <c r="D46" s="17">
        <v>0</v>
      </c>
      <c r="E46" s="17">
        <v>164</v>
      </c>
      <c r="F46" s="17">
        <v>128</v>
      </c>
      <c r="G46" s="17">
        <v>0</v>
      </c>
      <c r="H46" s="17">
        <v>29</v>
      </c>
      <c r="I46" s="17">
        <v>0</v>
      </c>
      <c r="J46" s="17">
        <v>0</v>
      </c>
      <c r="K46" s="17">
        <v>1</v>
      </c>
      <c r="L46" s="33">
        <f t="shared" si="11"/>
        <v>322</v>
      </c>
      <c r="O46" s="5"/>
      <c r="P46" s="3"/>
      <c r="Q46" s="3"/>
    </row>
    <row r="47" spans="1:19" ht="15.95" customHeight="1">
      <c r="B47" s="1" t="s">
        <v>54</v>
      </c>
      <c r="C47" s="3"/>
      <c r="D47" s="3"/>
      <c r="E47" s="3"/>
      <c r="F47" s="3"/>
      <c r="G47" s="3"/>
      <c r="H47" s="3"/>
      <c r="I47" s="3"/>
      <c r="J47" s="3"/>
      <c r="K47" s="3"/>
      <c r="L47" s="3"/>
      <c r="O47" s="5"/>
      <c r="P47" s="3"/>
      <c r="Q47" s="3"/>
    </row>
    <row r="48" spans="1:19" ht="15.95" customHeight="1">
      <c r="B48" s="28" t="s">
        <v>13</v>
      </c>
      <c r="C48" s="17">
        <v>0</v>
      </c>
      <c r="D48" s="17">
        <v>0</v>
      </c>
      <c r="E48" s="17">
        <v>0</v>
      </c>
      <c r="F48" s="17">
        <v>0</v>
      </c>
      <c r="G48" s="17">
        <v>0</v>
      </c>
      <c r="H48" s="17">
        <v>0</v>
      </c>
      <c r="I48" s="17">
        <v>0</v>
      </c>
      <c r="J48" s="17">
        <v>0</v>
      </c>
      <c r="K48" s="17">
        <v>0</v>
      </c>
      <c r="L48" s="33">
        <f>SUM(C48:K48)</f>
        <v>0</v>
      </c>
      <c r="O48" s="51"/>
      <c r="P48" s="46">
        <v>0</v>
      </c>
      <c r="Q48" s="47">
        <f>P48-L48</f>
        <v>0</v>
      </c>
    </row>
    <row r="49" spans="2:19" ht="6" customHeight="1">
      <c r="B49" s="4"/>
      <c r="C49" s="3"/>
      <c r="D49" s="3"/>
      <c r="E49" s="3"/>
      <c r="F49" s="3"/>
      <c r="G49" s="3"/>
      <c r="H49" s="3"/>
      <c r="I49" s="3"/>
      <c r="J49" s="3"/>
      <c r="K49" s="3"/>
      <c r="L49" s="3"/>
      <c r="M49" s="3"/>
      <c r="O49" s="38"/>
      <c r="P49" s="3"/>
    </row>
    <row r="50" spans="2:19" ht="15.95" customHeight="1">
      <c r="B50" s="55" t="s">
        <v>101</v>
      </c>
      <c r="C50" s="3"/>
      <c r="D50" s="3"/>
      <c r="E50" s="5"/>
      <c r="F50" s="3"/>
      <c r="G50" s="5"/>
      <c r="H50" s="5"/>
      <c r="I50" s="5"/>
      <c r="J50" s="5"/>
      <c r="K50" s="3"/>
      <c r="L50" s="3"/>
      <c r="O50" s="12"/>
    </row>
    <row r="51" spans="2:19" ht="15.95" customHeight="1">
      <c r="B51" s="62" t="s">
        <v>12</v>
      </c>
      <c r="C51" s="43"/>
      <c r="D51" s="43"/>
      <c r="E51" s="50">
        <f t="shared" ref="E51:J51" si="13">E8</f>
        <v>148</v>
      </c>
      <c r="F51" s="50">
        <f t="shared" si="13"/>
        <v>517</v>
      </c>
      <c r="G51" s="50">
        <f t="shared" si="13"/>
        <v>49</v>
      </c>
      <c r="H51" s="50">
        <f t="shared" si="13"/>
        <v>194</v>
      </c>
      <c r="I51" s="50">
        <f t="shared" si="13"/>
        <v>19</v>
      </c>
      <c r="J51" s="50">
        <f t="shared" si="13"/>
        <v>2</v>
      </c>
      <c r="K51" s="43"/>
      <c r="L51" s="33">
        <f>SUM(C51:K51)</f>
        <v>929</v>
      </c>
      <c r="N51" s="43"/>
      <c r="O51" s="12"/>
    </row>
    <row r="52" spans="2:19" ht="15.95" customHeight="1">
      <c r="B52" s="28" t="s">
        <v>0</v>
      </c>
      <c r="C52" s="43"/>
      <c r="D52" s="43"/>
      <c r="E52" s="17">
        <v>688</v>
      </c>
      <c r="F52" s="17">
        <v>536</v>
      </c>
      <c r="G52" s="17">
        <v>224</v>
      </c>
      <c r="H52" s="17">
        <v>28</v>
      </c>
      <c r="I52" s="17">
        <v>259</v>
      </c>
      <c r="J52" s="17">
        <v>43</v>
      </c>
      <c r="K52" s="43"/>
      <c r="L52" s="33">
        <f>SUM(C52:K52)</f>
        <v>1778</v>
      </c>
      <c r="N52" s="43"/>
      <c r="O52" s="5"/>
      <c r="P52" s="93"/>
      <c r="Q52" s="93"/>
      <c r="R52" s="93"/>
      <c r="S52" s="93"/>
    </row>
    <row r="53" spans="2:19" ht="15.95" customHeight="1">
      <c r="B53" s="29" t="s">
        <v>65</v>
      </c>
      <c r="C53" s="43"/>
      <c r="D53" s="43"/>
      <c r="E53" s="17">
        <v>11</v>
      </c>
      <c r="F53" s="17">
        <v>570</v>
      </c>
      <c r="G53" s="17">
        <v>141</v>
      </c>
      <c r="H53" s="17">
        <v>281</v>
      </c>
      <c r="I53" s="17">
        <v>5</v>
      </c>
      <c r="J53" s="17">
        <v>0</v>
      </c>
      <c r="K53" s="43"/>
      <c r="L53" s="33">
        <f>SUM(C53:K53)</f>
        <v>1008</v>
      </c>
      <c r="N53" s="43"/>
      <c r="P53" s="93"/>
      <c r="Q53" s="93"/>
      <c r="R53" s="93"/>
      <c r="S53" s="93"/>
    </row>
    <row r="54" spans="2:19" ht="15.95" customHeight="1">
      <c r="B54" s="53" t="s">
        <v>76</v>
      </c>
      <c r="C54" s="43"/>
      <c r="D54" s="43"/>
      <c r="E54" s="54">
        <f t="shared" ref="E54:J54" si="14">SUM(E55,E64)</f>
        <v>2655</v>
      </c>
      <c r="F54" s="54">
        <f t="shared" si="14"/>
        <v>11365</v>
      </c>
      <c r="G54" s="54">
        <f t="shared" si="14"/>
        <v>819</v>
      </c>
      <c r="H54" s="54">
        <f t="shared" si="14"/>
        <v>4404</v>
      </c>
      <c r="I54" s="54">
        <f t="shared" si="14"/>
        <v>197</v>
      </c>
      <c r="J54" s="54">
        <f t="shared" si="14"/>
        <v>4</v>
      </c>
      <c r="K54" s="43"/>
      <c r="L54" s="33">
        <f>SUM(C54:K54)</f>
        <v>19444</v>
      </c>
      <c r="N54" s="54">
        <f>SUM(N55,N64)</f>
        <v>0</v>
      </c>
      <c r="P54" s="93"/>
      <c r="Q54" s="93"/>
      <c r="R54" s="93"/>
      <c r="S54" s="93"/>
    </row>
    <row r="55" spans="2:19" ht="15.95" customHeight="1">
      <c r="B55" s="53" t="s">
        <v>77</v>
      </c>
      <c r="C55" s="43"/>
      <c r="D55" s="43"/>
      <c r="E55" s="54">
        <f>E61+E62+E56+E63</f>
        <v>1645</v>
      </c>
      <c r="F55" s="54">
        <f>F56+F63</f>
        <v>8193</v>
      </c>
      <c r="G55" s="54">
        <f>G56+G63</f>
        <v>425</v>
      </c>
      <c r="H55" s="54">
        <f>H56+H63</f>
        <v>2877</v>
      </c>
      <c r="I55" s="54">
        <f>I56+I63</f>
        <v>0</v>
      </c>
      <c r="J55" s="54">
        <f>J56+J63</f>
        <v>0</v>
      </c>
      <c r="K55" s="43"/>
      <c r="L55" s="33">
        <f>SUM(C55:K55)</f>
        <v>13140</v>
      </c>
      <c r="N55" s="54">
        <f>N56</f>
        <v>0</v>
      </c>
      <c r="P55" s="93"/>
      <c r="Q55" s="93"/>
      <c r="R55" s="93"/>
      <c r="S55" s="93"/>
    </row>
    <row r="56" spans="2:19" ht="15.95" customHeight="1">
      <c r="B56" s="63" t="s">
        <v>58</v>
      </c>
      <c r="C56" s="43"/>
      <c r="D56" s="43"/>
      <c r="E56" s="54">
        <f>SUM(E57:E60)</f>
        <v>908</v>
      </c>
      <c r="F56" s="54">
        <f t="shared" ref="F56:J56" si="15">SUM(F57:F60)</f>
        <v>6631</v>
      </c>
      <c r="G56" s="54">
        <f t="shared" si="15"/>
        <v>0</v>
      </c>
      <c r="H56" s="54">
        <f t="shared" si="15"/>
        <v>260</v>
      </c>
      <c r="I56" s="54">
        <f t="shared" si="15"/>
        <v>0</v>
      </c>
      <c r="J56" s="54">
        <f t="shared" si="15"/>
        <v>0</v>
      </c>
      <c r="K56" s="43"/>
      <c r="L56" s="33">
        <f t="shared" ref="L56:L74" si="16">SUM(C56:K56)</f>
        <v>7799</v>
      </c>
      <c r="N56" s="54">
        <f>N60</f>
        <v>0</v>
      </c>
      <c r="P56" s="93"/>
      <c r="Q56" s="93"/>
      <c r="R56" s="93"/>
      <c r="S56" s="93"/>
    </row>
    <row r="57" spans="2:19" ht="15.95" customHeight="1">
      <c r="B57" s="29" t="s">
        <v>114</v>
      </c>
      <c r="C57" s="43"/>
      <c r="D57" s="43"/>
      <c r="E57" s="17">
        <v>0</v>
      </c>
      <c r="F57" s="17">
        <v>0</v>
      </c>
      <c r="G57" s="17">
        <v>0</v>
      </c>
      <c r="H57" s="17">
        <v>0</v>
      </c>
      <c r="I57" s="17">
        <v>0</v>
      </c>
      <c r="J57" s="17">
        <v>0</v>
      </c>
      <c r="K57" s="43"/>
      <c r="L57" s="33">
        <f t="shared" si="16"/>
        <v>0</v>
      </c>
      <c r="N57" s="43"/>
      <c r="P57" s="93"/>
      <c r="Q57" s="93"/>
      <c r="R57" s="93"/>
      <c r="S57" s="93"/>
    </row>
    <row r="58" spans="2:19" ht="15.95" customHeight="1">
      <c r="B58" s="29" t="s">
        <v>115</v>
      </c>
      <c r="C58" s="43"/>
      <c r="D58" s="43"/>
      <c r="E58" s="17">
        <v>0</v>
      </c>
      <c r="F58" s="17">
        <v>303</v>
      </c>
      <c r="G58" s="17">
        <v>0</v>
      </c>
      <c r="H58" s="17">
        <v>0</v>
      </c>
      <c r="I58" s="17">
        <v>0</v>
      </c>
      <c r="J58" s="17">
        <v>0</v>
      </c>
      <c r="K58" s="43"/>
      <c r="L58" s="33">
        <f t="shared" si="16"/>
        <v>303</v>
      </c>
      <c r="N58" s="43"/>
      <c r="P58" s="93"/>
      <c r="Q58" s="93"/>
      <c r="R58" s="93"/>
      <c r="S58" s="93"/>
    </row>
    <row r="59" spans="2:19" ht="15.95" customHeight="1">
      <c r="B59" s="29" t="s">
        <v>59</v>
      </c>
      <c r="C59" s="43"/>
      <c r="D59" s="43"/>
      <c r="E59" s="43"/>
      <c r="F59" s="43"/>
      <c r="G59" s="17">
        <v>0</v>
      </c>
      <c r="H59" s="17">
        <v>0</v>
      </c>
      <c r="I59" s="17">
        <v>0</v>
      </c>
      <c r="J59" s="17">
        <v>0</v>
      </c>
      <c r="K59" s="43"/>
      <c r="L59" s="33">
        <f t="shared" si="16"/>
        <v>0</v>
      </c>
      <c r="N59" s="43"/>
      <c r="P59" s="93"/>
      <c r="Q59" s="93"/>
      <c r="R59" s="93"/>
      <c r="S59" s="93"/>
    </row>
    <row r="60" spans="2:19" ht="15.95" customHeight="1">
      <c r="B60" s="52" t="s">
        <v>60</v>
      </c>
      <c r="C60" s="43"/>
      <c r="D60" s="43"/>
      <c r="E60" s="17">
        <v>908</v>
      </c>
      <c r="F60" s="17">
        <v>6328</v>
      </c>
      <c r="G60" s="17">
        <v>0</v>
      </c>
      <c r="H60" s="17">
        <v>260</v>
      </c>
      <c r="I60" s="17">
        <v>0</v>
      </c>
      <c r="J60" s="17">
        <v>0</v>
      </c>
      <c r="K60" s="43"/>
      <c r="L60" s="33">
        <f t="shared" si="16"/>
        <v>7496</v>
      </c>
      <c r="N60" s="17">
        <v>0</v>
      </c>
      <c r="P60" s="93"/>
      <c r="Q60" s="93"/>
      <c r="R60" s="93"/>
      <c r="S60" s="93"/>
    </row>
    <row r="61" spans="2:19" ht="15.95" customHeight="1">
      <c r="B61" s="52" t="s">
        <v>1</v>
      </c>
      <c r="C61" s="43"/>
      <c r="D61" s="43"/>
      <c r="E61" s="17">
        <v>0</v>
      </c>
      <c r="F61" s="43"/>
      <c r="G61" s="43"/>
      <c r="H61" s="43"/>
      <c r="I61" s="43"/>
      <c r="J61" s="43"/>
      <c r="K61" s="43"/>
      <c r="L61" s="33">
        <f>SUM(C61:K61)</f>
        <v>0</v>
      </c>
      <c r="N61" s="43"/>
      <c r="P61" s="93"/>
      <c r="Q61" s="93"/>
      <c r="R61" s="93"/>
      <c r="S61" s="93"/>
    </row>
    <row r="62" spans="2:19" ht="15.95" customHeight="1">
      <c r="B62" s="29" t="s">
        <v>78</v>
      </c>
      <c r="C62" s="43"/>
      <c r="D62" s="43"/>
      <c r="E62" s="17">
        <v>737</v>
      </c>
      <c r="F62" s="43"/>
      <c r="G62" s="43"/>
      <c r="H62" s="43"/>
      <c r="I62" s="43"/>
      <c r="J62" s="43"/>
      <c r="K62" s="43"/>
      <c r="L62" s="33">
        <f>SUM(C62:K62)</f>
        <v>737</v>
      </c>
      <c r="N62" s="17">
        <v>0</v>
      </c>
      <c r="P62" s="93"/>
      <c r="Q62" s="93"/>
      <c r="R62" s="93"/>
      <c r="S62" s="93"/>
    </row>
    <row r="63" spans="2:19" ht="15.95" customHeight="1">
      <c r="B63" s="29" t="s">
        <v>79</v>
      </c>
      <c r="C63" s="43"/>
      <c r="D63" s="43"/>
      <c r="E63" s="17">
        <v>0</v>
      </c>
      <c r="F63" s="17">
        <v>1562</v>
      </c>
      <c r="G63" s="17">
        <v>425</v>
      </c>
      <c r="H63" s="17">
        <v>2617</v>
      </c>
      <c r="I63" s="17">
        <v>0</v>
      </c>
      <c r="J63" s="17">
        <v>0</v>
      </c>
      <c r="K63" s="43"/>
      <c r="L63" s="33">
        <f t="shared" si="16"/>
        <v>4604</v>
      </c>
      <c r="N63" s="17">
        <v>0</v>
      </c>
      <c r="P63" s="93"/>
      <c r="Q63" s="93"/>
      <c r="R63" s="93"/>
      <c r="S63" s="93"/>
    </row>
    <row r="64" spans="2:19" ht="15.95" customHeight="1">
      <c r="B64" s="53" t="s">
        <v>80</v>
      </c>
      <c r="C64" s="43"/>
      <c r="D64" s="43"/>
      <c r="E64" s="54">
        <f t="shared" ref="E64:J64" si="17">SUM(E65,E68:E74)</f>
        <v>1010</v>
      </c>
      <c r="F64" s="54">
        <f t="shared" si="17"/>
        <v>3172</v>
      </c>
      <c r="G64" s="54">
        <f t="shared" si="17"/>
        <v>394</v>
      </c>
      <c r="H64" s="54">
        <f t="shared" si="17"/>
        <v>1527</v>
      </c>
      <c r="I64" s="54">
        <f t="shared" si="17"/>
        <v>197</v>
      </c>
      <c r="J64" s="54">
        <f t="shared" si="17"/>
        <v>4</v>
      </c>
      <c r="K64" s="43"/>
      <c r="L64" s="33">
        <f t="shared" si="16"/>
        <v>6304</v>
      </c>
      <c r="N64" s="54">
        <f>SUM(N67:N69)</f>
        <v>0</v>
      </c>
      <c r="P64" s="93"/>
      <c r="Q64" s="93"/>
      <c r="R64" s="93"/>
      <c r="S64" s="93"/>
    </row>
    <row r="65" spans="2:19" ht="15.95" customHeight="1">
      <c r="B65" s="63" t="s">
        <v>2</v>
      </c>
      <c r="C65" s="43"/>
      <c r="D65" s="43"/>
      <c r="E65" s="54">
        <f>SUM(E66:E67)</f>
        <v>0</v>
      </c>
      <c r="F65" s="54">
        <f t="shared" ref="F65:J65" si="18">SUM(F66:F67)</f>
        <v>2637</v>
      </c>
      <c r="G65" s="54">
        <f t="shared" si="18"/>
        <v>107</v>
      </c>
      <c r="H65" s="54">
        <f t="shared" si="18"/>
        <v>12</v>
      </c>
      <c r="I65" s="54">
        <f t="shared" si="18"/>
        <v>12</v>
      </c>
      <c r="J65" s="54">
        <f t="shared" si="18"/>
        <v>0</v>
      </c>
      <c r="K65" s="43"/>
      <c r="L65" s="33">
        <f t="shared" si="16"/>
        <v>2768</v>
      </c>
      <c r="N65" s="54">
        <f>SUM(N66:N67)</f>
        <v>0</v>
      </c>
      <c r="P65" s="93"/>
      <c r="Q65" s="93"/>
      <c r="R65" s="93"/>
      <c r="S65" s="93"/>
    </row>
    <row r="66" spans="2:19" ht="15.95" customHeight="1">
      <c r="B66" s="29" t="s">
        <v>102</v>
      </c>
      <c r="C66" s="43"/>
      <c r="D66" s="43"/>
      <c r="E66" s="17">
        <v>0</v>
      </c>
      <c r="F66" s="17">
        <v>1576</v>
      </c>
      <c r="G66" s="17">
        <v>0</v>
      </c>
      <c r="H66" s="17">
        <v>0</v>
      </c>
      <c r="I66" s="17">
        <v>0</v>
      </c>
      <c r="J66" s="17">
        <v>0</v>
      </c>
      <c r="K66" s="43"/>
      <c r="L66" s="33">
        <f t="shared" si="16"/>
        <v>1576</v>
      </c>
      <c r="N66" s="17">
        <v>0</v>
      </c>
      <c r="P66" s="93"/>
      <c r="Q66" s="93"/>
      <c r="R66" s="93"/>
      <c r="S66" s="93"/>
    </row>
    <row r="67" spans="2:19" ht="15.95" customHeight="1">
      <c r="B67" s="52" t="s">
        <v>61</v>
      </c>
      <c r="C67" s="43"/>
      <c r="D67" s="43"/>
      <c r="E67" s="17">
        <v>0</v>
      </c>
      <c r="F67" s="17">
        <v>1061</v>
      </c>
      <c r="G67" s="17">
        <v>107</v>
      </c>
      <c r="H67" s="17">
        <v>12</v>
      </c>
      <c r="I67" s="17">
        <v>12</v>
      </c>
      <c r="J67" s="17">
        <v>0</v>
      </c>
      <c r="K67" s="43"/>
      <c r="L67" s="33">
        <f t="shared" si="16"/>
        <v>1192</v>
      </c>
      <c r="N67" s="17">
        <v>0</v>
      </c>
      <c r="P67" s="93"/>
      <c r="Q67" s="93"/>
      <c r="R67" s="93"/>
      <c r="S67" s="93"/>
    </row>
    <row r="68" spans="2:19" ht="15.95" customHeight="1">
      <c r="B68" s="52" t="s">
        <v>3</v>
      </c>
      <c r="C68" s="43"/>
      <c r="D68" s="43"/>
      <c r="E68" s="17">
        <v>0</v>
      </c>
      <c r="F68" s="17">
        <v>408</v>
      </c>
      <c r="G68" s="17">
        <v>0</v>
      </c>
      <c r="H68" s="17">
        <v>905</v>
      </c>
      <c r="I68" s="17">
        <v>0</v>
      </c>
      <c r="J68" s="17">
        <v>0</v>
      </c>
      <c r="K68" s="43"/>
      <c r="L68" s="33">
        <f t="shared" si="16"/>
        <v>1313</v>
      </c>
      <c r="N68" s="17">
        <v>0</v>
      </c>
      <c r="P68" s="93"/>
      <c r="Q68" s="93"/>
      <c r="R68" s="93"/>
      <c r="S68" s="93"/>
    </row>
    <row r="69" spans="2:19" ht="15.95" customHeight="1">
      <c r="B69" s="29" t="s">
        <v>81</v>
      </c>
      <c r="C69" s="43"/>
      <c r="D69" s="43"/>
      <c r="E69" s="17">
        <v>0</v>
      </c>
      <c r="F69" s="17">
        <v>62</v>
      </c>
      <c r="G69" s="17">
        <v>21</v>
      </c>
      <c r="H69" s="17">
        <v>0</v>
      </c>
      <c r="I69" s="17">
        <v>0</v>
      </c>
      <c r="J69" s="17">
        <v>0</v>
      </c>
      <c r="K69" s="43"/>
      <c r="L69" s="33">
        <f t="shared" si="16"/>
        <v>83</v>
      </c>
      <c r="N69" s="17">
        <v>0</v>
      </c>
      <c r="P69" s="93"/>
      <c r="Q69" s="93"/>
      <c r="R69" s="93"/>
      <c r="S69" s="93"/>
    </row>
    <row r="70" spans="2:19" ht="15.95" customHeight="1">
      <c r="B70" s="30" t="s">
        <v>82</v>
      </c>
      <c r="C70" s="43"/>
      <c r="D70" s="43"/>
      <c r="E70" s="17">
        <v>0</v>
      </c>
      <c r="F70" s="17">
        <v>0</v>
      </c>
      <c r="G70" s="17">
        <v>0</v>
      </c>
      <c r="H70" s="17">
        <v>0</v>
      </c>
      <c r="I70" s="17">
        <v>0</v>
      </c>
      <c r="J70" s="17">
        <v>0</v>
      </c>
      <c r="K70" s="43"/>
      <c r="L70" s="33">
        <f t="shared" si="16"/>
        <v>0</v>
      </c>
      <c r="N70" s="43"/>
      <c r="P70" s="93"/>
      <c r="Q70" s="93"/>
      <c r="R70" s="93"/>
      <c r="S70" s="93"/>
    </row>
    <row r="71" spans="2:19" ht="15.95" customHeight="1">
      <c r="B71" s="29" t="s">
        <v>83</v>
      </c>
      <c r="C71" s="43"/>
      <c r="D71" s="43"/>
      <c r="E71" s="43"/>
      <c r="F71" s="17">
        <v>0</v>
      </c>
      <c r="G71" s="17">
        <v>0</v>
      </c>
      <c r="H71" s="17">
        <v>0</v>
      </c>
      <c r="I71" s="17">
        <v>0</v>
      </c>
      <c r="J71" s="17">
        <v>0</v>
      </c>
      <c r="K71" s="43"/>
      <c r="L71" s="33">
        <f t="shared" si="16"/>
        <v>0</v>
      </c>
      <c r="N71" s="43"/>
      <c r="P71" s="93"/>
      <c r="Q71" s="93"/>
      <c r="R71" s="93"/>
      <c r="S71" s="93"/>
    </row>
    <row r="72" spans="2:19" ht="15.95" customHeight="1">
      <c r="B72" s="29" t="s">
        <v>84</v>
      </c>
      <c r="C72" s="43"/>
      <c r="D72" s="43"/>
      <c r="E72" s="17">
        <v>29</v>
      </c>
      <c r="F72" s="61"/>
      <c r="G72" s="61"/>
      <c r="H72" s="61"/>
      <c r="I72" s="61"/>
      <c r="J72" s="61"/>
      <c r="K72" s="43"/>
      <c r="L72" s="33">
        <f t="shared" si="16"/>
        <v>29</v>
      </c>
      <c r="N72" s="43"/>
      <c r="P72" s="93"/>
      <c r="Q72" s="93"/>
      <c r="R72" s="93"/>
      <c r="S72" s="93"/>
    </row>
    <row r="73" spans="2:19" ht="15.95" customHeight="1">
      <c r="B73" s="29" t="s">
        <v>113</v>
      </c>
      <c r="C73" s="43"/>
      <c r="D73" s="43"/>
      <c r="E73" s="17">
        <v>460</v>
      </c>
      <c r="F73" s="61"/>
      <c r="G73" s="61"/>
      <c r="H73" s="61"/>
      <c r="I73" s="61"/>
      <c r="J73" s="61"/>
      <c r="K73" s="43"/>
      <c r="L73" s="33">
        <f t="shared" si="16"/>
        <v>460</v>
      </c>
      <c r="N73" s="43"/>
      <c r="P73" s="93"/>
      <c r="Q73" s="93"/>
      <c r="R73" s="93"/>
      <c r="S73" s="93"/>
    </row>
    <row r="74" spans="2:19" ht="15.95" customHeight="1">
      <c r="B74" s="29" t="s">
        <v>86</v>
      </c>
      <c r="C74" s="43"/>
      <c r="D74" s="43"/>
      <c r="E74" s="17">
        <v>521</v>
      </c>
      <c r="F74" s="17">
        <v>65</v>
      </c>
      <c r="G74" s="17">
        <v>266</v>
      </c>
      <c r="H74" s="17">
        <v>610</v>
      </c>
      <c r="I74" s="17">
        <v>185</v>
      </c>
      <c r="J74" s="17">
        <v>4</v>
      </c>
      <c r="K74" s="43"/>
      <c r="L74" s="33">
        <f t="shared" si="16"/>
        <v>1651</v>
      </c>
      <c r="N74" s="43"/>
      <c r="P74" s="93"/>
      <c r="Q74" s="93"/>
      <c r="R74" s="93"/>
      <c r="S74" s="93"/>
    </row>
    <row r="75" spans="2:19" ht="15.95" customHeight="1">
      <c r="B75" s="60" t="s">
        <v>16</v>
      </c>
      <c r="C75" s="32">
        <f>C16-C11</f>
        <v>2648</v>
      </c>
      <c r="D75" s="32">
        <f>D16-D11</f>
        <v>0</v>
      </c>
      <c r="E75" s="32">
        <f t="shared" ref="E75:J75" si="19">SUM(E51:E54)</f>
        <v>3502</v>
      </c>
      <c r="F75" s="32">
        <f t="shared" si="19"/>
        <v>12988</v>
      </c>
      <c r="G75" s="32">
        <f t="shared" si="19"/>
        <v>1233</v>
      </c>
      <c r="H75" s="32">
        <f t="shared" si="19"/>
        <v>4907</v>
      </c>
      <c r="I75" s="32">
        <f t="shared" si="19"/>
        <v>480</v>
      </c>
      <c r="J75" s="32">
        <f t="shared" si="19"/>
        <v>49</v>
      </c>
      <c r="K75" s="32">
        <f>K16-K11</f>
        <v>328</v>
      </c>
      <c r="L75" s="32">
        <f>SUM(C75:K75)</f>
        <v>26135</v>
      </c>
      <c r="N75" s="32">
        <f>N54</f>
        <v>0</v>
      </c>
      <c r="P75" s="93"/>
      <c r="Q75" s="93"/>
      <c r="R75" s="93"/>
      <c r="S75" s="93"/>
    </row>
    <row r="76" spans="2:19" ht="12.75" customHeight="1">
      <c r="B76" s="8"/>
      <c r="C76" s="5"/>
      <c r="D76" s="5"/>
      <c r="E76" s="5"/>
      <c r="F76" s="5"/>
      <c r="G76" s="5"/>
      <c r="H76" s="5"/>
      <c r="I76" s="5"/>
      <c r="J76" s="5"/>
      <c r="K76" s="6"/>
      <c r="L76" s="6"/>
      <c r="N76" s="3"/>
      <c r="P76" s="93"/>
      <c r="Q76" s="93"/>
      <c r="R76" s="93"/>
      <c r="S76" s="93"/>
    </row>
    <row r="77" spans="2:19" s="2" customFormat="1" ht="15.95" customHeight="1">
      <c r="B77" s="64" t="s">
        <v>4</v>
      </c>
      <c r="C77" s="66"/>
      <c r="D77" s="66"/>
      <c r="E77" s="65">
        <f>E16-E75-E11</f>
        <v>0</v>
      </c>
      <c r="F77" s="65">
        <f t="shared" ref="F77:I77" si="20">F16-F75-F11</f>
        <v>0</v>
      </c>
      <c r="G77" s="65">
        <f t="shared" si="20"/>
        <v>0</v>
      </c>
      <c r="H77" s="65">
        <f t="shared" si="20"/>
        <v>0</v>
      </c>
      <c r="I77" s="65">
        <f t="shared" si="20"/>
        <v>0</v>
      </c>
      <c r="J77" s="65">
        <f>J16-J75-J11</f>
        <v>0</v>
      </c>
      <c r="K77" s="66"/>
      <c r="L77" s="65">
        <f>L16-L75-L11</f>
        <v>0</v>
      </c>
      <c r="N77" s="7"/>
      <c r="P77" s="93"/>
      <c r="Q77" s="93"/>
      <c r="R77" s="93"/>
      <c r="S77" s="93"/>
    </row>
    <row r="78" spans="2:19" ht="12.75" customHeight="1">
      <c r="C78" s="84"/>
      <c r="D78" s="84"/>
      <c r="E78" s="84"/>
      <c r="F78" s="84"/>
      <c r="G78" s="84"/>
      <c r="H78" s="84"/>
      <c r="I78" s="84"/>
      <c r="J78" s="84"/>
      <c r="K78" s="84"/>
      <c r="L78" s="3"/>
      <c r="N78" s="3"/>
      <c r="P78" s="93"/>
      <c r="Q78" s="93"/>
      <c r="R78" s="93"/>
      <c r="S78" s="93"/>
    </row>
    <row r="79" spans="2:19" ht="15.95" customHeight="1">
      <c r="B79" s="29" t="s">
        <v>66</v>
      </c>
      <c r="C79" s="43"/>
      <c r="D79" s="43"/>
      <c r="E79" s="17">
        <v>13</v>
      </c>
      <c r="F79" s="17">
        <v>112</v>
      </c>
      <c r="G79" s="17">
        <v>9</v>
      </c>
      <c r="H79" s="17">
        <v>11</v>
      </c>
      <c r="I79" s="17">
        <v>1</v>
      </c>
      <c r="J79" s="17">
        <v>0</v>
      </c>
      <c r="K79" s="43"/>
      <c r="L79" s="33">
        <f>SUM(C79:K79)</f>
        <v>146</v>
      </c>
      <c r="M79" s="77" t="s">
        <v>122</v>
      </c>
      <c r="N79" s="3"/>
      <c r="P79" s="93"/>
      <c r="Q79" s="93"/>
      <c r="R79" s="93"/>
      <c r="S79" s="93"/>
    </row>
    <row r="80" spans="2:19" ht="15.95" customHeight="1">
      <c r="B80" s="52" t="s">
        <v>5</v>
      </c>
      <c r="C80" s="43"/>
      <c r="D80" s="43"/>
      <c r="E80" s="43"/>
      <c r="F80" s="43"/>
      <c r="G80" s="43"/>
      <c r="H80" s="43"/>
      <c r="I80" s="43"/>
      <c r="J80" s="43"/>
      <c r="K80" s="43"/>
      <c r="L80" s="17">
        <v>21</v>
      </c>
      <c r="M80" s="77" t="s">
        <v>122</v>
      </c>
      <c r="N80" s="3"/>
      <c r="P80" s="93"/>
      <c r="Q80" s="93"/>
      <c r="R80" s="93"/>
      <c r="S80" s="93"/>
    </row>
    <row r="81" spans="2:19" ht="15.95" customHeight="1">
      <c r="B81" s="29" t="s">
        <v>87</v>
      </c>
      <c r="C81" s="43"/>
      <c r="D81" s="43"/>
      <c r="E81" s="17">
        <v>0</v>
      </c>
      <c r="F81" s="43"/>
      <c r="G81" s="43"/>
      <c r="H81" s="43"/>
      <c r="I81" s="43"/>
      <c r="J81" s="43"/>
      <c r="K81" s="43"/>
      <c r="L81" s="33">
        <f>SUM(C81:K81)</f>
        <v>0</v>
      </c>
      <c r="M81" s="77" t="s">
        <v>122</v>
      </c>
      <c r="N81" s="3"/>
      <c r="P81" s="93"/>
      <c r="Q81" s="93"/>
      <c r="R81" s="93"/>
      <c r="S81" s="93"/>
    </row>
    <row r="82" spans="2:19" ht="15.95" customHeight="1">
      <c r="B82" s="29" t="s">
        <v>98</v>
      </c>
      <c r="C82" s="43"/>
      <c r="D82" s="43"/>
      <c r="E82" s="17">
        <v>0</v>
      </c>
      <c r="F82" s="17">
        <v>0</v>
      </c>
      <c r="G82" s="17">
        <v>0</v>
      </c>
      <c r="H82" s="17">
        <v>0</v>
      </c>
      <c r="I82" s="17">
        <v>0</v>
      </c>
      <c r="J82" s="17">
        <v>0</v>
      </c>
      <c r="K82" s="43"/>
      <c r="L82" s="33">
        <f>SUM(C82:K82)</f>
        <v>0</v>
      </c>
      <c r="M82" s="3"/>
      <c r="N82" s="3"/>
      <c r="P82" s="93"/>
      <c r="Q82" s="93"/>
      <c r="R82" s="93"/>
      <c r="S82" s="93"/>
    </row>
    <row r="83" spans="2:19" ht="12.75" customHeight="1">
      <c r="B83" s="8"/>
      <c r="C83" s="5"/>
      <c r="D83" s="5"/>
      <c r="E83" s="5"/>
      <c r="F83" s="5"/>
      <c r="G83" s="5"/>
      <c r="H83" s="5"/>
      <c r="I83" s="5"/>
      <c r="J83" s="5"/>
      <c r="K83" s="5"/>
      <c r="L83" s="5"/>
      <c r="N83" s="3"/>
      <c r="P83" s="93"/>
      <c r="Q83" s="93"/>
      <c r="R83" s="93"/>
      <c r="S83" s="93"/>
    </row>
    <row r="84" spans="2:19" ht="15.95" customHeight="1">
      <c r="B84" s="55" t="s">
        <v>99</v>
      </c>
      <c r="C84" s="3"/>
      <c r="D84" s="3"/>
      <c r="E84" s="3"/>
      <c r="F84" s="3"/>
      <c r="G84" s="3"/>
      <c r="H84" s="3"/>
      <c r="I84" s="3"/>
      <c r="J84" s="3"/>
      <c r="K84" s="3"/>
      <c r="L84" s="3"/>
      <c r="N84" s="3"/>
      <c r="P84" s="93"/>
      <c r="Q84" s="93"/>
      <c r="R84" s="93"/>
      <c r="S84" s="93"/>
    </row>
    <row r="85" spans="2:19" ht="15.95" customHeight="1">
      <c r="B85" s="28" t="s">
        <v>12</v>
      </c>
      <c r="C85" s="43"/>
      <c r="D85" s="43"/>
      <c r="E85" s="17">
        <v>0</v>
      </c>
      <c r="F85" s="17">
        <v>0</v>
      </c>
      <c r="G85" s="17">
        <v>0</v>
      </c>
      <c r="H85" s="17">
        <v>0</v>
      </c>
      <c r="I85" s="17">
        <v>0</v>
      </c>
      <c r="J85" s="17">
        <v>0</v>
      </c>
      <c r="K85" s="43"/>
      <c r="L85" s="33">
        <f>SUM(C85:K85)</f>
        <v>0</v>
      </c>
      <c r="N85" s="69"/>
      <c r="P85" s="93"/>
      <c r="Q85" s="93"/>
      <c r="R85" s="93"/>
      <c r="S85" s="93"/>
    </row>
    <row r="86" spans="2:19" ht="15.95" customHeight="1">
      <c r="B86" s="28" t="s">
        <v>0</v>
      </c>
      <c r="C86" s="43"/>
      <c r="D86" s="43"/>
      <c r="E86" s="17">
        <v>688</v>
      </c>
      <c r="F86" s="17">
        <v>535</v>
      </c>
      <c r="G86" s="17">
        <v>224</v>
      </c>
      <c r="H86" s="17">
        <v>28</v>
      </c>
      <c r="I86" s="17">
        <v>225</v>
      </c>
      <c r="J86" s="17">
        <v>10</v>
      </c>
      <c r="K86" s="43"/>
      <c r="L86" s="33">
        <f>SUM(C86:K86)</f>
        <v>1710</v>
      </c>
      <c r="N86" s="69"/>
      <c r="P86" s="93"/>
      <c r="Q86" s="93"/>
      <c r="R86" s="93"/>
      <c r="S86" s="93"/>
    </row>
    <row r="87" spans="2:19" ht="15.95" customHeight="1">
      <c r="B87" s="29" t="s">
        <v>65</v>
      </c>
      <c r="C87" s="43"/>
      <c r="D87" s="43"/>
      <c r="E87" s="17">
        <v>11</v>
      </c>
      <c r="F87" s="17">
        <v>570</v>
      </c>
      <c r="G87" s="17">
        <v>141</v>
      </c>
      <c r="H87" s="17">
        <v>281</v>
      </c>
      <c r="I87" s="17">
        <v>5</v>
      </c>
      <c r="J87" s="17">
        <v>0</v>
      </c>
      <c r="K87" s="43"/>
      <c r="L87" s="33">
        <f>SUM(C87:K87)</f>
        <v>1008</v>
      </c>
      <c r="N87" s="69"/>
      <c r="P87" s="93"/>
      <c r="Q87" s="93"/>
      <c r="R87" s="93"/>
      <c r="S87" s="93"/>
    </row>
    <row r="88" spans="2:19" ht="15.95" customHeight="1">
      <c r="B88" s="53" t="s">
        <v>76</v>
      </c>
      <c r="C88" s="43"/>
      <c r="D88" s="43"/>
      <c r="E88" s="54">
        <f t="shared" ref="E88:J88" si="21">SUM(E89,E98)</f>
        <v>2685</v>
      </c>
      <c r="F88" s="54">
        <f t="shared" si="21"/>
        <v>8165</v>
      </c>
      <c r="G88" s="54">
        <f t="shared" si="21"/>
        <v>172</v>
      </c>
      <c r="H88" s="54">
        <f t="shared" si="21"/>
        <v>3186</v>
      </c>
      <c r="I88" s="54">
        <f t="shared" si="21"/>
        <v>211</v>
      </c>
      <c r="J88" s="54">
        <f t="shared" si="21"/>
        <v>4</v>
      </c>
      <c r="K88" s="43"/>
      <c r="L88" s="33">
        <f>SUM(C88:K88)</f>
        <v>14423</v>
      </c>
      <c r="N88" s="75">
        <f>SUM(N89,N98)</f>
        <v>0</v>
      </c>
      <c r="P88" s="93"/>
      <c r="Q88" s="93"/>
      <c r="R88" s="93"/>
      <c r="S88" s="93"/>
    </row>
    <row r="89" spans="2:19" ht="15.95" customHeight="1">
      <c r="B89" s="53" t="s">
        <v>77</v>
      </c>
      <c r="C89" s="43"/>
      <c r="D89" s="43"/>
      <c r="E89" s="54">
        <f>E95+E96+E90+E97</f>
        <v>1599</v>
      </c>
      <c r="F89" s="54">
        <f>F90+F97</f>
        <v>5393</v>
      </c>
      <c r="G89" s="54">
        <f>G90+G97</f>
        <v>0</v>
      </c>
      <c r="H89" s="54">
        <f>H90+H97</f>
        <v>2194</v>
      </c>
      <c r="I89" s="54">
        <f>I90+I97</f>
        <v>0</v>
      </c>
      <c r="J89" s="54">
        <f>J90+J97</f>
        <v>0</v>
      </c>
      <c r="K89" s="43"/>
      <c r="L89" s="33">
        <f>SUM(C89:K89)</f>
        <v>9186</v>
      </c>
      <c r="N89" s="75">
        <f>N90</f>
        <v>0</v>
      </c>
      <c r="P89" s="93"/>
      <c r="Q89" s="93"/>
      <c r="R89" s="93"/>
      <c r="S89" s="93"/>
    </row>
    <row r="90" spans="2:19" ht="15.95" customHeight="1">
      <c r="B90" s="63" t="s">
        <v>58</v>
      </c>
      <c r="C90" s="43"/>
      <c r="D90" s="43"/>
      <c r="E90" s="54">
        <f>SUM(E91:E94)</f>
        <v>862</v>
      </c>
      <c r="F90" s="54">
        <f t="shared" ref="F90:J90" si="22">SUM(F91:F94)</f>
        <v>4642</v>
      </c>
      <c r="G90" s="54">
        <f t="shared" si="22"/>
        <v>0</v>
      </c>
      <c r="H90" s="54">
        <f t="shared" si="22"/>
        <v>0</v>
      </c>
      <c r="I90" s="54">
        <f t="shared" si="22"/>
        <v>0</v>
      </c>
      <c r="J90" s="54">
        <f t="shared" si="22"/>
        <v>0</v>
      </c>
      <c r="K90" s="43"/>
      <c r="L90" s="33">
        <f t="shared" ref="L90:L108" si="23">SUM(C90:K90)</f>
        <v>5504</v>
      </c>
      <c r="N90" s="75">
        <f>N94</f>
        <v>0</v>
      </c>
      <c r="P90" s="93"/>
      <c r="Q90" s="93"/>
      <c r="R90" s="93"/>
      <c r="S90" s="93"/>
    </row>
    <row r="91" spans="2:19" ht="15.95" customHeight="1">
      <c r="B91" s="29" t="s">
        <v>114</v>
      </c>
      <c r="C91" s="43"/>
      <c r="D91" s="43"/>
      <c r="E91" s="17">
        <v>0</v>
      </c>
      <c r="F91" s="17">
        <v>0</v>
      </c>
      <c r="G91" s="17">
        <v>0</v>
      </c>
      <c r="H91" s="17">
        <v>0</v>
      </c>
      <c r="I91" s="17">
        <v>0</v>
      </c>
      <c r="J91" s="17">
        <v>0</v>
      </c>
      <c r="K91" s="43"/>
      <c r="L91" s="33">
        <f t="shared" si="23"/>
        <v>0</v>
      </c>
      <c r="N91" s="69"/>
      <c r="P91" s="93"/>
      <c r="Q91" s="93"/>
      <c r="R91" s="93"/>
      <c r="S91" s="93"/>
    </row>
    <row r="92" spans="2:19" ht="15.95" customHeight="1">
      <c r="B92" s="29" t="s">
        <v>115</v>
      </c>
      <c r="C92" s="43"/>
      <c r="D92" s="43"/>
      <c r="E92" s="17">
        <v>0</v>
      </c>
      <c r="F92" s="17">
        <v>303</v>
      </c>
      <c r="G92" s="17">
        <v>0</v>
      </c>
      <c r="H92" s="17">
        <v>0</v>
      </c>
      <c r="I92" s="17">
        <v>0</v>
      </c>
      <c r="J92" s="17">
        <v>0</v>
      </c>
      <c r="K92" s="43"/>
      <c r="L92" s="33">
        <f t="shared" si="23"/>
        <v>303</v>
      </c>
      <c r="N92" s="69"/>
      <c r="P92" s="93"/>
      <c r="Q92" s="93"/>
      <c r="R92" s="93"/>
      <c r="S92" s="93"/>
    </row>
    <row r="93" spans="2:19" ht="15.95" customHeight="1">
      <c r="B93" s="29" t="s">
        <v>59</v>
      </c>
      <c r="C93" s="43"/>
      <c r="D93" s="43"/>
      <c r="E93" s="43"/>
      <c r="F93" s="43"/>
      <c r="G93" s="17">
        <v>0</v>
      </c>
      <c r="H93" s="17">
        <v>0</v>
      </c>
      <c r="I93" s="17">
        <v>0</v>
      </c>
      <c r="J93" s="17">
        <v>0</v>
      </c>
      <c r="K93" s="43"/>
      <c r="L93" s="33">
        <f t="shared" si="23"/>
        <v>0</v>
      </c>
      <c r="N93" s="69"/>
      <c r="P93" s="93"/>
      <c r="Q93" s="93"/>
      <c r="R93" s="93"/>
      <c r="S93" s="93"/>
    </row>
    <row r="94" spans="2:19" ht="15.95" customHeight="1">
      <c r="B94" s="52" t="s">
        <v>60</v>
      </c>
      <c r="C94" s="43"/>
      <c r="D94" s="43"/>
      <c r="E94" s="17">
        <v>862</v>
      </c>
      <c r="F94" s="17">
        <v>4339</v>
      </c>
      <c r="G94" s="17">
        <v>0</v>
      </c>
      <c r="H94" s="17">
        <v>0</v>
      </c>
      <c r="I94" s="17">
        <v>0</v>
      </c>
      <c r="J94" s="17">
        <v>0</v>
      </c>
      <c r="K94" s="43"/>
      <c r="L94" s="33">
        <f t="shared" si="23"/>
        <v>5201</v>
      </c>
      <c r="N94" s="87">
        <v>0</v>
      </c>
      <c r="P94" s="93"/>
      <c r="Q94" s="93"/>
      <c r="R94" s="93"/>
      <c r="S94" s="93"/>
    </row>
    <row r="95" spans="2:19" ht="15.95" customHeight="1">
      <c r="B95" s="52" t="s">
        <v>1</v>
      </c>
      <c r="C95" s="43"/>
      <c r="D95" s="43"/>
      <c r="E95" s="17">
        <v>0</v>
      </c>
      <c r="F95" s="43"/>
      <c r="G95" s="43"/>
      <c r="H95" s="43"/>
      <c r="I95" s="43"/>
      <c r="J95" s="43"/>
      <c r="K95" s="43"/>
      <c r="L95" s="33">
        <f>SUM(C95:K95)</f>
        <v>0</v>
      </c>
      <c r="N95" s="69"/>
      <c r="P95" s="93"/>
      <c r="Q95" s="93"/>
      <c r="R95" s="93"/>
      <c r="S95" s="93"/>
    </row>
    <row r="96" spans="2:19" ht="15.95" customHeight="1">
      <c r="B96" s="29" t="s">
        <v>78</v>
      </c>
      <c r="C96" s="43"/>
      <c r="D96" s="43"/>
      <c r="E96" s="17">
        <v>737</v>
      </c>
      <c r="F96" s="43"/>
      <c r="G96" s="43"/>
      <c r="H96" s="43"/>
      <c r="I96" s="43"/>
      <c r="J96" s="43"/>
      <c r="K96" s="43"/>
      <c r="L96" s="33">
        <f>SUM(C96:K96)</f>
        <v>737</v>
      </c>
      <c r="N96" s="87">
        <v>0</v>
      </c>
      <c r="P96" s="93"/>
      <c r="Q96" s="93"/>
      <c r="R96" s="93"/>
      <c r="S96" s="93"/>
    </row>
    <row r="97" spans="2:19" ht="15.95" customHeight="1">
      <c r="B97" s="29" t="s">
        <v>79</v>
      </c>
      <c r="C97" s="43"/>
      <c r="D97" s="43"/>
      <c r="E97" s="17">
        <v>0</v>
      </c>
      <c r="F97" s="17">
        <v>751</v>
      </c>
      <c r="G97" s="17">
        <v>0</v>
      </c>
      <c r="H97" s="17">
        <v>2194</v>
      </c>
      <c r="I97" s="17">
        <v>0</v>
      </c>
      <c r="J97" s="17">
        <v>0</v>
      </c>
      <c r="K97" s="43"/>
      <c r="L97" s="33">
        <f t="shared" si="23"/>
        <v>2945</v>
      </c>
      <c r="N97" s="87">
        <v>0</v>
      </c>
      <c r="P97" s="93"/>
      <c r="Q97" s="93"/>
      <c r="R97" s="93"/>
      <c r="S97" s="93"/>
    </row>
    <row r="98" spans="2:19" ht="15.95" customHeight="1">
      <c r="B98" s="53" t="s">
        <v>80</v>
      </c>
      <c r="C98" s="43"/>
      <c r="D98" s="43"/>
      <c r="E98" s="54">
        <f t="shared" ref="E98:J98" si="24">SUM(E99,E102:E108)</f>
        <v>1086</v>
      </c>
      <c r="F98" s="54">
        <f t="shared" si="24"/>
        <v>2772</v>
      </c>
      <c r="G98" s="54">
        <f t="shared" si="24"/>
        <v>172</v>
      </c>
      <c r="H98" s="54">
        <f t="shared" si="24"/>
        <v>992</v>
      </c>
      <c r="I98" s="54">
        <f t="shared" si="24"/>
        <v>211</v>
      </c>
      <c r="J98" s="54">
        <f t="shared" si="24"/>
        <v>4</v>
      </c>
      <c r="K98" s="43"/>
      <c r="L98" s="33">
        <f t="shared" si="23"/>
        <v>5237</v>
      </c>
      <c r="N98" s="75">
        <f>SUM(N101:N103)</f>
        <v>0</v>
      </c>
      <c r="P98" s="93"/>
      <c r="Q98" s="93"/>
      <c r="R98" s="93"/>
      <c r="S98" s="93"/>
    </row>
    <row r="99" spans="2:19" ht="15.95" customHeight="1">
      <c r="B99" s="63" t="s">
        <v>2</v>
      </c>
      <c r="C99" s="43"/>
      <c r="D99" s="43"/>
      <c r="E99" s="54">
        <f>SUM(E100:E101)</f>
        <v>0</v>
      </c>
      <c r="F99" s="54">
        <f t="shared" ref="F99:J99" si="25">SUM(F100:F101)</f>
        <v>2565</v>
      </c>
      <c r="G99" s="54">
        <f t="shared" si="25"/>
        <v>100</v>
      </c>
      <c r="H99" s="54">
        <f t="shared" si="25"/>
        <v>11</v>
      </c>
      <c r="I99" s="54">
        <f t="shared" si="25"/>
        <v>11</v>
      </c>
      <c r="J99" s="54">
        <f t="shared" si="25"/>
        <v>0</v>
      </c>
      <c r="K99" s="43"/>
      <c r="L99" s="33">
        <f t="shared" si="23"/>
        <v>2687</v>
      </c>
      <c r="N99" s="75">
        <f>SUM(N100:N101)</f>
        <v>0</v>
      </c>
      <c r="P99" s="93"/>
      <c r="Q99" s="93"/>
      <c r="R99" s="93"/>
      <c r="S99" s="93"/>
    </row>
    <row r="100" spans="2:19" ht="15.95" customHeight="1">
      <c r="B100" s="52" t="s">
        <v>107</v>
      </c>
      <c r="C100" s="43"/>
      <c r="D100" s="43"/>
      <c r="E100" s="17">
        <v>0</v>
      </c>
      <c r="F100" s="17">
        <v>1576</v>
      </c>
      <c r="G100" s="17">
        <v>0</v>
      </c>
      <c r="H100" s="17">
        <v>0</v>
      </c>
      <c r="I100" s="17">
        <v>0</v>
      </c>
      <c r="J100" s="17">
        <v>0</v>
      </c>
      <c r="K100" s="43"/>
      <c r="L100" s="33">
        <f t="shared" si="23"/>
        <v>1576</v>
      </c>
      <c r="N100" s="17">
        <v>0</v>
      </c>
      <c r="P100" s="93"/>
      <c r="Q100" s="93"/>
      <c r="R100" s="93"/>
      <c r="S100" s="93"/>
    </row>
    <row r="101" spans="2:19" ht="15.95" customHeight="1">
      <c r="B101" s="52" t="s">
        <v>61</v>
      </c>
      <c r="C101" s="43"/>
      <c r="D101" s="43"/>
      <c r="E101" s="17">
        <v>0</v>
      </c>
      <c r="F101" s="17">
        <v>989</v>
      </c>
      <c r="G101" s="17">
        <v>100</v>
      </c>
      <c r="H101" s="17">
        <v>11</v>
      </c>
      <c r="I101" s="17">
        <v>11</v>
      </c>
      <c r="J101" s="17">
        <v>0</v>
      </c>
      <c r="K101" s="43"/>
      <c r="L101" s="33">
        <f t="shared" si="23"/>
        <v>1111</v>
      </c>
      <c r="N101" s="87">
        <v>0</v>
      </c>
      <c r="P101" s="93"/>
      <c r="Q101" s="93"/>
      <c r="R101" s="93"/>
      <c r="S101" s="93"/>
    </row>
    <row r="102" spans="2:19" ht="15.95" customHeight="1">
      <c r="B102" s="52" t="s">
        <v>3</v>
      </c>
      <c r="C102" s="43"/>
      <c r="D102" s="43"/>
      <c r="E102" s="17">
        <v>0</v>
      </c>
      <c r="F102" s="17">
        <v>145</v>
      </c>
      <c r="G102" s="17">
        <v>0</v>
      </c>
      <c r="H102" s="17">
        <v>613</v>
      </c>
      <c r="I102" s="17">
        <v>0</v>
      </c>
      <c r="J102" s="17">
        <v>0</v>
      </c>
      <c r="K102" s="43"/>
      <c r="L102" s="33">
        <f t="shared" si="23"/>
        <v>758</v>
      </c>
      <c r="N102" s="87">
        <v>0</v>
      </c>
      <c r="P102" s="93"/>
      <c r="Q102" s="93"/>
      <c r="R102" s="93"/>
      <c r="S102" s="93"/>
    </row>
    <row r="103" spans="2:19" ht="15.95" customHeight="1">
      <c r="B103" s="29" t="s">
        <v>81</v>
      </c>
      <c r="C103" s="43"/>
      <c r="D103" s="43"/>
      <c r="E103" s="17">
        <v>0</v>
      </c>
      <c r="F103" s="17">
        <v>50</v>
      </c>
      <c r="G103" s="17">
        <v>17</v>
      </c>
      <c r="H103" s="17">
        <v>0</v>
      </c>
      <c r="I103" s="17">
        <v>0</v>
      </c>
      <c r="J103" s="17">
        <v>0</v>
      </c>
      <c r="K103" s="43"/>
      <c r="L103" s="33">
        <f t="shared" si="23"/>
        <v>67</v>
      </c>
      <c r="N103" s="87">
        <v>0</v>
      </c>
      <c r="P103" s="93"/>
      <c r="Q103" s="93"/>
      <c r="R103" s="93"/>
      <c r="S103" s="93"/>
    </row>
    <row r="104" spans="2:19" ht="15.95" customHeight="1">
      <c r="B104" s="29" t="s">
        <v>82</v>
      </c>
      <c r="C104" s="43"/>
      <c r="D104" s="43"/>
      <c r="E104" s="17">
        <v>0</v>
      </c>
      <c r="F104" s="17">
        <v>0</v>
      </c>
      <c r="G104" s="17">
        <v>0</v>
      </c>
      <c r="H104" s="17">
        <v>0</v>
      </c>
      <c r="I104" s="17">
        <v>0</v>
      </c>
      <c r="J104" s="17">
        <v>0</v>
      </c>
      <c r="K104" s="43"/>
      <c r="L104" s="33">
        <f t="shared" si="23"/>
        <v>0</v>
      </c>
      <c r="N104" s="69"/>
      <c r="P104" s="93"/>
      <c r="Q104" s="93"/>
      <c r="R104" s="93"/>
      <c r="S104" s="93"/>
    </row>
    <row r="105" spans="2:19" ht="15.95" customHeight="1">
      <c r="B105" s="29" t="s">
        <v>83</v>
      </c>
      <c r="C105" s="43"/>
      <c r="D105" s="43"/>
      <c r="E105" s="43"/>
      <c r="F105" s="17">
        <v>0</v>
      </c>
      <c r="G105" s="17">
        <v>0</v>
      </c>
      <c r="H105" s="17">
        <v>0</v>
      </c>
      <c r="I105" s="17">
        <v>0</v>
      </c>
      <c r="J105" s="17">
        <v>0</v>
      </c>
      <c r="K105" s="43"/>
      <c r="L105" s="33">
        <f t="shared" si="23"/>
        <v>0</v>
      </c>
      <c r="N105" s="69"/>
      <c r="P105" s="93"/>
      <c r="Q105" s="93"/>
      <c r="R105" s="93"/>
      <c r="S105" s="93"/>
    </row>
    <row r="106" spans="2:19" ht="15.95" customHeight="1">
      <c r="B106" s="29" t="s">
        <v>84</v>
      </c>
      <c r="C106" s="43"/>
      <c r="D106" s="43"/>
      <c r="E106" s="17">
        <v>2</v>
      </c>
      <c r="F106" s="61"/>
      <c r="G106" s="61"/>
      <c r="H106" s="61"/>
      <c r="I106" s="61"/>
      <c r="J106" s="61"/>
      <c r="K106" s="43"/>
      <c r="L106" s="33">
        <f t="shared" si="23"/>
        <v>2</v>
      </c>
      <c r="N106" s="69"/>
      <c r="P106" s="93"/>
      <c r="Q106" s="93"/>
      <c r="R106" s="93"/>
      <c r="S106" s="93"/>
    </row>
    <row r="107" spans="2:19" ht="15.95" customHeight="1">
      <c r="B107" s="29" t="s">
        <v>85</v>
      </c>
      <c r="C107" s="43"/>
      <c r="D107" s="43"/>
      <c r="E107" s="17">
        <v>460</v>
      </c>
      <c r="F107" s="61"/>
      <c r="G107" s="61"/>
      <c r="H107" s="61"/>
      <c r="I107" s="61"/>
      <c r="J107" s="61"/>
      <c r="K107" s="43"/>
      <c r="L107" s="33">
        <f t="shared" si="23"/>
        <v>460</v>
      </c>
      <c r="N107" s="69"/>
      <c r="P107" s="93"/>
      <c r="Q107" s="93"/>
      <c r="R107" s="93"/>
      <c r="S107" s="93"/>
    </row>
    <row r="108" spans="2:19" ht="15.95" customHeight="1">
      <c r="B108" s="29" t="s">
        <v>86</v>
      </c>
      <c r="C108" s="43"/>
      <c r="D108" s="43"/>
      <c r="E108" s="17">
        <v>624</v>
      </c>
      <c r="F108" s="17">
        <v>12</v>
      </c>
      <c r="G108" s="17">
        <v>55</v>
      </c>
      <c r="H108" s="17">
        <v>368</v>
      </c>
      <c r="I108" s="17">
        <v>200</v>
      </c>
      <c r="J108" s="17">
        <v>4</v>
      </c>
      <c r="K108" s="43"/>
      <c r="L108" s="33">
        <f t="shared" si="23"/>
        <v>1263</v>
      </c>
      <c r="N108" s="69"/>
      <c r="P108" s="93"/>
      <c r="Q108" s="93"/>
      <c r="R108" s="93"/>
      <c r="S108" s="93"/>
    </row>
    <row r="109" spans="2:19" ht="15.95" customHeight="1">
      <c r="B109" s="60" t="s">
        <v>62</v>
      </c>
      <c r="C109" s="32">
        <f>C28</f>
        <v>2221</v>
      </c>
      <c r="D109" s="32">
        <f>D28</f>
        <v>0</v>
      </c>
      <c r="E109" s="32">
        <f t="shared" ref="E109:J109" si="26">SUM(E85:E88)</f>
        <v>3384</v>
      </c>
      <c r="F109" s="32">
        <f t="shared" si="26"/>
        <v>9270</v>
      </c>
      <c r="G109" s="32">
        <f t="shared" si="26"/>
        <v>537</v>
      </c>
      <c r="H109" s="32">
        <f t="shared" si="26"/>
        <v>3495</v>
      </c>
      <c r="I109" s="32">
        <f t="shared" si="26"/>
        <v>441</v>
      </c>
      <c r="J109" s="32">
        <f t="shared" si="26"/>
        <v>14</v>
      </c>
      <c r="K109" s="32">
        <f>K28</f>
        <v>28</v>
      </c>
      <c r="L109" s="32">
        <f>SUM(C109:K109)</f>
        <v>19390</v>
      </c>
      <c r="N109" s="35">
        <f>N88</f>
        <v>0</v>
      </c>
      <c r="P109" s="93"/>
      <c r="Q109" s="93"/>
      <c r="R109" s="93"/>
      <c r="S109" s="93"/>
    </row>
    <row r="110" spans="2:19" ht="12.75" customHeight="1">
      <c r="B110" s="8"/>
      <c r="C110" s="5"/>
      <c r="D110" s="5"/>
      <c r="E110" s="5"/>
      <c r="F110" s="5"/>
      <c r="G110" s="5"/>
      <c r="H110" s="5"/>
      <c r="I110" s="5"/>
      <c r="J110" s="5"/>
      <c r="K110" s="6"/>
      <c r="L110" s="6"/>
      <c r="P110" s="93"/>
      <c r="Q110" s="93"/>
      <c r="R110" s="93"/>
      <c r="S110" s="93"/>
    </row>
    <row r="111" spans="2:19" ht="15.95" customHeight="1">
      <c r="B111" s="70" t="s">
        <v>55</v>
      </c>
      <c r="C111" s="72"/>
      <c r="D111" s="73"/>
      <c r="E111" s="71">
        <f>E28-E109</f>
        <v>0</v>
      </c>
      <c r="F111" s="71">
        <f t="shared" ref="F111:L111" si="27">F28-F109</f>
        <v>0</v>
      </c>
      <c r="G111" s="71">
        <f t="shared" si="27"/>
        <v>0</v>
      </c>
      <c r="H111" s="71">
        <f t="shared" si="27"/>
        <v>0</v>
      </c>
      <c r="I111" s="71">
        <f t="shared" si="27"/>
        <v>0</v>
      </c>
      <c r="J111" s="71">
        <f t="shared" si="27"/>
        <v>0</v>
      </c>
      <c r="K111" s="74"/>
      <c r="L111" s="71">
        <f t="shared" si="27"/>
        <v>0</v>
      </c>
      <c r="P111" s="93"/>
      <c r="Q111" s="93"/>
      <c r="R111" s="93"/>
      <c r="S111" s="93"/>
    </row>
    <row r="112" spans="2:19" ht="12.75" customHeight="1">
      <c r="B112" s="8"/>
      <c r="C112" s="5"/>
      <c r="D112" s="5"/>
      <c r="E112" s="5"/>
      <c r="F112" s="5"/>
      <c r="G112" s="5"/>
      <c r="H112" s="5"/>
      <c r="I112" s="5"/>
      <c r="J112" s="5"/>
      <c r="K112" s="6"/>
      <c r="L112" s="6"/>
      <c r="P112" s="93"/>
      <c r="Q112" s="93"/>
      <c r="R112" s="93"/>
      <c r="S112" s="93"/>
    </row>
    <row r="113" spans="2:19" ht="15.95" customHeight="1">
      <c r="B113" s="29" t="s">
        <v>66</v>
      </c>
      <c r="C113" s="43"/>
      <c r="D113" s="43"/>
      <c r="E113" s="17">
        <v>7</v>
      </c>
      <c r="F113" s="17">
        <v>7</v>
      </c>
      <c r="G113" s="17">
        <v>9</v>
      </c>
      <c r="H113" s="17">
        <v>2</v>
      </c>
      <c r="I113" s="17">
        <v>1</v>
      </c>
      <c r="J113" s="17">
        <v>0</v>
      </c>
      <c r="K113" s="43"/>
      <c r="L113" s="33">
        <f>SUM(C113:K113)</f>
        <v>26</v>
      </c>
      <c r="M113" s="76" t="s">
        <v>122</v>
      </c>
      <c r="P113" s="93"/>
      <c r="Q113" s="93"/>
      <c r="R113" s="93"/>
      <c r="S113" s="93"/>
    </row>
    <row r="114" spans="2:19" ht="15.95" customHeight="1">
      <c r="B114" s="52" t="s">
        <v>5</v>
      </c>
      <c r="C114" s="43"/>
      <c r="D114" s="43"/>
      <c r="E114" s="43"/>
      <c r="F114" s="43"/>
      <c r="G114" s="43"/>
      <c r="H114" s="43"/>
      <c r="I114" s="43"/>
      <c r="J114" s="43"/>
      <c r="K114" s="43"/>
      <c r="L114" s="17">
        <v>21</v>
      </c>
      <c r="M114" s="76" t="s">
        <v>122</v>
      </c>
      <c r="P114" s="93"/>
      <c r="Q114" s="93"/>
      <c r="R114" s="93"/>
      <c r="S114" s="93"/>
    </row>
    <row r="115" spans="2:19" ht="12.75" customHeight="1">
      <c r="B115" s="8"/>
      <c r="C115" s="5"/>
      <c r="D115" s="5"/>
      <c r="E115" s="5"/>
      <c r="F115" s="5"/>
      <c r="G115" s="5"/>
      <c r="H115" s="5"/>
      <c r="I115" s="5"/>
      <c r="J115" s="5"/>
      <c r="K115" s="5"/>
      <c r="L115" s="5"/>
      <c r="P115" s="93"/>
      <c r="Q115" s="93"/>
      <c r="R115" s="93"/>
      <c r="S115" s="93"/>
    </row>
    <row r="116" spans="2:19" ht="15.95" customHeight="1">
      <c r="B116" s="55" t="s">
        <v>100</v>
      </c>
      <c r="C116" s="3"/>
      <c r="D116" s="3"/>
      <c r="E116" s="3"/>
      <c r="F116" s="3"/>
      <c r="G116" s="3"/>
      <c r="H116" s="3"/>
      <c r="I116" s="3"/>
      <c r="J116" s="3"/>
      <c r="K116" s="3"/>
      <c r="L116" s="3"/>
      <c r="P116" s="93"/>
      <c r="Q116" s="93"/>
      <c r="R116" s="93"/>
      <c r="S116" s="93"/>
    </row>
    <row r="117" spans="2:19" ht="15.95" customHeight="1">
      <c r="B117" s="67" t="s">
        <v>0</v>
      </c>
      <c r="C117" s="43"/>
      <c r="D117" s="43"/>
      <c r="E117" s="17">
        <v>0</v>
      </c>
      <c r="F117" s="17">
        <v>0</v>
      </c>
      <c r="G117" s="17">
        <v>0</v>
      </c>
      <c r="H117" s="17">
        <v>0</v>
      </c>
      <c r="I117" s="17">
        <v>0</v>
      </c>
      <c r="J117" s="17">
        <v>0</v>
      </c>
      <c r="K117" s="43"/>
      <c r="L117" s="33">
        <f>SUM(C117:K117)</f>
        <v>0</v>
      </c>
      <c r="P117" s="93"/>
      <c r="Q117" s="93"/>
      <c r="R117" s="93"/>
      <c r="S117" s="93"/>
    </row>
    <row r="118" spans="2:19" ht="15.95" customHeight="1">
      <c r="B118" s="29" t="s">
        <v>65</v>
      </c>
      <c r="C118" s="43"/>
      <c r="D118" s="43"/>
      <c r="E118" s="17">
        <v>0</v>
      </c>
      <c r="F118" s="17">
        <v>0</v>
      </c>
      <c r="G118" s="17">
        <v>0</v>
      </c>
      <c r="H118" s="17">
        <v>0</v>
      </c>
      <c r="I118" s="17">
        <v>0</v>
      </c>
      <c r="J118" s="17">
        <v>0</v>
      </c>
      <c r="K118" s="43"/>
      <c r="L118" s="33">
        <f>SUM(C118:K118)</f>
        <v>0</v>
      </c>
      <c r="P118" s="93"/>
      <c r="Q118" s="93"/>
      <c r="R118" s="93"/>
      <c r="S118" s="93"/>
    </row>
    <row r="119" spans="2:19" ht="15.95" customHeight="1">
      <c r="B119" s="29" t="s">
        <v>88</v>
      </c>
      <c r="C119" s="43"/>
      <c r="D119" s="43"/>
      <c r="E119" s="17">
        <v>0</v>
      </c>
      <c r="F119" s="17">
        <v>0</v>
      </c>
      <c r="G119" s="17">
        <v>0</v>
      </c>
      <c r="H119" s="17">
        <v>0</v>
      </c>
      <c r="I119" s="17">
        <v>0</v>
      </c>
      <c r="J119" s="17">
        <v>0</v>
      </c>
      <c r="K119" s="43"/>
      <c r="L119" s="33">
        <f>SUM(C119:K119)</f>
        <v>0</v>
      </c>
      <c r="P119" s="93"/>
      <c r="Q119" s="93"/>
      <c r="R119" s="93"/>
      <c r="S119" s="93"/>
    </row>
    <row r="120" spans="2:19" ht="15.95" customHeight="1">
      <c r="B120" s="53" t="s">
        <v>76</v>
      </c>
      <c r="C120" s="43"/>
      <c r="D120" s="43"/>
      <c r="E120" s="54">
        <f t="shared" ref="E120:J120" si="28">SUM(E121,E126)</f>
        <v>0</v>
      </c>
      <c r="F120" s="54">
        <f t="shared" si="28"/>
        <v>-2007</v>
      </c>
      <c r="G120" s="54">
        <f t="shared" si="28"/>
        <v>-35</v>
      </c>
      <c r="H120" s="54">
        <f t="shared" si="28"/>
        <v>-39</v>
      </c>
      <c r="I120" s="54">
        <f t="shared" si="28"/>
        <v>0</v>
      </c>
      <c r="J120" s="54">
        <f t="shared" si="28"/>
        <v>0</v>
      </c>
      <c r="K120" s="43"/>
      <c r="L120" s="33">
        <f>SUM(C120:K120)</f>
        <v>-2081</v>
      </c>
      <c r="P120" s="93"/>
      <c r="Q120" s="93"/>
      <c r="R120" s="93"/>
      <c r="S120" s="93"/>
    </row>
    <row r="121" spans="2:19" ht="15.95" customHeight="1">
      <c r="B121" s="53" t="s">
        <v>77</v>
      </c>
      <c r="C121" s="43"/>
      <c r="D121" s="43"/>
      <c r="E121" s="54">
        <f t="shared" ref="E121:J121" si="29">SUM(E122:E125)</f>
        <v>0</v>
      </c>
      <c r="F121" s="54">
        <f t="shared" si="29"/>
        <v>-1988</v>
      </c>
      <c r="G121" s="54">
        <f t="shared" si="29"/>
        <v>-35</v>
      </c>
      <c r="H121" s="54">
        <f t="shared" si="29"/>
        <v>-39</v>
      </c>
      <c r="I121" s="54">
        <f t="shared" si="29"/>
        <v>0</v>
      </c>
      <c r="J121" s="54">
        <f t="shared" si="29"/>
        <v>0</v>
      </c>
      <c r="K121" s="43"/>
      <c r="L121" s="33">
        <f>SUM(C121:K121)</f>
        <v>-2062</v>
      </c>
      <c r="P121" s="93"/>
      <c r="Q121" s="93"/>
      <c r="R121" s="93"/>
      <c r="S121" s="93"/>
    </row>
    <row r="122" spans="2:19" ht="15.95" customHeight="1">
      <c r="B122" s="68" t="s">
        <v>58</v>
      </c>
      <c r="C122" s="43"/>
      <c r="D122" s="43"/>
      <c r="E122" s="88">
        <v>0</v>
      </c>
      <c r="F122" s="88">
        <v>-1671</v>
      </c>
      <c r="G122" s="88">
        <v>0</v>
      </c>
      <c r="H122" s="88">
        <v>0</v>
      </c>
      <c r="I122" s="88">
        <v>0</v>
      </c>
      <c r="J122" s="88">
        <v>0</v>
      </c>
      <c r="K122" s="43"/>
      <c r="L122" s="33">
        <f t="shared" ref="L122:L134" si="30">SUM(C122:K122)</f>
        <v>-1671</v>
      </c>
      <c r="P122" s="93"/>
      <c r="Q122" s="93"/>
      <c r="R122" s="93"/>
      <c r="S122" s="93"/>
    </row>
    <row r="123" spans="2:19" ht="15.95" customHeight="1">
      <c r="B123" s="68" t="s">
        <v>1</v>
      </c>
      <c r="C123" s="43"/>
      <c r="D123" s="43"/>
      <c r="E123" s="17">
        <v>0</v>
      </c>
      <c r="F123" s="43"/>
      <c r="G123" s="43"/>
      <c r="H123" s="43"/>
      <c r="I123" s="43"/>
      <c r="J123" s="43"/>
      <c r="K123" s="43"/>
      <c r="L123" s="33">
        <f>SUM(C123:K123)</f>
        <v>0</v>
      </c>
      <c r="P123" s="93"/>
      <c r="Q123" s="93"/>
      <c r="R123" s="93"/>
      <c r="S123" s="93"/>
    </row>
    <row r="124" spans="2:19" ht="15.95" customHeight="1">
      <c r="B124" s="30" t="s">
        <v>78</v>
      </c>
      <c r="C124" s="43"/>
      <c r="D124" s="43"/>
      <c r="E124" s="17">
        <v>0</v>
      </c>
      <c r="F124" s="43"/>
      <c r="G124" s="43"/>
      <c r="H124" s="43"/>
      <c r="I124" s="43"/>
      <c r="J124" s="43"/>
      <c r="K124" s="43"/>
      <c r="L124" s="33">
        <f>SUM(C124:K124)</f>
        <v>0</v>
      </c>
      <c r="P124" s="93"/>
      <c r="Q124" s="93"/>
      <c r="R124" s="93"/>
      <c r="S124" s="93"/>
    </row>
    <row r="125" spans="2:19" ht="15.95" customHeight="1">
      <c r="B125" s="30" t="s">
        <v>79</v>
      </c>
      <c r="C125" s="43"/>
      <c r="D125" s="43"/>
      <c r="E125" s="88">
        <v>0</v>
      </c>
      <c r="F125" s="88">
        <v>-317</v>
      </c>
      <c r="G125" s="88">
        <v>-35</v>
      </c>
      <c r="H125" s="88">
        <v>-39</v>
      </c>
      <c r="I125" s="88">
        <v>0</v>
      </c>
      <c r="J125" s="88">
        <v>0</v>
      </c>
      <c r="K125" s="43"/>
      <c r="L125" s="33">
        <f t="shared" si="30"/>
        <v>-391</v>
      </c>
      <c r="P125" s="93"/>
      <c r="Q125" s="93"/>
      <c r="R125" s="93"/>
      <c r="S125" s="93"/>
    </row>
    <row r="126" spans="2:19" ht="15.95" customHeight="1">
      <c r="B126" s="53" t="s">
        <v>80</v>
      </c>
      <c r="C126" s="43"/>
      <c r="D126" s="43"/>
      <c r="E126" s="54">
        <f t="shared" ref="E126:J126" si="31">SUM(E127:E134)</f>
        <v>0</v>
      </c>
      <c r="F126" s="54">
        <f t="shared" si="31"/>
        <v>-19</v>
      </c>
      <c r="G126" s="54">
        <f t="shared" si="31"/>
        <v>0</v>
      </c>
      <c r="H126" s="54">
        <f t="shared" si="31"/>
        <v>0</v>
      </c>
      <c r="I126" s="54">
        <f t="shared" si="31"/>
        <v>0</v>
      </c>
      <c r="J126" s="54">
        <f t="shared" si="31"/>
        <v>0</v>
      </c>
      <c r="K126" s="43"/>
      <c r="L126" s="33">
        <f t="shared" si="30"/>
        <v>-19</v>
      </c>
      <c r="P126" s="93"/>
      <c r="Q126" s="93"/>
      <c r="R126" s="93"/>
      <c r="S126" s="93"/>
    </row>
    <row r="127" spans="2:19" ht="15.95" customHeight="1">
      <c r="B127" s="68" t="s">
        <v>2</v>
      </c>
      <c r="C127" s="43"/>
      <c r="D127" s="43"/>
      <c r="E127" s="17">
        <v>0</v>
      </c>
      <c r="F127" s="17">
        <v>-11</v>
      </c>
      <c r="G127" s="17">
        <v>0</v>
      </c>
      <c r="H127" s="17">
        <v>0</v>
      </c>
      <c r="I127" s="17">
        <v>0</v>
      </c>
      <c r="J127" s="17">
        <v>0</v>
      </c>
      <c r="K127" s="43"/>
      <c r="L127" s="33">
        <f t="shared" si="30"/>
        <v>-11</v>
      </c>
      <c r="P127" s="93"/>
      <c r="Q127" s="93"/>
      <c r="R127" s="93"/>
      <c r="S127" s="93"/>
    </row>
    <row r="128" spans="2:19" ht="15.95" customHeight="1">
      <c r="B128" s="68" t="s">
        <v>3</v>
      </c>
      <c r="C128" s="43"/>
      <c r="D128" s="43"/>
      <c r="E128" s="17">
        <v>0</v>
      </c>
      <c r="F128" s="17">
        <v>-8</v>
      </c>
      <c r="G128" s="17">
        <v>0</v>
      </c>
      <c r="H128" s="17">
        <v>0</v>
      </c>
      <c r="I128" s="17">
        <v>0</v>
      </c>
      <c r="J128" s="17">
        <v>0</v>
      </c>
      <c r="K128" s="43"/>
      <c r="L128" s="33">
        <f t="shared" si="30"/>
        <v>-8</v>
      </c>
      <c r="P128" s="93"/>
      <c r="Q128" s="93"/>
      <c r="R128" s="93"/>
      <c r="S128" s="93"/>
    </row>
    <row r="129" spans="2:19" ht="15.95" customHeight="1">
      <c r="B129" s="30" t="s">
        <v>81</v>
      </c>
      <c r="C129" s="43"/>
      <c r="D129" s="43"/>
      <c r="E129" s="17">
        <v>0</v>
      </c>
      <c r="F129" s="17">
        <v>0</v>
      </c>
      <c r="G129" s="17">
        <v>0</v>
      </c>
      <c r="H129" s="17">
        <v>0</v>
      </c>
      <c r="I129" s="17">
        <v>0</v>
      </c>
      <c r="J129" s="17">
        <v>0</v>
      </c>
      <c r="K129" s="43"/>
      <c r="L129" s="33">
        <f t="shared" si="30"/>
        <v>0</v>
      </c>
      <c r="P129" s="93"/>
      <c r="Q129" s="93"/>
      <c r="R129" s="93"/>
      <c r="S129" s="93"/>
    </row>
    <row r="130" spans="2:19" ht="15.95" customHeight="1">
      <c r="B130" s="30" t="s">
        <v>82</v>
      </c>
      <c r="C130" s="43"/>
      <c r="D130" s="43"/>
      <c r="E130" s="17">
        <v>0</v>
      </c>
      <c r="F130" s="17">
        <v>0</v>
      </c>
      <c r="G130" s="17">
        <v>0</v>
      </c>
      <c r="H130" s="17">
        <v>0</v>
      </c>
      <c r="I130" s="17">
        <v>0</v>
      </c>
      <c r="J130" s="17">
        <v>0</v>
      </c>
      <c r="K130" s="43"/>
      <c r="L130" s="33">
        <f t="shared" si="30"/>
        <v>0</v>
      </c>
      <c r="P130" s="93"/>
      <c r="Q130" s="93"/>
      <c r="R130" s="93"/>
      <c r="S130" s="93"/>
    </row>
    <row r="131" spans="2:19" ht="15.95" customHeight="1">
      <c r="B131" s="30" t="s">
        <v>83</v>
      </c>
      <c r="C131" s="43"/>
      <c r="D131" s="43"/>
      <c r="E131" s="43"/>
      <c r="F131" s="17">
        <v>0</v>
      </c>
      <c r="G131" s="17">
        <v>0</v>
      </c>
      <c r="H131" s="17">
        <v>0</v>
      </c>
      <c r="I131" s="17">
        <v>0</v>
      </c>
      <c r="J131" s="17">
        <v>0</v>
      </c>
      <c r="K131" s="43"/>
      <c r="L131" s="33">
        <f t="shared" si="30"/>
        <v>0</v>
      </c>
      <c r="P131" s="93"/>
      <c r="Q131" s="93"/>
      <c r="R131" s="93"/>
      <c r="S131" s="93"/>
    </row>
    <row r="132" spans="2:19" ht="15.95" customHeight="1">
      <c r="B132" s="30" t="s">
        <v>84</v>
      </c>
      <c r="C132" s="43"/>
      <c r="D132" s="43"/>
      <c r="E132" s="17">
        <v>0</v>
      </c>
      <c r="F132" s="61"/>
      <c r="G132" s="61"/>
      <c r="H132" s="61"/>
      <c r="I132" s="61"/>
      <c r="J132" s="61"/>
      <c r="K132" s="43"/>
      <c r="L132" s="33">
        <f t="shared" si="30"/>
        <v>0</v>
      </c>
      <c r="P132" s="93"/>
      <c r="Q132" s="93"/>
      <c r="R132" s="93"/>
      <c r="S132" s="93"/>
    </row>
    <row r="133" spans="2:19" ht="15.95" customHeight="1">
      <c r="B133" s="30" t="s">
        <v>85</v>
      </c>
      <c r="C133" s="43"/>
      <c r="D133" s="43"/>
      <c r="E133" s="17">
        <v>0</v>
      </c>
      <c r="F133" s="61"/>
      <c r="G133" s="61"/>
      <c r="H133" s="61"/>
      <c r="I133" s="61"/>
      <c r="J133" s="61"/>
      <c r="K133" s="43"/>
      <c r="L133" s="33">
        <f t="shared" si="30"/>
        <v>0</v>
      </c>
      <c r="P133" s="93"/>
      <c r="Q133" s="93"/>
      <c r="R133" s="93"/>
      <c r="S133" s="93"/>
    </row>
    <row r="134" spans="2:19" ht="15.95" customHeight="1">
      <c r="B134" s="29" t="s">
        <v>86</v>
      </c>
      <c r="C134" s="43"/>
      <c r="D134" s="43"/>
      <c r="E134" s="17">
        <v>0</v>
      </c>
      <c r="F134" s="17">
        <v>0</v>
      </c>
      <c r="G134" s="17">
        <v>0</v>
      </c>
      <c r="H134" s="17">
        <v>0</v>
      </c>
      <c r="I134" s="17">
        <v>0</v>
      </c>
      <c r="J134" s="17">
        <v>0</v>
      </c>
      <c r="K134" s="43"/>
      <c r="L134" s="33">
        <f t="shared" si="30"/>
        <v>0</v>
      </c>
      <c r="P134" s="93"/>
      <c r="Q134" s="93"/>
      <c r="R134" s="93"/>
      <c r="S134" s="93"/>
    </row>
    <row r="135" spans="2:19" ht="15.95" customHeight="1">
      <c r="B135" s="31" t="s">
        <v>89</v>
      </c>
      <c r="C135" s="43"/>
      <c r="D135" s="43"/>
      <c r="E135" s="32">
        <f t="shared" ref="E135:J135" si="32">SUM(E117:E120)</f>
        <v>0</v>
      </c>
      <c r="F135" s="32">
        <f t="shared" si="32"/>
        <v>-2007</v>
      </c>
      <c r="G135" s="32">
        <f t="shared" si="32"/>
        <v>-35</v>
      </c>
      <c r="H135" s="32">
        <f t="shared" si="32"/>
        <v>-39</v>
      </c>
      <c r="I135" s="32">
        <f t="shared" si="32"/>
        <v>0</v>
      </c>
      <c r="J135" s="32">
        <f t="shared" si="32"/>
        <v>0</v>
      </c>
      <c r="K135" s="43"/>
      <c r="L135" s="32">
        <f>SUM(C135:K135)</f>
        <v>-2081</v>
      </c>
      <c r="O135" s="16"/>
      <c r="P135" s="89">
        <v>-2081</v>
      </c>
      <c r="Q135" s="48">
        <f>P135-L135</f>
        <v>0</v>
      </c>
    </row>
    <row r="136" spans="2:19" ht="12.75" customHeight="1">
      <c r="B136" s="4"/>
      <c r="C136" s="3"/>
      <c r="D136" s="3"/>
      <c r="E136" s="3"/>
      <c r="F136" s="3"/>
      <c r="G136" s="3"/>
      <c r="H136" s="3"/>
      <c r="I136" s="3"/>
      <c r="J136" s="3"/>
      <c r="K136" s="3"/>
      <c r="L136" s="3"/>
      <c r="M136" s="3"/>
      <c r="P136" s="3"/>
    </row>
  </sheetData>
  <mergeCells count="12">
    <mergeCell ref="C6:C7"/>
    <mergeCell ref="D6:D7"/>
    <mergeCell ref="E6:E7"/>
    <mergeCell ref="F6:F7"/>
    <mergeCell ref="G6:G7"/>
    <mergeCell ref="P6:P7"/>
    <mergeCell ref="Q6:Q7"/>
    <mergeCell ref="H6:H7"/>
    <mergeCell ref="I6:I7"/>
    <mergeCell ref="J6:J7"/>
    <mergeCell ref="K6:K7"/>
    <mergeCell ref="L6:L7"/>
  </mergeCells>
  <conditionalFormatting sqref="M79:M81 M113:M114">
    <cfRule type="cellIs" dxfId="119" priority="24" operator="equal">
      <formula>"FAIL"</formula>
    </cfRule>
  </conditionalFormatting>
  <conditionalFormatting sqref="E77:J77 L77 E111:J111 L111">
    <cfRule type="cellIs" dxfId="118" priority="23" operator="notEqual">
      <formula>0</formula>
    </cfRule>
  </conditionalFormatting>
  <conditionalFormatting sqref="Q8:Q13 Q19:Q23 Q28 Q39:Q40 Q44 Q48 Q135">
    <cfRule type="cellIs" dxfId="117" priority="22" operator="notEqual">
      <formula>0</formula>
    </cfRule>
  </conditionalFormatting>
  <conditionalFormatting sqref="Q6:Q7">
    <cfRule type="expression" dxfId="116" priority="21">
      <formula>SUM($Q$8:$Q$135)&lt;&gt;0</formula>
    </cfRule>
  </conditionalFormatting>
  <conditionalFormatting sqref="C3:E3">
    <cfRule type="expression" dxfId="115" priority="20">
      <formula>$E$3&lt;&gt;0</formula>
    </cfRule>
  </conditionalFormatting>
  <conditionalFormatting sqref="C33:L33">
    <cfRule type="expression" dxfId="114" priority="18">
      <formula>ABS(C16-C33)&gt;1000</formula>
    </cfRule>
    <cfRule type="expression" dxfId="113" priority="19">
      <formula>ABS((C16-C33)/C33)&gt;0.1</formula>
    </cfRule>
  </conditionalFormatting>
  <conditionalFormatting sqref="C34:L34">
    <cfRule type="expression" dxfId="112" priority="16">
      <formula>ABS(C26-C34)&gt;1000</formula>
    </cfRule>
    <cfRule type="expression" dxfId="111" priority="17">
      <formula>ABS((C26-C34)/C34)&gt;0.1</formula>
    </cfRule>
  </conditionalFormatting>
  <conditionalFormatting sqref="C35:L35">
    <cfRule type="expression" dxfId="110" priority="14">
      <formula>ABS(C28-C35)&gt;1000</formula>
    </cfRule>
    <cfRule type="expression" dxfId="109" priority="15">
      <formula>ABS((C28-C35)/C35)&gt;0.1</formula>
    </cfRule>
  </conditionalFormatting>
  <conditionalFormatting sqref="Q45">
    <cfRule type="cellIs" dxfId="108" priority="13" operator="notEqual">
      <formula>0</formula>
    </cfRule>
  </conditionalFormatting>
  <dataValidations count="2">
    <dataValidation type="list" allowBlank="1" showInputMessage="1" showErrorMessage="1" sqref="H3">
      <formula1>#REF!</formula1>
    </dataValidation>
    <dataValidation errorStyle="warning" allowBlank="1" showInputMessage="1" showErrorMessage="1" sqref="E131 F132:J133 E126:J126 F123:J124 E120:J121 N54 N88 E54:J54 E88:J88 C117:D120 K117:K120 K79 C79:D79 C51:D54 K51:K54 E51:J51 C85:D88 K85:K88 C113:D113 K113"/>
  </dataValidations>
  <printOptions horizontalCentered="1" verticalCentered="1"/>
  <pageMargins left="0.47244094488188981" right="0.47244094488188981" top="0.47244094488188981" bottom="0.47244094488188981" header="0.51181102362204722" footer="0.51181102362204722"/>
  <pageSetup paperSize="8" scale="47"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8DB4E2"/>
    <pageSetUpPr fitToPage="1"/>
  </sheetPr>
  <dimension ref="A1:S136"/>
  <sheetViews>
    <sheetView zoomScaleNormal="100" workbookViewId="0">
      <pane ySplit="7" topLeftCell="A8" activePane="bottomLeft" state="frozen"/>
      <selection activeCell="L1" sqref="L1"/>
      <selection pane="bottomLeft" activeCell="L1" sqref="L1"/>
    </sheetView>
  </sheetViews>
  <sheetFormatPr defaultColWidth="10" defaultRowHeight="12.75"/>
  <cols>
    <col min="1" max="1" width="2.7109375" style="85" customWidth="1"/>
    <col min="2" max="2" width="104" style="85" customWidth="1"/>
    <col min="3" max="5" width="13.42578125" style="85" customWidth="1"/>
    <col min="6" max="6" width="13.85546875" style="85" customWidth="1"/>
    <col min="7" max="8" width="12.5703125" style="85" customWidth="1"/>
    <col min="9" max="9" width="13.28515625" style="85" customWidth="1"/>
    <col min="10" max="10" width="12.28515625" style="85" customWidth="1"/>
    <col min="11" max="12" width="15.140625" style="85" customWidth="1"/>
    <col min="13" max="13" width="7.7109375" style="85" customWidth="1"/>
    <col min="14" max="14" width="13" style="85" customWidth="1"/>
    <col min="15" max="15" width="3.28515625" style="85" customWidth="1"/>
    <col min="16" max="16" width="10.7109375" style="85" customWidth="1"/>
    <col min="17" max="17" width="11.5703125" style="85" customWidth="1"/>
    <col min="18" max="18" width="12.42578125" style="85" customWidth="1"/>
    <col min="19" max="20" width="9.140625" style="85" customWidth="1"/>
    <col min="21" max="21" width="10" style="85"/>
    <col min="22" max="22" width="10" style="85" customWidth="1"/>
    <col min="23" max="16384" width="10" style="85"/>
  </cols>
  <sheetData>
    <row r="1" spans="1:17" ht="20.100000000000001" customHeight="1">
      <c r="B1" s="22" t="s">
        <v>18</v>
      </c>
      <c r="C1" s="90"/>
      <c r="D1" s="90"/>
      <c r="G1" s="90"/>
      <c r="H1" s="90"/>
    </row>
    <row r="2" spans="1:17" ht="20.100000000000001" customHeight="1">
      <c r="B2" s="22" t="s">
        <v>116</v>
      </c>
    </row>
    <row r="3" spans="1:17" ht="20.100000000000001" customHeight="1">
      <c r="B3" s="23" t="s">
        <v>44</v>
      </c>
      <c r="C3" s="91"/>
      <c r="D3" s="91"/>
      <c r="E3" s="80"/>
      <c r="F3" s="92"/>
      <c r="G3" s="92"/>
      <c r="H3" s="82"/>
    </row>
    <row r="4" spans="1:17" ht="12.75" customHeight="1">
      <c r="C4" s="10"/>
      <c r="D4" s="10"/>
      <c r="E4" s="10"/>
      <c r="F4" s="10"/>
      <c r="G4" s="10"/>
      <c r="H4" s="10"/>
      <c r="I4" s="10"/>
      <c r="J4" s="10"/>
      <c r="K4" s="10"/>
      <c r="L4" s="10"/>
      <c r="M4" s="10"/>
      <c r="N4" s="10"/>
      <c r="P4" s="24"/>
    </row>
    <row r="5" spans="1:17" ht="12.75" customHeight="1">
      <c r="C5" s="10"/>
      <c r="D5" s="10"/>
      <c r="E5" s="10"/>
      <c r="F5" s="10"/>
      <c r="G5" s="10"/>
      <c r="H5" s="10"/>
      <c r="I5" s="10"/>
      <c r="J5" s="10"/>
      <c r="K5" s="10"/>
      <c r="L5" s="24" t="s">
        <v>64</v>
      </c>
      <c r="P5" s="16"/>
    </row>
    <row r="6" spans="1:17" ht="33" customHeight="1">
      <c r="B6" s="58" t="s">
        <v>104</v>
      </c>
      <c r="C6" s="108" t="s">
        <v>19</v>
      </c>
      <c r="D6" s="108" t="s">
        <v>20</v>
      </c>
      <c r="E6" s="108" t="s">
        <v>21</v>
      </c>
      <c r="F6" s="108" t="s">
        <v>63</v>
      </c>
      <c r="G6" s="108" t="s">
        <v>108</v>
      </c>
      <c r="H6" s="108" t="s">
        <v>109</v>
      </c>
      <c r="I6" s="108" t="s">
        <v>110</v>
      </c>
      <c r="J6" s="108" t="s">
        <v>111</v>
      </c>
      <c r="K6" s="108" t="s">
        <v>70</v>
      </c>
      <c r="L6" s="109" t="s">
        <v>22</v>
      </c>
      <c r="N6" s="49" t="s">
        <v>9</v>
      </c>
      <c r="O6" s="9"/>
      <c r="P6" s="107" t="s">
        <v>7</v>
      </c>
      <c r="Q6" s="107" t="s">
        <v>8</v>
      </c>
    </row>
    <row r="7" spans="1:17" ht="51.75" customHeight="1">
      <c r="B7" s="56" t="s">
        <v>105</v>
      </c>
      <c r="C7" s="108"/>
      <c r="D7" s="108"/>
      <c r="E7" s="108"/>
      <c r="F7" s="108"/>
      <c r="G7" s="108"/>
      <c r="H7" s="108"/>
      <c r="I7" s="108"/>
      <c r="J7" s="108"/>
      <c r="K7" s="108"/>
      <c r="L7" s="109"/>
      <c r="N7" s="49" t="s">
        <v>112</v>
      </c>
      <c r="O7" s="57"/>
      <c r="P7" s="107"/>
      <c r="Q7" s="107"/>
    </row>
    <row r="8" spans="1:17" ht="15.95" customHeight="1">
      <c r="A8" s="16"/>
      <c r="B8" s="28" t="s">
        <v>12</v>
      </c>
      <c r="C8" s="86">
        <v>227</v>
      </c>
      <c r="D8" s="86">
        <v>0</v>
      </c>
      <c r="E8" s="86">
        <v>742</v>
      </c>
      <c r="F8" s="86">
        <v>1843</v>
      </c>
      <c r="G8" s="86">
        <v>162</v>
      </c>
      <c r="H8" s="86">
        <v>784</v>
      </c>
      <c r="I8" s="86">
        <v>131</v>
      </c>
      <c r="J8" s="86">
        <v>19</v>
      </c>
      <c r="K8" s="86">
        <v>113</v>
      </c>
      <c r="L8" s="59">
        <f>SUM(C8:K8)</f>
        <v>4021</v>
      </c>
      <c r="M8" s="10"/>
      <c r="N8" s="10"/>
      <c r="O8" s="19"/>
      <c r="P8" s="46">
        <v>4021</v>
      </c>
      <c r="Q8" s="47">
        <f t="shared" ref="Q8:Q13" si="0">P8-L8</f>
        <v>0</v>
      </c>
    </row>
    <row r="9" spans="1:17" ht="15.95" customHeight="1">
      <c r="A9" s="16"/>
      <c r="B9" s="28" t="s">
        <v>57</v>
      </c>
      <c r="C9" s="43"/>
      <c r="D9" s="43"/>
      <c r="E9" s="43"/>
      <c r="F9" s="43"/>
      <c r="G9" s="43"/>
      <c r="H9" s="43"/>
      <c r="I9" s="43"/>
      <c r="J9" s="43"/>
      <c r="K9" s="43"/>
      <c r="L9" s="43"/>
      <c r="M9" s="10"/>
      <c r="N9" s="10"/>
      <c r="O9" s="19"/>
      <c r="P9" s="78"/>
      <c r="Q9" s="79"/>
    </row>
    <row r="10" spans="1:17" ht="15.95" customHeight="1">
      <c r="A10" s="16"/>
      <c r="B10" s="29" t="s">
        <v>94</v>
      </c>
      <c r="C10" s="17">
        <v>0</v>
      </c>
      <c r="D10" s="17">
        <v>0</v>
      </c>
      <c r="E10" s="17">
        <v>0</v>
      </c>
      <c r="F10" s="17">
        <v>29852</v>
      </c>
      <c r="G10" s="17">
        <v>2846</v>
      </c>
      <c r="H10" s="17">
        <v>14271</v>
      </c>
      <c r="I10" s="17">
        <v>3782</v>
      </c>
      <c r="J10" s="17">
        <v>910</v>
      </c>
      <c r="K10" s="17">
        <v>0</v>
      </c>
      <c r="L10" s="33">
        <f>SUM(C10:K10)</f>
        <v>51661</v>
      </c>
      <c r="M10" s="10"/>
      <c r="N10" s="10"/>
      <c r="O10" s="18"/>
      <c r="P10" s="46">
        <v>51661</v>
      </c>
      <c r="Q10" s="47">
        <f t="shared" si="0"/>
        <v>0</v>
      </c>
    </row>
    <row r="11" spans="1:17" ht="15.95" customHeight="1">
      <c r="B11" s="29" t="s">
        <v>91</v>
      </c>
      <c r="C11" s="17">
        <v>0</v>
      </c>
      <c r="D11" s="17">
        <v>0</v>
      </c>
      <c r="E11" s="17">
        <v>0</v>
      </c>
      <c r="F11" s="17">
        <v>0</v>
      </c>
      <c r="G11" s="17">
        <v>0</v>
      </c>
      <c r="H11" s="17">
        <v>0</v>
      </c>
      <c r="I11" s="17">
        <v>0</v>
      </c>
      <c r="J11" s="17">
        <v>0</v>
      </c>
      <c r="K11" s="17">
        <v>0</v>
      </c>
      <c r="L11" s="33">
        <f>SUM(C11:K11)</f>
        <v>0</v>
      </c>
      <c r="O11" s="15"/>
      <c r="P11" s="46">
        <v>0</v>
      </c>
      <c r="Q11" s="47">
        <f t="shared" si="0"/>
        <v>0</v>
      </c>
    </row>
    <row r="12" spans="1:17" ht="15.95" customHeight="1">
      <c r="B12" s="28" t="s">
        <v>15</v>
      </c>
      <c r="C12" s="17">
        <v>2555</v>
      </c>
      <c r="D12" s="17">
        <v>0</v>
      </c>
      <c r="E12" s="17">
        <v>18328</v>
      </c>
      <c r="F12" s="17">
        <v>43344</v>
      </c>
      <c r="G12" s="17">
        <v>4138</v>
      </c>
      <c r="H12" s="17">
        <v>20752</v>
      </c>
      <c r="I12" s="17">
        <v>5500</v>
      </c>
      <c r="J12" s="17">
        <v>1324</v>
      </c>
      <c r="K12" s="17">
        <v>3553</v>
      </c>
      <c r="L12" s="33">
        <f>SUM(C12:K12)</f>
        <v>99494</v>
      </c>
      <c r="M12" s="10"/>
      <c r="N12" s="10"/>
      <c r="O12" s="11"/>
      <c r="P12" s="46">
        <v>99494</v>
      </c>
      <c r="Q12" s="47">
        <f t="shared" si="0"/>
        <v>0</v>
      </c>
    </row>
    <row r="13" spans="1:17" ht="15.95" customHeight="1">
      <c r="B13" s="31" t="s">
        <v>68</v>
      </c>
      <c r="C13" s="32">
        <f>C8+C9+C10+C11+C12</f>
        <v>2782</v>
      </c>
      <c r="D13" s="32">
        <f t="shared" ref="D13:L13" si="1">D8+D9+D10+D11+D12</f>
        <v>0</v>
      </c>
      <c r="E13" s="32">
        <f t="shared" si="1"/>
        <v>19070</v>
      </c>
      <c r="F13" s="32">
        <f t="shared" si="1"/>
        <v>75039</v>
      </c>
      <c r="G13" s="32">
        <f t="shared" si="1"/>
        <v>7146</v>
      </c>
      <c r="H13" s="32">
        <f t="shared" si="1"/>
        <v>35807</v>
      </c>
      <c r="I13" s="32">
        <f t="shared" si="1"/>
        <v>9413</v>
      </c>
      <c r="J13" s="32">
        <f t="shared" si="1"/>
        <v>2253</v>
      </c>
      <c r="K13" s="32">
        <f t="shared" si="1"/>
        <v>3666</v>
      </c>
      <c r="L13" s="32">
        <f t="shared" si="1"/>
        <v>155176</v>
      </c>
      <c r="M13" s="12"/>
      <c r="N13" s="10"/>
      <c r="O13" s="11"/>
      <c r="P13" s="46">
        <v>155176</v>
      </c>
      <c r="Q13" s="47">
        <f t="shared" si="0"/>
        <v>0</v>
      </c>
    </row>
    <row r="14" spans="1:17" ht="12.75" customHeight="1">
      <c r="C14" s="3"/>
      <c r="D14" s="3"/>
      <c r="E14" s="3"/>
      <c r="F14" s="3"/>
      <c r="G14" s="3"/>
      <c r="H14" s="3"/>
      <c r="I14" s="3"/>
      <c r="J14" s="3"/>
      <c r="K14" s="3"/>
      <c r="L14" s="3"/>
      <c r="N14" s="10"/>
      <c r="O14" s="5"/>
      <c r="P14" s="7"/>
      <c r="Q14" s="7"/>
    </row>
    <row r="15" spans="1:17" ht="15.95" customHeight="1">
      <c r="B15" s="45" t="s">
        <v>95</v>
      </c>
      <c r="C15" s="83">
        <f t="shared" ref="C15:K15" si="2">IF(C10&gt;-C21,C10+C21,0)</f>
        <v>0</v>
      </c>
      <c r="D15" s="83">
        <f t="shared" si="2"/>
        <v>0</v>
      </c>
      <c r="E15" s="83">
        <f t="shared" si="2"/>
        <v>0</v>
      </c>
      <c r="F15" s="83">
        <f t="shared" si="2"/>
        <v>0</v>
      </c>
      <c r="G15" s="83">
        <f t="shared" si="2"/>
        <v>0</v>
      </c>
      <c r="H15" s="83">
        <f t="shared" si="2"/>
        <v>0</v>
      </c>
      <c r="I15" s="83">
        <f t="shared" si="2"/>
        <v>0</v>
      </c>
      <c r="J15" s="83">
        <f t="shared" si="2"/>
        <v>0</v>
      </c>
      <c r="K15" s="83">
        <f t="shared" si="2"/>
        <v>0</v>
      </c>
      <c r="L15" s="33">
        <f>SUM(C15:K15)</f>
        <v>0</v>
      </c>
      <c r="N15" s="10"/>
      <c r="O15" s="5"/>
      <c r="P15" s="7"/>
      <c r="Q15" s="7"/>
    </row>
    <row r="16" spans="1:17" ht="15.95" customHeight="1">
      <c r="B16" s="31" t="s">
        <v>92</v>
      </c>
      <c r="C16" s="32">
        <f>SUM(C8:C9,C12,C15)+C19+C20+C11</f>
        <v>2782</v>
      </c>
      <c r="D16" s="32">
        <f t="shared" ref="D16:K16" si="3">SUM(D8:D9,D12,D15)+D19+D20+D11</f>
        <v>0</v>
      </c>
      <c r="E16" s="32">
        <f t="shared" si="3"/>
        <v>19070</v>
      </c>
      <c r="F16" s="32">
        <f t="shared" si="3"/>
        <v>45187</v>
      </c>
      <c r="G16" s="32">
        <f t="shared" si="3"/>
        <v>4300</v>
      </c>
      <c r="H16" s="32">
        <f t="shared" si="3"/>
        <v>21536</v>
      </c>
      <c r="I16" s="32">
        <f t="shared" si="3"/>
        <v>5631</v>
      </c>
      <c r="J16" s="32">
        <f t="shared" si="3"/>
        <v>1343</v>
      </c>
      <c r="K16" s="32">
        <f t="shared" si="3"/>
        <v>3666</v>
      </c>
      <c r="L16" s="32">
        <f>SUM(C16:K16)</f>
        <v>103515</v>
      </c>
      <c r="N16" s="10"/>
      <c r="O16" s="6"/>
      <c r="P16" s="7"/>
      <c r="Q16" s="7"/>
    </row>
    <row r="17" spans="1:19" ht="12.75" customHeight="1">
      <c r="A17" s="16"/>
      <c r="C17" s="3"/>
      <c r="D17" s="3"/>
      <c r="E17" s="3"/>
      <c r="F17" s="3"/>
      <c r="G17" s="3"/>
      <c r="H17" s="3"/>
      <c r="I17" s="3"/>
      <c r="J17" s="3"/>
      <c r="K17" s="3"/>
      <c r="L17" s="3"/>
      <c r="O17" s="18"/>
      <c r="P17" s="7"/>
      <c r="Q17" s="7"/>
    </row>
    <row r="18" spans="1:19" ht="15.95" customHeight="1">
      <c r="B18" s="21" t="s">
        <v>54</v>
      </c>
      <c r="C18" s="3"/>
      <c r="D18" s="3"/>
      <c r="E18" s="3"/>
      <c r="F18" s="3"/>
      <c r="G18" s="3"/>
      <c r="H18" s="3"/>
      <c r="I18" s="3"/>
      <c r="J18" s="3"/>
      <c r="K18" s="3"/>
      <c r="L18" s="3"/>
      <c r="M18" s="10"/>
      <c r="N18" s="5"/>
      <c r="O18" s="3"/>
      <c r="P18" s="7"/>
      <c r="Q18" s="7"/>
      <c r="R18" s="42"/>
      <c r="S18" s="42"/>
    </row>
    <row r="19" spans="1:19" ht="15.95" customHeight="1">
      <c r="A19" s="16"/>
      <c r="B19" s="29" t="s">
        <v>69</v>
      </c>
      <c r="C19" s="17">
        <v>0</v>
      </c>
      <c r="D19" s="17">
        <v>0</v>
      </c>
      <c r="E19" s="17">
        <v>0</v>
      </c>
      <c r="F19" s="17">
        <v>0</v>
      </c>
      <c r="G19" s="17">
        <v>0</v>
      </c>
      <c r="H19" s="17">
        <v>0</v>
      </c>
      <c r="I19" s="17">
        <v>0</v>
      </c>
      <c r="J19" s="17">
        <v>0</v>
      </c>
      <c r="K19" s="17">
        <v>0</v>
      </c>
      <c r="L19" s="33">
        <f t="shared" ref="L19:L23" si="4">SUM(C19:K19)</f>
        <v>0</v>
      </c>
      <c r="O19" s="19"/>
      <c r="P19" s="46">
        <v>0</v>
      </c>
      <c r="Q19" s="47">
        <f t="shared" ref="Q19:Q23" si="5">P19-L19</f>
        <v>0</v>
      </c>
    </row>
    <row r="20" spans="1:19" ht="15.95" customHeight="1">
      <c r="A20" s="16"/>
      <c r="B20" s="28" t="s">
        <v>56</v>
      </c>
      <c r="C20" s="43"/>
      <c r="D20" s="43"/>
      <c r="E20" s="43"/>
      <c r="F20" s="43"/>
      <c r="G20" s="43"/>
      <c r="H20" s="43"/>
      <c r="I20" s="43"/>
      <c r="J20" s="43"/>
      <c r="K20" s="43"/>
      <c r="L20" s="43"/>
      <c r="O20" s="18"/>
      <c r="P20" s="78"/>
      <c r="Q20" s="79"/>
    </row>
    <row r="21" spans="1:19" ht="15.95" customHeight="1">
      <c r="B21" s="29" t="s">
        <v>97</v>
      </c>
      <c r="C21" s="17">
        <v>0</v>
      </c>
      <c r="D21" s="17">
        <v>0</v>
      </c>
      <c r="E21" s="17">
        <v>0</v>
      </c>
      <c r="F21" s="17">
        <v>-35315</v>
      </c>
      <c r="G21" s="17">
        <v>-3367</v>
      </c>
      <c r="H21" s="17">
        <v>-16882</v>
      </c>
      <c r="I21" s="17">
        <v>-4474</v>
      </c>
      <c r="J21" s="17">
        <v>-1076</v>
      </c>
      <c r="K21" s="17">
        <v>0</v>
      </c>
      <c r="L21" s="33">
        <f t="shared" si="4"/>
        <v>-61114</v>
      </c>
      <c r="O21" s="18"/>
      <c r="P21" s="46">
        <v>-61114</v>
      </c>
      <c r="Q21" s="47">
        <f t="shared" si="5"/>
        <v>0</v>
      </c>
    </row>
    <row r="22" spans="1:19" ht="15.95" customHeight="1">
      <c r="B22" s="28" t="s">
        <v>17</v>
      </c>
      <c r="C22" s="17">
        <v>0</v>
      </c>
      <c r="D22" s="17">
        <v>0</v>
      </c>
      <c r="E22" s="17">
        <v>-316</v>
      </c>
      <c r="F22" s="17">
        <v>-7435</v>
      </c>
      <c r="G22" s="17">
        <v>-540</v>
      </c>
      <c r="H22" s="17">
        <v>-3729</v>
      </c>
      <c r="I22" s="17">
        <v>-2334</v>
      </c>
      <c r="J22" s="17">
        <v>-603</v>
      </c>
      <c r="K22" s="17">
        <v>-3071</v>
      </c>
      <c r="L22" s="33">
        <f t="shared" si="4"/>
        <v>-18028</v>
      </c>
      <c r="O22" s="18"/>
      <c r="P22" s="46">
        <v>-18028</v>
      </c>
      <c r="Q22" s="47">
        <f t="shared" si="5"/>
        <v>0</v>
      </c>
    </row>
    <row r="23" spans="1:19" ht="15.95" customHeight="1">
      <c r="B23" s="34" t="s">
        <v>90</v>
      </c>
      <c r="C23" s="32">
        <f t="shared" ref="C23:K23" si="6">SUM(C19:C22)</f>
        <v>0</v>
      </c>
      <c r="D23" s="32">
        <f t="shared" si="6"/>
        <v>0</v>
      </c>
      <c r="E23" s="32">
        <f t="shared" si="6"/>
        <v>-316</v>
      </c>
      <c r="F23" s="32">
        <f t="shared" si="6"/>
        <v>-42750</v>
      </c>
      <c r="G23" s="32">
        <f t="shared" si="6"/>
        <v>-3907</v>
      </c>
      <c r="H23" s="32">
        <f t="shared" si="6"/>
        <v>-20611</v>
      </c>
      <c r="I23" s="32">
        <f t="shared" si="6"/>
        <v>-6808</v>
      </c>
      <c r="J23" s="32">
        <f t="shared" si="6"/>
        <v>-1679</v>
      </c>
      <c r="K23" s="32">
        <f t="shared" si="6"/>
        <v>-3071</v>
      </c>
      <c r="L23" s="32">
        <f t="shared" si="4"/>
        <v>-79142</v>
      </c>
      <c r="M23" s="1"/>
      <c r="O23" s="15"/>
      <c r="P23" s="46">
        <v>-79142</v>
      </c>
      <c r="Q23" s="47">
        <f t="shared" si="5"/>
        <v>0</v>
      </c>
    </row>
    <row r="24" spans="1:19" ht="12.75" customHeight="1">
      <c r="A24" s="16"/>
      <c r="B24" s="2"/>
      <c r="C24" s="3"/>
      <c r="D24" s="3"/>
      <c r="E24" s="3"/>
      <c r="F24" s="3"/>
      <c r="G24" s="3"/>
      <c r="H24" s="3"/>
      <c r="I24" s="3"/>
      <c r="J24" s="3"/>
      <c r="K24" s="3"/>
      <c r="L24" s="3"/>
      <c r="O24" s="16"/>
      <c r="P24" s="7"/>
      <c r="Q24" s="7"/>
    </row>
    <row r="25" spans="1:19" ht="15.95" customHeight="1">
      <c r="A25" s="16"/>
      <c r="B25" s="45" t="s">
        <v>96</v>
      </c>
      <c r="C25" s="83">
        <f t="shared" ref="C25:K25" si="7">IF(-C21&gt;C10,C21+C10,0)</f>
        <v>0</v>
      </c>
      <c r="D25" s="83">
        <f t="shared" si="7"/>
        <v>0</v>
      </c>
      <c r="E25" s="83">
        <f t="shared" si="7"/>
        <v>0</v>
      </c>
      <c r="F25" s="83">
        <f t="shared" si="7"/>
        <v>-5463</v>
      </c>
      <c r="G25" s="83">
        <f t="shared" si="7"/>
        <v>-521</v>
      </c>
      <c r="H25" s="83">
        <f t="shared" si="7"/>
        <v>-2611</v>
      </c>
      <c r="I25" s="83">
        <f t="shared" si="7"/>
        <v>-692</v>
      </c>
      <c r="J25" s="83">
        <f t="shared" si="7"/>
        <v>-166</v>
      </c>
      <c r="K25" s="83">
        <f t="shared" si="7"/>
        <v>0</v>
      </c>
      <c r="L25" s="33">
        <f t="shared" ref="L25:L26" si="8">SUM(C25:K25)</f>
        <v>-9453</v>
      </c>
      <c r="O25" s="16"/>
      <c r="P25" s="7"/>
      <c r="Q25" s="7"/>
    </row>
    <row r="26" spans="1:19" ht="15.95" customHeight="1">
      <c r="A26" s="16"/>
      <c r="B26" s="31" t="s">
        <v>93</v>
      </c>
      <c r="C26" s="32">
        <f>SUM(C22,C25)</f>
        <v>0</v>
      </c>
      <c r="D26" s="32">
        <f t="shared" ref="D26:K26" si="9">SUM(D22,D25)</f>
        <v>0</v>
      </c>
      <c r="E26" s="32">
        <f t="shared" si="9"/>
        <v>-316</v>
      </c>
      <c r="F26" s="32">
        <f t="shared" si="9"/>
        <v>-12898</v>
      </c>
      <c r="G26" s="32">
        <f t="shared" si="9"/>
        <v>-1061</v>
      </c>
      <c r="H26" s="32">
        <f t="shared" si="9"/>
        <v>-6340</v>
      </c>
      <c r="I26" s="32">
        <f t="shared" si="9"/>
        <v>-3026</v>
      </c>
      <c r="J26" s="32">
        <f t="shared" si="9"/>
        <v>-769</v>
      </c>
      <c r="K26" s="32">
        <f t="shared" si="9"/>
        <v>-3071</v>
      </c>
      <c r="L26" s="32">
        <f t="shared" si="8"/>
        <v>-27481</v>
      </c>
      <c r="O26" s="15"/>
      <c r="P26" s="7"/>
      <c r="Q26" s="7"/>
    </row>
    <row r="27" spans="1:19" ht="12.75" customHeight="1">
      <c r="A27" s="16"/>
      <c r="B27" s="2"/>
      <c r="C27" s="3"/>
      <c r="D27" s="3"/>
      <c r="E27" s="3"/>
      <c r="F27" s="3"/>
      <c r="G27" s="3"/>
      <c r="H27" s="3"/>
      <c r="I27" s="3"/>
      <c r="J27" s="3"/>
      <c r="K27" s="3"/>
      <c r="L27" s="3"/>
      <c r="O27" s="15"/>
      <c r="P27" s="7"/>
      <c r="Q27" s="7"/>
    </row>
    <row r="28" spans="1:19" ht="15.95" customHeight="1">
      <c r="A28" s="16"/>
      <c r="B28" s="31" t="s">
        <v>67</v>
      </c>
      <c r="C28" s="32">
        <f>C13+C23</f>
        <v>2782</v>
      </c>
      <c r="D28" s="32">
        <f t="shared" ref="D28:L28" si="10">D13+D23</f>
        <v>0</v>
      </c>
      <c r="E28" s="32">
        <f t="shared" si="10"/>
        <v>18754</v>
      </c>
      <c r="F28" s="32">
        <f t="shared" si="10"/>
        <v>32289</v>
      </c>
      <c r="G28" s="32">
        <f t="shared" si="10"/>
        <v>3239</v>
      </c>
      <c r="H28" s="32">
        <f t="shared" si="10"/>
        <v>15196</v>
      </c>
      <c r="I28" s="32">
        <f t="shared" si="10"/>
        <v>2605</v>
      </c>
      <c r="J28" s="32">
        <f t="shared" si="10"/>
        <v>574</v>
      </c>
      <c r="K28" s="32">
        <f t="shared" si="10"/>
        <v>595</v>
      </c>
      <c r="L28" s="32">
        <f t="shared" si="10"/>
        <v>76034</v>
      </c>
      <c r="M28" s="1"/>
      <c r="O28" s="15"/>
      <c r="P28" s="46">
        <v>76034</v>
      </c>
      <c r="Q28" s="47">
        <f>P28-L28</f>
        <v>0</v>
      </c>
    </row>
    <row r="29" spans="1:19" ht="12.75" customHeight="1">
      <c r="A29" s="20"/>
      <c r="B29" s="2"/>
      <c r="C29" s="3"/>
      <c r="D29" s="3"/>
      <c r="E29" s="3"/>
      <c r="F29" s="3"/>
      <c r="G29" s="3"/>
      <c r="H29" s="3"/>
      <c r="I29" s="3"/>
      <c r="J29" s="3"/>
      <c r="K29" s="3"/>
      <c r="L29" s="3"/>
      <c r="O29" s="41"/>
      <c r="P29" s="3"/>
      <c r="Q29" s="3"/>
    </row>
    <row r="30" spans="1:19" ht="15.95" customHeight="1">
      <c r="B30" s="28" t="s">
        <v>14</v>
      </c>
      <c r="C30" s="17">
        <v>1</v>
      </c>
      <c r="D30" s="17">
        <v>0</v>
      </c>
      <c r="E30" s="17">
        <v>31</v>
      </c>
      <c r="F30" s="17">
        <v>20</v>
      </c>
      <c r="G30" s="17">
        <v>0</v>
      </c>
      <c r="H30" s="17">
        <v>0</v>
      </c>
      <c r="I30" s="17">
        <v>0</v>
      </c>
      <c r="J30" s="17">
        <v>0</v>
      </c>
      <c r="K30" s="17">
        <v>0</v>
      </c>
      <c r="L30" s="33">
        <f>SUM(C30:K30)</f>
        <v>52</v>
      </c>
      <c r="M30" s="10"/>
      <c r="N30" s="10"/>
      <c r="P30" s="11"/>
      <c r="Q30" s="15"/>
    </row>
    <row r="31" spans="1:19" s="16" customFormat="1" ht="12.75" customHeight="1">
      <c r="A31" s="85"/>
      <c r="B31" s="14"/>
      <c r="C31" s="11"/>
      <c r="D31" s="11"/>
      <c r="E31" s="11"/>
      <c r="F31" s="11"/>
      <c r="G31" s="11"/>
      <c r="H31" s="11"/>
      <c r="I31" s="11"/>
      <c r="J31" s="11"/>
      <c r="K31" s="11"/>
      <c r="L31" s="11"/>
      <c r="M31" s="13"/>
      <c r="N31" s="13"/>
      <c r="O31" s="36"/>
      <c r="P31" s="25"/>
      <c r="Q31" s="26"/>
    </row>
    <row r="32" spans="1:19" s="16" customFormat="1" ht="15.95" customHeight="1">
      <c r="B32" s="37" t="s">
        <v>106</v>
      </c>
      <c r="C32" s="11"/>
      <c r="D32" s="11"/>
      <c r="E32" s="11"/>
      <c r="F32" s="11"/>
      <c r="G32" s="11"/>
      <c r="H32" s="11"/>
      <c r="I32" s="11"/>
      <c r="J32" s="11"/>
      <c r="K32" s="11"/>
      <c r="L32" s="15"/>
      <c r="M32" s="25"/>
      <c r="O32" s="15"/>
      <c r="P32" s="15"/>
      <c r="Q32" s="15"/>
      <c r="S32" s="15"/>
    </row>
    <row r="33" spans="1:19" s="16" customFormat="1" ht="15.95" customHeight="1">
      <c r="A33" s="85"/>
      <c r="B33" s="45" t="s">
        <v>117</v>
      </c>
      <c r="C33" s="83">
        <v>3925</v>
      </c>
      <c r="D33" s="83">
        <v>0</v>
      </c>
      <c r="E33" s="83">
        <v>19575</v>
      </c>
      <c r="F33" s="83">
        <v>44590</v>
      </c>
      <c r="G33" s="83">
        <v>3793</v>
      </c>
      <c r="H33" s="83">
        <v>19186</v>
      </c>
      <c r="I33" s="83">
        <v>5215</v>
      </c>
      <c r="J33" s="83">
        <v>1260</v>
      </c>
      <c r="K33" s="83">
        <v>3552</v>
      </c>
      <c r="L33" s="83">
        <v>101096</v>
      </c>
      <c r="M33" s="13"/>
      <c r="N33" s="13"/>
      <c r="O33" s="36"/>
      <c r="P33" s="40"/>
      <c r="Q33" s="39"/>
    </row>
    <row r="34" spans="1:19" ht="15.95" customHeight="1">
      <c r="B34" s="45" t="s">
        <v>118</v>
      </c>
      <c r="C34" s="83">
        <v>-40</v>
      </c>
      <c r="D34" s="83">
        <v>0</v>
      </c>
      <c r="E34" s="83">
        <v>-321</v>
      </c>
      <c r="F34" s="83">
        <v>-13276</v>
      </c>
      <c r="G34" s="83">
        <v>-840</v>
      </c>
      <c r="H34" s="83">
        <v>-6019</v>
      </c>
      <c r="I34" s="83">
        <v>-2727</v>
      </c>
      <c r="J34" s="83">
        <v>-773</v>
      </c>
      <c r="K34" s="83">
        <v>-2881</v>
      </c>
      <c r="L34" s="83">
        <v>-26877</v>
      </c>
      <c r="O34" s="36"/>
      <c r="P34" s="3"/>
      <c r="Q34" s="3"/>
    </row>
    <row r="35" spans="1:19" ht="15.95" customHeight="1">
      <c r="B35" s="45" t="s">
        <v>119</v>
      </c>
      <c r="C35" s="83">
        <v>3885</v>
      </c>
      <c r="D35" s="83">
        <v>0</v>
      </c>
      <c r="E35" s="83">
        <v>19254</v>
      </c>
      <c r="F35" s="83">
        <v>31314</v>
      </c>
      <c r="G35" s="83">
        <v>2953</v>
      </c>
      <c r="H35" s="83">
        <v>13167</v>
      </c>
      <c r="I35" s="83">
        <v>2488</v>
      </c>
      <c r="J35" s="83">
        <v>487</v>
      </c>
      <c r="K35" s="83">
        <v>671</v>
      </c>
      <c r="L35" s="83">
        <v>74219</v>
      </c>
      <c r="O35" s="36"/>
      <c r="P35" s="3"/>
      <c r="Q35" s="3"/>
    </row>
    <row r="36" spans="1:19" ht="12.75" customHeight="1">
      <c r="C36" s="41">
        <v>2</v>
      </c>
      <c r="D36" s="41">
        <v>3</v>
      </c>
      <c r="E36" s="41">
        <v>4</v>
      </c>
      <c r="F36" s="41">
        <v>5</v>
      </c>
      <c r="G36" s="41">
        <v>6</v>
      </c>
      <c r="H36" s="41">
        <v>7</v>
      </c>
      <c r="I36" s="41">
        <v>8</v>
      </c>
      <c r="J36" s="41">
        <v>9</v>
      </c>
      <c r="K36" s="41">
        <v>10</v>
      </c>
      <c r="L36" s="41">
        <v>11</v>
      </c>
      <c r="O36" s="36"/>
      <c r="P36" s="3"/>
      <c r="Q36" s="3"/>
    </row>
    <row r="37" spans="1:19" ht="18" customHeight="1">
      <c r="B37" s="27" t="s">
        <v>103</v>
      </c>
      <c r="C37" s="3"/>
      <c r="D37" s="3"/>
      <c r="E37" s="3"/>
      <c r="F37" s="3"/>
      <c r="G37" s="3"/>
      <c r="H37" s="3"/>
      <c r="I37" s="3"/>
      <c r="J37" s="3"/>
      <c r="K37" s="3"/>
      <c r="L37" s="3"/>
      <c r="O37" s="3"/>
      <c r="P37" s="3"/>
      <c r="Q37" s="3"/>
      <c r="R37" s="3"/>
      <c r="S37" s="3"/>
    </row>
    <row r="38" spans="1:19" ht="15.95" customHeight="1">
      <c r="B38" s="1" t="s">
        <v>53</v>
      </c>
      <c r="C38" s="3"/>
      <c r="D38" s="3"/>
      <c r="E38" s="3"/>
      <c r="F38" s="3"/>
      <c r="G38" s="3"/>
      <c r="H38" s="3"/>
      <c r="I38" s="3"/>
      <c r="J38" s="3"/>
      <c r="K38" s="3"/>
      <c r="L38" s="3"/>
      <c r="O38" s="36"/>
      <c r="P38" s="3"/>
      <c r="Q38" s="3"/>
    </row>
    <row r="39" spans="1:19" ht="15.95" customHeight="1">
      <c r="B39" s="28" t="s">
        <v>10</v>
      </c>
      <c r="C39" s="17">
        <v>1461</v>
      </c>
      <c r="D39" s="17">
        <v>0</v>
      </c>
      <c r="E39" s="17">
        <v>9457</v>
      </c>
      <c r="F39" s="17">
        <v>10501</v>
      </c>
      <c r="G39" s="17">
        <v>51</v>
      </c>
      <c r="H39" s="17">
        <v>3077</v>
      </c>
      <c r="I39" s="17">
        <v>2273</v>
      </c>
      <c r="J39" s="17">
        <v>831</v>
      </c>
      <c r="K39" s="17">
        <v>2795</v>
      </c>
      <c r="L39" s="33">
        <f t="shared" ref="L39:L46" si="11">SUM(C39:K39)</f>
        <v>30446</v>
      </c>
      <c r="O39" s="81"/>
      <c r="P39" s="46">
        <v>30446</v>
      </c>
      <c r="Q39" s="47">
        <f>P39-L39</f>
        <v>0</v>
      </c>
    </row>
    <row r="40" spans="1:19" ht="15.95" customHeight="1">
      <c r="B40" s="53" t="s">
        <v>11</v>
      </c>
      <c r="C40" s="44">
        <f>SUM(C41:C46)</f>
        <v>183</v>
      </c>
      <c r="D40" s="44">
        <f>SUM(D41:D46)</f>
        <v>0</v>
      </c>
      <c r="E40" s="44">
        <f t="shared" ref="E40:J40" si="12">SUM(E41:E46)</f>
        <v>7672</v>
      </c>
      <c r="F40" s="44">
        <f t="shared" si="12"/>
        <v>31994</v>
      </c>
      <c r="G40" s="44">
        <f>SUM(G41:G46)</f>
        <v>4049</v>
      </c>
      <c r="H40" s="44">
        <f t="shared" si="12"/>
        <v>16957</v>
      </c>
      <c r="I40" s="44">
        <f t="shared" si="12"/>
        <v>3148</v>
      </c>
      <c r="J40" s="44">
        <f t="shared" si="12"/>
        <v>342</v>
      </c>
      <c r="K40" s="44">
        <f>SUM(K41:K46)</f>
        <v>378</v>
      </c>
      <c r="L40" s="33">
        <f t="shared" si="11"/>
        <v>64723</v>
      </c>
      <c r="O40" s="81"/>
      <c r="P40" s="46">
        <v>64723</v>
      </c>
      <c r="Q40" s="47">
        <f>P40-L40</f>
        <v>0</v>
      </c>
    </row>
    <row r="41" spans="1:19" ht="15.95" customHeight="1">
      <c r="B41" s="29" t="s">
        <v>71</v>
      </c>
      <c r="C41" s="17">
        <v>0</v>
      </c>
      <c r="D41" s="17">
        <v>0</v>
      </c>
      <c r="E41" s="17">
        <v>3560</v>
      </c>
      <c r="F41" s="17">
        <v>2138</v>
      </c>
      <c r="G41" s="17">
        <v>1426</v>
      </c>
      <c r="H41" s="17">
        <v>1625</v>
      </c>
      <c r="I41" s="17">
        <v>43</v>
      </c>
      <c r="J41" s="17">
        <v>3</v>
      </c>
      <c r="K41" s="17">
        <v>0</v>
      </c>
      <c r="L41" s="33">
        <f t="shared" si="11"/>
        <v>8795</v>
      </c>
      <c r="O41" s="36"/>
      <c r="P41" s="3"/>
      <c r="Q41" s="3"/>
    </row>
    <row r="42" spans="1:19" ht="15.95" customHeight="1">
      <c r="B42" s="29" t="s">
        <v>72</v>
      </c>
      <c r="C42" s="17">
        <v>33</v>
      </c>
      <c r="D42" s="17">
        <v>0</v>
      </c>
      <c r="E42" s="17">
        <v>3657</v>
      </c>
      <c r="F42" s="17">
        <v>28695</v>
      </c>
      <c r="G42" s="17">
        <v>2369</v>
      </c>
      <c r="H42" s="17">
        <v>15201</v>
      </c>
      <c r="I42" s="17">
        <v>1843</v>
      </c>
      <c r="J42" s="17">
        <v>44</v>
      </c>
      <c r="K42" s="17">
        <v>325</v>
      </c>
      <c r="L42" s="33">
        <f t="shared" si="11"/>
        <v>52167</v>
      </c>
      <c r="O42" s="5"/>
      <c r="P42" s="3"/>
      <c r="Q42" s="3"/>
    </row>
    <row r="43" spans="1:19" ht="15.95" customHeight="1">
      <c r="B43" s="29" t="s">
        <v>73</v>
      </c>
      <c r="C43" s="17">
        <v>106</v>
      </c>
      <c r="D43" s="17">
        <v>0</v>
      </c>
      <c r="E43" s="17">
        <v>389</v>
      </c>
      <c r="F43" s="17">
        <v>1161</v>
      </c>
      <c r="G43" s="17">
        <v>254</v>
      </c>
      <c r="H43" s="17">
        <v>131</v>
      </c>
      <c r="I43" s="17">
        <v>1262</v>
      </c>
      <c r="J43" s="17">
        <v>295</v>
      </c>
      <c r="K43" s="17">
        <v>53</v>
      </c>
      <c r="L43" s="33">
        <f t="shared" si="11"/>
        <v>3651</v>
      </c>
      <c r="O43" s="36"/>
      <c r="P43" s="3"/>
      <c r="Q43" s="3"/>
    </row>
    <row r="44" spans="1:19" ht="15.95" customHeight="1">
      <c r="B44" s="29" t="s">
        <v>74</v>
      </c>
      <c r="C44" s="17">
        <v>0</v>
      </c>
      <c r="D44" s="17">
        <v>0</v>
      </c>
      <c r="E44" s="17">
        <v>66</v>
      </c>
      <c r="F44" s="17">
        <v>0</v>
      </c>
      <c r="G44" s="17">
        <v>0</v>
      </c>
      <c r="H44" s="17">
        <v>0</v>
      </c>
      <c r="I44" s="17">
        <v>0</v>
      </c>
      <c r="J44" s="17">
        <v>0</v>
      </c>
      <c r="K44" s="17">
        <v>0</v>
      </c>
      <c r="L44" s="33">
        <f t="shared" si="11"/>
        <v>66</v>
      </c>
      <c r="O44" s="51"/>
      <c r="P44" s="46">
        <v>66</v>
      </c>
      <c r="Q44" s="47">
        <f>P44-L44</f>
        <v>0</v>
      </c>
    </row>
    <row r="45" spans="1:19" ht="15.95" customHeight="1">
      <c r="B45" s="29" t="s">
        <v>75</v>
      </c>
      <c r="C45" s="17">
        <v>0</v>
      </c>
      <c r="D45" s="17">
        <v>0</v>
      </c>
      <c r="E45" s="17">
        <v>0</v>
      </c>
      <c r="F45" s="17">
        <v>0</v>
      </c>
      <c r="G45" s="17">
        <v>0</v>
      </c>
      <c r="H45" s="17">
        <v>0</v>
      </c>
      <c r="I45" s="17">
        <v>0</v>
      </c>
      <c r="J45" s="17">
        <v>0</v>
      </c>
      <c r="K45" s="17">
        <v>0</v>
      </c>
      <c r="L45" s="33">
        <f t="shared" si="11"/>
        <v>0</v>
      </c>
      <c r="O45" s="5"/>
      <c r="P45" s="46">
        <v>0</v>
      </c>
      <c r="Q45" s="47">
        <f>P45-L45</f>
        <v>0</v>
      </c>
    </row>
    <row r="46" spans="1:19" ht="15.95" customHeight="1">
      <c r="B46" s="29" t="s">
        <v>6</v>
      </c>
      <c r="C46" s="17">
        <v>44</v>
      </c>
      <c r="D46" s="17">
        <v>0</v>
      </c>
      <c r="E46" s="17">
        <v>0</v>
      </c>
      <c r="F46" s="17">
        <v>0</v>
      </c>
      <c r="G46" s="17">
        <v>0</v>
      </c>
      <c r="H46" s="17">
        <v>0</v>
      </c>
      <c r="I46" s="17">
        <v>0</v>
      </c>
      <c r="J46" s="17">
        <v>0</v>
      </c>
      <c r="K46" s="17">
        <v>0</v>
      </c>
      <c r="L46" s="33">
        <f t="shared" si="11"/>
        <v>44</v>
      </c>
      <c r="O46" s="5"/>
      <c r="P46" s="3"/>
      <c r="Q46" s="3"/>
    </row>
    <row r="47" spans="1:19" ht="15.95" customHeight="1">
      <c r="B47" s="1" t="s">
        <v>54</v>
      </c>
      <c r="C47" s="3"/>
      <c r="D47" s="3"/>
      <c r="E47" s="3"/>
      <c r="F47" s="3"/>
      <c r="G47" s="3"/>
      <c r="H47" s="3"/>
      <c r="I47" s="3"/>
      <c r="J47" s="3"/>
      <c r="K47" s="3"/>
      <c r="L47" s="3"/>
      <c r="O47" s="5"/>
      <c r="P47" s="3"/>
      <c r="Q47" s="3"/>
    </row>
    <row r="48" spans="1:19" ht="15.95" customHeight="1">
      <c r="B48" s="28" t="s">
        <v>13</v>
      </c>
      <c r="C48" s="17">
        <v>0</v>
      </c>
      <c r="D48" s="17">
        <v>0</v>
      </c>
      <c r="E48" s="17">
        <v>0</v>
      </c>
      <c r="F48" s="17">
        <v>-3991</v>
      </c>
      <c r="G48" s="17">
        <v>-80</v>
      </c>
      <c r="H48" s="17">
        <v>-3156</v>
      </c>
      <c r="I48" s="17">
        <v>-2080</v>
      </c>
      <c r="J48" s="17">
        <v>-290</v>
      </c>
      <c r="K48" s="17">
        <v>0</v>
      </c>
      <c r="L48" s="33">
        <f>SUM(C48:K48)</f>
        <v>-9597</v>
      </c>
      <c r="O48" s="51"/>
      <c r="P48" s="46">
        <v>-9597</v>
      </c>
      <c r="Q48" s="47">
        <f>P48-L48</f>
        <v>0</v>
      </c>
    </row>
    <row r="49" spans="2:19" ht="6" customHeight="1">
      <c r="B49" s="4"/>
      <c r="C49" s="3"/>
      <c r="D49" s="3"/>
      <c r="E49" s="3"/>
      <c r="F49" s="3"/>
      <c r="G49" s="3"/>
      <c r="H49" s="3"/>
      <c r="I49" s="3"/>
      <c r="J49" s="3"/>
      <c r="K49" s="3"/>
      <c r="L49" s="3"/>
      <c r="M49" s="3"/>
      <c r="O49" s="38"/>
      <c r="P49" s="3"/>
    </row>
    <row r="50" spans="2:19" ht="15.95" customHeight="1">
      <c r="B50" s="55" t="s">
        <v>101</v>
      </c>
      <c r="C50" s="3"/>
      <c r="D50" s="3"/>
      <c r="E50" s="5"/>
      <c r="F50" s="3"/>
      <c r="G50" s="5"/>
      <c r="H50" s="5"/>
      <c r="I50" s="5"/>
      <c r="J50" s="5"/>
      <c r="K50" s="3"/>
      <c r="L50" s="3"/>
      <c r="O50" s="12"/>
    </row>
    <row r="51" spans="2:19" ht="15.95" customHeight="1">
      <c r="B51" s="62" t="s">
        <v>12</v>
      </c>
      <c r="C51" s="43"/>
      <c r="D51" s="43"/>
      <c r="E51" s="50">
        <f t="shared" ref="E51:J51" si="13">E8</f>
        <v>742</v>
      </c>
      <c r="F51" s="50">
        <f t="shared" si="13"/>
        <v>1843</v>
      </c>
      <c r="G51" s="50">
        <f t="shared" si="13"/>
        <v>162</v>
      </c>
      <c r="H51" s="50">
        <f t="shared" si="13"/>
        <v>784</v>
      </c>
      <c r="I51" s="50">
        <f t="shared" si="13"/>
        <v>131</v>
      </c>
      <c r="J51" s="50">
        <f t="shared" si="13"/>
        <v>19</v>
      </c>
      <c r="K51" s="43"/>
      <c r="L51" s="33">
        <f>SUM(C51:K51)</f>
        <v>3681</v>
      </c>
      <c r="N51" s="43"/>
      <c r="O51" s="12"/>
    </row>
    <row r="52" spans="2:19" ht="15.95" customHeight="1">
      <c r="B52" s="28" t="s">
        <v>0</v>
      </c>
      <c r="C52" s="43"/>
      <c r="D52" s="43"/>
      <c r="E52" s="17">
        <v>9752</v>
      </c>
      <c r="F52" s="17">
        <v>4960</v>
      </c>
      <c r="G52" s="17">
        <v>0</v>
      </c>
      <c r="H52" s="17">
        <v>732</v>
      </c>
      <c r="I52" s="17">
        <v>2154</v>
      </c>
      <c r="J52" s="17">
        <v>891</v>
      </c>
      <c r="K52" s="43"/>
      <c r="L52" s="33">
        <f>SUM(C52:K52)</f>
        <v>18489</v>
      </c>
      <c r="N52" s="43"/>
      <c r="O52" s="5"/>
      <c r="P52" s="93"/>
      <c r="Q52" s="93"/>
      <c r="R52" s="93"/>
      <c r="S52" s="93"/>
    </row>
    <row r="53" spans="2:19" ht="15.95" customHeight="1">
      <c r="B53" s="29" t="s">
        <v>65</v>
      </c>
      <c r="C53" s="43"/>
      <c r="D53" s="43"/>
      <c r="E53" s="17">
        <v>161</v>
      </c>
      <c r="F53" s="17">
        <v>2319</v>
      </c>
      <c r="G53" s="17">
        <v>1546</v>
      </c>
      <c r="H53" s="17">
        <v>1625</v>
      </c>
      <c r="I53" s="17">
        <v>43</v>
      </c>
      <c r="J53" s="17">
        <v>0</v>
      </c>
      <c r="K53" s="43"/>
      <c r="L53" s="33">
        <f>SUM(C53:K53)</f>
        <v>5694</v>
      </c>
      <c r="N53" s="43"/>
      <c r="P53" s="93"/>
      <c r="Q53" s="93"/>
      <c r="R53" s="93"/>
      <c r="S53" s="93"/>
    </row>
    <row r="54" spans="2:19" ht="15.95" customHeight="1">
      <c r="B54" s="53" t="s">
        <v>76</v>
      </c>
      <c r="C54" s="43"/>
      <c r="D54" s="43"/>
      <c r="E54" s="54">
        <f t="shared" ref="E54:J54" si="14">SUM(E55,E64)</f>
        <v>8415</v>
      </c>
      <c r="F54" s="54">
        <f t="shared" si="14"/>
        <v>36065</v>
      </c>
      <c r="G54" s="54">
        <f t="shared" si="14"/>
        <v>2592</v>
      </c>
      <c r="H54" s="54">
        <f t="shared" si="14"/>
        <v>18395</v>
      </c>
      <c r="I54" s="54">
        <f t="shared" si="14"/>
        <v>3303</v>
      </c>
      <c r="J54" s="54">
        <f t="shared" si="14"/>
        <v>433</v>
      </c>
      <c r="K54" s="43"/>
      <c r="L54" s="33">
        <f>SUM(C54:K54)</f>
        <v>69203</v>
      </c>
      <c r="N54" s="54">
        <f>SUM(N55,N64)</f>
        <v>0</v>
      </c>
      <c r="P54" s="93"/>
      <c r="Q54" s="93"/>
      <c r="R54" s="93"/>
      <c r="S54" s="93"/>
    </row>
    <row r="55" spans="2:19" ht="15.95" customHeight="1">
      <c r="B55" s="53" t="s">
        <v>77</v>
      </c>
      <c r="C55" s="43"/>
      <c r="D55" s="43"/>
      <c r="E55" s="54">
        <f>E61+E62+E56+E63</f>
        <v>2935</v>
      </c>
      <c r="F55" s="54">
        <f>F56+F63</f>
        <v>22134</v>
      </c>
      <c r="G55" s="54">
        <f>G56+G63</f>
        <v>2338</v>
      </c>
      <c r="H55" s="54">
        <f>H56+H63</f>
        <v>15498</v>
      </c>
      <c r="I55" s="54">
        <f>I56+I63</f>
        <v>2278</v>
      </c>
      <c r="J55" s="54">
        <f>J56+J63</f>
        <v>25</v>
      </c>
      <c r="K55" s="43"/>
      <c r="L55" s="33">
        <f>SUM(C55:K55)</f>
        <v>45208</v>
      </c>
      <c r="N55" s="54">
        <f>N56</f>
        <v>0</v>
      </c>
      <c r="P55" s="93"/>
      <c r="Q55" s="93"/>
      <c r="R55" s="93"/>
      <c r="S55" s="93"/>
    </row>
    <row r="56" spans="2:19" ht="15.95" customHeight="1">
      <c r="B56" s="63" t="s">
        <v>58</v>
      </c>
      <c r="C56" s="43"/>
      <c r="D56" s="43"/>
      <c r="E56" s="54">
        <f>SUM(E57:E60)</f>
        <v>0</v>
      </c>
      <c r="F56" s="54">
        <f t="shared" ref="F56:J56" si="15">SUM(F57:F60)</f>
        <v>22134</v>
      </c>
      <c r="G56" s="54">
        <f t="shared" si="15"/>
        <v>2338</v>
      </c>
      <c r="H56" s="54">
        <f t="shared" si="15"/>
        <v>15498</v>
      </c>
      <c r="I56" s="54">
        <f t="shared" si="15"/>
        <v>2278</v>
      </c>
      <c r="J56" s="54">
        <f t="shared" si="15"/>
        <v>25</v>
      </c>
      <c r="K56" s="43"/>
      <c r="L56" s="33">
        <f t="shared" ref="L56:L74" si="16">SUM(C56:K56)</f>
        <v>42273</v>
      </c>
      <c r="N56" s="54">
        <f>N60</f>
        <v>0</v>
      </c>
      <c r="P56" s="93"/>
      <c r="Q56" s="93"/>
      <c r="R56" s="93"/>
      <c r="S56" s="93"/>
    </row>
    <row r="57" spans="2:19" ht="15.95" customHeight="1">
      <c r="B57" s="29" t="s">
        <v>114</v>
      </c>
      <c r="C57" s="43"/>
      <c r="D57" s="43"/>
      <c r="E57" s="17">
        <v>0</v>
      </c>
      <c r="F57" s="17">
        <v>2552</v>
      </c>
      <c r="G57" s="17">
        <v>13</v>
      </c>
      <c r="H57" s="17">
        <v>0</v>
      </c>
      <c r="I57" s="17">
        <v>0</v>
      </c>
      <c r="J57" s="17">
        <v>0</v>
      </c>
      <c r="K57" s="43"/>
      <c r="L57" s="33">
        <f t="shared" si="16"/>
        <v>2565</v>
      </c>
      <c r="N57" s="43"/>
      <c r="P57" s="93"/>
      <c r="Q57" s="93"/>
      <c r="R57" s="93"/>
      <c r="S57" s="93"/>
    </row>
    <row r="58" spans="2:19" ht="15.95" customHeight="1">
      <c r="B58" s="29" t="s">
        <v>115</v>
      </c>
      <c r="C58" s="43"/>
      <c r="D58" s="43"/>
      <c r="E58" s="17">
        <v>0</v>
      </c>
      <c r="F58" s="17">
        <v>2063</v>
      </c>
      <c r="G58" s="17">
        <v>9</v>
      </c>
      <c r="H58" s="17">
        <v>0</v>
      </c>
      <c r="I58" s="17">
        <v>0</v>
      </c>
      <c r="J58" s="17">
        <v>0</v>
      </c>
      <c r="K58" s="43"/>
      <c r="L58" s="33">
        <f t="shared" si="16"/>
        <v>2072</v>
      </c>
      <c r="N58" s="43"/>
      <c r="P58" s="93"/>
      <c r="Q58" s="93"/>
      <c r="R58" s="93"/>
      <c r="S58" s="93"/>
    </row>
    <row r="59" spans="2:19" ht="15.95" customHeight="1">
      <c r="B59" s="29" t="s">
        <v>59</v>
      </c>
      <c r="C59" s="43"/>
      <c r="D59" s="43"/>
      <c r="E59" s="43"/>
      <c r="F59" s="43"/>
      <c r="G59" s="17">
        <v>0</v>
      </c>
      <c r="H59" s="17">
        <v>0</v>
      </c>
      <c r="I59" s="17">
        <v>0</v>
      </c>
      <c r="J59" s="17">
        <v>0</v>
      </c>
      <c r="K59" s="43"/>
      <c r="L59" s="33">
        <f t="shared" si="16"/>
        <v>0</v>
      </c>
      <c r="N59" s="43"/>
      <c r="P59" s="93"/>
      <c r="Q59" s="93"/>
      <c r="R59" s="93"/>
      <c r="S59" s="93"/>
    </row>
    <row r="60" spans="2:19" ht="15.95" customHeight="1">
      <c r="B60" s="52" t="s">
        <v>60</v>
      </c>
      <c r="C60" s="43"/>
      <c r="D60" s="43"/>
      <c r="E60" s="17">
        <v>0</v>
      </c>
      <c r="F60" s="17">
        <v>17519</v>
      </c>
      <c r="G60" s="17">
        <v>2316</v>
      </c>
      <c r="H60" s="17">
        <v>15498</v>
      </c>
      <c r="I60" s="17">
        <v>2278</v>
      </c>
      <c r="J60" s="17">
        <v>25</v>
      </c>
      <c r="K60" s="43"/>
      <c r="L60" s="33">
        <f t="shared" si="16"/>
        <v>37636</v>
      </c>
      <c r="N60" s="17">
        <v>0</v>
      </c>
      <c r="P60" s="93"/>
      <c r="Q60" s="93"/>
      <c r="R60" s="93"/>
      <c r="S60" s="93"/>
    </row>
    <row r="61" spans="2:19" ht="15.95" customHeight="1">
      <c r="B61" s="52" t="s">
        <v>1</v>
      </c>
      <c r="C61" s="43"/>
      <c r="D61" s="43"/>
      <c r="E61" s="17">
        <v>0</v>
      </c>
      <c r="F61" s="43"/>
      <c r="G61" s="43"/>
      <c r="H61" s="43"/>
      <c r="I61" s="43"/>
      <c r="J61" s="43"/>
      <c r="K61" s="43"/>
      <c r="L61" s="33">
        <f>SUM(C61:K61)</f>
        <v>0</v>
      </c>
      <c r="N61" s="43"/>
      <c r="P61" s="93"/>
      <c r="Q61" s="93"/>
      <c r="R61" s="93"/>
      <c r="S61" s="93"/>
    </row>
    <row r="62" spans="2:19" ht="15.95" customHeight="1">
      <c r="B62" s="29" t="s">
        <v>78</v>
      </c>
      <c r="C62" s="43"/>
      <c r="D62" s="43"/>
      <c r="E62" s="17">
        <v>2141</v>
      </c>
      <c r="F62" s="43"/>
      <c r="G62" s="43"/>
      <c r="H62" s="43"/>
      <c r="I62" s="43"/>
      <c r="J62" s="43"/>
      <c r="K62" s="43"/>
      <c r="L62" s="33">
        <f>SUM(C62:K62)</f>
        <v>2141</v>
      </c>
      <c r="N62" s="17">
        <v>0</v>
      </c>
      <c r="P62" s="93"/>
      <c r="Q62" s="93"/>
      <c r="R62" s="93"/>
      <c r="S62" s="93"/>
    </row>
    <row r="63" spans="2:19" ht="15.95" customHeight="1">
      <c r="B63" s="29" t="s">
        <v>79</v>
      </c>
      <c r="C63" s="43"/>
      <c r="D63" s="43"/>
      <c r="E63" s="17">
        <v>794</v>
      </c>
      <c r="F63" s="17">
        <v>0</v>
      </c>
      <c r="G63" s="17">
        <v>0</v>
      </c>
      <c r="H63" s="17">
        <v>0</v>
      </c>
      <c r="I63" s="17">
        <v>0</v>
      </c>
      <c r="J63" s="17">
        <v>0</v>
      </c>
      <c r="K63" s="43"/>
      <c r="L63" s="33">
        <f t="shared" si="16"/>
        <v>794</v>
      </c>
      <c r="N63" s="17">
        <v>0</v>
      </c>
      <c r="P63" s="93"/>
      <c r="Q63" s="93"/>
      <c r="R63" s="93"/>
      <c r="S63" s="93"/>
    </row>
    <row r="64" spans="2:19" ht="15.95" customHeight="1">
      <c r="B64" s="53" t="s">
        <v>80</v>
      </c>
      <c r="C64" s="43"/>
      <c r="D64" s="43"/>
      <c r="E64" s="54">
        <f t="shared" ref="E64:J64" si="17">SUM(E65,E68:E74)</f>
        <v>5480</v>
      </c>
      <c r="F64" s="54">
        <f t="shared" si="17"/>
        <v>13931</v>
      </c>
      <c r="G64" s="54">
        <f t="shared" si="17"/>
        <v>254</v>
      </c>
      <c r="H64" s="54">
        <f t="shared" si="17"/>
        <v>2897</v>
      </c>
      <c r="I64" s="54">
        <f t="shared" si="17"/>
        <v>1025</v>
      </c>
      <c r="J64" s="54">
        <f t="shared" si="17"/>
        <v>408</v>
      </c>
      <c r="K64" s="43"/>
      <c r="L64" s="33">
        <f t="shared" si="16"/>
        <v>23995</v>
      </c>
      <c r="N64" s="54">
        <f>SUM(N67:N69)</f>
        <v>0</v>
      </c>
      <c r="P64" s="93"/>
      <c r="Q64" s="93"/>
      <c r="R64" s="93"/>
      <c r="S64" s="93"/>
    </row>
    <row r="65" spans="2:19" ht="15.95" customHeight="1">
      <c r="B65" s="63" t="s">
        <v>2</v>
      </c>
      <c r="C65" s="43"/>
      <c r="D65" s="43"/>
      <c r="E65" s="54">
        <f>SUM(E66:E67)</f>
        <v>0</v>
      </c>
      <c r="F65" s="54">
        <f t="shared" ref="F65:J65" si="18">SUM(F66:F67)</f>
        <v>9527</v>
      </c>
      <c r="G65" s="54">
        <f t="shared" si="18"/>
        <v>0</v>
      </c>
      <c r="H65" s="54">
        <f t="shared" si="18"/>
        <v>0</v>
      </c>
      <c r="I65" s="54">
        <f t="shared" si="18"/>
        <v>0</v>
      </c>
      <c r="J65" s="54">
        <f t="shared" si="18"/>
        <v>7</v>
      </c>
      <c r="K65" s="43"/>
      <c r="L65" s="33">
        <f t="shared" si="16"/>
        <v>9534</v>
      </c>
      <c r="N65" s="54">
        <f>SUM(N66:N67)</f>
        <v>0</v>
      </c>
      <c r="P65" s="93"/>
      <c r="Q65" s="93"/>
      <c r="R65" s="93"/>
      <c r="S65" s="93"/>
    </row>
    <row r="66" spans="2:19" ht="15.95" customHeight="1">
      <c r="B66" s="29" t="s">
        <v>102</v>
      </c>
      <c r="C66" s="43"/>
      <c r="D66" s="43"/>
      <c r="E66" s="17">
        <v>0</v>
      </c>
      <c r="F66" s="17">
        <v>9506.0406000000003</v>
      </c>
      <c r="G66" s="17">
        <v>0</v>
      </c>
      <c r="H66" s="17">
        <v>0</v>
      </c>
      <c r="I66" s="17">
        <v>0</v>
      </c>
      <c r="J66" s="17">
        <v>0</v>
      </c>
      <c r="K66" s="43"/>
      <c r="L66" s="33">
        <f t="shared" si="16"/>
        <v>9506.0406000000003</v>
      </c>
      <c r="N66" s="17">
        <v>0</v>
      </c>
      <c r="P66" s="93"/>
      <c r="Q66" s="93"/>
      <c r="R66" s="93"/>
      <c r="S66" s="93"/>
    </row>
    <row r="67" spans="2:19" ht="15.95" customHeight="1">
      <c r="B67" s="52" t="s">
        <v>61</v>
      </c>
      <c r="C67" s="43"/>
      <c r="D67" s="43"/>
      <c r="E67" s="17">
        <v>0</v>
      </c>
      <c r="F67" s="17">
        <v>20.959400000000002</v>
      </c>
      <c r="G67" s="17">
        <v>0</v>
      </c>
      <c r="H67" s="17">
        <v>0</v>
      </c>
      <c r="I67" s="17">
        <v>0</v>
      </c>
      <c r="J67" s="17">
        <v>7</v>
      </c>
      <c r="K67" s="43"/>
      <c r="L67" s="33">
        <f t="shared" si="16"/>
        <v>27.959400000000002</v>
      </c>
      <c r="N67" s="17">
        <v>0</v>
      </c>
      <c r="P67" s="93"/>
      <c r="Q67" s="93"/>
      <c r="R67" s="93"/>
      <c r="S67" s="93"/>
    </row>
    <row r="68" spans="2:19" ht="15.95" customHeight="1">
      <c r="B68" s="52" t="s">
        <v>3</v>
      </c>
      <c r="C68" s="43"/>
      <c r="D68" s="43"/>
      <c r="E68" s="17">
        <v>0</v>
      </c>
      <c r="F68" s="17">
        <v>906</v>
      </c>
      <c r="G68" s="17">
        <v>12</v>
      </c>
      <c r="H68" s="17">
        <v>2293</v>
      </c>
      <c r="I68" s="17">
        <v>439</v>
      </c>
      <c r="J68" s="17">
        <v>0</v>
      </c>
      <c r="K68" s="43"/>
      <c r="L68" s="33">
        <f t="shared" si="16"/>
        <v>3650</v>
      </c>
      <c r="N68" s="17">
        <v>0</v>
      </c>
      <c r="P68" s="93"/>
      <c r="Q68" s="93"/>
      <c r="R68" s="93"/>
      <c r="S68" s="93"/>
    </row>
    <row r="69" spans="2:19" ht="15.95" customHeight="1">
      <c r="B69" s="29" t="s">
        <v>81</v>
      </c>
      <c r="C69" s="43"/>
      <c r="D69" s="43"/>
      <c r="E69" s="17">
        <v>0</v>
      </c>
      <c r="F69" s="17">
        <v>2336</v>
      </c>
      <c r="G69" s="17">
        <v>0</v>
      </c>
      <c r="H69" s="17">
        <v>0</v>
      </c>
      <c r="I69" s="17">
        <v>0</v>
      </c>
      <c r="J69" s="17">
        <v>0</v>
      </c>
      <c r="K69" s="43"/>
      <c r="L69" s="33">
        <f t="shared" si="16"/>
        <v>2336</v>
      </c>
      <c r="N69" s="17">
        <v>0</v>
      </c>
      <c r="P69" s="93"/>
      <c r="Q69" s="93"/>
      <c r="R69" s="93"/>
      <c r="S69" s="93"/>
    </row>
    <row r="70" spans="2:19" ht="15.95" customHeight="1">
      <c r="B70" s="30" t="s">
        <v>82</v>
      </c>
      <c r="C70" s="43"/>
      <c r="D70" s="43"/>
      <c r="E70" s="17">
        <v>0</v>
      </c>
      <c r="F70" s="17">
        <v>912</v>
      </c>
      <c r="G70" s="17">
        <v>225</v>
      </c>
      <c r="H70" s="17">
        <v>0</v>
      </c>
      <c r="I70" s="17">
        <v>0</v>
      </c>
      <c r="J70" s="17">
        <v>150</v>
      </c>
      <c r="K70" s="43"/>
      <c r="L70" s="33">
        <f t="shared" si="16"/>
        <v>1287</v>
      </c>
      <c r="N70" s="43"/>
      <c r="P70" s="93"/>
      <c r="Q70" s="93"/>
      <c r="R70" s="93"/>
      <c r="S70" s="93"/>
    </row>
    <row r="71" spans="2:19" ht="15.95" customHeight="1">
      <c r="B71" s="29" t="s">
        <v>83</v>
      </c>
      <c r="C71" s="43"/>
      <c r="D71" s="43"/>
      <c r="E71" s="43"/>
      <c r="F71" s="17">
        <v>0</v>
      </c>
      <c r="G71" s="17">
        <v>0</v>
      </c>
      <c r="H71" s="17">
        <v>0</v>
      </c>
      <c r="I71" s="17">
        <v>0</v>
      </c>
      <c r="J71" s="17">
        <v>0</v>
      </c>
      <c r="K71" s="43"/>
      <c r="L71" s="33">
        <f t="shared" si="16"/>
        <v>0</v>
      </c>
      <c r="N71" s="43"/>
      <c r="P71" s="93"/>
      <c r="Q71" s="93"/>
      <c r="R71" s="93"/>
      <c r="S71" s="93"/>
    </row>
    <row r="72" spans="2:19" ht="15.95" customHeight="1">
      <c r="B72" s="29" t="s">
        <v>84</v>
      </c>
      <c r="C72" s="43"/>
      <c r="D72" s="43"/>
      <c r="E72" s="17">
        <v>54</v>
      </c>
      <c r="F72" s="61"/>
      <c r="G72" s="61"/>
      <c r="H72" s="61"/>
      <c r="I72" s="61"/>
      <c r="J72" s="61"/>
      <c r="K72" s="43"/>
      <c r="L72" s="33">
        <f t="shared" si="16"/>
        <v>54</v>
      </c>
      <c r="N72" s="43"/>
      <c r="P72" s="93"/>
      <c r="Q72" s="93"/>
      <c r="R72" s="93"/>
      <c r="S72" s="93"/>
    </row>
    <row r="73" spans="2:19" ht="15.95" customHeight="1">
      <c r="B73" s="29" t="s">
        <v>113</v>
      </c>
      <c r="C73" s="43"/>
      <c r="D73" s="43"/>
      <c r="E73" s="17">
        <v>4419</v>
      </c>
      <c r="F73" s="61"/>
      <c r="G73" s="61"/>
      <c r="H73" s="61"/>
      <c r="I73" s="61"/>
      <c r="J73" s="61"/>
      <c r="K73" s="43"/>
      <c r="L73" s="33">
        <f t="shared" si="16"/>
        <v>4419</v>
      </c>
      <c r="N73" s="43"/>
      <c r="P73" s="93"/>
      <c r="Q73" s="93"/>
      <c r="R73" s="93"/>
      <c r="S73" s="93"/>
    </row>
    <row r="74" spans="2:19" ht="15.95" customHeight="1">
      <c r="B74" s="29" t="s">
        <v>86</v>
      </c>
      <c r="C74" s="43"/>
      <c r="D74" s="43"/>
      <c r="E74" s="17">
        <v>1007</v>
      </c>
      <c r="F74" s="17">
        <v>250</v>
      </c>
      <c r="G74" s="17">
        <v>17</v>
      </c>
      <c r="H74" s="17">
        <v>604</v>
      </c>
      <c r="I74" s="17">
        <v>586</v>
      </c>
      <c r="J74" s="17">
        <v>251</v>
      </c>
      <c r="K74" s="43"/>
      <c r="L74" s="33">
        <f t="shared" si="16"/>
        <v>2715</v>
      </c>
      <c r="N74" s="43"/>
      <c r="P74" s="93"/>
      <c r="Q74" s="93"/>
      <c r="R74" s="93"/>
      <c r="S74" s="93"/>
    </row>
    <row r="75" spans="2:19" ht="15.95" customHeight="1">
      <c r="B75" s="60" t="s">
        <v>16</v>
      </c>
      <c r="C75" s="32">
        <f>C16-C11</f>
        <v>2782</v>
      </c>
      <c r="D75" s="32">
        <f>D16-D11</f>
        <v>0</v>
      </c>
      <c r="E75" s="32">
        <f t="shared" ref="E75:J75" si="19">SUM(E51:E54)</f>
        <v>19070</v>
      </c>
      <c r="F75" s="32">
        <f t="shared" si="19"/>
        <v>45187</v>
      </c>
      <c r="G75" s="32">
        <f t="shared" si="19"/>
        <v>4300</v>
      </c>
      <c r="H75" s="32">
        <f t="shared" si="19"/>
        <v>21536</v>
      </c>
      <c r="I75" s="32">
        <f t="shared" si="19"/>
        <v>5631</v>
      </c>
      <c r="J75" s="32">
        <f t="shared" si="19"/>
        <v>1343</v>
      </c>
      <c r="K75" s="32">
        <f>K16-K11</f>
        <v>3666</v>
      </c>
      <c r="L75" s="32">
        <f>SUM(C75:K75)</f>
        <v>103515</v>
      </c>
      <c r="N75" s="32">
        <f>N54</f>
        <v>0</v>
      </c>
      <c r="P75" s="93"/>
      <c r="Q75" s="93"/>
      <c r="R75" s="93"/>
      <c r="S75" s="93"/>
    </row>
    <row r="76" spans="2:19" ht="12.75" customHeight="1">
      <c r="B76" s="8"/>
      <c r="C76" s="5"/>
      <c r="D76" s="5"/>
      <c r="E76" s="5"/>
      <c r="F76" s="5"/>
      <c r="G76" s="5"/>
      <c r="H76" s="5"/>
      <c r="I76" s="5"/>
      <c r="J76" s="5"/>
      <c r="K76" s="6"/>
      <c r="L76" s="6"/>
      <c r="N76" s="3"/>
      <c r="P76" s="93"/>
      <c r="Q76" s="93"/>
      <c r="R76" s="93"/>
      <c r="S76" s="93"/>
    </row>
    <row r="77" spans="2:19" s="2" customFormat="1" ht="15.95" customHeight="1">
      <c r="B77" s="64" t="s">
        <v>4</v>
      </c>
      <c r="C77" s="66"/>
      <c r="D77" s="66"/>
      <c r="E77" s="65">
        <f>E16-E75-E11</f>
        <v>0</v>
      </c>
      <c r="F77" s="65">
        <f t="shared" ref="F77:I77" si="20">F16-F75-F11</f>
        <v>0</v>
      </c>
      <c r="G77" s="65">
        <f t="shared" si="20"/>
        <v>0</v>
      </c>
      <c r="H77" s="65">
        <f t="shared" si="20"/>
        <v>0</v>
      </c>
      <c r="I77" s="65">
        <f t="shared" si="20"/>
        <v>0</v>
      </c>
      <c r="J77" s="65">
        <f>J16-J75-J11</f>
        <v>0</v>
      </c>
      <c r="K77" s="66"/>
      <c r="L77" s="65">
        <f>L16-L75-L11</f>
        <v>0</v>
      </c>
      <c r="N77" s="7"/>
      <c r="P77" s="93"/>
      <c r="Q77" s="93"/>
      <c r="R77" s="93"/>
      <c r="S77" s="93"/>
    </row>
    <row r="78" spans="2:19" ht="12.75" customHeight="1">
      <c r="C78" s="84"/>
      <c r="D78" s="84"/>
      <c r="E78" s="84"/>
      <c r="F78" s="84"/>
      <c r="G78" s="84"/>
      <c r="H78" s="84"/>
      <c r="I78" s="84"/>
      <c r="J78" s="84"/>
      <c r="K78" s="84"/>
      <c r="L78" s="3"/>
      <c r="N78" s="3"/>
      <c r="P78" s="93"/>
      <c r="Q78" s="93"/>
      <c r="R78" s="93"/>
      <c r="S78" s="93"/>
    </row>
    <row r="79" spans="2:19" ht="15.95" customHeight="1">
      <c r="B79" s="29" t="s">
        <v>66</v>
      </c>
      <c r="C79" s="43"/>
      <c r="D79" s="43"/>
      <c r="E79" s="17">
        <v>29</v>
      </c>
      <c r="F79" s="17">
        <v>3449</v>
      </c>
      <c r="G79" s="17">
        <v>0</v>
      </c>
      <c r="H79" s="17">
        <v>0</v>
      </c>
      <c r="I79" s="17">
        <v>0</v>
      </c>
      <c r="J79" s="17">
        <v>0</v>
      </c>
      <c r="K79" s="43"/>
      <c r="L79" s="33">
        <f>SUM(C79:K79)</f>
        <v>3478</v>
      </c>
      <c r="M79" s="77" t="s">
        <v>122</v>
      </c>
      <c r="N79" s="3"/>
      <c r="P79" s="93"/>
      <c r="Q79" s="93"/>
      <c r="R79" s="93"/>
      <c r="S79" s="93"/>
    </row>
    <row r="80" spans="2:19" ht="15.95" customHeight="1">
      <c r="B80" s="52" t="s">
        <v>5</v>
      </c>
      <c r="C80" s="43"/>
      <c r="D80" s="43"/>
      <c r="E80" s="43"/>
      <c r="F80" s="43"/>
      <c r="G80" s="43"/>
      <c r="H80" s="43"/>
      <c r="I80" s="43"/>
      <c r="J80" s="43"/>
      <c r="K80" s="43"/>
      <c r="L80" s="17">
        <v>66</v>
      </c>
      <c r="M80" s="77" t="s">
        <v>122</v>
      </c>
      <c r="N80" s="3"/>
      <c r="P80" s="93"/>
      <c r="Q80" s="93"/>
      <c r="R80" s="93"/>
      <c r="S80" s="93"/>
    </row>
    <row r="81" spans="2:19" ht="15.95" customHeight="1">
      <c r="B81" s="29" t="s">
        <v>87</v>
      </c>
      <c r="C81" s="43"/>
      <c r="D81" s="43"/>
      <c r="E81" s="17">
        <v>794</v>
      </c>
      <c r="F81" s="43"/>
      <c r="G81" s="43"/>
      <c r="H81" s="43"/>
      <c r="I81" s="43"/>
      <c r="J81" s="43"/>
      <c r="K81" s="43"/>
      <c r="L81" s="33">
        <f>SUM(C81:K81)</f>
        <v>794</v>
      </c>
      <c r="M81" s="77" t="s">
        <v>122</v>
      </c>
      <c r="N81" s="3"/>
      <c r="P81" s="93"/>
      <c r="Q81" s="93"/>
      <c r="R81" s="93"/>
      <c r="S81" s="93"/>
    </row>
    <row r="82" spans="2:19" ht="15.95" customHeight="1">
      <c r="B82" s="29" t="s">
        <v>98</v>
      </c>
      <c r="C82" s="43"/>
      <c r="D82" s="43"/>
      <c r="E82" s="17">
        <v>0</v>
      </c>
      <c r="F82" s="17">
        <v>0</v>
      </c>
      <c r="G82" s="17">
        <v>0</v>
      </c>
      <c r="H82" s="17">
        <v>0</v>
      </c>
      <c r="I82" s="17">
        <v>0</v>
      </c>
      <c r="J82" s="17">
        <v>0</v>
      </c>
      <c r="K82" s="43"/>
      <c r="L82" s="33">
        <f>SUM(C82:K82)</f>
        <v>0</v>
      </c>
      <c r="M82" s="3"/>
      <c r="N82" s="3"/>
      <c r="P82" s="93"/>
      <c r="Q82" s="93"/>
      <c r="R82" s="93"/>
      <c r="S82" s="93"/>
    </row>
    <row r="83" spans="2:19" ht="12.75" customHeight="1">
      <c r="B83" s="8"/>
      <c r="C83" s="5"/>
      <c r="D83" s="5"/>
      <c r="E83" s="5"/>
      <c r="F83" s="5"/>
      <c r="G83" s="5"/>
      <c r="H83" s="5"/>
      <c r="I83" s="5"/>
      <c r="J83" s="5"/>
      <c r="K83" s="5"/>
      <c r="L83" s="5"/>
      <c r="N83" s="3"/>
      <c r="P83" s="93"/>
      <c r="Q83" s="93"/>
      <c r="R83" s="93"/>
      <c r="S83" s="93"/>
    </row>
    <row r="84" spans="2:19" ht="15.95" customHeight="1">
      <c r="B84" s="55" t="s">
        <v>99</v>
      </c>
      <c r="C84" s="3"/>
      <c r="D84" s="3"/>
      <c r="E84" s="3"/>
      <c r="F84" s="3"/>
      <c r="G84" s="3"/>
      <c r="H84" s="3"/>
      <c r="I84" s="3"/>
      <c r="J84" s="3"/>
      <c r="K84" s="3"/>
      <c r="L84" s="3"/>
      <c r="N84" s="3"/>
      <c r="P84" s="93"/>
      <c r="Q84" s="93"/>
      <c r="R84" s="93"/>
      <c r="S84" s="93"/>
    </row>
    <row r="85" spans="2:19" ht="15.95" customHeight="1">
      <c r="B85" s="28" t="s">
        <v>12</v>
      </c>
      <c r="C85" s="43"/>
      <c r="D85" s="43"/>
      <c r="E85" s="17">
        <v>742</v>
      </c>
      <c r="F85" s="17">
        <v>1843</v>
      </c>
      <c r="G85" s="17">
        <v>162</v>
      </c>
      <c r="H85" s="17">
        <v>784</v>
      </c>
      <c r="I85" s="17">
        <v>131</v>
      </c>
      <c r="J85" s="17">
        <v>19</v>
      </c>
      <c r="K85" s="43"/>
      <c r="L85" s="33">
        <f>SUM(C85:K85)</f>
        <v>3681</v>
      </c>
      <c r="N85" s="69"/>
      <c r="P85" s="93"/>
      <c r="Q85" s="93"/>
      <c r="R85" s="93"/>
      <c r="S85" s="93"/>
    </row>
    <row r="86" spans="2:19" ht="15.95" customHeight="1">
      <c r="B86" s="28" t="s">
        <v>0</v>
      </c>
      <c r="C86" s="43"/>
      <c r="D86" s="43"/>
      <c r="E86" s="17">
        <v>9532</v>
      </c>
      <c r="F86" s="17">
        <v>4106</v>
      </c>
      <c r="G86" s="17">
        <v>0</v>
      </c>
      <c r="H86" s="17">
        <v>481</v>
      </c>
      <c r="I86" s="17">
        <v>1406</v>
      </c>
      <c r="J86" s="17">
        <v>476</v>
      </c>
      <c r="K86" s="43"/>
      <c r="L86" s="33">
        <f>SUM(C86:K86)</f>
        <v>16001</v>
      </c>
      <c r="N86" s="69"/>
      <c r="P86" s="93"/>
      <c r="Q86" s="93"/>
      <c r="R86" s="93"/>
      <c r="S86" s="93"/>
    </row>
    <row r="87" spans="2:19" ht="15.95" customHeight="1">
      <c r="B87" s="29" t="s">
        <v>65</v>
      </c>
      <c r="C87" s="43"/>
      <c r="D87" s="43"/>
      <c r="E87" s="17">
        <v>161</v>
      </c>
      <c r="F87" s="17">
        <v>1893</v>
      </c>
      <c r="G87" s="17">
        <v>1262</v>
      </c>
      <c r="H87" s="17">
        <v>1328</v>
      </c>
      <c r="I87" s="17">
        <v>38</v>
      </c>
      <c r="J87" s="17">
        <v>0</v>
      </c>
      <c r="K87" s="43"/>
      <c r="L87" s="33">
        <f>SUM(C87:K87)</f>
        <v>4682</v>
      </c>
      <c r="N87" s="69"/>
      <c r="P87" s="93"/>
      <c r="Q87" s="93"/>
      <c r="R87" s="93"/>
      <c r="S87" s="93"/>
    </row>
    <row r="88" spans="2:19" ht="15.95" customHeight="1">
      <c r="B88" s="53" t="s">
        <v>76</v>
      </c>
      <c r="C88" s="43"/>
      <c r="D88" s="43"/>
      <c r="E88" s="54">
        <f t="shared" ref="E88:J88" si="21">SUM(E89,E98)</f>
        <v>8319</v>
      </c>
      <c r="F88" s="54">
        <f t="shared" si="21"/>
        <v>24447</v>
      </c>
      <c r="G88" s="54">
        <f t="shared" si="21"/>
        <v>1815</v>
      </c>
      <c r="H88" s="54">
        <f t="shared" si="21"/>
        <v>12603</v>
      </c>
      <c r="I88" s="54">
        <f t="shared" si="21"/>
        <v>1030</v>
      </c>
      <c r="J88" s="54">
        <f t="shared" si="21"/>
        <v>79</v>
      </c>
      <c r="K88" s="43"/>
      <c r="L88" s="33">
        <f>SUM(C88:K88)</f>
        <v>48293</v>
      </c>
      <c r="N88" s="75">
        <f>SUM(N89,N98)</f>
        <v>0</v>
      </c>
      <c r="P88" s="93"/>
      <c r="Q88" s="93"/>
      <c r="R88" s="93"/>
      <c r="S88" s="93"/>
    </row>
    <row r="89" spans="2:19" ht="15.95" customHeight="1">
      <c r="B89" s="53" t="s">
        <v>77</v>
      </c>
      <c r="C89" s="43"/>
      <c r="D89" s="43"/>
      <c r="E89" s="54">
        <f>E95+E96+E90+E97</f>
        <v>2935</v>
      </c>
      <c r="F89" s="54">
        <f>F90+F97</f>
        <v>14968</v>
      </c>
      <c r="G89" s="54">
        <f>G90+G97</f>
        <v>1593</v>
      </c>
      <c r="H89" s="54">
        <f>H90+H97</f>
        <v>10137</v>
      </c>
      <c r="I89" s="54">
        <f>I90+I97</f>
        <v>296</v>
      </c>
      <c r="J89" s="54">
        <f>J90+J97</f>
        <v>20</v>
      </c>
      <c r="K89" s="43"/>
      <c r="L89" s="33">
        <f>SUM(C89:K89)</f>
        <v>29949</v>
      </c>
      <c r="N89" s="75">
        <f>N90</f>
        <v>0</v>
      </c>
      <c r="P89" s="93"/>
      <c r="Q89" s="93"/>
      <c r="R89" s="93"/>
      <c r="S89" s="93"/>
    </row>
    <row r="90" spans="2:19" ht="15.95" customHeight="1">
      <c r="B90" s="63" t="s">
        <v>58</v>
      </c>
      <c r="C90" s="43"/>
      <c r="D90" s="43"/>
      <c r="E90" s="54">
        <f>SUM(E91:E94)</f>
        <v>0</v>
      </c>
      <c r="F90" s="54">
        <f t="shared" ref="F90:J90" si="22">SUM(F91:F94)</f>
        <v>14968</v>
      </c>
      <c r="G90" s="54">
        <f t="shared" si="22"/>
        <v>1593</v>
      </c>
      <c r="H90" s="54">
        <f t="shared" si="22"/>
        <v>10137</v>
      </c>
      <c r="I90" s="54">
        <f t="shared" si="22"/>
        <v>296</v>
      </c>
      <c r="J90" s="54">
        <f t="shared" si="22"/>
        <v>20</v>
      </c>
      <c r="K90" s="43"/>
      <c r="L90" s="33">
        <f t="shared" ref="L90:L108" si="23">SUM(C90:K90)</f>
        <v>27014</v>
      </c>
      <c r="N90" s="75">
        <f>N94</f>
        <v>0</v>
      </c>
      <c r="P90" s="93"/>
      <c r="Q90" s="93"/>
      <c r="R90" s="93"/>
      <c r="S90" s="93"/>
    </row>
    <row r="91" spans="2:19" ht="15.95" customHeight="1">
      <c r="B91" s="29" t="s">
        <v>114</v>
      </c>
      <c r="C91" s="43"/>
      <c r="D91" s="43"/>
      <c r="E91" s="17">
        <v>0</v>
      </c>
      <c r="F91" s="17">
        <v>2552</v>
      </c>
      <c r="G91" s="17">
        <v>13</v>
      </c>
      <c r="H91" s="17">
        <v>0</v>
      </c>
      <c r="I91" s="17">
        <v>0</v>
      </c>
      <c r="J91" s="17">
        <v>0</v>
      </c>
      <c r="K91" s="43"/>
      <c r="L91" s="33">
        <f t="shared" si="23"/>
        <v>2565</v>
      </c>
      <c r="N91" s="69"/>
      <c r="P91" s="93"/>
      <c r="Q91" s="93"/>
      <c r="R91" s="93"/>
      <c r="S91" s="93"/>
    </row>
    <row r="92" spans="2:19" ht="15.95" customHeight="1">
      <c r="B92" s="29" t="s">
        <v>115</v>
      </c>
      <c r="C92" s="43"/>
      <c r="D92" s="43"/>
      <c r="E92" s="17">
        <v>0</v>
      </c>
      <c r="F92" s="17">
        <v>2063</v>
      </c>
      <c r="G92" s="17">
        <v>9</v>
      </c>
      <c r="H92" s="17">
        <v>0</v>
      </c>
      <c r="I92" s="17">
        <v>0</v>
      </c>
      <c r="J92" s="17">
        <v>0</v>
      </c>
      <c r="K92" s="43"/>
      <c r="L92" s="33">
        <f t="shared" si="23"/>
        <v>2072</v>
      </c>
      <c r="N92" s="69"/>
      <c r="P92" s="93"/>
      <c r="Q92" s="93"/>
      <c r="R92" s="93"/>
      <c r="S92" s="93"/>
    </row>
    <row r="93" spans="2:19" ht="15.95" customHeight="1">
      <c r="B93" s="29" t="s">
        <v>59</v>
      </c>
      <c r="C93" s="43"/>
      <c r="D93" s="43"/>
      <c r="E93" s="43"/>
      <c r="F93" s="43"/>
      <c r="G93" s="17">
        <v>0</v>
      </c>
      <c r="H93" s="17">
        <v>0</v>
      </c>
      <c r="I93" s="17">
        <v>0</v>
      </c>
      <c r="J93" s="17">
        <v>0</v>
      </c>
      <c r="K93" s="43"/>
      <c r="L93" s="33">
        <f t="shared" si="23"/>
        <v>0</v>
      </c>
      <c r="N93" s="69"/>
      <c r="P93" s="93"/>
      <c r="Q93" s="93"/>
      <c r="R93" s="93"/>
      <c r="S93" s="93"/>
    </row>
    <row r="94" spans="2:19" ht="15.95" customHeight="1">
      <c r="B94" s="52" t="s">
        <v>60</v>
      </c>
      <c r="C94" s="43"/>
      <c r="D94" s="43"/>
      <c r="E94" s="17">
        <v>0</v>
      </c>
      <c r="F94" s="17">
        <v>10353</v>
      </c>
      <c r="G94" s="17">
        <v>1571</v>
      </c>
      <c r="H94" s="17">
        <v>10137</v>
      </c>
      <c r="I94" s="17">
        <v>296</v>
      </c>
      <c r="J94" s="17">
        <v>20</v>
      </c>
      <c r="K94" s="43"/>
      <c r="L94" s="33">
        <f t="shared" si="23"/>
        <v>22377</v>
      </c>
      <c r="N94" s="87">
        <v>0</v>
      </c>
      <c r="P94" s="93"/>
      <c r="Q94" s="93"/>
      <c r="R94" s="93"/>
      <c r="S94" s="93"/>
    </row>
    <row r="95" spans="2:19" ht="15.95" customHeight="1">
      <c r="B95" s="52" t="s">
        <v>1</v>
      </c>
      <c r="C95" s="43"/>
      <c r="D95" s="43"/>
      <c r="E95" s="17">
        <v>0</v>
      </c>
      <c r="F95" s="43"/>
      <c r="G95" s="43"/>
      <c r="H95" s="43"/>
      <c r="I95" s="43"/>
      <c r="J95" s="43"/>
      <c r="K95" s="43"/>
      <c r="L95" s="33">
        <f>SUM(C95:K95)</f>
        <v>0</v>
      </c>
      <c r="N95" s="69"/>
      <c r="P95" s="93"/>
      <c r="Q95" s="93"/>
      <c r="R95" s="93"/>
      <c r="S95" s="93"/>
    </row>
    <row r="96" spans="2:19" ht="15.95" customHeight="1">
      <c r="B96" s="29" t="s">
        <v>78</v>
      </c>
      <c r="C96" s="43"/>
      <c r="D96" s="43"/>
      <c r="E96" s="17">
        <v>2141</v>
      </c>
      <c r="F96" s="43"/>
      <c r="G96" s="43"/>
      <c r="H96" s="43"/>
      <c r="I96" s="43"/>
      <c r="J96" s="43"/>
      <c r="K96" s="43"/>
      <c r="L96" s="33">
        <f>SUM(C96:K96)</f>
        <v>2141</v>
      </c>
      <c r="N96" s="87">
        <v>0</v>
      </c>
      <c r="P96" s="93"/>
      <c r="Q96" s="93"/>
      <c r="R96" s="93"/>
      <c r="S96" s="93"/>
    </row>
    <row r="97" spans="2:19" ht="15.95" customHeight="1">
      <c r="B97" s="29" t="s">
        <v>79</v>
      </c>
      <c r="C97" s="43"/>
      <c r="D97" s="43"/>
      <c r="E97" s="17">
        <v>794</v>
      </c>
      <c r="F97" s="17">
        <v>0</v>
      </c>
      <c r="G97" s="17">
        <v>0</v>
      </c>
      <c r="H97" s="17">
        <v>0</v>
      </c>
      <c r="I97" s="17">
        <v>0</v>
      </c>
      <c r="J97" s="17">
        <v>0</v>
      </c>
      <c r="K97" s="43"/>
      <c r="L97" s="33">
        <f t="shared" si="23"/>
        <v>794</v>
      </c>
      <c r="N97" s="87">
        <v>0</v>
      </c>
      <c r="P97" s="93"/>
      <c r="Q97" s="93"/>
      <c r="R97" s="93"/>
      <c r="S97" s="93"/>
    </row>
    <row r="98" spans="2:19" ht="15.95" customHeight="1">
      <c r="B98" s="53" t="s">
        <v>80</v>
      </c>
      <c r="C98" s="43"/>
      <c r="D98" s="43"/>
      <c r="E98" s="54">
        <f t="shared" ref="E98:J98" si="24">SUM(E99,E102:E108)</f>
        <v>5384</v>
      </c>
      <c r="F98" s="54">
        <f t="shared" si="24"/>
        <v>9479</v>
      </c>
      <c r="G98" s="54">
        <f t="shared" si="24"/>
        <v>222</v>
      </c>
      <c r="H98" s="54">
        <f t="shared" si="24"/>
        <v>2466</v>
      </c>
      <c r="I98" s="54">
        <f t="shared" si="24"/>
        <v>734</v>
      </c>
      <c r="J98" s="54">
        <f t="shared" si="24"/>
        <v>59</v>
      </c>
      <c r="K98" s="43"/>
      <c r="L98" s="33">
        <f t="shared" si="23"/>
        <v>18344</v>
      </c>
      <c r="N98" s="75">
        <f>SUM(N101:N103)</f>
        <v>0</v>
      </c>
      <c r="P98" s="93"/>
      <c r="Q98" s="93"/>
      <c r="R98" s="93"/>
      <c r="S98" s="93"/>
    </row>
    <row r="99" spans="2:19" ht="15.95" customHeight="1">
      <c r="B99" s="63" t="s">
        <v>2</v>
      </c>
      <c r="C99" s="43"/>
      <c r="D99" s="43"/>
      <c r="E99" s="54">
        <f>SUM(E100:E101)</f>
        <v>0</v>
      </c>
      <c r="F99" s="54">
        <f t="shared" ref="F99:J99" si="25">SUM(F100:F101)</f>
        <v>6827</v>
      </c>
      <c r="G99" s="54">
        <f t="shared" si="25"/>
        <v>0</v>
      </c>
      <c r="H99" s="54">
        <f t="shared" si="25"/>
        <v>0</v>
      </c>
      <c r="I99" s="54">
        <f t="shared" si="25"/>
        <v>0</v>
      </c>
      <c r="J99" s="54">
        <f t="shared" si="25"/>
        <v>6</v>
      </c>
      <c r="K99" s="43"/>
      <c r="L99" s="33">
        <f t="shared" si="23"/>
        <v>6833</v>
      </c>
      <c r="N99" s="75">
        <f>SUM(N100:N101)</f>
        <v>0</v>
      </c>
      <c r="P99" s="93"/>
      <c r="Q99" s="93"/>
      <c r="R99" s="93"/>
      <c r="S99" s="93"/>
    </row>
    <row r="100" spans="2:19" ht="15.95" customHeight="1">
      <c r="B100" s="52" t="s">
        <v>107</v>
      </c>
      <c r="C100" s="43"/>
      <c r="D100" s="43"/>
      <c r="E100" s="17">
        <v>0</v>
      </c>
      <c r="F100" s="17">
        <v>6811.9805999999999</v>
      </c>
      <c r="G100" s="17">
        <v>0</v>
      </c>
      <c r="H100" s="17">
        <v>0</v>
      </c>
      <c r="I100" s="17">
        <v>0</v>
      </c>
      <c r="J100" s="17">
        <v>0</v>
      </c>
      <c r="K100" s="43"/>
      <c r="L100" s="33">
        <f t="shared" si="23"/>
        <v>6811.9805999999999</v>
      </c>
      <c r="N100" s="17">
        <v>0</v>
      </c>
      <c r="P100" s="93"/>
      <c r="Q100" s="93"/>
      <c r="R100" s="93"/>
      <c r="S100" s="93"/>
    </row>
    <row r="101" spans="2:19" ht="15.95" customHeight="1">
      <c r="B101" s="52" t="s">
        <v>61</v>
      </c>
      <c r="C101" s="43"/>
      <c r="D101" s="43"/>
      <c r="E101" s="17">
        <v>0</v>
      </c>
      <c r="F101" s="17">
        <v>15.019400000000001</v>
      </c>
      <c r="G101" s="17">
        <v>0</v>
      </c>
      <c r="H101" s="17">
        <v>0</v>
      </c>
      <c r="I101" s="17">
        <v>0</v>
      </c>
      <c r="J101" s="17">
        <v>6</v>
      </c>
      <c r="K101" s="43"/>
      <c r="L101" s="33">
        <f t="shared" si="23"/>
        <v>21.019400000000001</v>
      </c>
      <c r="N101" s="87">
        <v>0</v>
      </c>
      <c r="P101" s="93"/>
      <c r="Q101" s="93"/>
      <c r="R101" s="93"/>
      <c r="S101" s="93"/>
    </row>
    <row r="102" spans="2:19" ht="15.95" customHeight="1">
      <c r="B102" s="52" t="s">
        <v>3</v>
      </c>
      <c r="C102" s="43"/>
      <c r="D102" s="43"/>
      <c r="E102" s="17">
        <v>0</v>
      </c>
      <c r="F102" s="17">
        <v>579</v>
      </c>
      <c r="G102" s="17">
        <v>10</v>
      </c>
      <c r="H102" s="17">
        <v>1997</v>
      </c>
      <c r="I102" s="17">
        <v>273</v>
      </c>
      <c r="J102" s="17">
        <v>0</v>
      </c>
      <c r="K102" s="43"/>
      <c r="L102" s="33">
        <f t="shared" si="23"/>
        <v>2859</v>
      </c>
      <c r="N102" s="87">
        <v>0</v>
      </c>
      <c r="P102" s="93"/>
      <c r="Q102" s="93"/>
      <c r="R102" s="93"/>
      <c r="S102" s="93"/>
    </row>
    <row r="103" spans="2:19" ht="15.95" customHeight="1">
      <c r="B103" s="29" t="s">
        <v>81</v>
      </c>
      <c r="C103" s="43"/>
      <c r="D103" s="43"/>
      <c r="E103" s="17">
        <v>0</v>
      </c>
      <c r="F103" s="17">
        <v>1374</v>
      </c>
      <c r="G103" s="17">
        <v>0</v>
      </c>
      <c r="H103" s="17">
        <v>0</v>
      </c>
      <c r="I103" s="17">
        <v>0</v>
      </c>
      <c r="J103" s="17">
        <v>0</v>
      </c>
      <c r="K103" s="43"/>
      <c r="L103" s="33">
        <f t="shared" si="23"/>
        <v>1374</v>
      </c>
      <c r="N103" s="87">
        <v>0</v>
      </c>
      <c r="P103" s="93"/>
      <c r="Q103" s="93"/>
      <c r="R103" s="93"/>
      <c r="S103" s="93"/>
    </row>
    <row r="104" spans="2:19" ht="15.95" customHeight="1">
      <c r="B104" s="29" t="s">
        <v>82</v>
      </c>
      <c r="C104" s="43"/>
      <c r="D104" s="43"/>
      <c r="E104" s="17">
        <v>0</v>
      </c>
      <c r="F104" s="17">
        <v>540</v>
      </c>
      <c r="G104" s="17">
        <v>197</v>
      </c>
      <c r="H104" s="17">
        <v>0</v>
      </c>
      <c r="I104" s="17">
        <v>0</v>
      </c>
      <c r="J104" s="17">
        <v>0</v>
      </c>
      <c r="K104" s="43"/>
      <c r="L104" s="33">
        <f t="shared" si="23"/>
        <v>737</v>
      </c>
      <c r="N104" s="69"/>
      <c r="P104" s="93"/>
      <c r="Q104" s="93"/>
      <c r="R104" s="93"/>
      <c r="S104" s="93"/>
    </row>
    <row r="105" spans="2:19" ht="15.95" customHeight="1">
      <c r="B105" s="29" t="s">
        <v>83</v>
      </c>
      <c r="C105" s="43"/>
      <c r="D105" s="43"/>
      <c r="E105" s="43"/>
      <c r="F105" s="17">
        <v>0</v>
      </c>
      <c r="G105" s="17">
        <v>0</v>
      </c>
      <c r="H105" s="17">
        <v>0</v>
      </c>
      <c r="I105" s="17">
        <v>0</v>
      </c>
      <c r="J105" s="17">
        <v>0</v>
      </c>
      <c r="K105" s="43"/>
      <c r="L105" s="33">
        <f t="shared" si="23"/>
        <v>0</v>
      </c>
      <c r="N105" s="69"/>
      <c r="P105" s="93"/>
      <c r="Q105" s="93"/>
      <c r="R105" s="93"/>
      <c r="S105" s="93"/>
    </row>
    <row r="106" spans="2:19" ht="15.95" customHeight="1">
      <c r="B106" s="29" t="s">
        <v>84</v>
      </c>
      <c r="C106" s="43"/>
      <c r="D106" s="43"/>
      <c r="E106" s="17">
        <v>54</v>
      </c>
      <c r="F106" s="61"/>
      <c r="G106" s="61"/>
      <c r="H106" s="61"/>
      <c r="I106" s="61"/>
      <c r="J106" s="61"/>
      <c r="K106" s="43"/>
      <c r="L106" s="33">
        <f t="shared" si="23"/>
        <v>54</v>
      </c>
      <c r="N106" s="69"/>
      <c r="P106" s="93"/>
      <c r="Q106" s="93"/>
      <c r="R106" s="93"/>
      <c r="S106" s="93"/>
    </row>
    <row r="107" spans="2:19" ht="15.95" customHeight="1">
      <c r="B107" s="29" t="s">
        <v>85</v>
      </c>
      <c r="C107" s="43"/>
      <c r="D107" s="43"/>
      <c r="E107" s="17">
        <v>4408</v>
      </c>
      <c r="F107" s="61"/>
      <c r="G107" s="61"/>
      <c r="H107" s="61"/>
      <c r="I107" s="61"/>
      <c r="J107" s="61"/>
      <c r="K107" s="43"/>
      <c r="L107" s="33">
        <f t="shared" si="23"/>
        <v>4408</v>
      </c>
      <c r="N107" s="69"/>
      <c r="P107" s="93"/>
      <c r="Q107" s="93"/>
      <c r="R107" s="93"/>
      <c r="S107" s="93"/>
    </row>
    <row r="108" spans="2:19" ht="15.95" customHeight="1">
      <c r="B108" s="29" t="s">
        <v>86</v>
      </c>
      <c r="C108" s="43"/>
      <c r="D108" s="43"/>
      <c r="E108" s="17">
        <v>922</v>
      </c>
      <c r="F108" s="17">
        <v>159</v>
      </c>
      <c r="G108" s="17">
        <v>15</v>
      </c>
      <c r="H108" s="17">
        <v>469</v>
      </c>
      <c r="I108" s="17">
        <v>461</v>
      </c>
      <c r="J108" s="17">
        <v>53</v>
      </c>
      <c r="K108" s="43"/>
      <c r="L108" s="33">
        <f t="shared" si="23"/>
        <v>2079</v>
      </c>
      <c r="N108" s="69"/>
      <c r="P108" s="93"/>
      <c r="Q108" s="93"/>
      <c r="R108" s="93"/>
      <c r="S108" s="93"/>
    </row>
    <row r="109" spans="2:19" ht="15.95" customHeight="1">
      <c r="B109" s="60" t="s">
        <v>62</v>
      </c>
      <c r="C109" s="32">
        <f>C28</f>
        <v>2782</v>
      </c>
      <c r="D109" s="32">
        <f>D28</f>
        <v>0</v>
      </c>
      <c r="E109" s="32">
        <f t="shared" ref="E109:J109" si="26">SUM(E85:E88)</f>
        <v>18754</v>
      </c>
      <c r="F109" s="32">
        <f t="shared" si="26"/>
        <v>32289</v>
      </c>
      <c r="G109" s="32">
        <f t="shared" si="26"/>
        <v>3239</v>
      </c>
      <c r="H109" s="32">
        <f t="shared" si="26"/>
        <v>15196</v>
      </c>
      <c r="I109" s="32">
        <f t="shared" si="26"/>
        <v>2605</v>
      </c>
      <c r="J109" s="32">
        <f t="shared" si="26"/>
        <v>574</v>
      </c>
      <c r="K109" s="32">
        <f>K28</f>
        <v>595</v>
      </c>
      <c r="L109" s="32">
        <f>SUM(C109:K109)</f>
        <v>76034</v>
      </c>
      <c r="N109" s="35">
        <f>N88</f>
        <v>0</v>
      </c>
      <c r="P109" s="93"/>
      <c r="Q109" s="93"/>
      <c r="R109" s="93"/>
      <c r="S109" s="93"/>
    </row>
    <row r="110" spans="2:19" ht="12.75" customHeight="1">
      <c r="B110" s="8"/>
      <c r="C110" s="5"/>
      <c r="D110" s="5"/>
      <c r="E110" s="5"/>
      <c r="F110" s="5"/>
      <c r="G110" s="5"/>
      <c r="H110" s="5"/>
      <c r="I110" s="5"/>
      <c r="J110" s="5"/>
      <c r="K110" s="6"/>
      <c r="L110" s="6"/>
      <c r="P110" s="93"/>
      <c r="Q110" s="93"/>
      <c r="R110" s="93"/>
      <c r="S110" s="93"/>
    </row>
    <row r="111" spans="2:19" ht="15.95" customHeight="1">
      <c r="B111" s="70" t="s">
        <v>55</v>
      </c>
      <c r="C111" s="72"/>
      <c r="D111" s="73"/>
      <c r="E111" s="71">
        <f>E28-E109</f>
        <v>0</v>
      </c>
      <c r="F111" s="71">
        <f t="shared" ref="F111:L111" si="27">F28-F109</f>
        <v>0</v>
      </c>
      <c r="G111" s="71">
        <f t="shared" si="27"/>
        <v>0</v>
      </c>
      <c r="H111" s="71">
        <f t="shared" si="27"/>
        <v>0</v>
      </c>
      <c r="I111" s="71">
        <f t="shared" si="27"/>
        <v>0</v>
      </c>
      <c r="J111" s="71">
        <f t="shared" si="27"/>
        <v>0</v>
      </c>
      <c r="K111" s="74"/>
      <c r="L111" s="71">
        <f t="shared" si="27"/>
        <v>0</v>
      </c>
      <c r="P111" s="93"/>
      <c r="Q111" s="93"/>
      <c r="R111" s="93"/>
      <c r="S111" s="93"/>
    </row>
    <row r="112" spans="2:19" ht="12.75" customHeight="1">
      <c r="B112" s="8"/>
      <c r="C112" s="5"/>
      <c r="D112" s="5"/>
      <c r="E112" s="5"/>
      <c r="F112" s="5"/>
      <c r="G112" s="5"/>
      <c r="H112" s="5"/>
      <c r="I112" s="5"/>
      <c r="J112" s="5"/>
      <c r="K112" s="6"/>
      <c r="L112" s="6"/>
      <c r="P112" s="93"/>
      <c r="Q112" s="93"/>
      <c r="R112" s="93"/>
      <c r="S112" s="93"/>
    </row>
    <row r="113" spans="2:19" ht="15.95" customHeight="1">
      <c r="B113" s="29" t="s">
        <v>66</v>
      </c>
      <c r="C113" s="43"/>
      <c r="D113" s="43"/>
      <c r="E113" s="17">
        <v>29</v>
      </c>
      <c r="F113" s="17">
        <v>3015</v>
      </c>
      <c r="G113" s="17">
        <v>0</v>
      </c>
      <c r="H113" s="17">
        <v>0</v>
      </c>
      <c r="I113" s="17">
        <v>0</v>
      </c>
      <c r="J113" s="17">
        <v>0</v>
      </c>
      <c r="K113" s="43"/>
      <c r="L113" s="33">
        <f>SUM(C113:K113)</f>
        <v>3044</v>
      </c>
      <c r="M113" s="76" t="s">
        <v>122</v>
      </c>
      <c r="P113" s="93"/>
      <c r="Q113" s="93"/>
      <c r="R113" s="93"/>
      <c r="S113" s="93"/>
    </row>
    <row r="114" spans="2:19" ht="15.95" customHeight="1">
      <c r="B114" s="52" t="s">
        <v>5</v>
      </c>
      <c r="C114" s="43"/>
      <c r="D114" s="43"/>
      <c r="E114" s="43"/>
      <c r="F114" s="43"/>
      <c r="G114" s="43"/>
      <c r="H114" s="43"/>
      <c r="I114" s="43"/>
      <c r="J114" s="43"/>
      <c r="K114" s="43"/>
      <c r="L114" s="17">
        <v>66</v>
      </c>
      <c r="M114" s="76" t="s">
        <v>122</v>
      </c>
      <c r="P114" s="93"/>
      <c r="Q114" s="93"/>
      <c r="R114" s="93"/>
      <c r="S114" s="93"/>
    </row>
    <row r="115" spans="2:19" ht="12.75" customHeight="1">
      <c r="B115" s="8"/>
      <c r="C115" s="5"/>
      <c r="D115" s="5"/>
      <c r="E115" s="5"/>
      <c r="F115" s="5"/>
      <c r="G115" s="5"/>
      <c r="H115" s="5"/>
      <c r="I115" s="5"/>
      <c r="J115" s="5"/>
      <c r="K115" s="5"/>
      <c r="L115" s="5"/>
      <c r="P115" s="93"/>
      <c r="Q115" s="93"/>
      <c r="R115" s="93"/>
      <c r="S115" s="93"/>
    </row>
    <row r="116" spans="2:19" ht="15.95" customHeight="1">
      <c r="B116" s="55" t="s">
        <v>100</v>
      </c>
      <c r="C116" s="3"/>
      <c r="D116" s="3"/>
      <c r="E116" s="3"/>
      <c r="F116" s="3"/>
      <c r="G116" s="3"/>
      <c r="H116" s="3"/>
      <c r="I116" s="3"/>
      <c r="J116" s="3"/>
      <c r="K116" s="3"/>
      <c r="L116" s="3"/>
      <c r="P116" s="93"/>
      <c r="Q116" s="93"/>
      <c r="R116" s="93"/>
      <c r="S116" s="93"/>
    </row>
    <row r="117" spans="2:19" ht="15.95" customHeight="1">
      <c r="B117" s="67" t="s">
        <v>0</v>
      </c>
      <c r="C117" s="43"/>
      <c r="D117" s="43"/>
      <c r="E117" s="17">
        <v>-223</v>
      </c>
      <c r="F117" s="17">
        <v>0</v>
      </c>
      <c r="G117" s="17">
        <v>0</v>
      </c>
      <c r="H117" s="17">
        <v>0</v>
      </c>
      <c r="I117" s="17">
        <v>0</v>
      </c>
      <c r="J117" s="17">
        <v>0</v>
      </c>
      <c r="K117" s="43"/>
      <c r="L117" s="33">
        <f>SUM(C117:K117)</f>
        <v>-223</v>
      </c>
      <c r="P117" s="93"/>
      <c r="Q117" s="93"/>
      <c r="R117" s="93"/>
      <c r="S117" s="93"/>
    </row>
    <row r="118" spans="2:19" ht="15.95" customHeight="1">
      <c r="B118" s="29" t="s">
        <v>65</v>
      </c>
      <c r="C118" s="43"/>
      <c r="D118" s="43"/>
      <c r="E118" s="17">
        <v>0</v>
      </c>
      <c r="F118" s="17">
        <v>-115</v>
      </c>
      <c r="G118" s="17">
        <v>-74</v>
      </c>
      <c r="H118" s="17">
        <v>-77</v>
      </c>
      <c r="I118" s="17">
        <v>0</v>
      </c>
      <c r="J118" s="17">
        <v>0</v>
      </c>
      <c r="K118" s="43"/>
      <c r="L118" s="33">
        <f>SUM(C118:K118)</f>
        <v>-266</v>
      </c>
      <c r="P118" s="93"/>
      <c r="Q118" s="93"/>
      <c r="R118" s="93"/>
      <c r="S118" s="93"/>
    </row>
    <row r="119" spans="2:19" ht="15.95" customHeight="1">
      <c r="B119" s="29" t="s">
        <v>88</v>
      </c>
      <c r="C119" s="43"/>
      <c r="D119" s="43"/>
      <c r="E119" s="17">
        <v>0</v>
      </c>
      <c r="F119" s="17">
        <v>0</v>
      </c>
      <c r="G119" s="17">
        <v>0</v>
      </c>
      <c r="H119" s="17">
        <v>0</v>
      </c>
      <c r="I119" s="17">
        <v>0</v>
      </c>
      <c r="J119" s="17">
        <v>0</v>
      </c>
      <c r="K119" s="43"/>
      <c r="L119" s="33">
        <f>SUM(C119:K119)</f>
        <v>0</v>
      </c>
      <c r="P119" s="93"/>
      <c r="Q119" s="93"/>
      <c r="R119" s="93"/>
      <c r="S119" s="93"/>
    </row>
    <row r="120" spans="2:19" ht="15.95" customHeight="1">
      <c r="B120" s="53" t="s">
        <v>76</v>
      </c>
      <c r="C120" s="43"/>
      <c r="D120" s="43"/>
      <c r="E120" s="54">
        <f t="shared" ref="E120:J120" si="28">SUM(E121,E126)</f>
        <v>-93</v>
      </c>
      <c r="F120" s="54">
        <f t="shared" si="28"/>
        <v>-3870</v>
      </c>
      <c r="G120" s="54">
        <f t="shared" si="28"/>
        <v>-377</v>
      </c>
      <c r="H120" s="54">
        <f t="shared" si="28"/>
        <v>-350</v>
      </c>
      <c r="I120" s="54">
        <f t="shared" si="28"/>
        <v>-230</v>
      </c>
      <c r="J120" s="54">
        <f t="shared" si="28"/>
        <v>0</v>
      </c>
      <c r="K120" s="43"/>
      <c r="L120" s="33">
        <f>SUM(C120:K120)</f>
        <v>-4920</v>
      </c>
      <c r="P120" s="93"/>
      <c r="Q120" s="93"/>
      <c r="R120" s="93"/>
      <c r="S120" s="93"/>
    </row>
    <row r="121" spans="2:19" ht="15.95" customHeight="1">
      <c r="B121" s="53" t="s">
        <v>77</v>
      </c>
      <c r="C121" s="43"/>
      <c r="D121" s="43"/>
      <c r="E121" s="54">
        <f t="shared" ref="E121:J121" si="29">SUM(E122:E125)</f>
        <v>-86</v>
      </c>
      <c r="F121" s="54">
        <f t="shared" si="29"/>
        <v>-2423</v>
      </c>
      <c r="G121" s="54">
        <f t="shared" si="29"/>
        <v>-377</v>
      </c>
      <c r="H121" s="54">
        <f t="shared" si="29"/>
        <v>-350</v>
      </c>
      <c r="I121" s="54">
        <f t="shared" si="29"/>
        <v>-230</v>
      </c>
      <c r="J121" s="54">
        <f t="shared" si="29"/>
        <v>0</v>
      </c>
      <c r="K121" s="43"/>
      <c r="L121" s="33">
        <f>SUM(C121:K121)</f>
        <v>-3466</v>
      </c>
      <c r="P121" s="93"/>
      <c r="Q121" s="93"/>
      <c r="R121" s="93"/>
      <c r="S121" s="93"/>
    </row>
    <row r="122" spans="2:19" ht="15.95" customHeight="1">
      <c r="B122" s="68" t="s">
        <v>58</v>
      </c>
      <c r="C122" s="43"/>
      <c r="D122" s="43"/>
      <c r="E122" s="88">
        <v>0</v>
      </c>
      <c r="F122" s="88">
        <v>-2423</v>
      </c>
      <c r="G122" s="88">
        <v>-377</v>
      </c>
      <c r="H122" s="88">
        <v>-350</v>
      </c>
      <c r="I122" s="88">
        <v>-230</v>
      </c>
      <c r="J122" s="88">
        <v>0</v>
      </c>
      <c r="K122" s="43"/>
      <c r="L122" s="33">
        <f t="shared" ref="L122:L134" si="30">SUM(C122:K122)</f>
        <v>-3380</v>
      </c>
      <c r="P122" s="93"/>
      <c r="Q122" s="93"/>
      <c r="R122" s="93"/>
      <c r="S122" s="93"/>
    </row>
    <row r="123" spans="2:19" ht="15.95" customHeight="1">
      <c r="B123" s="68" t="s">
        <v>1</v>
      </c>
      <c r="C123" s="43"/>
      <c r="D123" s="43"/>
      <c r="E123" s="17">
        <v>0</v>
      </c>
      <c r="F123" s="43"/>
      <c r="G123" s="43"/>
      <c r="H123" s="43"/>
      <c r="I123" s="43"/>
      <c r="J123" s="43"/>
      <c r="K123" s="43"/>
      <c r="L123" s="33">
        <f>SUM(C123:K123)</f>
        <v>0</v>
      </c>
      <c r="P123" s="93"/>
      <c r="Q123" s="93"/>
      <c r="R123" s="93"/>
      <c r="S123" s="93"/>
    </row>
    <row r="124" spans="2:19" ht="15.95" customHeight="1">
      <c r="B124" s="30" t="s">
        <v>78</v>
      </c>
      <c r="C124" s="43"/>
      <c r="D124" s="43"/>
      <c r="E124" s="17">
        <v>0</v>
      </c>
      <c r="F124" s="43"/>
      <c r="G124" s="43"/>
      <c r="H124" s="43"/>
      <c r="I124" s="43"/>
      <c r="J124" s="43"/>
      <c r="K124" s="43"/>
      <c r="L124" s="33">
        <f>SUM(C124:K124)</f>
        <v>0</v>
      </c>
      <c r="P124" s="93"/>
      <c r="Q124" s="93"/>
      <c r="R124" s="93"/>
      <c r="S124" s="93"/>
    </row>
    <row r="125" spans="2:19" ht="15.95" customHeight="1">
      <c r="B125" s="30" t="s">
        <v>79</v>
      </c>
      <c r="C125" s="43"/>
      <c r="D125" s="43"/>
      <c r="E125" s="88">
        <v>-86</v>
      </c>
      <c r="F125" s="88">
        <v>0</v>
      </c>
      <c r="G125" s="88">
        <v>0</v>
      </c>
      <c r="H125" s="88">
        <v>0</v>
      </c>
      <c r="I125" s="88">
        <v>0</v>
      </c>
      <c r="J125" s="88">
        <v>0</v>
      </c>
      <c r="K125" s="43"/>
      <c r="L125" s="33">
        <f t="shared" si="30"/>
        <v>-86</v>
      </c>
      <c r="P125" s="93"/>
      <c r="Q125" s="93"/>
      <c r="R125" s="93"/>
      <c r="S125" s="93"/>
    </row>
    <row r="126" spans="2:19" ht="15.95" customHeight="1">
      <c r="B126" s="53" t="s">
        <v>80</v>
      </c>
      <c r="C126" s="43"/>
      <c r="D126" s="43"/>
      <c r="E126" s="54">
        <f t="shared" ref="E126:J126" si="31">SUM(E127:E134)</f>
        <v>-7</v>
      </c>
      <c r="F126" s="54">
        <f t="shared" si="31"/>
        <v>-1447</v>
      </c>
      <c r="G126" s="54">
        <f t="shared" si="31"/>
        <v>0</v>
      </c>
      <c r="H126" s="54">
        <f t="shared" si="31"/>
        <v>0</v>
      </c>
      <c r="I126" s="54">
        <f t="shared" si="31"/>
        <v>0</v>
      </c>
      <c r="J126" s="54">
        <f t="shared" si="31"/>
        <v>0</v>
      </c>
      <c r="K126" s="43"/>
      <c r="L126" s="33">
        <f t="shared" si="30"/>
        <v>-1454</v>
      </c>
      <c r="P126" s="93"/>
      <c r="Q126" s="93"/>
      <c r="R126" s="93"/>
      <c r="S126" s="93"/>
    </row>
    <row r="127" spans="2:19" ht="15.95" customHeight="1">
      <c r="B127" s="68" t="s">
        <v>2</v>
      </c>
      <c r="C127" s="43"/>
      <c r="D127" s="43"/>
      <c r="E127" s="17">
        <v>0</v>
      </c>
      <c r="F127" s="17">
        <v>-785</v>
      </c>
      <c r="G127" s="17">
        <v>0</v>
      </c>
      <c r="H127" s="17">
        <v>0</v>
      </c>
      <c r="I127" s="17">
        <v>0</v>
      </c>
      <c r="J127" s="17">
        <v>0</v>
      </c>
      <c r="K127" s="43"/>
      <c r="L127" s="33">
        <f t="shared" si="30"/>
        <v>-785</v>
      </c>
      <c r="P127" s="93"/>
      <c r="Q127" s="93"/>
      <c r="R127" s="93"/>
      <c r="S127" s="93"/>
    </row>
    <row r="128" spans="2:19" ht="15.95" customHeight="1">
      <c r="B128" s="68" t="s">
        <v>3</v>
      </c>
      <c r="C128" s="43"/>
      <c r="D128" s="43"/>
      <c r="E128" s="17">
        <v>0</v>
      </c>
      <c r="F128" s="17">
        <v>-120</v>
      </c>
      <c r="G128" s="17">
        <v>0</v>
      </c>
      <c r="H128" s="17">
        <v>0</v>
      </c>
      <c r="I128" s="17">
        <v>0</v>
      </c>
      <c r="J128" s="17">
        <v>0</v>
      </c>
      <c r="K128" s="43"/>
      <c r="L128" s="33">
        <f t="shared" si="30"/>
        <v>-120</v>
      </c>
      <c r="P128" s="93"/>
      <c r="Q128" s="93"/>
      <c r="R128" s="93"/>
      <c r="S128" s="93"/>
    </row>
    <row r="129" spans="2:19" ht="15.95" customHeight="1">
      <c r="B129" s="30" t="s">
        <v>81</v>
      </c>
      <c r="C129" s="43"/>
      <c r="D129" s="43"/>
      <c r="E129" s="17">
        <v>0</v>
      </c>
      <c r="F129" s="17">
        <v>-426</v>
      </c>
      <c r="G129" s="17">
        <v>0</v>
      </c>
      <c r="H129" s="17">
        <v>0</v>
      </c>
      <c r="I129" s="17">
        <v>0</v>
      </c>
      <c r="J129" s="17">
        <v>0</v>
      </c>
      <c r="K129" s="43"/>
      <c r="L129" s="33">
        <f t="shared" si="30"/>
        <v>-426</v>
      </c>
      <c r="P129" s="93"/>
      <c r="Q129" s="93"/>
      <c r="R129" s="93"/>
      <c r="S129" s="93"/>
    </row>
    <row r="130" spans="2:19" ht="15.95" customHeight="1">
      <c r="B130" s="30" t="s">
        <v>82</v>
      </c>
      <c r="C130" s="43"/>
      <c r="D130" s="43"/>
      <c r="E130" s="17">
        <v>0</v>
      </c>
      <c r="F130" s="17">
        <v>-116</v>
      </c>
      <c r="G130" s="17">
        <v>0</v>
      </c>
      <c r="H130" s="17">
        <v>0</v>
      </c>
      <c r="I130" s="17">
        <v>0</v>
      </c>
      <c r="J130" s="17">
        <v>0</v>
      </c>
      <c r="K130" s="43"/>
      <c r="L130" s="33">
        <f t="shared" si="30"/>
        <v>-116</v>
      </c>
      <c r="P130" s="93"/>
      <c r="Q130" s="93"/>
      <c r="R130" s="93"/>
      <c r="S130" s="93"/>
    </row>
    <row r="131" spans="2:19" ht="15.95" customHeight="1">
      <c r="B131" s="30" t="s">
        <v>83</v>
      </c>
      <c r="C131" s="43"/>
      <c r="D131" s="43"/>
      <c r="E131" s="43"/>
      <c r="F131" s="17">
        <v>0</v>
      </c>
      <c r="G131" s="17">
        <v>0</v>
      </c>
      <c r="H131" s="17">
        <v>0</v>
      </c>
      <c r="I131" s="17">
        <v>0</v>
      </c>
      <c r="J131" s="17">
        <v>0</v>
      </c>
      <c r="K131" s="43"/>
      <c r="L131" s="33">
        <f t="shared" si="30"/>
        <v>0</v>
      </c>
      <c r="P131" s="93"/>
      <c r="Q131" s="93"/>
      <c r="R131" s="93"/>
      <c r="S131" s="93"/>
    </row>
    <row r="132" spans="2:19" ht="15.95" customHeight="1">
      <c r="B132" s="30" t="s">
        <v>84</v>
      </c>
      <c r="C132" s="43"/>
      <c r="D132" s="43"/>
      <c r="E132" s="17">
        <v>0</v>
      </c>
      <c r="F132" s="61"/>
      <c r="G132" s="61"/>
      <c r="H132" s="61"/>
      <c r="I132" s="61"/>
      <c r="J132" s="61"/>
      <c r="K132" s="43"/>
      <c r="L132" s="33">
        <f t="shared" si="30"/>
        <v>0</v>
      </c>
      <c r="P132" s="93"/>
      <c r="Q132" s="93"/>
      <c r="R132" s="93"/>
      <c r="S132" s="93"/>
    </row>
    <row r="133" spans="2:19" ht="15.95" customHeight="1">
      <c r="B133" s="30" t="s">
        <v>85</v>
      </c>
      <c r="C133" s="43"/>
      <c r="D133" s="43"/>
      <c r="E133" s="17">
        <v>-7</v>
      </c>
      <c r="F133" s="61"/>
      <c r="G133" s="61"/>
      <c r="H133" s="61"/>
      <c r="I133" s="61"/>
      <c r="J133" s="61"/>
      <c r="K133" s="43"/>
      <c r="L133" s="33">
        <f t="shared" si="30"/>
        <v>-7</v>
      </c>
      <c r="P133" s="93"/>
      <c r="Q133" s="93"/>
      <c r="R133" s="93"/>
      <c r="S133" s="93"/>
    </row>
    <row r="134" spans="2:19" ht="15.95" customHeight="1">
      <c r="B134" s="29" t="s">
        <v>86</v>
      </c>
      <c r="C134" s="43"/>
      <c r="D134" s="43"/>
      <c r="E134" s="17">
        <v>0</v>
      </c>
      <c r="F134" s="17">
        <v>0</v>
      </c>
      <c r="G134" s="17">
        <v>0</v>
      </c>
      <c r="H134" s="17">
        <v>0</v>
      </c>
      <c r="I134" s="17">
        <v>0</v>
      </c>
      <c r="J134" s="17">
        <v>0</v>
      </c>
      <c r="K134" s="43"/>
      <c r="L134" s="33">
        <f t="shared" si="30"/>
        <v>0</v>
      </c>
      <c r="P134" s="93"/>
      <c r="Q134" s="93"/>
      <c r="R134" s="93"/>
      <c r="S134" s="93"/>
    </row>
    <row r="135" spans="2:19" ht="15.95" customHeight="1">
      <c r="B135" s="31" t="s">
        <v>89</v>
      </c>
      <c r="C135" s="43"/>
      <c r="D135" s="43"/>
      <c r="E135" s="32">
        <f t="shared" ref="E135:J135" si="32">SUM(E117:E120)</f>
        <v>-316</v>
      </c>
      <c r="F135" s="32">
        <f t="shared" si="32"/>
        <v>-3985</v>
      </c>
      <c r="G135" s="32">
        <f t="shared" si="32"/>
        <v>-451</v>
      </c>
      <c r="H135" s="32">
        <f t="shared" si="32"/>
        <v>-427</v>
      </c>
      <c r="I135" s="32">
        <f t="shared" si="32"/>
        <v>-230</v>
      </c>
      <c r="J135" s="32">
        <f t="shared" si="32"/>
        <v>0</v>
      </c>
      <c r="K135" s="43"/>
      <c r="L135" s="32">
        <f>SUM(C135:K135)</f>
        <v>-5409</v>
      </c>
      <c r="O135" s="16"/>
      <c r="P135" s="89">
        <v>-5409</v>
      </c>
      <c r="Q135" s="48">
        <f>P135-L135</f>
        <v>0</v>
      </c>
    </row>
    <row r="136" spans="2:19" ht="12.75" customHeight="1">
      <c r="B136" s="4"/>
      <c r="C136" s="3"/>
      <c r="D136" s="3"/>
      <c r="E136" s="3"/>
      <c r="F136" s="3"/>
      <c r="G136" s="3"/>
      <c r="H136" s="3"/>
      <c r="I136" s="3"/>
      <c r="J136" s="3"/>
      <c r="K136" s="3"/>
      <c r="L136" s="3"/>
      <c r="M136" s="3"/>
      <c r="P136" s="3"/>
    </row>
  </sheetData>
  <mergeCells count="12">
    <mergeCell ref="C6:C7"/>
    <mergeCell ref="D6:D7"/>
    <mergeCell ref="E6:E7"/>
    <mergeCell ref="F6:F7"/>
    <mergeCell ref="G6:G7"/>
    <mergeCell ref="P6:P7"/>
    <mergeCell ref="Q6:Q7"/>
    <mergeCell ref="H6:H7"/>
    <mergeCell ref="I6:I7"/>
    <mergeCell ref="J6:J7"/>
    <mergeCell ref="K6:K7"/>
    <mergeCell ref="L6:L7"/>
  </mergeCells>
  <conditionalFormatting sqref="M79:M81 M113:M114">
    <cfRule type="cellIs" dxfId="107" priority="24" operator="equal">
      <formula>"FAIL"</formula>
    </cfRule>
  </conditionalFormatting>
  <conditionalFormatting sqref="E77:J77 L77 E111:J111 L111">
    <cfRule type="cellIs" dxfId="106" priority="23" operator="notEqual">
      <formula>0</formula>
    </cfRule>
  </conditionalFormatting>
  <conditionalFormatting sqref="Q8:Q13 Q19:Q23 Q28 Q39:Q40 Q44 Q48 Q135">
    <cfRule type="cellIs" dxfId="105" priority="22" operator="notEqual">
      <formula>0</formula>
    </cfRule>
  </conditionalFormatting>
  <conditionalFormatting sqref="Q6:Q7">
    <cfRule type="expression" dxfId="104" priority="21">
      <formula>SUM($Q$8:$Q$135)&lt;&gt;0</formula>
    </cfRule>
  </conditionalFormatting>
  <conditionalFormatting sqref="C3:E3">
    <cfRule type="expression" dxfId="103" priority="20">
      <formula>$E$3&lt;&gt;0</formula>
    </cfRule>
  </conditionalFormatting>
  <conditionalFormatting sqref="C33:L33">
    <cfRule type="expression" dxfId="102" priority="18">
      <formula>ABS(C16-C33)&gt;1000</formula>
    </cfRule>
    <cfRule type="expression" dxfId="101" priority="19">
      <formula>ABS((C16-C33)/C33)&gt;0.1</formula>
    </cfRule>
  </conditionalFormatting>
  <conditionalFormatting sqref="C34:L34">
    <cfRule type="expression" dxfId="100" priority="16">
      <formula>ABS(C26-C34)&gt;1000</formula>
    </cfRule>
    <cfRule type="expression" dxfId="99" priority="17">
      <formula>ABS((C26-C34)/C34)&gt;0.1</formula>
    </cfRule>
  </conditionalFormatting>
  <conditionalFormatting sqref="C35:L35">
    <cfRule type="expression" dxfId="98" priority="14">
      <formula>ABS(C28-C35)&gt;1000</formula>
    </cfRule>
    <cfRule type="expression" dxfId="97" priority="15">
      <formula>ABS((C28-C35)/C35)&gt;0.1</formula>
    </cfRule>
  </conditionalFormatting>
  <conditionalFormatting sqref="Q45">
    <cfRule type="cellIs" dxfId="96" priority="13" operator="notEqual">
      <formula>0</formula>
    </cfRule>
  </conditionalFormatting>
  <dataValidations count="2">
    <dataValidation type="list" allowBlank="1" showInputMessage="1" showErrorMessage="1" sqref="H3">
      <formula1>#REF!</formula1>
    </dataValidation>
    <dataValidation errorStyle="warning" allowBlank="1" showInputMessage="1" showErrorMessage="1" sqref="E131 F132:J133 E126:J126 F123:J124 E120:J121 N54 N88 E54:J54 E88:J88 C117:D120 K117:K120 K79 C79:D79 C51:D54 K51:K54 E51:J51 C85:D88 K85:K88 C113:D113 K113"/>
  </dataValidations>
  <printOptions horizontalCentered="1" verticalCentered="1"/>
  <pageMargins left="0.47244094488188981" right="0.47244094488188981" top="0.47244094488188981" bottom="0.47244094488188981" header="0.51181102362204722" footer="0.51181102362204722"/>
  <pageSetup paperSize="8" scale="47"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8DB4E2"/>
    <pageSetUpPr fitToPage="1"/>
  </sheetPr>
  <dimension ref="A1:S136"/>
  <sheetViews>
    <sheetView zoomScaleNormal="100" workbookViewId="0">
      <pane ySplit="7" topLeftCell="A8" activePane="bottomLeft" state="frozen"/>
      <selection activeCell="L1" sqref="L1"/>
      <selection pane="bottomLeft" activeCell="L1" sqref="L1"/>
    </sheetView>
  </sheetViews>
  <sheetFormatPr defaultColWidth="10" defaultRowHeight="12.75"/>
  <cols>
    <col min="1" max="1" width="2.7109375" style="85" customWidth="1"/>
    <col min="2" max="2" width="104" style="85" customWidth="1"/>
    <col min="3" max="5" width="13.42578125" style="85" customWidth="1"/>
    <col min="6" max="6" width="13.85546875" style="85" customWidth="1"/>
    <col min="7" max="8" width="12.5703125" style="85" customWidth="1"/>
    <col min="9" max="9" width="13.28515625" style="85" customWidth="1"/>
    <col min="10" max="10" width="12.28515625" style="85" customWidth="1"/>
    <col min="11" max="12" width="15.140625" style="85" customWidth="1"/>
    <col min="13" max="13" width="7.7109375" style="85" customWidth="1"/>
    <col min="14" max="14" width="13" style="85" customWidth="1"/>
    <col min="15" max="15" width="3.28515625" style="85" customWidth="1"/>
    <col min="16" max="16" width="10.7109375" style="85" customWidth="1"/>
    <col min="17" max="17" width="11.5703125" style="85" customWidth="1"/>
    <col min="18" max="18" width="12.42578125" style="85" customWidth="1"/>
    <col min="19" max="20" width="9.140625" style="85" customWidth="1"/>
    <col min="21" max="21" width="10" style="85"/>
    <col min="22" max="22" width="10" style="85" customWidth="1"/>
    <col min="23" max="16384" width="10" style="85"/>
  </cols>
  <sheetData>
    <row r="1" spans="1:17" ht="20.100000000000001" customHeight="1">
      <c r="B1" s="22" t="s">
        <v>18</v>
      </c>
      <c r="C1" s="90"/>
      <c r="D1" s="90"/>
      <c r="G1" s="90"/>
      <c r="H1" s="90"/>
    </row>
    <row r="2" spans="1:17" ht="20.100000000000001" customHeight="1">
      <c r="B2" s="22" t="s">
        <v>116</v>
      </c>
    </row>
    <row r="3" spans="1:17" ht="20.100000000000001" customHeight="1">
      <c r="B3" s="23" t="s">
        <v>45</v>
      </c>
      <c r="C3" s="91"/>
      <c r="D3" s="91"/>
      <c r="E3" s="80"/>
      <c r="F3" s="92"/>
      <c r="G3" s="92"/>
      <c r="H3" s="82"/>
    </row>
    <row r="4" spans="1:17" ht="12.75" customHeight="1">
      <c r="C4" s="10"/>
      <c r="D4" s="10"/>
      <c r="E4" s="10"/>
      <c r="F4" s="10"/>
      <c r="G4" s="10"/>
      <c r="H4" s="10"/>
      <c r="I4" s="10"/>
      <c r="J4" s="10"/>
      <c r="K4" s="10"/>
      <c r="L4" s="10"/>
      <c r="M4" s="10"/>
      <c r="N4" s="10"/>
      <c r="P4" s="24"/>
    </row>
    <row r="5" spans="1:17" ht="12.75" customHeight="1">
      <c r="C5" s="10"/>
      <c r="D5" s="10"/>
      <c r="E5" s="10"/>
      <c r="F5" s="10"/>
      <c r="G5" s="10"/>
      <c r="H5" s="10"/>
      <c r="I5" s="10"/>
      <c r="J5" s="10"/>
      <c r="K5" s="10"/>
      <c r="L5" s="24" t="s">
        <v>64</v>
      </c>
      <c r="P5" s="16"/>
    </row>
    <row r="6" spans="1:17" ht="33" customHeight="1">
      <c r="B6" s="58" t="s">
        <v>104</v>
      </c>
      <c r="C6" s="108" t="s">
        <v>19</v>
      </c>
      <c r="D6" s="108" t="s">
        <v>20</v>
      </c>
      <c r="E6" s="108" t="s">
        <v>21</v>
      </c>
      <c r="F6" s="108" t="s">
        <v>63</v>
      </c>
      <c r="G6" s="108" t="s">
        <v>108</v>
      </c>
      <c r="H6" s="108" t="s">
        <v>109</v>
      </c>
      <c r="I6" s="108" t="s">
        <v>110</v>
      </c>
      <c r="J6" s="108" t="s">
        <v>111</v>
      </c>
      <c r="K6" s="108" t="s">
        <v>70</v>
      </c>
      <c r="L6" s="109" t="s">
        <v>22</v>
      </c>
      <c r="N6" s="49" t="s">
        <v>9</v>
      </c>
      <c r="O6" s="9"/>
      <c r="P6" s="107" t="s">
        <v>7</v>
      </c>
      <c r="Q6" s="107" t="s">
        <v>8</v>
      </c>
    </row>
    <row r="7" spans="1:17" ht="51.75" customHeight="1">
      <c r="B7" s="56" t="s">
        <v>105</v>
      </c>
      <c r="C7" s="108"/>
      <c r="D7" s="108"/>
      <c r="E7" s="108"/>
      <c r="F7" s="108"/>
      <c r="G7" s="108"/>
      <c r="H7" s="108"/>
      <c r="I7" s="108"/>
      <c r="J7" s="108"/>
      <c r="K7" s="108"/>
      <c r="L7" s="109"/>
      <c r="N7" s="49" t="s">
        <v>112</v>
      </c>
      <c r="O7" s="57"/>
      <c r="P7" s="107"/>
      <c r="Q7" s="107"/>
    </row>
    <row r="8" spans="1:17" ht="15.95" customHeight="1">
      <c r="A8" s="16"/>
      <c r="B8" s="28" t="s">
        <v>12</v>
      </c>
      <c r="C8" s="86">
        <v>0</v>
      </c>
      <c r="D8" s="86">
        <v>0</v>
      </c>
      <c r="E8" s="86">
        <v>816</v>
      </c>
      <c r="F8" s="86">
        <v>116</v>
      </c>
      <c r="G8" s="86">
        <v>0</v>
      </c>
      <c r="H8" s="86">
        <v>1</v>
      </c>
      <c r="I8" s="86">
        <v>1</v>
      </c>
      <c r="J8" s="86">
        <v>0</v>
      </c>
      <c r="K8" s="86">
        <v>147</v>
      </c>
      <c r="L8" s="59">
        <f>SUM(C8:K8)</f>
        <v>1081</v>
      </c>
      <c r="M8" s="10"/>
      <c r="N8" s="10"/>
      <c r="O8" s="19"/>
      <c r="P8" s="46">
        <v>1081</v>
      </c>
      <c r="Q8" s="47">
        <f t="shared" ref="Q8:Q13" si="0">P8-L8</f>
        <v>0</v>
      </c>
    </row>
    <row r="9" spans="1:17" ht="15.95" customHeight="1">
      <c r="A9" s="16"/>
      <c r="B9" s="28" t="s">
        <v>57</v>
      </c>
      <c r="C9" s="43"/>
      <c r="D9" s="43"/>
      <c r="E9" s="43"/>
      <c r="F9" s="43"/>
      <c r="G9" s="43"/>
      <c r="H9" s="43"/>
      <c r="I9" s="43"/>
      <c r="J9" s="43"/>
      <c r="K9" s="43"/>
      <c r="L9" s="43"/>
      <c r="M9" s="10"/>
      <c r="N9" s="10"/>
      <c r="O9" s="19"/>
      <c r="P9" s="78"/>
      <c r="Q9" s="79"/>
    </row>
    <row r="10" spans="1:17" ht="15.95" customHeight="1">
      <c r="A10" s="16"/>
      <c r="B10" s="29" t="s">
        <v>94</v>
      </c>
      <c r="C10" s="17">
        <v>0</v>
      </c>
      <c r="D10" s="17">
        <v>0</v>
      </c>
      <c r="E10" s="17">
        <v>0</v>
      </c>
      <c r="F10" s="17">
        <v>54134</v>
      </c>
      <c r="G10" s="17">
        <v>7737</v>
      </c>
      <c r="H10" s="17">
        <v>23512</v>
      </c>
      <c r="I10" s="17">
        <v>4229</v>
      </c>
      <c r="J10" s="17">
        <v>1304</v>
      </c>
      <c r="K10" s="17">
        <v>0</v>
      </c>
      <c r="L10" s="33">
        <f>SUM(C10:K10)</f>
        <v>90916</v>
      </c>
      <c r="M10" s="10"/>
      <c r="N10" s="10"/>
      <c r="O10" s="18"/>
      <c r="P10" s="46">
        <v>90916</v>
      </c>
      <c r="Q10" s="47">
        <f t="shared" si="0"/>
        <v>0</v>
      </c>
    </row>
    <row r="11" spans="1:17" ht="15.95" customHeight="1">
      <c r="B11" s="29" t="s">
        <v>91</v>
      </c>
      <c r="C11" s="17">
        <v>0</v>
      </c>
      <c r="D11" s="17">
        <v>0</v>
      </c>
      <c r="E11" s="17">
        <v>0</v>
      </c>
      <c r="F11" s="17">
        <v>0</v>
      </c>
      <c r="G11" s="17">
        <v>0</v>
      </c>
      <c r="H11" s="17">
        <v>0</v>
      </c>
      <c r="I11" s="17">
        <v>0</v>
      </c>
      <c r="J11" s="17">
        <v>0</v>
      </c>
      <c r="K11" s="17">
        <v>0</v>
      </c>
      <c r="L11" s="33">
        <f>SUM(C11:K11)</f>
        <v>0</v>
      </c>
      <c r="O11" s="15"/>
      <c r="P11" s="46">
        <v>0</v>
      </c>
      <c r="Q11" s="47">
        <f t="shared" si="0"/>
        <v>0</v>
      </c>
    </row>
    <row r="12" spans="1:17" ht="15.95" customHeight="1">
      <c r="B12" s="28" t="s">
        <v>15</v>
      </c>
      <c r="C12" s="17">
        <v>0</v>
      </c>
      <c r="D12" s="17">
        <v>0</v>
      </c>
      <c r="E12" s="17">
        <v>38463</v>
      </c>
      <c r="F12" s="17">
        <v>61672</v>
      </c>
      <c r="G12" s="17">
        <v>8790</v>
      </c>
      <c r="H12" s="17">
        <v>26658</v>
      </c>
      <c r="I12" s="17">
        <v>4800</v>
      </c>
      <c r="J12" s="17">
        <v>1478</v>
      </c>
      <c r="K12" s="17">
        <v>3598</v>
      </c>
      <c r="L12" s="33">
        <f>SUM(C12:K12)</f>
        <v>145459</v>
      </c>
      <c r="M12" s="10"/>
      <c r="N12" s="10"/>
      <c r="O12" s="11"/>
      <c r="P12" s="46">
        <v>145459</v>
      </c>
      <c r="Q12" s="47">
        <f t="shared" si="0"/>
        <v>0</v>
      </c>
    </row>
    <row r="13" spans="1:17" ht="15.95" customHeight="1">
      <c r="B13" s="31" t="s">
        <v>68</v>
      </c>
      <c r="C13" s="32">
        <f>C8+C9+C10+C11+C12</f>
        <v>0</v>
      </c>
      <c r="D13" s="32">
        <f t="shared" ref="D13:L13" si="1">D8+D9+D10+D11+D12</f>
        <v>0</v>
      </c>
      <c r="E13" s="32">
        <f t="shared" si="1"/>
        <v>39279</v>
      </c>
      <c r="F13" s="32">
        <f t="shared" si="1"/>
        <v>115922</v>
      </c>
      <c r="G13" s="32">
        <f t="shared" si="1"/>
        <v>16527</v>
      </c>
      <c r="H13" s="32">
        <f t="shared" si="1"/>
        <v>50171</v>
      </c>
      <c r="I13" s="32">
        <f t="shared" si="1"/>
        <v>9030</v>
      </c>
      <c r="J13" s="32">
        <f t="shared" si="1"/>
        <v>2782</v>
      </c>
      <c r="K13" s="32">
        <f t="shared" si="1"/>
        <v>3745</v>
      </c>
      <c r="L13" s="32">
        <f t="shared" si="1"/>
        <v>237456</v>
      </c>
      <c r="M13" s="12"/>
      <c r="N13" s="10"/>
      <c r="O13" s="11"/>
      <c r="P13" s="46">
        <v>237456</v>
      </c>
      <c r="Q13" s="47">
        <f t="shared" si="0"/>
        <v>0</v>
      </c>
    </row>
    <row r="14" spans="1:17" ht="12.75" customHeight="1">
      <c r="C14" s="3"/>
      <c r="D14" s="3"/>
      <c r="E14" s="3"/>
      <c r="F14" s="3"/>
      <c r="G14" s="3"/>
      <c r="H14" s="3"/>
      <c r="I14" s="3"/>
      <c r="J14" s="3"/>
      <c r="K14" s="3"/>
      <c r="L14" s="3"/>
      <c r="N14" s="10"/>
      <c r="O14" s="5"/>
      <c r="P14" s="7"/>
      <c r="Q14" s="7"/>
    </row>
    <row r="15" spans="1:17" ht="15.95" customHeight="1">
      <c r="B15" s="45" t="s">
        <v>95</v>
      </c>
      <c r="C15" s="83">
        <f t="shared" ref="C15:K15" si="2">IF(C10&gt;-C21,C10+C21,0)</f>
        <v>0</v>
      </c>
      <c r="D15" s="83">
        <f t="shared" si="2"/>
        <v>0</v>
      </c>
      <c r="E15" s="83">
        <f t="shared" si="2"/>
        <v>0</v>
      </c>
      <c r="F15" s="83">
        <f t="shared" si="2"/>
        <v>0</v>
      </c>
      <c r="G15" s="83">
        <f t="shared" si="2"/>
        <v>0</v>
      </c>
      <c r="H15" s="83">
        <f t="shared" si="2"/>
        <v>0</v>
      </c>
      <c r="I15" s="83">
        <f t="shared" si="2"/>
        <v>0</v>
      </c>
      <c r="J15" s="83">
        <f t="shared" si="2"/>
        <v>0</v>
      </c>
      <c r="K15" s="83">
        <f t="shared" si="2"/>
        <v>0</v>
      </c>
      <c r="L15" s="33">
        <f>SUM(C15:K15)</f>
        <v>0</v>
      </c>
      <c r="N15" s="10"/>
      <c r="O15" s="5"/>
      <c r="P15" s="7"/>
      <c r="Q15" s="7"/>
    </row>
    <row r="16" spans="1:17" ht="15.95" customHeight="1">
      <c r="B16" s="31" t="s">
        <v>92</v>
      </c>
      <c r="C16" s="32">
        <f>SUM(C8:C9,C12,C15)+C19+C20+C11</f>
        <v>0</v>
      </c>
      <c r="D16" s="32">
        <f t="shared" ref="D16:K16" si="3">SUM(D8:D9,D12,D15)+D19+D20+D11</f>
        <v>0</v>
      </c>
      <c r="E16" s="32">
        <f t="shared" si="3"/>
        <v>39260</v>
      </c>
      <c r="F16" s="32">
        <f t="shared" si="3"/>
        <v>61612</v>
      </c>
      <c r="G16" s="32">
        <f t="shared" si="3"/>
        <v>8767</v>
      </c>
      <c r="H16" s="32">
        <f t="shared" si="3"/>
        <v>26642</v>
      </c>
      <c r="I16" s="32">
        <f t="shared" si="3"/>
        <v>4793</v>
      </c>
      <c r="J16" s="32">
        <f t="shared" si="3"/>
        <v>1478</v>
      </c>
      <c r="K16" s="32">
        <f t="shared" si="3"/>
        <v>3725</v>
      </c>
      <c r="L16" s="32">
        <f>SUM(C16:K16)</f>
        <v>146277</v>
      </c>
      <c r="N16" s="10"/>
      <c r="O16" s="6"/>
      <c r="P16" s="7"/>
      <c r="Q16" s="7"/>
    </row>
    <row r="17" spans="1:19" ht="12.75" customHeight="1">
      <c r="A17" s="16"/>
      <c r="C17" s="3"/>
      <c r="D17" s="3"/>
      <c r="E17" s="3"/>
      <c r="F17" s="3"/>
      <c r="G17" s="3"/>
      <c r="H17" s="3"/>
      <c r="I17" s="3"/>
      <c r="J17" s="3"/>
      <c r="K17" s="3"/>
      <c r="L17" s="3"/>
      <c r="O17" s="18"/>
      <c r="P17" s="7"/>
      <c r="Q17" s="7"/>
    </row>
    <row r="18" spans="1:19" ht="15.95" customHeight="1">
      <c r="B18" s="21" t="s">
        <v>54</v>
      </c>
      <c r="C18" s="3"/>
      <c r="D18" s="3"/>
      <c r="E18" s="3"/>
      <c r="F18" s="3"/>
      <c r="G18" s="3"/>
      <c r="H18" s="3"/>
      <c r="I18" s="3"/>
      <c r="J18" s="3"/>
      <c r="K18" s="3"/>
      <c r="L18" s="3"/>
      <c r="M18" s="10"/>
      <c r="N18" s="5"/>
      <c r="O18" s="3"/>
      <c r="P18" s="7"/>
      <c r="Q18" s="7"/>
      <c r="R18" s="42"/>
      <c r="S18" s="42"/>
    </row>
    <row r="19" spans="1:19" ht="15.95" customHeight="1">
      <c r="A19" s="16"/>
      <c r="B19" s="29" t="s">
        <v>69</v>
      </c>
      <c r="C19" s="17">
        <v>0</v>
      </c>
      <c r="D19" s="17">
        <v>0</v>
      </c>
      <c r="E19" s="17">
        <v>-19</v>
      </c>
      <c r="F19" s="17">
        <v>-176</v>
      </c>
      <c r="G19" s="17">
        <v>-23</v>
      </c>
      <c r="H19" s="17">
        <v>-17</v>
      </c>
      <c r="I19" s="17">
        <v>-8</v>
      </c>
      <c r="J19" s="17">
        <v>0</v>
      </c>
      <c r="K19" s="17">
        <v>-20</v>
      </c>
      <c r="L19" s="33">
        <f t="shared" ref="L19:L23" si="4">SUM(C19:K19)</f>
        <v>-263</v>
      </c>
      <c r="O19" s="19"/>
      <c r="P19" s="46">
        <v>-263</v>
      </c>
      <c r="Q19" s="47">
        <f t="shared" ref="Q19:Q23" si="5">P19-L19</f>
        <v>0</v>
      </c>
    </row>
    <row r="20" spans="1:19" ht="15.95" customHeight="1">
      <c r="A20" s="16"/>
      <c r="B20" s="28" t="s">
        <v>56</v>
      </c>
      <c r="C20" s="43"/>
      <c r="D20" s="43"/>
      <c r="E20" s="43"/>
      <c r="F20" s="43"/>
      <c r="G20" s="43"/>
      <c r="H20" s="43"/>
      <c r="I20" s="43"/>
      <c r="J20" s="43"/>
      <c r="K20" s="43"/>
      <c r="L20" s="43"/>
      <c r="O20" s="18"/>
      <c r="P20" s="78"/>
      <c r="Q20" s="79"/>
    </row>
    <row r="21" spans="1:19" ht="15.95" customHeight="1">
      <c r="B21" s="29" t="s">
        <v>97</v>
      </c>
      <c r="C21" s="17">
        <v>-12397</v>
      </c>
      <c r="D21" s="17">
        <v>0</v>
      </c>
      <c r="E21" s="17">
        <v>0</v>
      </c>
      <c r="F21" s="17">
        <v>-54134</v>
      </c>
      <c r="G21" s="17">
        <v>-7737</v>
      </c>
      <c r="H21" s="17">
        <v>-23512</v>
      </c>
      <c r="I21" s="17">
        <v>-4229</v>
      </c>
      <c r="J21" s="17">
        <v>-1304</v>
      </c>
      <c r="K21" s="17">
        <v>0</v>
      </c>
      <c r="L21" s="33">
        <f t="shared" si="4"/>
        <v>-103313</v>
      </c>
      <c r="O21" s="18"/>
      <c r="P21" s="46">
        <v>-103313</v>
      </c>
      <c r="Q21" s="47">
        <f t="shared" si="5"/>
        <v>0</v>
      </c>
    </row>
    <row r="22" spans="1:19" ht="15.95" customHeight="1">
      <c r="B22" s="28" t="s">
        <v>17</v>
      </c>
      <c r="C22" s="17">
        <v>0</v>
      </c>
      <c r="D22" s="17">
        <v>0</v>
      </c>
      <c r="E22" s="17">
        <v>-1458</v>
      </c>
      <c r="F22" s="17">
        <v>-18045</v>
      </c>
      <c r="G22" s="17">
        <v>-1047</v>
      </c>
      <c r="H22" s="17">
        <v>-12318</v>
      </c>
      <c r="I22" s="17">
        <v>-2450</v>
      </c>
      <c r="J22" s="17">
        <v>-712</v>
      </c>
      <c r="K22" s="17">
        <v>-3176</v>
      </c>
      <c r="L22" s="33">
        <f t="shared" si="4"/>
        <v>-39206</v>
      </c>
      <c r="O22" s="18"/>
      <c r="P22" s="46">
        <v>-39206</v>
      </c>
      <c r="Q22" s="47">
        <f t="shared" si="5"/>
        <v>0</v>
      </c>
    </row>
    <row r="23" spans="1:19" ht="15.95" customHeight="1">
      <c r="B23" s="34" t="s">
        <v>90</v>
      </c>
      <c r="C23" s="32">
        <f t="shared" ref="C23:K23" si="6">SUM(C19:C22)</f>
        <v>-12397</v>
      </c>
      <c r="D23" s="32">
        <f t="shared" si="6"/>
        <v>0</v>
      </c>
      <c r="E23" s="32">
        <f t="shared" si="6"/>
        <v>-1477</v>
      </c>
      <c r="F23" s="32">
        <f t="shared" si="6"/>
        <v>-72355</v>
      </c>
      <c r="G23" s="32">
        <f t="shared" si="6"/>
        <v>-8807</v>
      </c>
      <c r="H23" s="32">
        <f t="shared" si="6"/>
        <v>-35847</v>
      </c>
      <c r="I23" s="32">
        <f t="shared" si="6"/>
        <v>-6687</v>
      </c>
      <c r="J23" s="32">
        <f t="shared" si="6"/>
        <v>-2016</v>
      </c>
      <c r="K23" s="32">
        <f t="shared" si="6"/>
        <v>-3196</v>
      </c>
      <c r="L23" s="32">
        <f t="shared" si="4"/>
        <v>-142782</v>
      </c>
      <c r="M23" s="1"/>
      <c r="O23" s="15"/>
      <c r="P23" s="46">
        <v>-142782</v>
      </c>
      <c r="Q23" s="47">
        <f t="shared" si="5"/>
        <v>0</v>
      </c>
    </row>
    <row r="24" spans="1:19" ht="12.75" customHeight="1">
      <c r="A24" s="16"/>
      <c r="B24" s="2"/>
      <c r="C24" s="3"/>
      <c r="D24" s="3"/>
      <c r="E24" s="3"/>
      <c r="F24" s="3"/>
      <c r="G24" s="3"/>
      <c r="H24" s="3"/>
      <c r="I24" s="3"/>
      <c r="J24" s="3"/>
      <c r="K24" s="3"/>
      <c r="L24" s="3"/>
      <c r="O24" s="16"/>
      <c r="P24" s="7"/>
      <c r="Q24" s="7"/>
    </row>
    <row r="25" spans="1:19" ht="15.95" customHeight="1">
      <c r="A25" s="16"/>
      <c r="B25" s="45" t="s">
        <v>96</v>
      </c>
      <c r="C25" s="83">
        <f t="shared" ref="C25:K25" si="7">IF(-C21&gt;C10,C21+C10,0)</f>
        <v>-12397</v>
      </c>
      <c r="D25" s="83">
        <f t="shared" si="7"/>
        <v>0</v>
      </c>
      <c r="E25" s="83">
        <f t="shared" si="7"/>
        <v>0</v>
      </c>
      <c r="F25" s="83">
        <f t="shared" si="7"/>
        <v>0</v>
      </c>
      <c r="G25" s="83">
        <f t="shared" si="7"/>
        <v>0</v>
      </c>
      <c r="H25" s="83">
        <f t="shared" si="7"/>
        <v>0</v>
      </c>
      <c r="I25" s="83">
        <f t="shared" si="7"/>
        <v>0</v>
      </c>
      <c r="J25" s="83">
        <f t="shared" si="7"/>
        <v>0</v>
      </c>
      <c r="K25" s="83">
        <f t="shared" si="7"/>
        <v>0</v>
      </c>
      <c r="L25" s="33">
        <f t="shared" ref="L25:L26" si="8">SUM(C25:K25)</f>
        <v>-12397</v>
      </c>
      <c r="O25" s="16"/>
      <c r="P25" s="7"/>
      <c r="Q25" s="7"/>
    </row>
    <row r="26" spans="1:19" ht="15.95" customHeight="1">
      <c r="A26" s="16"/>
      <c r="B26" s="31" t="s">
        <v>93</v>
      </c>
      <c r="C26" s="32">
        <f>SUM(C22,C25)</f>
        <v>-12397</v>
      </c>
      <c r="D26" s="32">
        <f t="shared" ref="D26:K26" si="9">SUM(D22,D25)</f>
        <v>0</v>
      </c>
      <c r="E26" s="32">
        <f t="shared" si="9"/>
        <v>-1458</v>
      </c>
      <c r="F26" s="32">
        <f t="shared" si="9"/>
        <v>-18045</v>
      </c>
      <c r="G26" s="32">
        <f t="shared" si="9"/>
        <v>-1047</v>
      </c>
      <c r="H26" s="32">
        <f t="shared" si="9"/>
        <v>-12318</v>
      </c>
      <c r="I26" s="32">
        <f t="shared" si="9"/>
        <v>-2450</v>
      </c>
      <c r="J26" s="32">
        <f t="shared" si="9"/>
        <v>-712</v>
      </c>
      <c r="K26" s="32">
        <f t="shared" si="9"/>
        <v>-3176</v>
      </c>
      <c r="L26" s="32">
        <f t="shared" si="8"/>
        <v>-51603</v>
      </c>
      <c r="O26" s="15"/>
      <c r="P26" s="7"/>
      <c r="Q26" s="7"/>
    </row>
    <row r="27" spans="1:19" ht="12.75" customHeight="1">
      <c r="A27" s="16"/>
      <c r="B27" s="2"/>
      <c r="C27" s="3"/>
      <c r="D27" s="3"/>
      <c r="E27" s="3"/>
      <c r="F27" s="3"/>
      <c r="G27" s="3"/>
      <c r="H27" s="3"/>
      <c r="I27" s="3"/>
      <c r="J27" s="3"/>
      <c r="K27" s="3"/>
      <c r="L27" s="3"/>
      <c r="O27" s="15"/>
      <c r="P27" s="7"/>
      <c r="Q27" s="7"/>
    </row>
    <row r="28" spans="1:19" ht="15.95" customHeight="1">
      <c r="A28" s="16"/>
      <c r="B28" s="31" t="s">
        <v>67</v>
      </c>
      <c r="C28" s="32">
        <f>C13+C23</f>
        <v>-12397</v>
      </c>
      <c r="D28" s="32">
        <f t="shared" ref="D28:L28" si="10">D13+D23</f>
        <v>0</v>
      </c>
      <c r="E28" s="32">
        <f t="shared" si="10"/>
        <v>37802</v>
      </c>
      <c r="F28" s="32">
        <f t="shared" si="10"/>
        <v>43567</v>
      </c>
      <c r="G28" s="32">
        <f t="shared" si="10"/>
        <v>7720</v>
      </c>
      <c r="H28" s="32">
        <f t="shared" si="10"/>
        <v>14324</v>
      </c>
      <c r="I28" s="32">
        <f t="shared" si="10"/>
        <v>2343</v>
      </c>
      <c r="J28" s="32">
        <f t="shared" si="10"/>
        <v>766</v>
      </c>
      <c r="K28" s="32">
        <f t="shared" si="10"/>
        <v>549</v>
      </c>
      <c r="L28" s="32">
        <f t="shared" si="10"/>
        <v>94674</v>
      </c>
      <c r="M28" s="1"/>
      <c r="O28" s="15"/>
      <c r="P28" s="46">
        <v>94674</v>
      </c>
      <c r="Q28" s="47">
        <f>P28-L28</f>
        <v>0</v>
      </c>
    </row>
    <row r="29" spans="1:19" ht="12.75" customHeight="1">
      <c r="A29" s="20"/>
      <c r="B29" s="2"/>
      <c r="C29" s="3"/>
      <c r="D29" s="3"/>
      <c r="E29" s="3"/>
      <c r="F29" s="3"/>
      <c r="G29" s="3"/>
      <c r="H29" s="3"/>
      <c r="I29" s="3"/>
      <c r="J29" s="3"/>
      <c r="K29" s="3"/>
      <c r="L29" s="3"/>
      <c r="O29" s="41"/>
      <c r="P29" s="3"/>
      <c r="Q29" s="3"/>
    </row>
    <row r="30" spans="1:19" ht="15.95" customHeight="1">
      <c r="B30" s="28" t="s">
        <v>14</v>
      </c>
      <c r="C30" s="17">
        <v>0</v>
      </c>
      <c r="D30" s="17">
        <v>0</v>
      </c>
      <c r="E30" s="17">
        <v>193</v>
      </c>
      <c r="F30" s="17">
        <v>0</v>
      </c>
      <c r="G30" s="17">
        <v>0</v>
      </c>
      <c r="H30" s="17">
        <v>0</v>
      </c>
      <c r="I30" s="17">
        <v>0</v>
      </c>
      <c r="J30" s="17">
        <v>0</v>
      </c>
      <c r="K30" s="17">
        <v>0</v>
      </c>
      <c r="L30" s="33">
        <f>SUM(C30:K30)</f>
        <v>193</v>
      </c>
      <c r="M30" s="10"/>
      <c r="N30" s="10"/>
      <c r="P30" s="11"/>
      <c r="Q30" s="15"/>
    </row>
    <row r="31" spans="1:19" s="16" customFormat="1" ht="12.75" customHeight="1">
      <c r="A31" s="85"/>
      <c r="B31" s="14"/>
      <c r="C31" s="11"/>
      <c r="D31" s="11"/>
      <c r="E31" s="11"/>
      <c r="F31" s="11"/>
      <c r="G31" s="11"/>
      <c r="H31" s="11"/>
      <c r="I31" s="11"/>
      <c r="J31" s="11"/>
      <c r="K31" s="11"/>
      <c r="L31" s="11"/>
      <c r="M31" s="13"/>
      <c r="N31" s="13"/>
      <c r="O31" s="36"/>
      <c r="P31" s="25"/>
      <c r="Q31" s="26"/>
    </row>
    <row r="32" spans="1:19" s="16" customFormat="1" ht="15.95" customHeight="1">
      <c r="B32" s="37" t="s">
        <v>106</v>
      </c>
      <c r="C32" s="11"/>
      <c r="D32" s="11"/>
      <c r="E32" s="11"/>
      <c r="F32" s="11"/>
      <c r="G32" s="11"/>
      <c r="H32" s="11"/>
      <c r="I32" s="11"/>
      <c r="J32" s="11"/>
      <c r="K32" s="11"/>
      <c r="L32" s="15"/>
      <c r="M32" s="25"/>
      <c r="O32" s="15"/>
      <c r="P32" s="15"/>
      <c r="Q32" s="15"/>
      <c r="S32" s="15"/>
    </row>
    <row r="33" spans="1:19" s="16" customFormat="1" ht="15.95" customHeight="1">
      <c r="A33" s="85"/>
      <c r="B33" s="45" t="s">
        <v>117</v>
      </c>
      <c r="C33" s="83">
        <v>40</v>
      </c>
      <c r="D33" s="83">
        <v>0</v>
      </c>
      <c r="E33" s="83">
        <v>40646</v>
      </c>
      <c r="F33" s="83">
        <v>59790</v>
      </c>
      <c r="G33" s="83">
        <v>8834</v>
      </c>
      <c r="H33" s="83">
        <v>23808</v>
      </c>
      <c r="I33" s="83">
        <v>4692</v>
      </c>
      <c r="J33" s="83">
        <v>1241</v>
      </c>
      <c r="K33" s="83">
        <v>4632</v>
      </c>
      <c r="L33" s="83">
        <v>143683</v>
      </c>
      <c r="M33" s="13"/>
      <c r="N33" s="13"/>
      <c r="O33" s="36"/>
      <c r="P33" s="40"/>
      <c r="Q33" s="39"/>
    </row>
    <row r="34" spans="1:19" ht="15.95" customHeight="1">
      <c r="B34" s="45" t="s">
        <v>118</v>
      </c>
      <c r="C34" s="83">
        <v>-12394</v>
      </c>
      <c r="D34" s="83">
        <v>0</v>
      </c>
      <c r="E34" s="83">
        <v>-1230</v>
      </c>
      <c r="F34" s="83">
        <v>-18098</v>
      </c>
      <c r="G34" s="83">
        <v>-1072</v>
      </c>
      <c r="H34" s="83">
        <v>-10089</v>
      </c>
      <c r="I34" s="83">
        <v>-2336</v>
      </c>
      <c r="J34" s="83">
        <v>-622</v>
      </c>
      <c r="K34" s="83">
        <v>-166</v>
      </c>
      <c r="L34" s="83">
        <v>-46007</v>
      </c>
      <c r="O34" s="36"/>
      <c r="P34" s="3"/>
      <c r="Q34" s="3"/>
    </row>
    <row r="35" spans="1:19" ht="15.95" customHeight="1">
      <c r="B35" s="45" t="s">
        <v>119</v>
      </c>
      <c r="C35" s="83">
        <v>-12354</v>
      </c>
      <c r="D35" s="83">
        <v>0</v>
      </c>
      <c r="E35" s="83">
        <v>39416</v>
      </c>
      <c r="F35" s="83">
        <v>41692</v>
      </c>
      <c r="G35" s="83">
        <v>7762</v>
      </c>
      <c r="H35" s="83">
        <v>13719</v>
      </c>
      <c r="I35" s="83">
        <v>2356</v>
      </c>
      <c r="J35" s="83">
        <v>619</v>
      </c>
      <c r="K35" s="83">
        <v>4466</v>
      </c>
      <c r="L35" s="83">
        <v>97676</v>
      </c>
      <c r="O35" s="36"/>
      <c r="P35" s="3"/>
      <c r="Q35" s="3"/>
    </row>
    <row r="36" spans="1:19" ht="12.75" customHeight="1">
      <c r="C36" s="41">
        <v>2</v>
      </c>
      <c r="D36" s="41">
        <v>3</v>
      </c>
      <c r="E36" s="41">
        <v>4</v>
      </c>
      <c r="F36" s="41">
        <v>5</v>
      </c>
      <c r="G36" s="41">
        <v>6</v>
      </c>
      <c r="H36" s="41">
        <v>7</v>
      </c>
      <c r="I36" s="41">
        <v>8</v>
      </c>
      <c r="J36" s="41">
        <v>9</v>
      </c>
      <c r="K36" s="41">
        <v>10</v>
      </c>
      <c r="L36" s="41">
        <v>11</v>
      </c>
      <c r="O36" s="36"/>
      <c r="P36" s="3"/>
      <c r="Q36" s="3"/>
    </row>
    <row r="37" spans="1:19" ht="18" customHeight="1">
      <c r="B37" s="27" t="s">
        <v>103</v>
      </c>
      <c r="C37" s="3"/>
      <c r="D37" s="3"/>
      <c r="E37" s="3"/>
      <c r="F37" s="3"/>
      <c r="G37" s="3"/>
      <c r="H37" s="3"/>
      <c r="I37" s="3"/>
      <c r="J37" s="3"/>
      <c r="K37" s="3"/>
      <c r="L37" s="3"/>
      <c r="O37" s="3"/>
      <c r="P37" s="3"/>
      <c r="Q37" s="3"/>
      <c r="R37" s="3"/>
      <c r="S37" s="3"/>
    </row>
    <row r="38" spans="1:19" ht="15.95" customHeight="1">
      <c r="B38" s="1" t="s">
        <v>53</v>
      </c>
      <c r="C38" s="3"/>
      <c r="D38" s="3"/>
      <c r="E38" s="3"/>
      <c r="F38" s="3"/>
      <c r="G38" s="3"/>
      <c r="H38" s="3"/>
      <c r="I38" s="3"/>
      <c r="J38" s="3"/>
      <c r="K38" s="3"/>
      <c r="L38" s="3"/>
      <c r="O38" s="36"/>
      <c r="P38" s="3"/>
      <c r="Q38" s="3"/>
    </row>
    <row r="39" spans="1:19" ht="15.95" customHeight="1">
      <c r="B39" s="28" t="s">
        <v>10</v>
      </c>
      <c r="C39" s="17">
        <v>0</v>
      </c>
      <c r="D39" s="17">
        <v>0</v>
      </c>
      <c r="E39" s="17">
        <v>19152</v>
      </c>
      <c r="F39" s="17">
        <v>20010</v>
      </c>
      <c r="G39" s="17">
        <v>2551</v>
      </c>
      <c r="H39" s="17">
        <v>5775</v>
      </c>
      <c r="I39" s="17">
        <v>1600</v>
      </c>
      <c r="J39" s="17">
        <v>1135</v>
      </c>
      <c r="K39" s="17">
        <v>3119</v>
      </c>
      <c r="L39" s="33">
        <f t="shared" ref="L39:L46" si="11">SUM(C39:K39)</f>
        <v>53342</v>
      </c>
      <c r="O39" s="81"/>
      <c r="P39" s="46">
        <v>53342</v>
      </c>
      <c r="Q39" s="47">
        <f>P39-L39</f>
        <v>0</v>
      </c>
    </row>
    <row r="40" spans="1:19" ht="15.95" customHeight="1">
      <c r="B40" s="53" t="s">
        <v>11</v>
      </c>
      <c r="C40" s="44">
        <f>SUM(C41:C46)</f>
        <v>0</v>
      </c>
      <c r="D40" s="44">
        <f>SUM(D41:D46)</f>
        <v>0</v>
      </c>
      <c r="E40" s="44">
        <f t="shared" ref="E40:J40" si="12">SUM(E41:E46)</f>
        <v>15701</v>
      </c>
      <c r="F40" s="44">
        <f t="shared" si="12"/>
        <v>32396</v>
      </c>
      <c r="G40" s="44">
        <f>SUM(G41:G46)</f>
        <v>4206</v>
      </c>
      <c r="H40" s="44">
        <f t="shared" si="12"/>
        <v>18712</v>
      </c>
      <c r="I40" s="44">
        <f t="shared" si="12"/>
        <v>2214</v>
      </c>
      <c r="J40" s="44">
        <f t="shared" si="12"/>
        <v>166</v>
      </c>
      <c r="K40" s="44">
        <f>SUM(K41:K46)</f>
        <v>0</v>
      </c>
      <c r="L40" s="33">
        <f t="shared" si="11"/>
        <v>73395</v>
      </c>
      <c r="O40" s="81"/>
      <c r="P40" s="46">
        <v>73395</v>
      </c>
      <c r="Q40" s="47">
        <f>P40-L40</f>
        <v>0</v>
      </c>
    </row>
    <row r="41" spans="1:19" ht="15.95" customHeight="1">
      <c r="B41" s="29" t="s">
        <v>71</v>
      </c>
      <c r="C41" s="17">
        <v>0</v>
      </c>
      <c r="D41" s="17">
        <v>0</v>
      </c>
      <c r="E41" s="17">
        <v>9415</v>
      </c>
      <c r="F41" s="17">
        <v>55</v>
      </c>
      <c r="G41" s="17">
        <v>0</v>
      </c>
      <c r="H41" s="17">
        <v>0</v>
      </c>
      <c r="I41" s="17">
        <v>0</v>
      </c>
      <c r="J41" s="17">
        <v>0</v>
      </c>
      <c r="K41" s="17">
        <v>0</v>
      </c>
      <c r="L41" s="33">
        <f t="shared" si="11"/>
        <v>9470</v>
      </c>
      <c r="O41" s="36"/>
      <c r="P41" s="3"/>
      <c r="Q41" s="3"/>
    </row>
    <row r="42" spans="1:19" ht="15.95" customHeight="1">
      <c r="B42" s="29" t="s">
        <v>72</v>
      </c>
      <c r="C42" s="17">
        <v>0</v>
      </c>
      <c r="D42" s="17">
        <v>0</v>
      </c>
      <c r="E42" s="17">
        <v>5389</v>
      </c>
      <c r="F42" s="17">
        <v>32137</v>
      </c>
      <c r="G42" s="17">
        <v>4146</v>
      </c>
      <c r="H42" s="17">
        <v>18351</v>
      </c>
      <c r="I42" s="17">
        <v>2065</v>
      </c>
      <c r="J42" s="17">
        <v>114</v>
      </c>
      <c r="K42" s="17">
        <v>0</v>
      </c>
      <c r="L42" s="33">
        <f t="shared" si="11"/>
        <v>62202</v>
      </c>
      <c r="O42" s="5"/>
      <c r="P42" s="3"/>
      <c r="Q42" s="3"/>
    </row>
    <row r="43" spans="1:19" ht="15.95" customHeight="1">
      <c r="B43" s="29" t="s">
        <v>73</v>
      </c>
      <c r="C43" s="17">
        <v>0</v>
      </c>
      <c r="D43" s="17">
        <v>0</v>
      </c>
      <c r="E43" s="17">
        <v>336</v>
      </c>
      <c r="F43" s="17">
        <v>204</v>
      </c>
      <c r="G43" s="17">
        <v>60</v>
      </c>
      <c r="H43" s="17">
        <v>361</v>
      </c>
      <c r="I43" s="17">
        <v>0</v>
      </c>
      <c r="J43" s="17">
        <v>0</v>
      </c>
      <c r="K43" s="17">
        <v>0</v>
      </c>
      <c r="L43" s="33">
        <f t="shared" si="11"/>
        <v>961</v>
      </c>
      <c r="O43" s="36"/>
      <c r="P43" s="3"/>
      <c r="Q43" s="3"/>
    </row>
    <row r="44" spans="1:19" ht="15.95" customHeight="1">
      <c r="B44" s="29" t="s">
        <v>74</v>
      </c>
      <c r="C44" s="17">
        <v>0</v>
      </c>
      <c r="D44" s="17">
        <v>0</v>
      </c>
      <c r="E44" s="17">
        <v>175</v>
      </c>
      <c r="F44" s="17">
        <v>0</v>
      </c>
      <c r="G44" s="17">
        <v>0</v>
      </c>
      <c r="H44" s="17">
        <v>0</v>
      </c>
      <c r="I44" s="17">
        <v>149</v>
      </c>
      <c r="J44" s="17">
        <v>52</v>
      </c>
      <c r="K44" s="17">
        <v>0</v>
      </c>
      <c r="L44" s="33">
        <f t="shared" si="11"/>
        <v>376</v>
      </c>
      <c r="O44" s="51"/>
      <c r="P44" s="46">
        <v>376</v>
      </c>
      <c r="Q44" s="47">
        <f>P44-L44</f>
        <v>0</v>
      </c>
    </row>
    <row r="45" spans="1:19" ht="15.95" customHeight="1">
      <c r="B45" s="29" t="s">
        <v>75</v>
      </c>
      <c r="C45" s="17">
        <v>0</v>
      </c>
      <c r="D45" s="17">
        <v>0</v>
      </c>
      <c r="E45" s="17">
        <v>289</v>
      </c>
      <c r="F45" s="17">
        <v>0</v>
      </c>
      <c r="G45" s="17">
        <v>0</v>
      </c>
      <c r="H45" s="17">
        <v>0</v>
      </c>
      <c r="I45" s="17">
        <v>0</v>
      </c>
      <c r="J45" s="17">
        <v>0</v>
      </c>
      <c r="K45" s="17">
        <v>0</v>
      </c>
      <c r="L45" s="33">
        <f t="shared" si="11"/>
        <v>289</v>
      </c>
      <c r="O45" s="5"/>
      <c r="P45" s="46">
        <v>289</v>
      </c>
      <c r="Q45" s="47">
        <f>P45-L45</f>
        <v>0</v>
      </c>
    </row>
    <row r="46" spans="1:19" ht="15.95" customHeight="1">
      <c r="B46" s="29" t="s">
        <v>6</v>
      </c>
      <c r="C46" s="17">
        <v>0</v>
      </c>
      <c r="D46" s="17">
        <v>0</v>
      </c>
      <c r="E46" s="17">
        <v>97</v>
      </c>
      <c r="F46" s="17">
        <v>0</v>
      </c>
      <c r="G46" s="17">
        <v>0</v>
      </c>
      <c r="H46" s="17">
        <v>0</v>
      </c>
      <c r="I46" s="17">
        <v>0</v>
      </c>
      <c r="J46" s="17">
        <v>0</v>
      </c>
      <c r="K46" s="17">
        <v>0</v>
      </c>
      <c r="L46" s="33">
        <f t="shared" si="11"/>
        <v>97</v>
      </c>
      <c r="O46" s="5"/>
      <c r="P46" s="3"/>
      <c r="Q46" s="3"/>
    </row>
    <row r="47" spans="1:19" ht="15.95" customHeight="1">
      <c r="B47" s="1" t="s">
        <v>54</v>
      </c>
      <c r="C47" s="3"/>
      <c r="D47" s="3"/>
      <c r="E47" s="3"/>
      <c r="F47" s="3"/>
      <c r="G47" s="3"/>
      <c r="H47" s="3"/>
      <c r="I47" s="3"/>
      <c r="J47" s="3"/>
      <c r="K47" s="3"/>
      <c r="L47" s="3"/>
      <c r="O47" s="5"/>
      <c r="P47" s="3"/>
      <c r="Q47" s="3"/>
    </row>
    <row r="48" spans="1:19" ht="15.95" customHeight="1">
      <c r="B48" s="28" t="s">
        <v>13</v>
      </c>
      <c r="C48" s="17">
        <v>0</v>
      </c>
      <c r="D48" s="17">
        <v>0</v>
      </c>
      <c r="E48" s="17">
        <v>-61</v>
      </c>
      <c r="F48" s="17">
        <v>-6907</v>
      </c>
      <c r="G48" s="17">
        <v>-573</v>
      </c>
      <c r="H48" s="17">
        <v>-10582</v>
      </c>
      <c r="I48" s="17">
        <v>-2203</v>
      </c>
      <c r="J48" s="17">
        <v>-619</v>
      </c>
      <c r="K48" s="17">
        <v>0</v>
      </c>
      <c r="L48" s="33">
        <f>SUM(C48:K48)</f>
        <v>-20945</v>
      </c>
      <c r="O48" s="51"/>
      <c r="P48" s="46">
        <v>-20945</v>
      </c>
      <c r="Q48" s="47">
        <f>P48-L48</f>
        <v>0</v>
      </c>
    </row>
    <row r="49" spans="2:19" ht="6" customHeight="1">
      <c r="B49" s="4"/>
      <c r="C49" s="3"/>
      <c r="D49" s="3"/>
      <c r="E49" s="3"/>
      <c r="F49" s="3"/>
      <c r="G49" s="3"/>
      <c r="H49" s="3"/>
      <c r="I49" s="3"/>
      <c r="J49" s="3"/>
      <c r="K49" s="3"/>
      <c r="L49" s="3"/>
      <c r="M49" s="3"/>
      <c r="O49" s="38"/>
      <c r="P49" s="3"/>
    </row>
    <row r="50" spans="2:19" ht="15.95" customHeight="1">
      <c r="B50" s="55" t="s">
        <v>101</v>
      </c>
      <c r="C50" s="3"/>
      <c r="D50" s="3"/>
      <c r="E50" s="5"/>
      <c r="F50" s="3"/>
      <c r="G50" s="5"/>
      <c r="H50" s="5"/>
      <c r="I50" s="5"/>
      <c r="J50" s="5"/>
      <c r="K50" s="3"/>
      <c r="L50" s="3"/>
      <c r="O50" s="12"/>
    </row>
    <row r="51" spans="2:19" ht="15.95" customHeight="1">
      <c r="B51" s="62" t="s">
        <v>12</v>
      </c>
      <c r="C51" s="43"/>
      <c r="D51" s="43"/>
      <c r="E51" s="50">
        <f t="shared" ref="E51:J51" si="13">E8</f>
        <v>816</v>
      </c>
      <c r="F51" s="50">
        <f t="shared" si="13"/>
        <v>116</v>
      </c>
      <c r="G51" s="50">
        <f t="shared" si="13"/>
        <v>0</v>
      </c>
      <c r="H51" s="50">
        <f t="shared" si="13"/>
        <v>1</v>
      </c>
      <c r="I51" s="50">
        <f t="shared" si="13"/>
        <v>1</v>
      </c>
      <c r="J51" s="50">
        <f t="shared" si="13"/>
        <v>0</v>
      </c>
      <c r="K51" s="43"/>
      <c r="L51" s="33">
        <f>SUM(C51:K51)</f>
        <v>934</v>
      </c>
      <c r="N51" s="43"/>
      <c r="O51" s="12"/>
    </row>
    <row r="52" spans="2:19" ht="15.95" customHeight="1">
      <c r="B52" s="28" t="s">
        <v>0</v>
      </c>
      <c r="C52" s="43"/>
      <c r="D52" s="43"/>
      <c r="E52" s="17">
        <v>2646</v>
      </c>
      <c r="F52" s="17">
        <v>2676</v>
      </c>
      <c r="G52" s="17">
        <v>976</v>
      </c>
      <c r="H52" s="17">
        <v>18</v>
      </c>
      <c r="I52" s="17">
        <v>990</v>
      </c>
      <c r="J52" s="17">
        <v>412</v>
      </c>
      <c r="K52" s="43"/>
      <c r="L52" s="33">
        <f>SUM(C52:K52)</f>
        <v>7718</v>
      </c>
      <c r="N52" s="43"/>
      <c r="O52" s="5"/>
      <c r="P52" s="93"/>
      <c r="Q52" s="93"/>
      <c r="R52" s="93"/>
      <c r="S52" s="93"/>
    </row>
    <row r="53" spans="2:19" ht="15.95" customHeight="1">
      <c r="B53" s="29" t="s">
        <v>65</v>
      </c>
      <c r="C53" s="43"/>
      <c r="D53" s="43"/>
      <c r="E53" s="17">
        <v>0</v>
      </c>
      <c r="F53" s="17">
        <v>16</v>
      </c>
      <c r="G53" s="17">
        <v>307</v>
      </c>
      <c r="H53" s="17">
        <v>112</v>
      </c>
      <c r="I53" s="17">
        <v>0</v>
      </c>
      <c r="J53" s="17">
        <v>0</v>
      </c>
      <c r="K53" s="43"/>
      <c r="L53" s="33">
        <f>SUM(C53:K53)</f>
        <v>435</v>
      </c>
      <c r="N53" s="43"/>
      <c r="P53" s="93"/>
      <c r="Q53" s="93"/>
      <c r="R53" s="93"/>
      <c r="S53" s="93"/>
    </row>
    <row r="54" spans="2:19" ht="15.95" customHeight="1">
      <c r="B54" s="53" t="s">
        <v>76</v>
      </c>
      <c r="C54" s="43"/>
      <c r="D54" s="43"/>
      <c r="E54" s="54">
        <f t="shared" ref="E54:J54" si="14">SUM(E55,E64)</f>
        <v>35798</v>
      </c>
      <c r="F54" s="54">
        <f t="shared" si="14"/>
        <v>58804</v>
      </c>
      <c r="G54" s="54">
        <f t="shared" si="14"/>
        <v>7484</v>
      </c>
      <c r="H54" s="54">
        <f t="shared" si="14"/>
        <v>26511</v>
      </c>
      <c r="I54" s="54">
        <f t="shared" si="14"/>
        <v>3802</v>
      </c>
      <c r="J54" s="54">
        <f t="shared" si="14"/>
        <v>1066</v>
      </c>
      <c r="K54" s="43"/>
      <c r="L54" s="33">
        <f>SUM(C54:K54)</f>
        <v>133465</v>
      </c>
      <c r="N54" s="54">
        <f>SUM(N55,N64)</f>
        <v>0</v>
      </c>
      <c r="P54" s="93"/>
      <c r="Q54" s="93"/>
      <c r="R54" s="93"/>
      <c r="S54" s="93"/>
    </row>
    <row r="55" spans="2:19" ht="15.95" customHeight="1">
      <c r="B55" s="53" t="s">
        <v>77</v>
      </c>
      <c r="C55" s="43"/>
      <c r="D55" s="43"/>
      <c r="E55" s="54">
        <f>E61+E62+E56+E63</f>
        <v>9996</v>
      </c>
      <c r="F55" s="54">
        <f>F56+F63</f>
        <v>30672</v>
      </c>
      <c r="G55" s="54">
        <f>G56+G63</f>
        <v>2769</v>
      </c>
      <c r="H55" s="54">
        <f>H56+H63</f>
        <v>5209</v>
      </c>
      <c r="I55" s="54">
        <f>I56+I63</f>
        <v>528</v>
      </c>
      <c r="J55" s="54">
        <f>J56+J63</f>
        <v>0</v>
      </c>
      <c r="K55" s="43"/>
      <c r="L55" s="33">
        <f>SUM(C55:K55)</f>
        <v>49174</v>
      </c>
      <c r="N55" s="54">
        <f>N56</f>
        <v>0</v>
      </c>
      <c r="P55" s="93"/>
      <c r="Q55" s="93"/>
      <c r="R55" s="93"/>
      <c r="S55" s="93"/>
    </row>
    <row r="56" spans="2:19" ht="15.95" customHeight="1">
      <c r="B56" s="63" t="s">
        <v>58</v>
      </c>
      <c r="C56" s="43"/>
      <c r="D56" s="43"/>
      <c r="E56" s="54">
        <f>SUM(E57:E60)</f>
        <v>5763</v>
      </c>
      <c r="F56" s="54">
        <f t="shared" ref="F56:J56" si="15">SUM(F57:F60)</f>
        <v>29190</v>
      </c>
      <c r="G56" s="54">
        <f t="shared" si="15"/>
        <v>2769</v>
      </c>
      <c r="H56" s="54">
        <f t="shared" si="15"/>
        <v>5209</v>
      </c>
      <c r="I56" s="54">
        <f t="shared" si="15"/>
        <v>528</v>
      </c>
      <c r="J56" s="54">
        <f t="shared" si="15"/>
        <v>0</v>
      </c>
      <c r="K56" s="43"/>
      <c r="L56" s="33">
        <f t="shared" ref="L56:L74" si="16">SUM(C56:K56)</f>
        <v>43459</v>
      </c>
      <c r="N56" s="54">
        <f>N60</f>
        <v>0</v>
      </c>
      <c r="P56" s="93"/>
      <c r="Q56" s="93"/>
      <c r="R56" s="93"/>
      <c r="S56" s="93"/>
    </row>
    <row r="57" spans="2:19" ht="15.95" customHeight="1">
      <c r="B57" s="29" t="s">
        <v>114</v>
      </c>
      <c r="C57" s="43"/>
      <c r="D57" s="43"/>
      <c r="E57" s="17">
        <v>0</v>
      </c>
      <c r="F57" s="17">
        <v>2961</v>
      </c>
      <c r="G57" s="17">
        <v>0</v>
      </c>
      <c r="H57" s="17">
        <v>0</v>
      </c>
      <c r="I57" s="17">
        <v>0</v>
      </c>
      <c r="J57" s="17">
        <v>0</v>
      </c>
      <c r="K57" s="43"/>
      <c r="L57" s="33">
        <f t="shared" si="16"/>
        <v>2961</v>
      </c>
      <c r="N57" s="43"/>
      <c r="P57" s="93"/>
      <c r="Q57" s="93"/>
      <c r="R57" s="93"/>
      <c r="S57" s="93"/>
    </row>
    <row r="58" spans="2:19" ht="15.95" customHeight="1">
      <c r="B58" s="29" t="s">
        <v>115</v>
      </c>
      <c r="C58" s="43"/>
      <c r="D58" s="43"/>
      <c r="E58" s="17">
        <v>0</v>
      </c>
      <c r="F58" s="17">
        <v>509</v>
      </c>
      <c r="G58" s="17">
        <v>0</v>
      </c>
      <c r="H58" s="17">
        <v>0</v>
      </c>
      <c r="I58" s="17">
        <v>0</v>
      </c>
      <c r="J58" s="17">
        <v>0</v>
      </c>
      <c r="K58" s="43"/>
      <c r="L58" s="33">
        <f t="shared" si="16"/>
        <v>509</v>
      </c>
      <c r="N58" s="43"/>
      <c r="P58" s="93"/>
      <c r="Q58" s="93"/>
      <c r="R58" s="93"/>
      <c r="S58" s="93"/>
    </row>
    <row r="59" spans="2:19" ht="15.95" customHeight="1">
      <c r="B59" s="29" t="s">
        <v>59</v>
      </c>
      <c r="C59" s="43"/>
      <c r="D59" s="43"/>
      <c r="E59" s="43"/>
      <c r="F59" s="43"/>
      <c r="G59" s="17">
        <v>0</v>
      </c>
      <c r="H59" s="17">
        <v>0</v>
      </c>
      <c r="I59" s="17">
        <v>0</v>
      </c>
      <c r="J59" s="17">
        <v>0</v>
      </c>
      <c r="K59" s="43"/>
      <c r="L59" s="33">
        <f t="shared" si="16"/>
        <v>0</v>
      </c>
      <c r="N59" s="43"/>
      <c r="P59" s="93"/>
      <c r="Q59" s="93"/>
      <c r="R59" s="93"/>
      <c r="S59" s="93"/>
    </row>
    <row r="60" spans="2:19" ht="15.95" customHeight="1">
      <c r="B60" s="52" t="s">
        <v>60</v>
      </c>
      <c r="C60" s="43"/>
      <c r="D60" s="43"/>
      <c r="E60" s="17">
        <v>5763</v>
      </c>
      <c r="F60" s="17">
        <v>25720</v>
      </c>
      <c r="G60" s="17">
        <v>2769</v>
      </c>
      <c r="H60" s="17">
        <v>5209</v>
      </c>
      <c r="I60" s="17">
        <v>528</v>
      </c>
      <c r="J60" s="17">
        <v>0</v>
      </c>
      <c r="K60" s="43"/>
      <c r="L60" s="33">
        <f t="shared" si="16"/>
        <v>39989</v>
      </c>
      <c r="N60" s="17">
        <v>0</v>
      </c>
      <c r="P60" s="93"/>
      <c r="Q60" s="93"/>
      <c r="R60" s="93"/>
      <c r="S60" s="93"/>
    </row>
    <row r="61" spans="2:19" ht="15.95" customHeight="1">
      <c r="B61" s="52" t="s">
        <v>1</v>
      </c>
      <c r="C61" s="43"/>
      <c r="D61" s="43"/>
      <c r="E61" s="17">
        <v>473</v>
      </c>
      <c r="F61" s="43"/>
      <c r="G61" s="43"/>
      <c r="H61" s="43"/>
      <c r="I61" s="43"/>
      <c r="J61" s="43"/>
      <c r="K61" s="43"/>
      <c r="L61" s="33">
        <f>SUM(C61:K61)</f>
        <v>473</v>
      </c>
      <c r="N61" s="43"/>
      <c r="P61" s="93"/>
      <c r="Q61" s="93"/>
      <c r="R61" s="93"/>
      <c r="S61" s="93"/>
    </row>
    <row r="62" spans="2:19" ht="15.95" customHeight="1">
      <c r="B62" s="29" t="s">
        <v>78</v>
      </c>
      <c r="C62" s="43"/>
      <c r="D62" s="43"/>
      <c r="E62" s="17">
        <v>3760</v>
      </c>
      <c r="F62" s="43"/>
      <c r="G62" s="43"/>
      <c r="H62" s="43"/>
      <c r="I62" s="43"/>
      <c r="J62" s="43"/>
      <c r="K62" s="43"/>
      <c r="L62" s="33">
        <f>SUM(C62:K62)</f>
        <v>3760</v>
      </c>
      <c r="N62" s="17">
        <v>0</v>
      </c>
      <c r="P62" s="93"/>
      <c r="Q62" s="93"/>
      <c r="R62" s="93"/>
      <c r="S62" s="93"/>
    </row>
    <row r="63" spans="2:19" ht="15.95" customHeight="1">
      <c r="B63" s="29" t="s">
        <v>79</v>
      </c>
      <c r="C63" s="43"/>
      <c r="D63" s="43"/>
      <c r="E63" s="17">
        <v>0</v>
      </c>
      <c r="F63" s="17">
        <v>1482</v>
      </c>
      <c r="G63" s="17">
        <v>0</v>
      </c>
      <c r="H63" s="17">
        <v>0</v>
      </c>
      <c r="I63" s="17">
        <v>0</v>
      </c>
      <c r="J63" s="17">
        <v>0</v>
      </c>
      <c r="K63" s="43"/>
      <c r="L63" s="33">
        <f t="shared" si="16"/>
        <v>1482</v>
      </c>
      <c r="N63" s="17">
        <v>0</v>
      </c>
      <c r="P63" s="93"/>
      <c r="Q63" s="93"/>
      <c r="R63" s="93"/>
      <c r="S63" s="93"/>
    </row>
    <row r="64" spans="2:19" ht="15.95" customHeight="1">
      <c r="B64" s="53" t="s">
        <v>80</v>
      </c>
      <c r="C64" s="43"/>
      <c r="D64" s="43"/>
      <c r="E64" s="54">
        <f t="shared" ref="E64:J64" si="17">SUM(E65,E68:E74)</f>
        <v>25802</v>
      </c>
      <c r="F64" s="54">
        <f t="shared" si="17"/>
        <v>28132</v>
      </c>
      <c r="G64" s="54">
        <f t="shared" si="17"/>
        <v>4715</v>
      </c>
      <c r="H64" s="54">
        <f t="shared" si="17"/>
        <v>21302</v>
      </c>
      <c r="I64" s="54">
        <f t="shared" si="17"/>
        <v>3274</v>
      </c>
      <c r="J64" s="54">
        <f t="shared" si="17"/>
        <v>1066</v>
      </c>
      <c r="K64" s="43"/>
      <c r="L64" s="33">
        <f t="shared" si="16"/>
        <v>84291</v>
      </c>
      <c r="N64" s="54">
        <f>SUM(N67:N69)</f>
        <v>0</v>
      </c>
      <c r="P64" s="93"/>
      <c r="Q64" s="93"/>
      <c r="R64" s="93"/>
      <c r="S64" s="93"/>
    </row>
    <row r="65" spans="2:19" ht="15.95" customHeight="1">
      <c r="B65" s="63" t="s">
        <v>2</v>
      </c>
      <c r="C65" s="43"/>
      <c r="D65" s="43"/>
      <c r="E65" s="54">
        <f>SUM(E66:E67)</f>
        <v>668</v>
      </c>
      <c r="F65" s="54">
        <f t="shared" ref="F65:J65" si="18">SUM(F66:F67)</f>
        <v>18373</v>
      </c>
      <c r="G65" s="54">
        <f t="shared" si="18"/>
        <v>3153</v>
      </c>
      <c r="H65" s="54">
        <f t="shared" si="18"/>
        <v>13659</v>
      </c>
      <c r="I65" s="54">
        <f t="shared" si="18"/>
        <v>2078</v>
      </c>
      <c r="J65" s="54">
        <f t="shared" si="18"/>
        <v>118</v>
      </c>
      <c r="K65" s="43"/>
      <c r="L65" s="33">
        <f t="shared" si="16"/>
        <v>38049</v>
      </c>
      <c r="N65" s="54">
        <f>SUM(N66:N67)</f>
        <v>0</v>
      </c>
      <c r="P65" s="93"/>
      <c r="Q65" s="93"/>
      <c r="R65" s="93"/>
      <c r="S65" s="93"/>
    </row>
    <row r="66" spans="2:19" ht="15.95" customHeight="1">
      <c r="B66" s="29" t="s">
        <v>102</v>
      </c>
      <c r="C66" s="43"/>
      <c r="D66" s="43"/>
      <c r="E66" s="17">
        <v>0</v>
      </c>
      <c r="F66" s="17">
        <v>15806</v>
      </c>
      <c r="G66" s="17">
        <v>3090</v>
      </c>
      <c r="H66" s="17">
        <v>6147</v>
      </c>
      <c r="I66" s="17">
        <v>935</v>
      </c>
      <c r="J66" s="17">
        <v>117</v>
      </c>
      <c r="K66" s="43"/>
      <c r="L66" s="33">
        <f t="shared" si="16"/>
        <v>26095</v>
      </c>
      <c r="N66" s="17">
        <v>0</v>
      </c>
      <c r="P66" s="93"/>
      <c r="Q66" s="93"/>
      <c r="R66" s="93"/>
      <c r="S66" s="93"/>
    </row>
    <row r="67" spans="2:19" ht="15.95" customHeight="1">
      <c r="B67" s="52" t="s">
        <v>61</v>
      </c>
      <c r="C67" s="43"/>
      <c r="D67" s="43"/>
      <c r="E67" s="17">
        <v>668</v>
      </c>
      <c r="F67" s="17">
        <v>2567</v>
      </c>
      <c r="G67" s="17">
        <v>63</v>
      </c>
      <c r="H67" s="17">
        <v>7512</v>
      </c>
      <c r="I67" s="17">
        <v>1143</v>
      </c>
      <c r="J67" s="17">
        <v>1</v>
      </c>
      <c r="K67" s="43"/>
      <c r="L67" s="33">
        <f t="shared" si="16"/>
        <v>11954</v>
      </c>
      <c r="N67" s="17">
        <v>0</v>
      </c>
      <c r="P67" s="93"/>
      <c r="Q67" s="93"/>
      <c r="R67" s="93"/>
      <c r="S67" s="93"/>
    </row>
    <row r="68" spans="2:19" ht="15.95" customHeight="1">
      <c r="B68" s="52" t="s">
        <v>3</v>
      </c>
      <c r="C68" s="43"/>
      <c r="D68" s="43"/>
      <c r="E68" s="17">
        <v>6347</v>
      </c>
      <c r="F68" s="17">
        <v>1723</v>
      </c>
      <c r="G68" s="17">
        <v>584</v>
      </c>
      <c r="H68" s="17">
        <v>4279</v>
      </c>
      <c r="I68" s="17">
        <v>0</v>
      </c>
      <c r="J68" s="17">
        <v>0</v>
      </c>
      <c r="K68" s="43"/>
      <c r="L68" s="33">
        <f t="shared" si="16"/>
        <v>12933</v>
      </c>
      <c r="N68" s="17">
        <v>0</v>
      </c>
      <c r="P68" s="93"/>
      <c r="Q68" s="93"/>
      <c r="R68" s="93"/>
      <c r="S68" s="93"/>
    </row>
    <row r="69" spans="2:19" ht="15.95" customHeight="1">
      <c r="B69" s="29" t="s">
        <v>81</v>
      </c>
      <c r="C69" s="43"/>
      <c r="D69" s="43"/>
      <c r="E69" s="17">
        <v>0</v>
      </c>
      <c r="F69" s="17">
        <v>616</v>
      </c>
      <c r="G69" s="17">
        <v>13</v>
      </c>
      <c r="H69" s="17">
        <v>18</v>
      </c>
      <c r="I69" s="17">
        <v>28</v>
      </c>
      <c r="J69" s="17">
        <v>17</v>
      </c>
      <c r="K69" s="43"/>
      <c r="L69" s="33">
        <f t="shared" si="16"/>
        <v>692</v>
      </c>
      <c r="N69" s="17">
        <v>0</v>
      </c>
      <c r="P69" s="93"/>
      <c r="Q69" s="93"/>
      <c r="R69" s="93"/>
      <c r="S69" s="93"/>
    </row>
    <row r="70" spans="2:19" ht="15.95" customHeight="1">
      <c r="B70" s="30" t="s">
        <v>82</v>
      </c>
      <c r="C70" s="43"/>
      <c r="D70" s="43"/>
      <c r="E70" s="17">
        <v>1122</v>
      </c>
      <c r="F70" s="17">
        <v>1518</v>
      </c>
      <c r="G70" s="17">
        <v>71</v>
      </c>
      <c r="H70" s="17">
        <v>1069</v>
      </c>
      <c r="I70" s="17">
        <v>0</v>
      </c>
      <c r="J70" s="17">
        <v>0</v>
      </c>
      <c r="K70" s="43"/>
      <c r="L70" s="33">
        <f t="shared" si="16"/>
        <v>3780</v>
      </c>
      <c r="N70" s="43"/>
      <c r="P70" s="93"/>
      <c r="Q70" s="93"/>
      <c r="R70" s="93"/>
      <c r="S70" s="93"/>
    </row>
    <row r="71" spans="2:19" ht="15.95" customHeight="1">
      <c r="B71" s="29" t="s">
        <v>83</v>
      </c>
      <c r="C71" s="43"/>
      <c r="D71" s="43"/>
      <c r="E71" s="43"/>
      <c r="F71" s="17">
        <v>0</v>
      </c>
      <c r="G71" s="17">
        <v>0</v>
      </c>
      <c r="H71" s="17">
        <v>0</v>
      </c>
      <c r="I71" s="17">
        <v>0</v>
      </c>
      <c r="J71" s="17">
        <v>0</v>
      </c>
      <c r="K71" s="43"/>
      <c r="L71" s="33">
        <f t="shared" si="16"/>
        <v>0</v>
      </c>
      <c r="N71" s="43"/>
      <c r="P71" s="93"/>
      <c r="Q71" s="93"/>
      <c r="R71" s="93"/>
      <c r="S71" s="93"/>
    </row>
    <row r="72" spans="2:19" ht="15.95" customHeight="1">
      <c r="B72" s="29" t="s">
        <v>84</v>
      </c>
      <c r="C72" s="43"/>
      <c r="D72" s="43"/>
      <c r="E72" s="17">
        <v>917</v>
      </c>
      <c r="F72" s="61"/>
      <c r="G72" s="61"/>
      <c r="H72" s="61"/>
      <c r="I72" s="61"/>
      <c r="J72" s="61"/>
      <c r="K72" s="43"/>
      <c r="L72" s="33">
        <f t="shared" si="16"/>
        <v>917</v>
      </c>
      <c r="N72" s="43"/>
      <c r="P72" s="93"/>
      <c r="Q72" s="93"/>
      <c r="R72" s="93"/>
      <c r="S72" s="93"/>
    </row>
    <row r="73" spans="2:19" ht="15.95" customHeight="1">
      <c r="B73" s="29" t="s">
        <v>113</v>
      </c>
      <c r="C73" s="43"/>
      <c r="D73" s="43"/>
      <c r="E73" s="17">
        <v>11823</v>
      </c>
      <c r="F73" s="61"/>
      <c r="G73" s="61"/>
      <c r="H73" s="61"/>
      <c r="I73" s="61"/>
      <c r="J73" s="61"/>
      <c r="K73" s="43"/>
      <c r="L73" s="33">
        <f t="shared" si="16"/>
        <v>11823</v>
      </c>
      <c r="N73" s="43"/>
      <c r="P73" s="93"/>
      <c r="Q73" s="93"/>
      <c r="R73" s="93"/>
      <c r="S73" s="93"/>
    </row>
    <row r="74" spans="2:19" ht="15.95" customHeight="1">
      <c r="B74" s="29" t="s">
        <v>86</v>
      </c>
      <c r="C74" s="43"/>
      <c r="D74" s="43"/>
      <c r="E74" s="17">
        <v>4925</v>
      </c>
      <c r="F74" s="17">
        <v>5902</v>
      </c>
      <c r="G74" s="17">
        <v>894</v>
      </c>
      <c r="H74" s="17">
        <v>2277</v>
      </c>
      <c r="I74" s="17">
        <v>1168</v>
      </c>
      <c r="J74" s="17">
        <v>931</v>
      </c>
      <c r="K74" s="43"/>
      <c r="L74" s="33">
        <f t="shared" si="16"/>
        <v>16097</v>
      </c>
      <c r="N74" s="43"/>
      <c r="P74" s="93"/>
      <c r="Q74" s="93"/>
      <c r="R74" s="93"/>
      <c r="S74" s="93"/>
    </row>
    <row r="75" spans="2:19" ht="15.95" customHeight="1">
      <c r="B75" s="60" t="s">
        <v>16</v>
      </c>
      <c r="C75" s="32">
        <f>C16-C11</f>
        <v>0</v>
      </c>
      <c r="D75" s="32">
        <f>D16-D11</f>
        <v>0</v>
      </c>
      <c r="E75" s="32">
        <f t="shared" ref="E75:J75" si="19">SUM(E51:E54)</f>
        <v>39260</v>
      </c>
      <c r="F75" s="32">
        <f t="shared" si="19"/>
        <v>61612</v>
      </c>
      <c r="G75" s="32">
        <f t="shared" si="19"/>
        <v>8767</v>
      </c>
      <c r="H75" s="32">
        <f t="shared" si="19"/>
        <v>26642</v>
      </c>
      <c r="I75" s="32">
        <f t="shared" si="19"/>
        <v>4793</v>
      </c>
      <c r="J75" s="32">
        <f t="shared" si="19"/>
        <v>1478</v>
      </c>
      <c r="K75" s="32">
        <f>K16-K11</f>
        <v>3725</v>
      </c>
      <c r="L75" s="32">
        <f>SUM(C75:K75)</f>
        <v>146277</v>
      </c>
      <c r="N75" s="32">
        <f>N54</f>
        <v>0</v>
      </c>
      <c r="P75" s="93"/>
      <c r="Q75" s="93"/>
      <c r="R75" s="93"/>
      <c r="S75" s="93"/>
    </row>
    <row r="76" spans="2:19" ht="12.75" customHeight="1">
      <c r="B76" s="8"/>
      <c r="C76" s="5"/>
      <c r="D76" s="5"/>
      <c r="E76" s="5"/>
      <c r="F76" s="5"/>
      <c r="G76" s="5"/>
      <c r="H76" s="5"/>
      <c r="I76" s="5"/>
      <c r="J76" s="5"/>
      <c r="K76" s="6"/>
      <c r="L76" s="6"/>
      <c r="N76" s="3"/>
      <c r="P76" s="93"/>
      <c r="Q76" s="93"/>
      <c r="R76" s="93"/>
      <c r="S76" s="93"/>
    </row>
    <row r="77" spans="2:19" s="2" customFormat="1" ht="15.95" customHeight="1">
      <c r="B77" s="64" t="s">
        <v>4</v>
      </c>
      <c r="C77" s="66"/>
      <c r="D77" s="66"/>
      <c r="E77" s="65">
        <f>E16-E75-E11</f>
        <v>0</v>
      </c>
      <c r="F77" s="65">
        <f t="shared" ref="F77:I77" si="20">F16-F75-F11</f>
        <v>0</v>
      </c>
      <c r="G77" s="65">
        <f t="shared" si="20"/>
        <v>0</v>
      </c>
      <c r="H77" s="65">
        <f t="shared" si="20"/>
        <v>0</v>
      </c>
      <c r="I77" s="65">
        <f t="shared" si="20"/>
        <v>0</v>
      </c>
      <c r="J77" s="65">
        <f>J16-J75-J11</f>
        <v>0</v>
      </c>
      <c r="K77" s="66"/>
      <c r="L77" s="65">
        <f>L16-L75-L11</f>
        <v>0</v>
      </c>
      <c r="N77" s="7"/>
      <c r="P77" s="93"/>
      <c r="Q77" s="93"/>
      <c r="R77" s="93"/>
      <c r="S77" s="93"/>
    </row>
    <row r="78" spans="2:19" ht="12.75" customHeight="1">
      <c r="C78" s="84"/>
      <c r="D78" s="84"/>
      <c r="E78" s="84"/>
      <c r="F78" s="84"/>
      <c r="G78" s="84"/>
      <c r="H78" s="84"/>
      <c r="I78" s="84"/>
      <c r="J78" s="84"/>
      <c r="K78" s="84"/>
      <c r="L78" s="3"/>
      <c r="N78" s="3"/>
      <c r="P78" s="93"/>
      <c r="Q78" s="93"/>
      <c r="R78" s="93"/>
      <c r="S78" s="93"/>
    </row>
    <row r="79" spans="2:19" ht="15.95" customHeight="1">
      <c r="B79" s="29" t="s">
        <v>66</v>
      </c>
      <c r="C79" s="43"/>
      <c r="D79" s="43"/>
      <c r="E79" s="17">
        <v>0</v>
      </c>
      <c r="F79" s="17">
        <v>3535</v>
      </c>
      <c r="G79" s="17">
        <v>1038</v>
      </c>
      <c r="H79" s="17">
        <v>785</v>
      </c>
      <c r="I79" s="17">
        <v>276</v>
      </c>
      <c r="J79" s="17">
        <v>2</v>
      </c>
      <c r="K79" s="43"/>
      <c r="L79" s="33">
        <f>SUM(C79:K79)</f>
        <v>5636</v>
      </c>
      <c r="M79" s="77" t="s">
        <v>122</v>
      </c>
      <c r="N79" s="3"/>
      <c r="P79" s="93"/>
      <c r="Q79" s="93"/>
      <c r="R79" s="93"/>
      <c r="S79" s="93"/>
    </row>
    <row r="80" spans="2:19" ht="15.95" customHeight="1">
      <c r="B80" s="52" t="s">
        <v>5</v>
      </c>
      <c r="C80" s="43"/>
      <c r="D80" s="43"/>
      <c r="E80" s="43"/>
      <c r="F80" s="43"/>
      <c r="G80" s="43"/>
      <c r="H80" s="43"/>
      <c r="I80" s="43"/>
      <c r="J80" s="43"/>
      <c r="K80" s="43"/>
      <c r="L80" s="17">
        <v>661</v>
      </c>
      <c r="M80" s="77" t="s">
        <v>122</v>
      </c>
      <c r="N80" s="3"/>
      <c r="P80" s="93"/>
      <c r="Q80" s="93"/>
      <c r="R80" s="93"/>
      <c r="S80" s="93"/>
    </row>
    <row r="81" spans="2:19" ht="15.95" customHeight="1">
      <c r="B81" s="29" t="s">
        <v>87</v>
      </c>
      <c r="C81" s="43"/>
      <c r="D81" s="43"/>
      <c r="E81" s="17">
        <v>0</v>
      </c>
      <c r="F81" s="43"/>
      <c r="G81" s="43"/>
      <c r="H81" s="43"/>
      <c r="I81" s="43"/>
      <c r="J81" s="43"/>
      <c r="K81" s="43"/>
      <c r="L81" s="33">
        <f>SUM(C81:K81)</f>
        <v>0</v>
      </c>
      <c r="M81" s="77" t="s">
        <v>122</v>
      </c>
      <c r="N81" s="3"/>
      <c r="P81" s="93"/>
      <c r="Q81" s="93"/>
      <c r="R81" s="93"/>
      <c r="S81" s="93"/>
    </row>
    <row r="82" spans="2:19" ht="15.95" customHeight="1">
      <c r="B82" s="29" t="s">
        <v>98</v>
      </c>
      <c r="C82" s="43"/>
      <c r="D82" s="43"/>
      <c r="E82" s="17">
        <v>0</v>
      </c>
      <c r="F82" s="17">
        <v>0</v>
      </c>
      <c r="G82" s="17">
        <v>0</v>
      </c>
      <c r="H82" s="17">
        <v>0</v>
      </c>
      <c r="I82" s="17">
        <v>0</v>
      </c>
      <c r="J82" s="17">
        <v>0</v>
      </c>
      <c r="K82" s="43"/>
      <c r="L82" s="33">
        <f>SUM(C82:K82)</f>
        <v>0</v>
      </c>
      <c r="M82" s="3"/>
      <c r="N82" s="3"/>
      <c r="P82" s="93"/>
      <c r="Q82" s="93"/>
      <c r="R82" s="93"/>
      <c r="S82" s="93"/>
    </row>
    <row r="83" spans="2:19" ht="12.75" customHeight="1">
      <c r="B83" s="8"/>
      <c r="C83" s="5"/>
      <c r="D83" s="5"/>
      <c r="E83" s="5"/>
      <c r="F83" s="5"/>
      <c r="G83" s="5"/>
      <c r="H83" s="5"/>
      <c r="I83" s="5"/>
      <c r="J83" s="5"/>
      <c r="K83" s="5"/>
      <c r="L83" s="5"/>
      <c r="N83" s="3"/>
      <c r="P83" s="93"/>
      <c r="Q83" s="93"/>
      <c r="R83" s="93"/>
      <c r="S83" s="93"/>
    </row>
    <row r="84" spans="2:19" ht="15.95" customHeight="1">
      <c r="B84" s="55" t="s">
        <v>99</v>
      </c>
      <c r="C84" s="3"/>
      <c r="D84" s="3"/>
      <c r="E84" s="3"/>
      <c r="F84" s="3"/>
      <c r="G84" s="3"/>
      <c r="H84" s="3"/>
      <c r="I84" s="3"/>
      <c r="J84" s="3"/>
      <c r="K84" s="3"/>
      <c r="L84" s="3"/>
      <c r="N84" s="3"/>
      <c r="P84" s="93"/>
      <c r="Q84" s="93"/>
      <c r="R84" s="93"/>
      <c r="S84" s="93"/>
    </row>
    <row r="85" spans="2:19" ht="15.95" customHeight="1">
      <c r="B85" s="28" t="s">
        <v>12</v>
      </c>
      <c r="C85" s="43"/>
      <c r="D85" s="43"/>
      <c r="E85" s="17">
        <v>816</v>
      </c>
      <c r="F85" s="17">
        <v>116</v>
      </c>
      <c r="G85" s="17">
        <v>0</v>
      </c>
      <c r="H85" s="17">
        <v>1</v>
      </c>
      <c r="I85" s="17">
        <v>1</v>
      </c>
      <c r="J85" s="17">
        <v>0</v>
      </c>
      <c r="K85" s="43"/>
      <c r="L85" s="33">
        <f>SUM(C85:K85)</f>
        <v>934</v>
      </c>
      <c r="N85" s="69"/>
      <c r="P85" s="93"/>
      <c r="Q85" s="93"/>
      <c r="R85" s="93"/>
      <c r="S85" s="93"/>
    </row>
    <row r="86" spans="2:19" ht="15.95" customHeight="1">
      <c r="B86" s="28" t="s">
        <v>0</v>
      </c>
      <c r="C86" s="43"/>
      <c r="D86" s="43"/>
      <c r="E86" s="17">
        <v>2589</v>
      </c>
      <c r="F86" s="17">
        <v>2650</v>
      </c>
      <c r="G86" s="17">
        <v>979</v>
      </c>
      <c r="H86" s="17">
        <v>18</v>
      </c>
      <c r="I86" s="17">
        <v>990</v>
      </c>
      <c r="J86" s="17">
        <v>412</v>
      </c>
      <c r="K86" s="43"/>
      <c r="L86" s="33">
        <f>SUM(C86:K86)</f>
        <v>7638</v>
      </c>
      <c r="N86" s="69"/>
      <c r="P86" s="93"/>
      <c r="Q86" s="93"/>
      <c r="R86" s="93"/>
      <c r="S86" s="93"/>
    </row>
    <row r="87" spans="2:19" ht="15.95" customHeight="1">
      <c r="B87" s="29" t="s">
        <v>65</v>
      </c>
      <c r="C87" s="43"/>
      <c r="D87" s="43"/>
      <c r="E87" s="17">
        <v>0</v>
      </c>
      <c r="F87" s="17">
        <v>16</v>
      </c>
      <c r="G87" s="17">
        <v>307</v>
      </c>
      <c r="H87" s="17">
        <v>112</v>
      </c>
      <c r="I87" s="17">
        <v>0</v>
      </c>
      <c r="J87" s="17">
        <v>0</v>
      </c>
      <c r="K87" s="43"/>
      <c r="L87" s="33">
        <f>SUM(C87:K87)</f>
        <v>435</v>
      </c>
      <c r="N87" s="69"/>
      <c r="P87" s="93"/>
      <c r="Q87" s="93"/>
      <c r="R87" s="93"/>
      <c r="S87" s="93"/>
    </row>
    <row r="88" spans="2:19" ht="15.95" customHeight="1">
      <c r="B88" s="53" t="s">
        <v>76</v>
      </c>
      <c r="C88" s="43"/>
      <c r="D88" s="43"/>
      <c r="E88" s="54">
        <f t="shared" ref="E88:J88" si="21">SUM(E89,E98)</f>
        <v>34397</v>
      </c>
      <c r="F88" s="54">
        <f t="shared" si="21"/>
        <v>40785</v>
      </c>
      <c r="G88" s="54">
        <f t="shared" si="21"/>
        <v>6434</v>
      </c>
      <c r="H88" s="54">
        <f t="shared" si="21"/>
        <v>14193</v>
      </c>
      <c r="I88" s="54">
        <f t="shared" si="21"/>
        <v>1352</v>
      </c>
      <c r="J88" s="54">
        <f t="shared" si="21"/>
        <v>354</v>
      </c>
      <c r="K88" s="43"/>
      <c r="L88" s="33">
        <f>SUM(C88:K88)</f>
        <v>97515</v>
      </c>
      <c r="N88" s="75">
        <f>SUM(N89,N98)</f>
        <v>0</v>
      </c>
      <c r="P88" s="93"/>
      <c r="Q88" s="93"/>
      <c r="R88" s="93"/>
      <c r="S88" s="93"/>
    </row>
    <row r="89" spans="2:19" ht="15.95" customHeight="1">
      <c r="B89" s="53" t="s">
        <v>77</v>
      </c>
      <c r="C89" s="43"/>
      <c r="D89" s="43"/>
      <c r="E89" s="54">
        <f>E95+E96+E90+E97</f>
        <v>9783</v>
      </c>
      <c r="F89" s="54">
        <f>F90+F97</f>
        <v>18179</v>
      </c>
      <c r="G89" s="54">
        <f>G90+G97</f>
        <v>2308</v>
      </c>
      <c r="H89" s="54">
        <f>H90+H97</f>
        <v>2696</v>
      </c>
      <c r="I89" s="54">
        <f>I90+I97</f>
        <v>478</v>
      </c>
      <c r="J89" s="54">
        <f>J90+J97</f>
        <v>0</v>
      </c>
      <c r="K89" s="43"/>
      <c r="L89" s="33">
        <f>SUM(C89:K89)</f>
        <v>33444</v>
      </c>
      <c r="N89" s="75">
        <f>N90</f>
        <v>0</v>
      </c>
      <c r="P89" s="93"/>
      <c r="Q89" s="93"/>
      <c r="R89" s="93"/>
      <c r="S89" s="93"/>
    </row>
    <row r="90" spans="2:19" ht="15.95" customHeight="1">
      <c r="B90" s="63" t="s">
        <v>58</v>
      </c>
      <c r="C90" s="43"/>
      <c r="D90" s="43"/>
      <c r="E90" s="54">
        <f>SUM(E91:E94)</f>
        <v>5640</v>
      </c>
      <c r="F90" s="54">
        <f t="shared" ref="F90:J90" si="22">SUM(F91:F94)</f>
        <v>17548</v>
      </c>
      <c r="G90" s="54">
        <f t="shared" si="22"/>
        <v>2308</v>
      </c>
      <c r="H90" s="54">
        <f t="shared" si="22"/>
        <v>2696</v>
      </c>
      <c r="I90" s="54">
        <f t="shared" si="22"/>
        <v>478</v>
      </c>
      <c r="J90" s="54">
        <f t="shared" si="22"/>
        <v>0</v>
      </c>
      <c r="K90" s="43"/>
      <c r="L90" s="33">
        <f t="shared" ref="L90:L108" si="23">SUM(C90:K90)</f>
        <v>28670</v>
      </c>
      <c r="N90" s="75">
        <f>N94</f>
        <v>0</v>
      </c>
      <c r="P90" s="93"/>
      <c r="Q90" s="93"/>
      <c r="R90" s="93"/>
      <c r="S90" s="93"/>
    </row>
    <row r="91" spans="2:19" ht="15.95" customHeight="1">
      <c r="B91" s="29" t="s">
        <v>114</v>
      </c>
      <c r="C91" s="43"/>
      <c r="D91" s="43"/>
      <c r="E91" s="17">
        <v>0</v>
      </c>
      <c r="F91" s="17">
        <v>2961</v>
      </c>
      <c r="G91" s="17">
        <v>0</v>
      </c>
      <c r="H91" s="17">
        <v>0</v>
      </c>
      <c r="I91" s="17">
        <v>0</v>
      </c>
      <c r="J91" s="17">
        <v>0</v>
      </c>
      <c r="K91" s="43"/>
      <c r="L91" s="33">
        <f t="shared" si="23"/>
        <v>2961</v>
      </c>
      <c r="N91" s="69"/>
      <c r="P91" s="93"/>
      <c r="Q91" s="93"/>
      <c r="R91" s="93"/>
      <c r="S91" s="93"/>
    </row>
    <row r="92" spans="2:19" ht="15.95" customHeight="1">
      <c r="B92" s="29" t="s">
        <v>115</v>
      </c>
      <c r="C92" s="43"/>
      <c r="D92" s="43"/>
      <c r="E92" s="17">
        <v>0</v>
      </c>
      <c r="F92" s="17">
        <v>509</v>
      </c>
      <c r="G92" s="17">
        <v>0</v>
      </c>
      <c r="H92" s="17">
        <v>0</v>
      </c>
      <c r="I92" s="17">
        <v>0</v>
      </c>
      <c r="J92" s="17">
        <v>0</v>
      </c>
      <c r="K92" s="43"/>
      <c r="L92" s="33">
        <f t="shared" si="23"/>
        <v>509</v>
      </c>
      <c r="N92" s="69"/>
      <c r="P92" s="93"/>
      <c r="Q92" s="93"/>
      <c r="R92" s="93"/>
      <c r="S92" s="93"/>
    </row>
    <row r="93" spans="2:19" ht="15.95" customHeight="1">
      <c r="B93" s="29" t="s">
        <v>59</v>
      </c>
      <c r="C93" s="43"/>
      <c r="D93" s="43"/>
      <c r="E93" s="43"/>
      <c r="F93" s="43"/>
      <c r="G93" s="17">
        <v>0</v>
      </c>
      <c r="H93" s="17">
        <v>0</v>
      </c>
      <c r="I93" s="17">
        <v>0</v>
      </c>
      <c r="J93" s="17">
        <v>0</v>
      </c>
      <c r="K93" s="43"/>
      <c r="L93" s="33">
        <f t="shared" si="23"/>
        <v>0</v>
      </c>
      <c r="N93" s="69"/>
      <c r="P93" s="93"/>
      <c r="Q93" s="93"/>
      <c r="R93" s="93"/>
      <c r="S93" s="93"/>
    </row>
    <row r="94" spans="2:19" ht="15.95" customHeight="1">
      <c r="B94" s="52" t="s">
        <v>60</v>
      </c>
      <c r="C94" s="43"/>
      <c r="D94" s="43"/>
      <c r="E94" s="17">
        <v>5640</v>
      </c>
      <c r="F94" s="17">
        <v>14078</v>
      </c>
      <c r="G94" s="17">
        <v>2308</v>
      </c>
      <c r="H94" s="17">
        <v>2696</v>
      </c>
      <c r="I94" s="17">
        <v>478</v>
      </c>
      <c r="J94" s="17">
        <v>0</v>
      </c>
      <c r="K94" s="43"/>
      <c r="L94" s="33">
        <f t="shared" si="23"/>
        <v>25200</v>
      </c>
      <c r="N94" s="87">
        <v>0</v>
      </c>
      <c r="P94" s="93"/>
      <c r="Q94" s="93"/>
      <c r="R94" s="93"/>
      <c r="S94" s="93"/>
    </row>
    <row r="95" spans="2:19" ht="15.95" customHeight="1">
      <c r="B95" s="52" t="s">
        <v>1</v>
      </c>
      <c r="C95" s="43"/>
      <c r="D95" s="43"/>
      <c r="E95" s="17">
        <v>463</v>
      </c>
      <c r="F95" s="43"/>
      <c r="G95" s="43"/>
      <c r="H95" s="43"/>
      <c r="I95" s="43"/>
      <c r="J95" s="43"/>
      <c r="K95" s="43"/>
      <c r="L95" s="33">
        <f>SUM(C95:K95)</f>
        <v>463</v>
      </c>
      <c r="N95" s="69"/>
      <c r="P95" s="93"/>
      <c r="Q95" s="93"/>
      <c r="R95" s="93"/>
      <c r="S95" s="93"/>
    </row>
    <row r="96" spans="2:19" ht="15.95" customHeight="1">
      <c r="B96" s="29" t="s">
        <v>78</v>
      </c>
      <c r="C96" s="43"/>
      <c r="D96" s="43"/>
      <c r="E96" s="17">
        <v>3680</v>
      </c>
      <c r="F96" s="43"/>
      <c r="G96" s="43"/>
      <c r="H96" s="43"/>
      <c r="I96" s="43"/>
      <c r="J96" s="43"/>
      <c r="K96" s="43"/>
      <c r="L96" s="33">
        <f>SUM(C96:K96)</f>
        <v>3680</v>
      </c>
      <c r="N96" s="87">
        <v>0</v>
      </c>
      <c r="P96" s="93"/>
      <c r="Q96" s="93"/>
      <c r="R96" s="93"/>
      <c r="S96" s="93"/>
    </row>
    <row r="97" spans="2:19" ht="15.95" customHeight="1">
      <c r="B97" s="29" t="s">
        <v>79</v>
      </c>
      <c r="C97" s="43"/>
      <c r="D97" s="43"/>
      <c r="E97" s="17">
        <v>0</v>
      </c>
      <c r="F97" s="17">
        <v>631</v>
      </c>
      <c r="G97" s="17">
        <v>0</v>
      </c>
      <c r="H97" s="17">
        <v>0</v>
      </c>
      <c r="I97" s="17">
        <v>0</v>
      </c>
      <c r="J97" s="17">
        <v>0</v>
      </c>
      <c r="K97" s="43"/>
      <c r="L97" s="33">
        <f t="shared" si="23"/>
        <v>631</v>
      </c>
      <c r="N97" s="87">
        <v>0</v>
      </c>
      <c r="P97" s="93"/>
      <c r="Q97" s="93"/>
      <c r="R97" s="93"/>
      <c r="S97" s="93"/>
    </row>
    <row r="98" spans="2:19" ht="15.95" customHeight="1">
      <c r="B98" s="53" t="s">
        <v>80</v>
      </c>
      <c r="C98" s="43"/>
      <c r="D98" s="43"/>
      <c r="E98" s="54">
        <f t="shared" ref="E98:J98" si="24">SUM(E99,E102:E108)</f>
        <v>24614</v>
      </c>
      <c r="F98" s="54">
        <f t="shared" si="24"/>
        <v>22606</v>
      </c>
      <c r="G98" s="54">
        <f t="shared" si="24"/>
        <v>4126</v>
      </c>
      <c r="H98" s="54">
        <f t="shared" si="24"/>
        <v>11497</v>
      </c>
      <c r="I98" s="54">
        <f t="shared" si="24"/>
        <v>874</v>
      </c>
      <c r="J98" s="54">
        <f t="shared" si="24"/>
        <v>354</v>
      </c>
      <c r="K98" s="43"/>
      <c r="L98" s="33">
        <f t="shared" si="23"/>
        <v>64071</v>
      </c>
      <c r="N98" s="75">
        <f>SUM(N101:N103)</f>
        <v>0</v>
      </c>
      <c r="P98" s="93"/>
      <c r="Q98" s="93"/>
      <c r="R98" s="93"/>
      <c r="S98" s="93"/>
    </row>
    <row r="99" spans="2:19" ht="15.95" customHeight="1">
      <c r="B99" s="63" t="s">
        <v>2</v>
      </c>
      <c r="C99" s="43"/>
      <c r="D99" s="43"/>
      <c r="E99" s="54">
        <f>SUM(E100:E101)</f>
        <v>654</v>
      </c>
      <c r="F99" s="54">
        <f t="shared" ref="F99:J99" si="25">SUM(F100:F101)</f>
        <v>15010</v>
      </c>
      <c r="G99" s="54">
        <f t="shared" si="25"/>
        <v>2797</v>
      </c>
      <c r="H99" s="54">
        <f t="shared" si="25"/>
        <v>5055</v>
      </c>
      <c r="I99" s="54">
        <f t="shared" si="25"/>
        <v>-206</v>
      </c>
      <c r="J99" s="54">
        <f t="shared" si="25"/>
        <v>107</v>
      </c>
      <c r="K99" s="43"/>
      <c r="L99" s="33">
        <f t="shared" si="23"/>
        <v>23417</v>
      </c>
      <c r="N99" s="75">
        <f>SUM(N100:N101)</f>
        <v>0</v>
      </c>
      <c r="P99" s="93"/>
      <c r="Q99" s="93"/>
      <c r="R99" s="93"/>
      <c r="S99" s="93"/>
    </row>
    <row r="100" spans="2:19" ht="15.95" customHeight="1">
      <c r="B100" s="52" t="s">
        <v>107</v>
      </c>
      <c r="C100" s="43"/>
      <c r="D100" s="43"/>
      <c r="E100" s="17">
        <v>0</v>
      </c>
      <c r="F100" s="17">
        <v>13706</v>
      </c>
      <c r="G100" s="17">
        <v>2741</v>
      </c>
      <c r="H100" s="17">
        <v>2274</v>
      </c>
      <c r="I100" s="17">
        <v>-93</v>
      </c>
      <c r="J100" s="17">
        <v>106</v>
      </c>
      <c r="K100" s="43"/>
      <c r="L100" s="33">
        <f t="shared" si="23"/>
        <v>18734</v>
      </c>
      <c r="N100" s="17">
        <v>0</v>
      </c>
      <c r="P100" s="93"/>
      <c r="Q100" s="93"/>
      <c r="R100" s="93"/>
      <c r="S100" s="93"/>
    </row>
    <row r="101" spans="2:19" ht="15.95" customHeight="1">
      <c r="B101" s="52" t="s">
        <v>61</v>
      </c>
      <c r="C101" s="43"/>
      <c r="D101" s="43"/>
      <c r="E101" s="17">
        <v>654</v>
      </c>
      <c r="F101" s="17">
        <v>1304</v>
      </c>
      <c r="G101" s="17">
        <v>56</v>
      </c>
      <c r="H101" s="17">
        <v>2781</v>
      </c>
      <c r="I101" s="17">
        <v>-113</v>
      </c>
      <c r="J101" s="17">
        <v>1</v>
      </c>
      <c r="K101" s="43"/>
      <c r="L101" s="33">
        <f t="shared" si="23"/>
        <v>4683</v>
      </c>
      <c r="N101" s="87">
        <v>0</v>
      </c>
      <c r="P101" s="93"/>
      <c r="Q101" s="93"/>
      <c r="R101" s="93"/>
      <c r="S101" s="93"/>
    </row>
    <row r="102" spans="2:19" ht="15.95" customHeight="1">
      <c r="B102" s="52" t="s">
        <v>3</v>
      </c>
      <c r="C102" s="43"/>
      <c r="D102" s="43"/>
      <c r="E102" s="17">
        <v>6229</v>
      </c>
      <c r="F102" s="17">
        <v>1393</v>
      </c>
      <c r="G102" s="17">
        <v>464</v>
      </c>
      <c r="H102" s="17">
        <v>3837</v>
      </c>
      <c r="I102" s="17">
        <v>0</v>
      </c>
      <c r="J102" s="17">
        <v>0</v>
      </c>
      <c r="K102" s="43"/>
      <c r="L102" s="33">
        <f t="shared" si="23"/>
        <v>11923</v>
      </c>
      <c r="N102" s="87">
        <v>0</v>
      </c>
      <c r="P102" s="93"/>
      <c r="Q102" s="93"/>
      <c r="R102" s="93"/>
      <c r="S102" s="93"/>
    </row>
    <row r="103" spans="2:19" ht="15.95" customHeight="1">
      <c r="B103" s="29" t="s">
        <v>81</v>
      </c>
      <c r="C103" s="43"/>
      <c r="D103" s="43"/>
      <c r="E103" s="17">
        <v>0</v>
      </c>
      <c r="F103" s="17">
        <v>616</v>
      </c>
      <c r="G103" s="17">
        <v>0</v>
      </c>
      <c r="H103" s="17">
        <v>18</v>
      </c>
      <c r="I103" s="17">
        <v>28</v>
      </c>
      <c r="J103" s="17">
        <v>17</v>
      </c>
      <c r="K103" s="43"/>
      <c r="L103" s="33">
        <f t="shared" si="23"/>
        <v>679</v>
      </c>
      <c r="N103" s="87">
        <v>0</v>
      </c>
      <c r="P103" s="93"/>
      <c r="Q103" s="93"/>
      <c r="R103" s="93"/>
      <c r="S103" s="93"/>
    </row>
    <row r="104" spans="2:19" ht="15.95" customHeight="1">
      <c r="B104" s="29" t="s">
        <v>82</v>
      </c>
      <c r="C104" s="43"/>
      <c r="D104" s="43"/>
      <c r="E104" s="17">
        <v>1092</v>
      </c>
      <c r="F104" s="17">
        <v>1314</v>
      </c>
      <c r="G104" s="17">
        <v>67</v>
      </c>
      <c r="H104" s="17">
        <v>763</v>
      </c>
      <c r="I104" s="17">
        <v>0</v>
      </c>
      <c r="J104" s="17">
        <v>0</v>
      </c>
      <c r="K104" s="43"/>
      <c r="L104" s="33">
        <f t="shared" si="23"/>
        <v>3236</v>
      </c>
      <c r="N104" s="69"/>
      <c r="P104" s="93"/>
      <c r="Q104" s="93"/>
      <c r="R104" s="93"/>
      <c r="S104" s="93"/>
    </row>
    <row r="105" spans="2:19" ht="15.95" customHeight="1">
      <c r="B105" s="29" t="s">
        <v>83</v>
      </c>
      <c r="C105" s="43"/>
      <c r="D105" s="43"/>
      <c r="E105" s="43"/>
      <c r="F105" s="17">
        <v>0</v>
      </c>
      <c r="G105" s="17">
        <v>0</v>
      </c>
      <c r="H105" s="17">
        <v>0</v>
      </c>
      <c r="I105" s="17">
        <v>0</v>
      </c>
      <c r="J105" s="17">
        <v>0</v>
      </c>
      <c r="K105" s="43"/>
      <c r="L105" s="33">
        <f t="shared" si="23"/>
        <v>0</v>
      </c>
      <c r="N105" s="69"/>
      <c r="P105" s="93"/>
      <c r="Q105" s="93"/>
      <c r="R105" s="93"/>
      <c r="S105" s="93"/>
    </row>
    <row r="106" spans="2:19" ht="15.95" customHeight="1">
      <c r="B106" s="29" t="s">
        <v>84</v>
      </c>
      <c r="C106" s="43"/>
      <c r="D106" s="43"/>
      <c r="E106" s="17">
        <v>889</v>
      </c>
      <c r="F106" s="61"/>
      <c r="G106" s="61"/>
      <c r="H106" s="61"/>
      <c r="I106" s="61"/>
      <c r="J106" s="61"/>
      <c r="K106" s="43"/>
      <c r="L106" s="33">
        <f t="shared" si="23"/>
        <v>889</v>
      </c>
      <c r="N106" s="69"/>
      <c r="P106" s="93"/>
      <c r="Q106" s="93"/>
      <c r="R106" s="93"/>
      <c r="S106" s="93"/>
    </row>
    <row r="107" spans="2:19" ht="15.95" customHeight="1">
      <c r="B107" s="29" t="s">
        <v>85</v>
      </c>
      <c r="C107" s="43"/>
      <c r="D107" s="43"/>
      <c r="E107" s="17">
        <v>11582</v>
      </c>
      <c r="F107" s="61"/>
      <c r="G107" s="61"/>
      <c r="H107" s="61"/>
      <c r="I107" s="61"/>
      <c r="J107" s="61"/>
      <c r="K107" s="43"/>
      <c r="L107" s="33">
        <f t="shared" si="23"/>
        <v>11582</v>
      </c>
      <c r="N107" s="69"/>
      <c r="P107" s="93"/>
      <c r="Q107" s="93"/>
      <c r="R107" s="93"/>
      <c r="S107" s="93"/>
    </row>
    <row r="108" spans="2:19" ht="15.95" customHeight="1">
      <c r="B108" s="29" t="s">
        <v>86</v>
      </c>
      <c r="C108" s="43"/>
      <c r="D108" s="43"/>
      <c r="E108" s="17">
        <v>4168</v>
      </c>
      <c r="F108" s="17">
        <v>4273</v>
      </c>
      <c r="G108" s="17">
        <v>798</v>
      </c>
      <c r="H108" s="17">
        <v>1824</v>
      </c>
      <c r="I108" s="17">
        <v>1052</v>
      </c>
      <c r="J108" s="17">
        <v>230</v>
      </c>
      <c r="K108" s="43"/>
      <c r="L108" s="33">
        <f t="shared" si="23"/>
        <v>12345</v>
      </c>
      <c r="N108" s="69"/>
      <c r="P108" s="93"/>
      <c r="Q108" s="93"/>
      <c r="R108" s="93"/>
      <c r="S108" s="93"/>
    </row>
    <row r="109" spans="2:19" ht="15.95" customHeight="1">
      <c r="B109" s="60" t="s">
        <v>62</v>
      </c>
      <c r="C109" s="32">
        <f>C28</f>
        <v>-12397</v>
      </c>
      <c r="D109" s="32">
        <f>D28</f>
        <v>0</v>
      </c>
      <c r="E109" s="32">
        <f t="shared" ref="E109:J109" si="26">SUM(E85:E88)</f>
        <v>37802</v>
      </c>
      <c r="F109" s="32">
        <f t="shared" si="26"/>
        <v>43567</v>
      </c>
      <c r="G109" s="32">
        <f t="shared" si="26"/>
        <v>7720</v>
      </c>
      <c r="H109" s="32">
        <f t="shared" si="26"/>
        <v>14324</v>
      </c>
      <c r="I109" s="32">
        <f t="shared" si="26"/>
        <v>2343</v>
      </c>
      <c r="J109" s="32">
        <f t="shared" si="26"/>
        <v>766</v>
      </c>
      <c r="K109" s="32">
        <f>K28</f>
        <v>549</v>
      </c>
      <c r="L109" s="32">
        <f>SUM(C109:K109)</f>
        <v>94674</v>
      </c>
      <c r="N109" s="35">
        <f>N88</f>
        <v>0</v>
      </c>
      <c r="P109" s="93"/>
      <c r="Q109" s="93"/>
      <c r="R109" s="93"/>
      <c r="S109" s="93"/>
    </row>
    <row r="110" spans="2:19" ht="12.75" customHeight="1">
      <c r="B110" s="8"/>
      <c r="C110" s="5"/>
      <c r="D110" s="5"/>
      <c r="E110" s="5"/>
      <c r="F110" s="5"/>
      <c r="G110" s="5"/>
      <c r="H110" s="5"/>
      <c r="I110" s="5"/>
      <c r="J110" s="5"/>
      <c r="K110" s="6"/>
      <c r="L110" s="6"/>
      <c r="P110" s="93"/>
      <c r="Q110" s="93"/>
      <c r="R110" s="93"/>
      <c r="S110" s="93"/>
    </row>
    <row r="111" spans="2:19" ht="15.95" customHeight="1">
      <c r="B111" s="70" t="s">
        <v>55</v>
      </c>
      <c r="C111" s="72"/>
      <c r="D111" s="73"/>
      <c r="E111" s="71">
        <f>E28-E109</f>
        <v>0</v>
      </c>
      <c r="F111" s="71">
        <f t="shared" ref="F111:L111" si="27">F28-F109</f>
        <v>0</v>
      </c>
      <c r="G111" s="71">
        <f t="shared" si="27"/>
        <v>0</v>
      </c>
      <c r="H111" s="71">
        <f t="shared" si="27"/>
        <v>0</v>
      </c>
      <c r="I111" s="71">
        <f t="shared" si="27"/>
        <v>0</v>
      </c>
      <c r="J111" s="71">
        <f t="shared" si="27"/>
        <v>0</v>
      </c>
      <c r="K111" s="74"/>
      <c r="L111" s="71">
        <f t="shared" si="27"/>
        <v>0</v>
      </c>
      <c r="P111" s="93"/>
      <c r="Q111" s="93"/>
      <c r="R111" s="93"/>
      <c r="S111" s="93"/>
    </row>
    <row r="112" spans="2:19" ht="12.75" customHeight="1">
      <c r="B112" s="8"/>
      <c r="C112" s="5"/>
      <c r="D112" s="5"/>
      <c r="E112" s="5"/>
      <c r="F112" s="5"/>
      <c r="G112" s="5"/>
      <c r="H112" s="5"/>
      <c r="I112" s="5"/>
      <c r="J112" s="5"/>
      <c r="K112" s="6"/>
      <c r="L112" s="6"/>
      <c r="P112" s="93"/>
      <c r="Q112" s="93"/>
      <c r="R112" s="93"/>
      <c r="S112" s="93"/>
    </row>
    <row r="113" spans="2:19" ht="15.95" customHeight="1">
      <c r="B113" s="29" t="s">
        <v>66</v>
      </c>
      <c r="C113" s="43"/>
      <c r="D113" s="43"/>
      <c r="E113" s="17">
        <v>0</v>
      </c>
      <c r="F113" s="17">
        <v>3535</v>
      </c>
      <c r="G113" s="17">
        <v>1038</v>
      </c>
      <c r="H113" s="17">
        <v>784</v>
      </c>
      <c r="I113" s="17">
        <v>276</v>
      </c>
      <c r="J113" s="17">
        <v>2</v>
      </c>
      <c r="K113" s="43"/>
      <c r="L113" s="33">
        <f>SUM(C113:K113)</f>
        <v>5635</v>
      </c>
      <c r="M113" s="76" t="s">
        <v>122</v>
      </c>
      <c r="P113" s="93"/>
      <c r="Q113" s="93"/>
      <c r="R113" s="93"/>
      <c r="S113" s="93"/>
    </row>
    <row r="114" spans="2:19" ht="15.95" customHeight="1">
      <c r="B114" s="52" t="s">
        <v>5</v>
      </c>
      <c r="C114" s="43"/>
      <c r="D114" s="43"/>
      <c r="E114" s="43"/>
      <c r="F114" s="43"/>
      <c r="G114" s="43"/>
      <c r="H114" s="43"/>
      <c r="I114" s="43"/>
      <c r="J114" s="43"/>
      <c r="K114" s="43"/>
      <c r="L114" s="17">
        <v>661</v>
      </c>
      <c r="M114" s="76" t="s">
        <v>122</v>
      </c>
      <c r="P114" s="93"/>
      <c r="Q114" s="93"/>
      <c r="R114" s="93"/>
      <c r="S114" s="93"/>
    </row>
    <row r="115" spans="2:19" ht="12.75" customHeight="1">
      <c r="B115" s="8"/>
      <c r="C115" s="5"/>
      <c r="D115" s="5"/>
      <c r="E115" s="5"/>
      <c r="F115" s="5"/>
      <c r="G115" s="5"/>
      <c r="H115" s="5"/>
      <c r="I115" s="5"/>
      <c r="J115" s="5"/>
      <c r="K115" s="5"/>
      <c r="L115" s="5"/>
      <c r="P115" s="93"/>
      <c r="Q115" s="93"/>
      <c r="R115" s="93"/>
      <c r="S115" s="93"/>
    </row>
    <row r="116" spans="2:19" ht="15.95" customHeight="1">
      <c r="B116" s="55" t="s">
        <v>100</v>
      </c>
      <c r="C116" s="3"/>
      <c r="D116" s="3"/>
      <c r="E116" s="3"/>
      <c r="F116" s="3"/>
      <c r="G116" s="3"/>
      <c r="H116" s="3"/>
      <c r="I116" s="3"/>
      <c r="J116" s="3"/>
      <c r="K116" s="3"/>
      <c r="L116" s="3"/>
      <c r="P116" s="93"/>
      <c r="Q116" s="93"/>
      <c r="R116" s="93"/>
      <c r="S116" s="93"/>
    </row>
    <row r="117" spans="2:19" ht="15.95" customHeight="1">
      <c r="B117" s="67" t="s">
        <v>0</v>
      </c>
      <c r="C117" s="43"/>
      <c r="D117" s="43"/>
      <c r="E117" s="17">
        <v>0</v>
      </c>
      <c r="F117" s="17">
        <v>0</v>
      </c>
      <c r="G117" s="17">
        <v>0</v>
      </c>
      <c r="H117" s="17">
        <v>0</v>
      </c>
      <c r="I117" s="17">
        <v>0</v>
      </c>
      <c r="J117" s="17">
        <v>0</v>
      </c>
      <c r="K117" s="43"/>
      <c r="L117" s="33">
        <f>SUM(C117:K117)</f>
        <v>0</v>
      </c>
      <c r="P117" s="93"/>
      <c r="Q117" s="93"/>
      <c r="R117" s="93"/>
      <c r="S117" s="93"/>
    </row>
    <row r="118" spans="2:19" ht="15.95" customHeight="1">
      <c r="B118" s="29" t="s">
        <v>65</v>
      </c>
      <c r="C118" s="43"/>
      <c r="D118" s="43"/>
      <c r="E118" s="17">
        <v>0</v>
      </c>
      <c r="F118" s="17">
        <v>0</v>
      </c>
      <c r="G118" s="17">
        <v>0</v>
      </c>
      <c r="H118" s="17">
        <v>0</v>
      </c>
      <c r="I118" s="17">
        <v>0</v>
      </c>
      <c r="J118" s="17">
        <v>0</v>
      </c>
      <c r="K118" s="43"/>
      <c r="L118" s="33">
        <f>SUM(C118:K118)</f>
        <v>0</v>
      </c>
      <c r="P118" s="93"/>
      <c r="Q118" s="93"/>
      <c r="R118" s="93"/>
      <c r="S118" s="93"/>
    </row>
    <row r="119" spans="2:19" ht="15.95" customHeight="1">
      <c r="B119" s="29" t="s">
        <v>88</v>
      </c>
      <c r="C119" s="43"/>
      <c r="D119" s="43"/>
      <c r="E119" s="17">
        <v>0</v>
      </c>
      <c r="F119" s="17">
        <v>0</v>
      </c>
      <c r="G119" s="17">
        <v>0</v>
      </c>
      <c r="H119" s="17">
        <v>0</v>
      </c>
      <c r="I119" s="17">
        <v>0</v>
      </c>
      <c r="J119" s="17">
        <v>0</v>
      </c>
      <c r="K119" s="43"/>
      <c r="L119" s="33">
        <f>SUM(C119:K119)</f>
        <v>0</v>
      </c>
      <c r="P119" s="93"/>
      <c r="Q119" s="93"/>
      <c r="R119" s="93"/>
      <c r="S119" s="93"/>
    </row>
    <row r="120" spans="2:19" ht="15.95" customHeight="1">
      <c r="B120" s="53" t="s">
        <v>76</v>
      </c>
      <c r="C120" s="43"/>
      <c r="D120" s="43"/>
      <c r="E120" s="54">
        <f t="shared" ref="E120:J120" si="28">SUM(E121,E126)</f>
        <v>-89</v>
      </c>
      <c r="F120" s="54">
        <f t="shared" si="28"/>
        <v>-9333</v>
      </c>
      <c r="G120" s="54">
        <f t="shared" si="28"/>
        <v>-352</v>
      </c>
      <c r="H120" s="54">
        <f t="shared" si="28"/>
        <v>-925</v>
      </c>
      <c r="I120" s="54">
        <f t="shared" si="28"/>
        <v>-153</v>
      </c>
      <c r="J120" s="54">
        <f t="shared" si="28"/>
        <v>-11</v>
      </c>
      <c r="K120" s="43"/>
      <c r="L120" s="33">
        <f>SUM(C120:K120)</f>
        <v>-10863</v>
      </c>
      <c r="P120" s="93"/>
      <c r="Q120" s="93"/>
      <c r="R120" s="93"/>
      <c r="S120" s="93"/>
    </row>
    <row r="121" spans="2:19" ht="15.95" customHeight="1">
      <c r="B121" s="53" t="s">
        <v>77</v>
      </c>
      <c r="C121" s="43"/>
      <c r="D121" s="43"/>
      <c r="E121" s="54">
        <f t="shared" ref="E121:J121" si="29">SUM(E122:E125)</f>
        <v>0</v>
      </c>
      <c r="F121" s="54">
        <f t="shared" si="29"/>
        <v>-7511</v>
      </c>
      <c r="G121" s="54">
        <f t="shared" si="29"/>
        <v>-248</v>
      </c>
      <c r="H121" s="54">
        <f t="shared" si="29"/>
        <v>-300</v>
      </c>
      <c r="I121" s="54">
        <f t="shared" si="29"/>
        <v>-52</v>
      </c>
      <c r="J121" s="54">
        <f t="shared" si="29"/>
        <v>0</v>
      </c>
      <c r="K121" s="43"/>
      <c r="L121" s="33">
        <f>SUM(C121:K121)</f>
        <v>-8111</v>
      </c>
      <c r="P121" s="93"/>
      <c r="Q121" s="93"/>
      <c r="R121" s="93"/>
      <c r="S121" s="93"/>
    </row>
    <row r="122" spans="2:19" ht="15.95" customHeight="1">
      <c r="B122" s="68" t="s">
        <v>58</v>
      </c>
      <c r="C122" s="43"/>
      <c r="D122" s="43"/>
      <c r="E122" s="88">
        <v>0</v>
      </c>
      <c r="F122" s="88">
        <v>-7351</v>
      </c>
      <c r="G122" s="88">
        <v>-248</v>
      </c>
      <c r="H122" s="88">
        <v>-300</v>
      </c>
      <c r="I122" s="88">
        <v>-52</v>
      </c>
      <c r="J122" s="88">
        <v>0</v>
      </c>
      <c r="K122" s="43"/>
      <c r="L122" s="33">
        <f t="shared" ref="L122:L134" si="30">SUM(C122:K122)</f>
        <v>-7951</v>
      </c>
      <c r="P122" s="93"/>
      <c r="Q122" s="93"/>
      <c r="R122" s="93"/>
      <c r="S122" s="93"/>
    </row>
    <row r="123" spans="2:19" ht="15.95" customHeight="1">
      <c r="B123" s="68" t="s">
        <v>1</v>
      </c>
      <c r="C123" s="43"/>
      <c r="D123" s="43"/>
      <c r="E123" s="17">
        <v>0</v>
      </c>
      <c r="F123" s="43"/>
      <c r="G123" s="43"/>
      <c r="H123" s="43"/>
      <c r="I123" s="43"/>
      <c r="J123" s="43"/>
      <c r="K123" s="43"/>
      <c r="L123" s="33">
        <f>SUM(C123:K123)</f>
        <v>0</v>
      </c>
      <c r="P123" s="93"/>
      <c r="Q123" s="93"/>
      <c r="R123" s="93"/>
      <c r="S123" s="93"/>
    </row>
    <row r="124" spans="2:19" ht="15.95" customHeight="1">
      <c r="B124" s="30" t="s">
        <v>78</v>
      </c>
      <c r="C124" s="43"/>
      <c r="D124" s="43"/>
      <c r="E124" s="17">
        <v>0</v>
      </c>
      <c r="F124" s="43"/>
      <c r="G124" s="43"/>
      <c r="H124" s="43"/>
      <c r="I124" s="43"/>
      <c r="J124" s="43"/>
      <c r="K124" s="43"/>
      <c r="L124" s="33">
        <f>SUM(C124:K124)</f>
        <v>0</v>
      </c>
      <c r="P124" s="93"/>
      <c r="Q124" s="93"/>
      <c r="R124" s="93"/>
      <c r="S124" s="93"/>
    </row>
    <row r="125" spans="2:19" ht="15.95" customHeight="1">
      <c r="B125" s="30" t="s">
        <v>79</v>
      </c>
      <c r="C125" s="43"/>
      <c r="D125" s="43"/>
      <c r="E125" s="88">
        <v>0</v>
      </c>
      <c r="F125" s="88">
        <v>-160</v>
      </c>
      <c r="G125" s="88">
        <v>0</v>
      </c>
      <c r="H125" s="88">
        <v>0</v>
      </c>
      <c r="I125" s="88">
        <v>0</v>
      </c>
      <c r="J125" s="88">
        <v>0</v>
      </c>
      <c r="K125" s="43"/>
      <c r="L125" s="33">
        <f t="shared" si="30"/>
        <v>-160</v>
      </c>
      <c r="P125" s="93"/>
      <c r="Q125" s="93"/>
      <c r="R125" s="93"/>
      <c r="S125" s="93"/>
    </row>
    <row r="126" spans="2:19" ht="15.95" customHeight="1">
      <c r="B126" s="53" t="s">
        <v>80</v>
      </c>
      <c r="C126" s="43"/>
      <c r="D126" s="43"/>
      <c r="E126" s="54">
        <f t="shared" ref="E126:J126" si="31">SUM(E127:E134)</f>
        <v>-89</v>
      </c>
      <c r="F126" s="54">
        <f t="shared" si="31"/>
        <v>-1822</v>
      </c>
      <c r="G126" s="54">
        <f t="shared" si="31"/>
        <v>-104</v>
      </c>
      <c r="H126" s="54">
        <f t="shared" si="31"/>
        <v>-625</v>
      </c>
      <c r="I126" s="54">
        <f t="shared" si="31"/>
        <v>-101</v>
      </c>
      <c r="J126" s="54">
        <f t="shared" si="31"/>
        <v>-11</v>
      </c>
      <c r="K126" s="43"/>
      <c r="L126" s="33">
        <f t="shared" si="30"/>
        <v>-2752</v>
      </c>
      <c r="P126" s="93"/>
      <c r="Q126" s="93"/>
      <c r="R126" s="93"/>
      <c r="S126" s="93"/>
    </row>
    <row r="127" spans="2:19" ht="15.95" customHeight="1">
      <c r="B127" s="68" t="s">
        <v>2</v>
      </c>
      <c r="C127" s="43"/>
      <c r="D127" s="43"/>
      <c r="E127" s="17">
        <v>0</v>
      </c>
      <c r="F127" s="17">
        <v>-1677</v>
      </c>
      <c r="G127" s="17">
        <v>-99</v>
      </c>
      <c r="H127" s="17">
        <v>-570</v>
      </c>
      <c r="I127" s="17">
        <v>-101</v>
      </c>
      <c r="J127" s="17">
        <v>-11</v>
      </c>
      <c r="K127" s="43"/>
      <c r="L127" s="33">
        <f t="shared" si="30"/>
        <v>-2458</v>
      </c>
      <c r="P127" s="93"/>
      <c r="Q127" s="93"/>
      <c r="R127" s="93"/>
      <c r="S127" s="93"/>
    </row>
    <row r="128" spans="2:19" ht="15.95" customHeight="1">
      <c r="B128" s="68" t="s">
        <v>3</v>
      </c>
      <c r="C128" s="43"/>
      <c r="D128" s="43"/>
      <c r="E128" s="17">
        <v>0</v>
      </c>
      <c r="F128" s="17">
        <v>-99</v>
      </c>
      <c r="G128" s="17">
        <v>-5</v>
      </c>
      <c r="H128" s="17">
        <v>-53</v>
      </c>
      <c r="I128" s="17">
        <v>0</v>
      </c>
      <c r="J128" s="17">
        <v>0</v>
      </c>
      <c r="K128" s="43"/>
      <c r="L128" s="33">
        <f t="shared" si="30"/>
        <v>-157</v>
      </c>
      <c r="P128" s="93"/>
      <c r="Q128" s="93"/>
      <c r="R128" s="93"/>
      <c r="S128" s="93"/>
    </row>
    <row r="129" spans="2:19" ht="15.95" customHeight="1">
      <c r="B129" s="30" t="s">
        <v>81</v>
      </c>
      <c r="C129" s="43"/>
      <c r="D129" s="43"/>
      <c r="E129" s="17">
        <v>0</v>
      </c>
      <c r="F129" s="17">
        <v>0</v>
      </c>
      <c r="G129" s="17">
        <v>0</v>
      </c>
      <c r="H129" s="17">
        <v>0</v>
      </c>
      <c r="I129" s="17">
        <v>0</v>
      </c>
      <c r="J129" s="17">
        <v>0</v>
      </c>
      <c r="K129" s="43"/>
      <c r="L129" s="33">
        <f t="shared" si="30"/>
        <v>0</v>
      </c>
      <c r="P129" s="93"/>
      <c r="Q129" s="93"/>
      <c r="R129" s="93"/>
      <c r="S129" s="93"/>
    </row>
    <row r="130" spans="2:19" ht="15.95" customHeight="1">
      <c r="B130" s="30" t="s">
        <v>82</v>
      </c>
      <c r="C130" s="43"/>
      <c r="D130" s="43"/>
      <c r="E130" s="17">
        <v>0</v>
      </c>
      <c r="F130" s="17">
        <v>0</v>
      </c>
      <c r="G130" s="17">
        <v>0</v>
      </c>
      <c r="H130" s="17">
        <v>0</v>
      </c>
      <c r="I130" s="17">
        <v>0</v>
      </c>
      <c r="J130" s="17">
        <v>0</v>
      </c>
      <c r="K130" s="43"/>
      <c r="L130" s="33">
        <f t="shared" si="30"/>
        <v>0</v>
      </c>
      <c r="P130" s="93"/>
      <c r="Q130" s="93"/>
      <c r="R130" s="93"/>
      <c r="S130" s="93"/>
    </row>
    <row r="131" spans="2:19" ht="15.95" customHeight="1">
      <c r="B131" s="30" t="s">
        <v>83</v>
      </c>
      <c r="C131" s="43"/>
      <c r="D131" s="43"/>
      <c r="E131" s="43"/>
      <c r="F131" s="17">
        <v>0</v>
      </c>
      <c r="G131" s="17">
        <v>0</v>
      </c>
      <c r="H131" s="17">
        <v>0</v>
      </c>
      <c r="I131" s="17">
        <v>0</v>
      </c>
      <c r="J131" s="17">
        <v>0</v>
      </c>
      <c r="K131" s="43"/>
      <c r="L131" s="33">
        <f t="shared" si="30"/>
        <v>0</v>
      </c>
      <c r="P131" s="93"/>
      <c r="Q131" s="93"/>
      <c r="R131" s="93"/>
      <c r="S131" s="93"/>
    </row>
    <row r="132" spans="2:19" ht="15.95" customHeight="1">
      <c r="B132" s="30" t="s">
        <v>84</v>
      </c>
      <c r="C132" s="43"/>
      <c r="D132" s="43"/>
      <c r="E132" s="17">
        <v>0</v>
      </c>
      <c r="F132" s="61"/>
      <c r="G132" s="61"/>
      <c r="H132" s="61"/>
      <c r="I132" s="61"/>
      <c r="J132" s="61"/>
      <c r="K132" s="43"/>
      <c r="L132" s="33">
        <f t="shared" si="30"/>
        <v>0</v>
      </c>
      <c r="P132" s="93"/>
      <c r="Q132" s="93"/>
      <c r="R132" s="93"/>
      <c r="S132" s="93"/>
    </row>
    <row r="133" spans="2:19" ht="15.95" customHeight="1">
      <c r="B133" s="30" t="s">
        <v>85</v>
      </c>
      <c r="C133" s="43"/>
      <c r="D133" s="43"/>
      <c r="E133" s="17">
        <v>0</v>
      </c>
      <c r="F133" s="61"/>
      <c r="G133" s="61"/>
      <c r="H133" s="61"/>
      <c r="I133" s="61"/>
      <c r="J133" s="61"/>
      <c r="K133" s="43"/>
      <c r="L133" s="33">
        <f t="shared" si="30"/>
        <v>0</v>
      </c>
      <c r="P133" s="93"/>
      <c r="Q133" s="93"/>
      <c r="R133" s="93"/>
      <c r="S133" s="93"/>
    </row>
    <row r="134" spans="2:19" ht="15.95" customHeight="1">
      <c r="B134" s="29" t="s">
        <v>86</v>
      </c>
      <c r="C134" s="43"/>
      <c r="D134" s="43"/>
      <c r="E134" s="17">
        <v>-89</v>
      </c>
      <c r="F134" s="17">
        <v>-46</v>
      </c>
      <c r="G134" s="17">
        <v>0</v>
      </c>
      <c r="H134" s="17">
        <v>-2</v>
      </c>
      <c r="I134" s="17">
        <v>0</v>
      </c>
      <c r="J134" s="17">
        <v>0</v>
      </c>
      <c r="K134" s="43"/>
      <c r="L134" s="33">
        <f t="shared" si="30"/>
        <v>-137</v>
      </c>
      <c r="P134" s="93"/>
      <c r="Q134" s="93"/>
      <c r="R134" s="93"/>
      <c r="S134" s="93"/>
    </row>
    <row r="135" spans="2:19" ht="15.95" customHeight="1">
      <c r="B135" s="31" t="s">
        <v>89</v>
      </c>
      <c r="C135" s="43"/>
      <c r="D135" s="43"/>
      <c r="E135" s="32">
        <f t="shared" ref="E135:J135" si="32">SUM(E117:E120)</f>
        <v>-89</v>
      </c>
      <c r="F135" s="32">
        <f t="shared" si="32"/>
        <v>-9333</v>
      </c>
      <c r="G135" s="32">
        <f t="shared" si="32"/>
        <v>-352</v>
      </c>
      <c r="H135" s="32">
        <f t="shared" si="32"/>
        <v>-925</v>
      </c>
      <c r="I135" s="32">
        <f t="shared" si="32"/>
        <v>-153</v>
      </c>
      <c r="J135" s="32">
        <f t="shared" si="32"/>
        <v>-11</v>
      </c>
      <c r="K135" s="43"/>
      <c r="L135" s="32">
        <f>SUM(C135:K135)</f>
        <v>-10863</v>
      </c>
      <c r="O135" s="16"/>
      <c r="P135" s="89">
        <v>-10863</v>
      </c>
      <c r="Q135" s="48">
        <f>P135-L135</f>
        <v>0</v>
      </c>
    </row>
    <row r="136" spans="2:19" ht="12.75" customHeight="1">
      <c r="B136" s="4"/>
      <c r="C136" s="3"/>
      <c r="D136" s="3"/>
      <c r="E136" s="3"/>
      <c r="F136" s="3"/>
      <c r="G136" s="3"/>
      <c r="H136" s="3"/>
      <c r="I136" s="3"/>
      <c r="J136" s="3"/>
      <c r="K136" s="3"/>
      <c r="L136" s="3"/>
      <c r="M136" s="3"/>
      <c r="P136" s="3"/>
    </row>
  </sheetData>
  <mergeCells count="12">
    <mergeCell ref="C6:C7"/>
    <mergeCell ref="D6:D7"/>
    <mergeCell ref="E6:E7"/>
    <mergeCell ref="F6:F7"/>
    <mergeCell ref="G6:G7"/>
    <mergeCell ref="P6:P7"/>
    <mergeCell ref="Q6:Q7"/>
    <mergeCell ref="H6:H7"/>
    <mergeCell ref="I6:I7"/>
    <mergeCell ref="J6:J7"/>
    <mergeCell ref="K6:K7"/>
    <mergeCell ref="L6:L7"/>
  </mergeCells>
  <conditionalFormatting sqref="M79:M81 M113:M114">
    <cfRule type="cellIs" dxfId="95" priority="24" operator="equal">
      <formula>"FAIL"</formula>
    </cfRule>
  </conditionalFormatting>
  <conditionalFormatting sqref="E77:J77 L77 E111:J111 L111">
    <cfRule type="cellIs" dxfId="94" priority="23" operator="notEqual">
      <formula>0</formula>
    </cfRule>
  </conditionalFormatting>
  <conditionalFormatting sqref="Q8:Q13 Q19:Q23 Q28 Q39:Q40 Q44 Q48 Q135">
    <cfRule type="cellIs" dxfId="93" priority="22" operator="notEqual">
      <formula>0</formula>
    </cfRule>
  </conditionalFormatting>
  <conditionalFormatting sqref="Q6:Q7">
    <cfRule type="expression" dxfId="92" priority="21">
      <formula>SUM($Q$8:$Q$135)&lt;&gt;0</formula>
    </cfRule>
  </conditionalFormatting>
  <conditionalFormatting sqref="C3:E3">
    <cfRule type="expression" dxfId="91" priority="20">
      <formula>$E$3&lt;&gt;0</formula>
    </cfRule>
  </conditionalFormatting>
  <conditionalFormatting sqref="C33:L33">
    <cfRule type="expression" dxfId="90" priority="18">
      <formula>ABS(C16-C33)&gt;1000</formula>
    </cfRule>
    <cfRule type="expression" dxfId="89" priority="19">
      <formula>ABS((C16-C33)/C33)&gt;0.1</formula>
    </cfRule>
  </conditionalFormatting>
  <conditionalFormatting sqref="C34:L34">
    <cfRule type="expression" dxfId="88" priority="16">
      <formula>ABS(C26-C34)&gt;1000</formula>
    </cfRule>
    <cfRule type="expression" dxfId="87" priority="17">
      <formula>ABS((C26-C34)/C34)&gt;0.1</formula>
    </cfRule>
  </conditionalFormatting>
  <conditionalFormatting sqref="C35:L35">
    <cfRule type="expression" dxfId="86" priority="14">
      <formula>ABS(C28-C35)&gt;1000</formula>
    </cfRule>
    <cfRule type="expression" dxfId="85" priority="15">
      <formula>ABS((C28-C35)/C35)&gt;0.1</formula>
    </cfRule>
  </conditionalFormatting>
  <conditionalFormatting sqref="Q45">
    <cfRule type="cellIs" dxfId="84" priority="13" operator="notEqual">
      <formula>0</formula>
    </cfRule>
  </conditionalFormatting>
  <dataValidations count="2">
    <dataValidation type="list" allowBlank="1" showInputMessage="1" showErrorMessage="1" sqref="H3">
      <formula1>#REF!</formula1>
    </dataValidation>
    <dataValidation errorStyle="warning" allowBlank="1" showInputMessage="1" showErrorMessage="1" sqref="E131 F132:J133 E126:J126 F123:J124 E120:J121 N54 N88 E54:J54 E88:J88 C117:D120 K117:K120 K79 C79:D79 C51:D54 K51:K54 E51:J51 C85:D88 K85:K88 C113:D113 K113"/>
  </dataValidations>
  <printOptions horizontalCentered="1" verticalCentered="1"/>
  <pageMargins left="0.47244094488188981" right="0.47244094488188981" top="0.47244094488188981" bottom="0.47244094488188981" header="0.51181102362204722" footer="0.51181102362204722"/>
  <pageSetup paperSize="8" scale="47"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8DB4E2"/>
    <pageSetUpPr fitToPage="1"/>
  </sheetPr>
  <dimension ref="A1:S136"/>
  <sheetViews>
    <sheetView zoomScaleNormal="100" workbookViewId="0">
      <pane ySplit="7" topLeftCell="A8" activePane="bottomLeft" state="frozen"/>
      <selection activeCell="L1" sqref="L1"/>
      <selection pane="bottomLeft" activeCell="L1" sqref="L1"/>
    </sheetView>
  </sheetViews>
  <sheetFormatPr defaultColWidth="10" defaultRowHeight="12.75"/>
  <cols>
    <col min="1" max="1" width="2.7109375" style="85" customWidth="1"/>
    <col min="2" max="2" width="104" style="85" customWidth="1"/>
    <col min="3" max="5" width="13.42578125" style="85" customWidth="1"/>
    <col min="6" max="6" width="13.85546875" style="85" customWidth="1"/>
    <col min="7" max="8" width="12.5703125" style="85" customWidth="1"/>
    <col min="9" max="9" width="13.28515625" style="85" customWidth="1"/>
    <col min="10" max="10" width="12.28515625" style="85" customWidth="1"/>
    <col min="11" max="12" width="15.140625" style="85" customWidth="1"/>
    <col min="13" max="13" width="7.7109375" style="85" customWidth="1"/>
    <col min="14" max="14" width="13" style="85" customWidth="1"/>
    <col min="15" max="15" width="3.28515625" style="85" customWidth="1"/>
    <col min="16" max="16" width="10.7109375" style="85" customWidth="1"/>
    <col min="17" max="17" width="11.5703125" style="85" customWidth="1"/>
    <col min="18" max="18" width="12.42578125" style="85" customWidth="1"/>
    <col min="19" max="20" width="9.140625" style="85" customWidth="1"/>
    <col min="21" max="21" width="10" style="85"/>
    <col min="22" max="22" width="10" style="85" customWidth="1"/>
    <col min="23" max="16384" width="10" style="85"/>
  </cols>
  <sheetData>
    <row r="1" spans="1:17" ht="20.100000000000001" customHeight="1">
      <c r="B1" s="22" t="s">
        <v>18</v>
      </c>
      <c r="C1" s="90"/>
      <c r="D1" s="90"/>
      <c r="G1" s="90"/>
      <c r="H1" s="90"/>
    </row>
    <row r="2" spans="1:17" ht="20.100000000000001" customHeight="1">
      <c r="B2" s="22" t="s">
        <v>116</v>
      </c>
    </row>
    <row r="3" spans="1:17" ht="20.100000000000001" customHeight="1">
      <c r="B3" s="23" t="s">
        <v>46</v>
      </c>
      <c r="C3" s="91"/>
      <c r="D3" s="91"/>
      <c r="E3" s="80"/>
      <c r="F3" s="92"/>
      <c r="G3" s="92"/>
      <c r="H3" s="82"/>
    </row>
    <row r="4" spans="1:17" ht="12.75" customHeight="1">
      <c r="C4" s="10"/>
      <c r="D4" s="10"/>
      <c r="E4" s="10"/>
      <c r="F4" s="10"/>
      <c r="G4" s="10"/>
      <c r="H4" s="10"/>
      <c r="I4" s="10"/>
      <c r="J4" s="10"/>
      <c r="K4" s="10"/>
      <c r="L4" s="10"/>
      <c r="M4" s="10"/>
      <c r="N4" s="10"/>
      <c r="P4" s="24"/>
    </row>
    <row r="5" spans="1:17" ht="12.75" customHeight="1">
      <c r="C5" s="10"/>
      <c r="D5" s="10"/>
      <c r="E5" s="10"/>
      <c r="F5" s="10"/>
      <c r="G5" s="10"/>
      <c r="H5" s="10"/>
      <c r="I5" s="10"/>
      <c r="J5" s="10"/>
      <c r="K5" s="10"/>
      <c r="L5" s="24" t="s">
        <v>64</v>
      </c>
      <c r="P5" s="16"/>
    </row>
    <row r="6" spans="1:17" ht="33" customHeight="1">
      <c r="B6" s="58" t="s">
        <v>104</v>
      </c>
      <c r="C6" s="108" t="s">
        <v>19</v>
      </c>
      <c r="D6" s="108" t="s">
        <v>20</v>
      </c>
      <c r="E6" s="108" t="s">
        <v>21</v>
      </c>
      <c r="F6" s="108" t="s">
        <v>63</v>
      </c>
      <c r="G6" s="108" t="s">
        <v>108</v>
      </c>
      <c r="H6" s="108" t="s">
        <v>109</v>
      </c>
      <c r="I6" s="108" t="s">
        <v>110</v>
      </c>
      <c r="J6" s="108" t="s">
        <v>111</v>
      </c>
      <c r="K6" s="108" t="s">
        <v>70</v>
      </c>
      <c r="L6" s="109" t="s">
        <v>22</v>
      </c>
      <c r="N6" s="49" t="s">
        <v>9</v>
      </c>
      <c r="O6" s="9"/>
      <c r="P6" s="107" t="s">
        <v>7</v>
      </c>
      <c r="Q6" s="107" t="s">
        <v>8</v>
      </c>
    </row>
    <row r="7" spans="1:17" ht="51.75" customHeight="1">
      <c r="B7" s="56" t="s">
        <v>105</v>
      </c>
      <c r="C7" s="108"/>
      <c r="D7" s="108"/>
      <c r="E7" s="108"/>
      <c r="F7" s="108"/>
      <c r="G7" s="108"/>
      <c r="H7" s="108"/>
      <c r="I7" s="108"/>
      <c r="J7" s="108"/>
      <c r="K7" s="108"/>
      <c r="L7" s="109"/>
      <c r="N7" s="49" t="s">
        <v>112</v>
      </c>
      <c r="O7" s="57"/>
      <c r="P7" s="107"/>
      <c r="Q7" s="107"/>
    </row>
    <row r="8" spans="1:17" ht="15.95" customHeight="1">
      <c r="A8" s="16"/>
      <c r="B8" s="28" t="s">
        <v>12</v>
      </c>
      <c r="C8" s="86">
        <v>61</v>
      </c>
      <c r="D8" s="86">
        <v>2</v>
      </c>
      <c r="E8" s="86">
        <v>1407</v>
      </c>
      <c r="F8" s="86">
        <v>2484</v>
      </c>
      <c r="G8" s="86">
        <v>438</v>
      </c>
      <c r="H8" s="86">
        <v>1881</v>
      </c>
      <c r="I8" s="86">
        <v>241</v>
      </c>
      <c r="J8" s="86">
        <v>116</v>
      </c>
      <c r="K8" s="86">
        <v>123</v>
      </c>
      <c r="L8" s="59">
        <f>SUM(C8:K8)</f>
        <v>6753</v>
      </c>
      <c r="M8" s="10"/>
      <c r="N8" s="10"/>
      <c r="O8" s="19"/>
      <c r="P8" s="46">
        <v>6753</v>
      </c>
      <c r="Q8" s="47">
        <f t="shared" ref="Q8:Q13" si="0">P8-L8</f>
        <v>0</v>
      </c>
    </row>
    <row r="9" spans="1:17" ht="15.95" customHeight="1">
      <c r="A9" s="16"/>
      <c r="B9" s="28" t="s">
        <v>57</v>
      </c>
      <c r="C9" s="43"/>
      <c r="D9" s="43"/>
      <c r="E9" s="43"/>
      <c r="F9" s="43"/>
      <c r="G9" s="43"/>
      <c r="H9" s="43"/>
      <c r="I9" s="43"/>
      <c r="J9" s="43"/>
      <c r="K9" s="43"/>
      <c r="L9" s="43"/>
      <c r="M9" s="10"/>
      <c r="N9" s="10"/>
      <c r="O9" s="19"/>
      <c r="P9" s="78"/>
      <c r="Q9" s="79"/>
    </row>
    <row r="10" spans="1:17" ht="15.95" customHeight="1">
      <c r="A10" s="16"/>
      <c r="B10" s="29" t="s">
        <v>94</v>
      </c>
      <c r="C10" s="17">
        <v>0</v>
      </c>
      <c r="D10" s="17">
        <v>0</v>
      </c>
      <c r="E10" s="17">
        <v>0</v>
      </c>
      <c r="F10" s="17">
        <v>19999</v>
      </c>
      <c r="G10" s="17">
        <v>4155</v>
      </c>
      <c r="H10" s="17">
        <v>19323</v>
      </c>
      <c r="I10" s="17">
        <v>2337</v>
      </c>
      <c r="J10" s="17">
        <v>6129</v>
      </c>
      <c r="K10" s="17">
        <v>0</v>
      </c>
      <c r="L10" s="33">
        <f>SUM(C10:K10)</f>
        <v>51943</v>
      </c>
      <c r="M10" s="10"/>
      <c r="N10" s="10"/>
      <c r="O10" s="18"/>
      <c r="P10" s="46">
        <v>51943</v>
      </c>
      <c r="Q10" s="47">
        <f t="shared" si="0"/>
        <v>0</v>
      </c>
    </row>
    <row r="11" spans="1:17" ht="15.95" customHeight="1">
      <c r="B11" s="29" t="s">
        <v>91</v>
      </c>
      <c r="C11" s="17">
        <v>0</v>
      </c>
      <c r="D11" s="17">
        <v>0</v>
      </c>
      <c r="E11" s="17">
        <v>-295</v>
      </c>
      <c r="F11" s="17">
        <v>-488</v>
      </c>
      <c r="G11" s="17">
        <v>-29</v>
      </c>
      <c r="H11" s="17">
        <v>-145</v>
      </c>
      <c r="I11" s="17">
        <v>-27</v>
      </c>
      <c r="J11" s="17">
        <v>-2</v>
      </c>
      <c r="K11" s="17">
        <v>-15</v>
      </c>
      <c r="L11" s="33">
        <f>SUM(C11:K11)</f>
        <v>-1001</v>
      </c>
      <c r="O11" s="15"/>
      <c r="P11" s="46">
        <v>-1001</v>
      </c>
      <c r="Q11" s="47">
        <f t="shared" si="0"/>
        <v>0</v>
      </c>
    </row>
    <row r="12" spans="1:17" ht="15.95" customHeight="1">
      <c r="B12" s="28" t="s">
        <v>15</v>
      </c>
      <c r="C12" s="17">
        <v>665</v>
      </c>
      <c r="D12" s="17">
        <v>13</v>
      </c>
      <c r="E12" s="17">
        <v>14800</v>
      </c>
      <c r="F12" s="17">
        <v>44200</v>
      </c>
      <c r="G12" s="17">
        <v>5247</v>
      </c>
      <c r="H12" s="17">
        <v>23362</v>
      </c>
      <c r="I12" s="17">
        <v>3072</v>
      </c>
      <c r="J12" s="17">
        <v>2031</v>
      </c>
      <c r="K12" s="17">
        <v>1509</v>
      </c>
      <c r="L12" s="33">
        <f>SUM(C12:K12)</f>
        <v>94899</v>
      </c>
      <c r="M12" s="10"/>
      <c r="N12" s="10"/>
      <c r="O12" s="11"/>
      <c r="P12" s="46">
        <v>94899</v>
      </c>
      <c r="Q12" s="47">
        <f t="shared" si="0"/>
        <v>0</v>
      </c>
    </row>
    <row r="13" spans="1:17" ht="15.95" customHeight="1">
      <c r="B13" s="31" t="s">
        <v>68</v>
      </c>
      <c r="C13" s="32">
        <f>C8+C9+C10+C11+C12</f>
        <v>726</v>
      </c>
      <c r="D13" s="32">
        <f t="shared" ref="D13:L13" si="1">D8+D9+D10+D11+D12</f>
        <v>15</v>
      </c>
      <c r="E13" s="32">
        <f t="shared" si="1"/>
        <v>15912</v>
      </c>
      <c r="F13" s="32">
        <f t="shared" si="1"/>
        <v>66195</v>
      </c>
      <c r="G13" s="32">
        <f t="shared" si="1"/>
        <v>9811</v>
      </c>
      <c r="H13" s="32">
        <f t="shared" si="1"/>
        <v>44421</v>
      </c>
      <c r="I13" s="32">
        <f t="shared" si="1"/>
        <v>5623</v>
      </c>
      <c r="J13" s="32">
        <f t="shared" si="1"/>
        <v>8274</v>
      </c>
      <c r="K13" s="32">
        <f t="shared" si="1"/>
        <v>1617</v>
      </c>
      <c r="L13" s="32">
        <f t="shared" si="1"/>
        <v>152594</v>
      </c>
      <c r="M13" s="12"/>
      <c r="N13" s="10"/>
      <c r="O13" s="11"/>
      <c r="P13" s="46">
        <v>152594</v>
      </c>
      <c r="Q13" s="47">
        <f t="shared" si="0"/>
        <v>0</v>
      </c>
    </row>
    <row r="14" spans="1:17" ht="12.75" customHeight="1">
      <c r="C14" s="3"/>
      <c r="D14" s="3"/>
      <c r="E14" s="3"/>
      <c r="F14" s="3"/>
      <c r="G14" s="3"/>
      <c r="H14" s="3"/>
      <c r="I14" s="3"/>
      <c r="J14" s="3"/>
      <c r="K14" s="3"/>
      <c r="L14" s="3"/>
      <c r="N14" s="10"/>
      <c r="O14" s="5"/>
      <c r="P14" s="7"/>
      <c r="Q14" s="7"/>
    </row>
    <row r="15" spans="1:17" ht="15.95" customHeight="1">
      <c r="B15" s="45" t="s">
        <v>95</v>
      </c>
      <c r="C15" s="83">
        <f t="shared" ref="C15:K15" si="2">IF(C10&gt;-C21,C10+C21,0)</f>
        <v>0</v>
      </c>
      <c r="D15" s="83">
        <f t="shared" si="2"/>
        <v>0</v>
      </c>
      <c r="E15" s="83">
        <f t="shared" si="2"/>
        <v>0</v>
      </c>
      <c r="F15" s="83">
        <f t="shared" si="2"/>
        <v>0</v>
      </c>
      <c r="G15" s="83">
        <f t="shared" si="2"/>
        <v>0</v>
      </c>
      <c r="H15" s="83">
        <f t="shared" si="2"/>
        <v>0</v>
      </c>
      <c r="I15" s="83">
        <f t="shared" si="2"/>
        <v>0</v>
      </c>
      <c r="J15" s="83">
        <f t="shared" si="2"/>
        <v>0</v>
      </c>
      <c r="K15" s="83">
        <f t="shared" si="2"/>
        <v>0</v>
      </c>
      <c r="L15" s="33">
        <f>SUM(C15:K15)</f>
        <v>0</v>
      </c>
      <c r="N15" s="10"/>
      <c r="O15" s="5"/>
      <c r="P15" s="7"/>
      <c r="Q15" s="7"/>
    </row>
    <row r="16" spans="1:17" ht="15.95" customHeight="1">
      <c r="B16" s="31" t="s">
        <v>92</v>
      </c>
      <c r="C16" s="32">
        <f>SUM(C8:C9,C12,C15)+C19+C20+C11</f>
        <v>726</v>
      </c>
      <c r="D16" s="32">
        <f t="shared" ref="D16:K16" si="3">SUM(D8:D9,D12,D15)+D19+D20+D11</f>
        <v>15</v>
      </c>
      <c r="E16" s="32">
        <f t="shared" si="3"/>
        <v>15899</v>
      </c>
      <c r="F16" s="32">
        <f t="shared" si="3"/>
        <v>46190</v>
      </c>
      <c r="G16" s="32">
        <f t="shared" si="3"/>
        <v>5655</v>
      </c>
      <c r="H16" s="32">
        <f t="shared" si="3"/>
        <v>25096</v>
      </c>
      <c r="I16" s="32">
        <f t="shared" si="3"/>
        <v>3285</v>
      </c>
      <c r="J16" s="32">
        <f t="shared" si="3"/>
        <v>2144</v>
      </c>
      <c r="K16" s="32">
        <f t="shared" si="3"/>
        <v>1617</v>
      </c>
      <c r="L16" s="32">
        <f>SUM(C16:K16)</f>
        <v>100627</v>
      </c>
      <c r="N16" s="10"/>
      <c r="O16" s="6"/>
      <c r="P16" s="7"/>
      <c r="Q16" s="7"/>
    </row>
    <row r="17" spans="1:19" ht="12.75" customHeight="1">
      <c r="A17" s="16"/>
      <c r="C17" s="3"/>
      <c r="D17" s="3"/>
      <c r="E17" s="3"/>
      <c r="F17" s="3"/>
      <c r="G17" s="3"/>
      <c r="H17" s="3"/>
      <c r="I17" s="3"/>
      <c r="J17" s="3"/>
      <c r="K17" s="3"/>
      <c r="L17" s="3"/>
      <c r="O17" s="18"/>
      <c r="P17" s="7"/>
      <c r="Q17" s="7"/>
    </row>
    <row r="18" spans="1:19" ht="15.95" customHeight="1">
      <c r="B18" s="21" t="s">
        <v>54</v>
      </c>
      <c r="C18" s="3"/>
      <c r="D18" s="3"/>
      <c r="E18" s="3"/>
      <c r="F18" s="3"/>
      <c r="G18" s="3"/>
      <c r="H18" s="3"/>
      <c r="I18" s="3"/>
      <c r="J18" s="3"/>
      <c r="K18" s="3"/>
      <c r="L18" s="3"/>
      <c r="M18" s="10"/>
      <c r="N18" s="5"/>
      <c r="O18" s="3"/>
      <c r="P18" s="7"/>
      <c r="Q18" s="7"/>
      <c r="R18" s="42"/>
      <c r="S18" s="42"/>
    </row>
    <row r="19" spans="1:19" ht="15.95" customHeight="1">
      <c r="A19" s="16"/>
      <c r="B19" s="29" t="s">
        <v>69</v>
      </c>
      <c r="C19" s="17">
        <v>0</v>
      </c>
      <c r="D19" s="17">
        <v>0</v>
      </c>
      <c r="E19" s="17">
        <v>-13</v>
      </c>
      <c r="F19" s="17">
        <v>-6</v>
      </c>
      <c r="G19" s="17">
        <v>-1</v>
      </c>
      <c r="H19" s="17">
        <v>-2</v>
      </c>
      <c r="I19" s="17">
        <v>-1</v>
      </c>
      <c r="J19" s="17">
        <v>-1</v>
      </c>
      <c r="K19" s="17">
        <v>0</v>
      </c>
      <c r="L19" s="33">
        <f t="shared" ref="L19:L23" si="4">SUM(C19:K19)</f>
        <v>-24</v>
      </c>
      <c r="O19" s="19"/>
      <c r="P19" s="46">
        <v>-24</v>
      </c>
      <c r="Q19" s="47">
        <f t="shared" ref="Q19:Q23" si="5">P19-L19</f>
        <v>0</v>
      </c>
    </row>
    <row r="20" spans="1:19" ht="15.95" customHeight="1">
      <c r="A20" s="16"/>
      <c r="B20" s="28" t="s">
        <v>56</v>
      </c>
      <c r="C20" s="43"/>
      <c r="D20" s="43"/>
      <c r="E20" s="43"/>
      <c r="F20" s="43"/>
      <c r="G20" s="43"/>
      <c r="H20" s="43"/>
      <c r="I20" s="43"/>
      <c r="J20" s="43"/>
      <c r="K20" s="43"/>
      <c r="L20" s="43"/>
      <c r="O20" s="18"/>
      <c r="P20" s="78"/>
      <c r="Q20" s="79"/>
    </row>
    <row r="21" spans="1:19" ht="15.95" customHeight="1">
      <c r="B21" s="29" t="s">
        <v>97</v>
      </c>
      <c r="C21" s="17">
        <v>0</v>
      </c>
      <c r="D21" s="17">
        <v>0</v>
      </c>
      <c r="E21" s="17">
        <v>0</v>
      </c>
      <c r="F21" s="17">
        <v>-19999</v>
      </c>
      <c r="G21" s="17">
        <v>-4155</v>
      </c>
      <c r="H21" s="17">
        <v>-19323</v>
      </c>
      <c r="I21" s="17">
        <v>-2337</v>
      </c>
      <c r="J21" s="17">
        <v>-6129</v>
      </c>
      <c r="K21" s="17">
        <v>0</v>
      </c>
      <c r="L21" s="33">
        <f t="shared" si="4"/>
        <v>-51943</v>
      </c>
      <c r="O21" s="18"/>
      <c r="P21" s="46">
        <v>-51943</v>
      </c>
      <c r="Q21" s="47">
        <f t="shared" si="5"/>
        <v>0</v>
      </c>
    </row>
    <row r="22" spans="1:19" ht="15.95" customHeight="1">
      <c r="B22" s="28" t="s">
        <v>17</v>
      </c>
      <c r="C22" s="17">
        <v>-74</v>
      </c>
      <c r="D22" s="17">
        <v>0</v>
      </c>
      <c r="E22" s="17">
        <v>-261</v>
      </c>
      <c r="F22" s="17">
        <v>-18310</v>
      </c>
      <c r="G22" s="17">
        <v>-865</v>
      </c>
      <c r="H22" s="17">
        <v>-4506</v>
      </c>
      <c r="I22" s="17">
        <v>-706</v>
      </c>
      <c r="J22" s="17">
        <v>-871</v>
      </c>
      <c r="K22" s="17">
        <v>-1413</v>
      </c>
      <c r="L22" s="33">
        <f t="shared" si="4"/>
        <v>-27006</v>
      </c>
      <c r="O22" s="18"/>
      <c r="P22" s="46">
        <v>-27006</v>
      </c>
      <c r="Q22" s="47">
        <f t="shared" si="5"/>
        <v>0</v>
      </c>
    </row>
    <row r="23" spans="1:19" ht="15.95" customHeight="1">
      <c r="B23" s="34" t="s">
        <v>90</v>
      </c>
      <c r="C23" s="32">
        <f t="shared" ref="C23:K23" si="6">SUM(C19:C22)</f>
        <v>-74</v>
      </c>
      <c r="D23" s="32">
        <f t="shared" si="6"/>
        <v>0</v>
      </c>
      <c r="E23" s="32">
        <f t="shared" si="6"/>
        <v>-274</v>
      </c>
      <c r="F23" s="32">
        <f t="shared" si="6"/>
        <v>-38315</v>
      </c>
      <c r="G23" s="32">
        <f t="shared" si="6"/>
        <v>-5021</v>
      </c>
      <c r="H23" s="32">
        <f t="shared" si="6"/>
        <v>-23831</v>
      </c>
      <c r="I23" s="32">
        <f t="shared" si="6"/>
        <v>-3044</v>
      </c>
      <c r="J23" s="32">
        <f t="shared" si="6"/>
        <v>-7001</v>
      </c>
      <c r="K23" s="32">
        <f t="shared" si="6"/>
        <v>-1413</v>
      </c>
      <c r="L23" s="32">
        <f t="shared" si="4"/>
        <v>-78973</v>
      </c>
      <c r="M23" s="1"/>
      <c r="O23" s="15"/>
      <c r="P23" s="46">
        <v>-78973</v>
      </c>
      <c r="Q23" s="47">
        <f t="shared" si="5"/>
        <v>0</v>
      </c>
    </row>
    <row r="24" spans="1:19" ht="12.75" customHeight="1">
      <c r="A24" s="16"/>
      <c r="B24" s="2"/>
      <c r="C24" s="3"/>
      <c r="D24" s="3"/>
      <c r="E24" s="3"/>
      <c r="F24" s="3"/>
      <c r="G24" s="3"/>
      <c r="H24" s="3"/>
      <c r="I24" s="3"/>
      <c r="J24" s="3"/>
      <c r="K24" s="3"/>
      <c r="L24" s="3"/>
      <c r="O24" s="16"/>
      <c r="P24" s="7"/>
      <c r="Q24" s="7"/>
    </row>
    <row r="25" spans="1:19" ht="15.95" customHeight="1">
      <c r="A25" s="16"/>
      <c r="B25" s="45" t="s">
        <v>96</v>
      </c>
      <c r="C25" s="83">
        <f t="shared" ref="C25:K25" si="7">IF(-C21&gt;C10,C21+C10,0)</f>
        <v>0</v>
      </c>
      <c r="D25" s="83">
        <f t="shared" si="7"/>
        <v>0</v>
      </c>
      <c r="E25" s="83">
        <f t="shared" si="7"/>
        <v>0</v>
      </c>
      <c r="F25" s="83">
        <f t="shared" si="7"/>
        <v>0</v>
      </c>
      <c r="G25" s="83">
        <f t="shared" si="7"/>
        <v>0</v>
      </c>
      <c r="H25" s="83">
        <f t="shared" si="7"/>
        <v>0</v>
      </c>
      <c r="I25" s="83">
        <f t="shared" si="7"/>
        <v>0</v>
      </c>
      <c r="J25" s="83">
        <f t="shared" si="7"/>
        <v>0</v>
      </c>
      <c r="K25" s="83">
        <f t="shared" si="7"/>
        <v>0</v>
      </c>
      <c r="L25" s="33">
        <f t="shared" ref="L25:L26" si="8">SUM(C25:K25)</f>
        <v>0</v>
      </c>
      <c r="O25" s="16"/>
      <c r="P25" s="7"/>
      <c r="Q25" s="7"/>
    </row>
    <row r="26" spans="1:19" ht="15.95" customHeight="1">
      <c r="A26" s="16"/>
      <c r="B26" s="31" t="s">
        <v>93</v>
      </c>
      <c r="C26" s="32">
        <f>SUM(C22,C25)</f>
        <v>-74</v>
      </c>
      <c r="D26" s="32">
        <f t="shared" ref="D26:K26" si="9">SUM(D22,D25)</f>
        <v>0</v>
      </c>
      <c r="E26" s="32">
        <f t="shared" si="9"/>
        <v>-261</v>
      </c>
      <c r="F26" s="32">
        <f t="shared" si="9"/>
        <v>-18310</v>
      </c>
      <c r="G26" s="32">
        <f t="shared" si="9"/>
        <v>-865</v>
      </c>
      <c r="H26" s="32">
        <f t="shared" si="9"/>
        <v>-4506</v>
      </c>
      <c r="I26" s="32">
        <f t="shared" si="9"/>
        <v>-706</v>
      </c>
      <c r="J26" s="32">
        <f t="shared" si="9"/>
        <v>-871</v>
      </c>
      <c r="K26" s="32">
        <f t="shared" si="9"/>
        <v>-1413</v>
      </c>
      <c r="L26" s="32">
        <f t="shared" si="8"/>
        <v>-27006</v>
      </c>
      <c r="O26" s="15"/>
      <c r="P26" s="7"/>
      <c r="Q26" s="7"/>
    </row>
    <row r="27" spans="1:19" ht="12.75" customHeight="1">
      <c r="A27" s="16"/>
      <c r="B27" s="2"/>
      <c r="C27" s="3"/>
      <c r="D27" s="3"/>
      <c r="E27" s="3"/>
      <c r="F27" s="3"/>
      <c r="G27" s="3"/>
      <c r="H27" s="3"/>
      <c r="I27" s="3"/>
      <c r="J27" s="3"/>
      <c r="K27" s="3"/>
      <c r="L27" s="3"/>
      <c r="O27" s="15"/>
      <c r="P27" s="7"/>
      <c r="Q27" s="7"/>
    </row>
    <row r="28" spans="1:19" ht="15.95" customHeight="1">
      <c r="A28" s="16"/>
      <c r="B28" s="31" t="s">
        <v>67</v>
      </c>
      <c r="C28" s="32">
        <f>C13+C23</f>
        <v>652</v>
      </c>
      <c r="D28" s="32">
        <f t="shared" ref="D28:L28" si="10">D13+D23</f>
        <v>15</v>
      </c>
      <c r="E28" s="32">
        <f t="shared" si="10"/>
        <v>15638</v>
      </c>
      <c r="F28" s="32">
        <f t="shared" si="10"/>
        <v>27880</v>
      </c>
      <c r="G28" s="32">
        <f t="shared" si="10"/>
        <v>4790</v>
      </c>
      <c r="H28" s="32">
        <f t="shared" si="10"/>
        <v>20590</v>
      </c>
      <c r="I28" s="32">
        <f t="shared" si="10"/>
        <v>2579</v>
      </c>
      <c r="J28" s="32">
        <f t="shared" si="10"/>
        <v>1273</v>
      </c>
      <c r="K28" s="32">
        <f t="shared" si="10"/>
        <v>204</v>
      </c>
      <c r="L28" s="32">
        <f t="shared" si="10"/>
        <v>73621</v>
      </c>
      <c r="M28" s="1"/>
      <c r="O28" s="15"/>
      <c r="P28" s="46">
        <v>73621</v>
      </c>
      <c r="Q28" s="47">
        <f>P28-L28</f>
        <v>0</v>
      </c>
    </row>
    <row r="29" spans="1:19" ht="12.75" customHeight="1">
      <c r="A29" s="20"/>
      <c r="B29" s="2"/>
      <c r="C29" s="3"/>
      <c r="D29" s="3"/>
      <c r="E29" s="3"/>
      <c r="F29" s="3"/>
      <c r="G29" s="3"/>
      <c r="H29" s="3"/>
      <c r="I29" s="3"/>
      <c r="J29" s="3"/>
      <c r="K29" s="3"/>
      <c r="L29" s="3"/>
      <c r="O29" s="41"/>
      <c r="P29" s="3"/>
      <c r="Q29" s="3"/>
    </row>
    <row r="30" spans="1:19" ht="15.95" customHeight="1">
      <c r="B30" s="28" t="s">
        <v>14</v>
      </c>
      <c r="C30" s="17">
        <v>0</v>
      </c>
      <c r="D30" s="17">
        <v>0</v>
      </c>
      <c r="E30" s="17">
        <v>0</v>
      </c>
      <c r="F30" s="17">
        <v>0</v>
      </c>
      <c r="G30" s="17">
        <v>0</v>
      </c>
      <c r="H30" s="17">
        <v>0</v>
      </c>
      <c r="I30" s="17">
        <v>0</v>
      </c>
      <c r="J30" s="17">
        <v>0</v>
      </c>
      <c r="K30" s="17">
        <v>0</v>
      </c>
      <c r="L30" s="33">
        <f>SUM(C30:K30)</f>
        <v>0</v>
      </c>
      <c r="M30" s="10"/>
      <c r="N30" s="10"/>
      <c r="P30" s="11"/>
      <c r="Q30" s="15"/>
    </row>
    <row r="31" spans="1:19" s="16" customFormat="1" ht="12.75" customHeight="1">
      <c r="A31" s="85"/>
      <c r="B31" s="14"/>
      <c r="C31" s="11"/>
      <c r="D31" s="11"/>
      <c r="E31" s="11"/>
      <c r="F31" s="11"/>
      <c r="G31" s="11"/>
      <c r="H31" s="11"/>
      <c r="I31" s="11"/>
      <c r="J31" s="11"/>
      <c r="K31" s="11"/>
      <c r="L31" s="11"/>
      <c r="M31" s="13"/>
      <c r="N31" s="13"/>
      <c r="O31" s="36"/>
      <c r="P31" s="25"/>
      <c r="Q31" s="26"/>
    </row>
    <row r="32" spans="1:19" s="16" customFormat="1" ht="15.95" customHeight="1">
      <c r="B32" s="37" t="s">
        <v>106</v>
      </c>
      <c r="C32" s="11"/>
      <c r="D32" s="11"/>
      <c r="E32" s="11"/>
      <c r="F32" s="11"/>
      <c r="G32" s="11"/>
      <c r="H32" s="11"/>
      <c r="I32" s="11"/>
      <c r="J32" s="11"/>
      <c r="K32" s="11"/>
      <c r="L32" s="15"/>
      <c r="M32" s="25"/>
      <c r="O32" s="15"/>
      <c r="P32" s="15"/>
      <c r="Q32" s="15"/>
      <c r="S32" s="15"/>
    </row>
    <row r="33" spans="1:19" s="16" customFormat="1" ht="15.95" customHeight="1">
      <c r="A33" s="85"/>
      <c r="B33" s="45" t="s">
        <v>117</v>
      </c>
      <c r="C33" s="83">
        <v>824</v>
      </c>
      <c r="D33" s="83">
        <v>17</v>
      </c>
      <c r="E33" s="83">
        <v>16123</v>
      </c>
      <c r="F33" s="83">
        <v>42485</v>
      </c>
      <c r="G33" s="83">
        <v>5312</v>
      </c>
      <c r="H33" s="83">
        <v>23770</v>
      </c>
      <c r="I33" s="83">
        <v>3041</v>
      </c>
      <c r="J33" s="83">
        <v>1908</v>
      </c>
      <c r="K33" s="83">
        <v>1429</v>
      </c>
      <c r="L33" s="83">
        <v>94909</v>
      </c>
      <c r="M33" s="13"/>
      <c r="N33" s="13"/>
      <c r="O33" s="36"/>
      <c r="P33" s="40"/>
      <c r="Q33" s="39"/>
    </row>
    <row r="34" spans="1:19" ht="15.95" customHeight="1">
      <c r="B34" s="45" t="s">
        <v>118</v>
      </c>
      <c r="C34" s="83">
        <v>-70</v>
      </c>
      <c r="D34" s="83">
        <v>0</v>
      </c>
      <c r="E34" s="83">
        <v>-502</v>
      </c>
      <c r="F34" s="83">
        <v>-16329</v>
      </c>
      <c r="G34" s="83">
        <v>-700</v>
      </c>
      <c r="H34" s="83">
        <v>-4055</v>
      </c>
      <c r="I34" s="83">
        <v>-548</v>
      </c>
      <c r="J34" s="83">
        <v>-1099</v>
      </c>
      <c r="K34" s="83">
        <v>-1356</v>
      </c>
      <c r="L34" s="83">
        <v>-24659</v>
      </c>
      <c r="O34" s="36"/>
      <c r="P34" s="3"/>
      <c r="Q34" s="3"/>
    </row>
    <row r="35" spans="1:19" ht="15.95" customHeight="1">
      <c r="B35" s="45" t="s">
        <v>119</v>
      </c>
      <c r="C35" s="83">
        <v>754</v>
      </c>
      <c r="D35" s="83">
        <v>17</v>
      </c>
      <c r="E35" s="83">
        <v>15621</v>
      </c>
      <c r="F35" s="83">
        <v>26156</v>
      </c>
      <c r="G35" s="83">
        <v>4612</v>
      </c>
      <c r="H35" s="83">
        <v>19715</v>
      </c>
      <c r="I35" s="83">
        <v>2493</v>
      </c>
      <c r="J35" s="83">
        <v>809</v>
      </c>
      <c r="K35" s="83">
        <v>73</v>
      </c>
      <c r="L35" s="83">
        <v>70250</v>
      </c>
      <c r="O35" s="36"/>
      <c r="P35" s="3"/>
      <c r="Q35" s="3"/>
    </row>
    <row r="36" spans="1:19" ht="12.75" customHeight="1">
      <c r="C36" s="41">
        <v>2</v>
      </c>
      <c r="D36" s="41">
        <v>3</v>
      </c>
      <c r="E36" s="41">
        <v>4</v>
      </c>
      <c r="F36" s="41">
        <v>5</v>
      </c>
      <c r="G36" s="41">
        <v>6</v>
      </c>
      <c r="H36" s="41">
        <v>7</v>
      </c>
      <c r="I36" s="41">
        <v>8</v>
      </c>
      <c r="J36" s="41">
        <v>9</v>
      </c>
      <c r="K36" s="41">
        <v>10</v>
      </c>
      <c r="L36" s="41">
        <v>11</v>
      </c>
      <c r="O36" s="36"/>
      <c r="P36" s="3"/>
      <c r="Q36" s="3"/>
    </row>
    <row r="37" spans="1:19" ht="18" customHeight="1">
      <c r="B37" s="27" t="s">
        <v>103</v>
      </c>
      <c r="C37" s="3"/>
      <c r="D37" s="3"/>
      <c r="E37" s="3"/>
      <c r="F37" s="3"/>
      <c r="G37" s="3"/>
      <c r="H37" s="3"/>
      <c r="I37" s="3"/>
      <c r="J37" s="3"/>
      <c r="K37" s="3"/>
      <c r="L37" s="3"/>
      <c r="O37" s="3"/>
      <c r="P37" s="3"/>
      <c r="Q37" s="3"/>
      <c r="R37" s="3"/>
      <c r="S37" s="3"/>
    </row>
    <row r="38" spans="1:19" ht="15.95" customHeight="1">
      <c r="B38" s="1" t="s">
        <v>53</v>
      </c>
      <c r="C38" s="3"/>
      <c r="D38" s="3"/>
      <c r="E38" s="3"/>
      <c r="F38" s="3"/>
      <c r="G38" s="3"/>
      <c r="H38" s="3"/>
      <c r="I38" s="3"/>
      <c r="J38" s="3"/>
      <c r="K38" s="3"/>
      <c r="L38" s="3"/>
      <c r="O38" s="36"/>
      <c r="P38" s="3"/>
      <c r="Q38" s="3"/>
    </row>
    <row r="39" spans="1:19" ht="15.95" customHeight="1">
      <c r="B39" s="28" t="s">
        <v>10</v>
      </c>
      <c r="C39" s="17">
        <v>605</v>
      </c>
      <c r="D39" s="17">
        <v>2</v>
      </c>
      <c r="E39" s="17">
        <v>6337</v>
      </c>
      <c r="F39" s="17">
        <v>5675</v>
      </c>
      <c r="G39" s="17">
        <v>707</v>
      </c>
      <c r="H39" s="17">
        <v>2025</v>
      </c>
      <c r="I39" s="17">
        <v>1144</v>
      </c>
      <c r="J39" s="17">
        <v>550</v>
      </c>
      <c r="K39" s="17">
        <v>1080</v>
      </c>
      <c r="L39" s="33">
        <f t="shared" ref="L39:L46" si="11">SUM(C39:K39)</f>
        <v>18125</v>
      </c>
      <c r="O39" s="81"/>
      <c r="P39" s="46">
        <v>18125</v>
      </c>
      <c r="Q39" s="47">
        <f>P39-L39</f>
        <v>0</v>
      </c>
    </row>
    <row r="40" spans="1:19" ht="15.95" customHeight="1">
      <c r="B40" s="53" t="s">
        <v>11</v>
      </c>
      <c r="C40" s="44">
        <f>SUM(C41:C46)</f>
        <v>38</v>
      </c>
      <c r="D40" s="44">
        <f>SUM(D41:D46)</f>
        <v>10</v>
      </c>
      <c r="E40" s="44">
        <f t="shared" ref="E40:J40" si="12">SUM(E41:E46)</f>
        <v>7171</v>
      </c>
      <c r="F40" s="44">
        <f t="shared" si="12"/>
        <v>34589</v>
      </c>
      <c r="G40" s="44">
        <f>SUM(G41:G46)</f>
        <v>2939</v>
      </c>
      <c r="H40" s="44">
        <f t="shared" si="12"/>
        <v>19412</v>
      </c>
      <c r="I40" s="44">
        <f t="shared" si="12"/>
        <v>1690</v>
      </c>
      <c r="J40" s="44">
        <f t="shared" si="12"/>
        <v>1328</v>
      </c>
      <c r="K40" s="44">
        <f>SUM(K41:K46)</f>
        <v>228</v>
      </c>
      <c r="L40" s="33">
        <f t="shared" si="11"/>
        <v>67405</v>
      </c>
      <c r="O40" s="81"/>
      <c r="P40" s="46">
        <v>67405</v>
      </c>
      <c r="Q40" s="47">
        <f>P40-L40</f>
        <v>0</v>
      </c>
    </row>
    <row r="41" spans="1:19" ht="15.95" customHeight="1">
      <c r="B41" s="29" t="s">
        <v>71</v>
      </c>
      <c r="C41" s="17">
        <v>0</v>
      </c>
      <c r="D41" s="17">
        <v>0</v>
      </c>
      <c r="E41" s="17">
        <v>2306</v>
      </c>
      <c r="F41" s="17">
        <v>5</v>
      </c>
      <c r="G41" s="17">
        <v>0</v>
      </c>
      <c r="H41" s="17">
        <v>115</v>
      </c>
      <c r="I41" s="17">
        <v>4</v>
      </c>
      <c r="J41" s="17">
        <v>2</v>
      </c>
      <c r="K41" s="17">
        <v>0</v>
      </c>
      <c r="L41" s="33">
        <f t="shared" si="11"/>
        <v>2432</v>
      </c>
      <c r="O41" s="36"/>
      <c r="P41" s="3"/>
      <c r="Q41" s="3"/>
    </row>
    <row r="42" spans="1:19" ht="15.95" customHeight="1">
      <c r="B42" s="29" t="s">
        <v>72</v>
      </c>
      <c r="C42" s="17">
        <v>38</v>
      </c>
      <c r="D42" s="17">
        <v>10</v>
      </c>
      <c r="E42" s="17">
        <v>4865</v>
      </c>
      <c r="F42" s="17">
        <v>34454</v>
      </c>
      <c r="G42" s="17">
        <v>2939</v>
      </c>
      <c r="H42" s="17">
        <v>19155</v>
      </c>
      <c r="I42" s="17">
        <v>985</v>
      </c>
      <c r="J42" s="17">
        <v>561</v>
      </c>
      <c r="K42" s="17">
        <v>0</v>
      </c>
      <c r="L42" s="33">
        <f t="shared" si="11"/>
        <v>63007</v>
      </c>
      <c r="O42" s="5"/>
      <c r="P42" s="3"/>
      <c r="Q42" s="3"/>
    </row>
    <row r="43" spans="1:19" ht="15.95" customHeight="1">
      <c r="B43" s="29" t="s">
        <v>73</v>
      </c>
      <c r="C43" s="17">
        <v>0</v>
      </c>
      <c r="D43" s="17">
        <v>0</v>
      </c>
      <c r="E43" s="17">
        <v>0</v>
      </c>
      <c r="F43" s="17">
        <v>48</v>
      </c>
      <c r="G43" s="17">
        <v>0</v>
      </c>
      <c r="H43" s="17">
        <v>0</v>
      </c>
      <c r="I43" s="17">
        <v>614</v>
      </c>
      <c r="J43" s="17">
        <v>462</v>
      </c>
      <c r="K43" s="17">
        <v>0</v>
      </c>
      <c r="L43" s="33">
        <f t="shared" si="11"/>
        <v>1124</v>
      </c>
      <c r="O43" s="36"/>
      <c r="P43" s="3"/>
      <c r="Q43" s="3"/>
    </row>
    <row r="44" spans="1:19" ht="15.95" customHeight="1">
      <c r="B44" s="29" t="s">
        <v>74</v>
      </c>
      <c r="C44" s="17">
        <v>0</v>
      </c>
      <c r="D44" s="17">
        <v>0</v>
      </c>
      <c r="E44" s="17">
        <v>0</v>
      </c>
      <c r="F44" s="17">
        <v>0</v>
      </c>
      <c r="G44" s="17">
        <v>0</v>
      </c>
      <c r="H44" s="17">
        <v>0</v>
      </c>
      <c r="I44" s="17">
        <v>0</v>
      </c>
      <c r="J44" s="17">
        <v>0</v>
      </c>
      <c r="K44" s="17">
        <v>0</v>
      </c>
      <c r="L44" s="33">
        <f t="shared" si="11"/>
        <v>0</v>
      </c>
      <c r="O44" s="51"/>
      <c r="P44" s="46">
        <v>0</v>
      </c>
      <c r="Q44" s="47">
        <f>P44-L44</f>
        <v>0</v>
      </c>
    </row>
    <row r="45" spans="1:19" ht="15.95" customHeight="1">
      <c r="B45" s="29" t="s">
        <v>75</v>
      </c>
      <c r="C45" s="17">
        <v>0</v>
      </c>
      <c r="D45" s="17">
        <v>0</v>
      </c>
      <c r="E45" s="17">
        <v>0</v>
      </c>
      <c r="F45" s="17">
        <v>0</v>
      </c>
      <c r="G45" s="17">
        <v>0</v>
      </c>
      <c r="H45" s="17">
        <v>0</v>
      </c>
      <c r="I45" s="17">
        <v>0</v>
      </c>
      <c r="J45" s="17">
        <v>0</v>
      </c>
      <c r="K45" s="17">
        <v>0</v>
      </c>
      <c r="L45" s="33">
        <f t="shared" si="11"/>
        <v>0</v>
      </c>
      <c r="O45" s="5"/>
      <c r="P45" s="46">
        <v>0</v>
      </c>
      <c r="Q45" s="47">
        <f>P45-L45</f>
        <v>0</v>
      </c>
    </row>
    <row r="46" spans="1:19" ht="15.95" customHeight="1">
      <c r="B46" s="29" t="s">
        <v>6</v>
      </c>
      <c r="C46" s="17">
        <v>0</v>
      </c>
      <c r="D46" s="17">
        <v>0</v>
      </c>
      <c r="E46" s="17">
        <v>0</v>
      </c>
      <c r="F46" s="17">
        <v>82</v>
      </c>
      <c r="G46" s="17">
        <v>0</v>
      </c>
      <c r="H46" s="17">
        <v>142</v>
      </c>
      <c r="I46" s="17">
        <v>87</v>
      </c>
      <c r="J46" s="17">
        <v>303</v>
      </c>
      <c r="K46" s="17">
        <v>228</v>
      </c>
      <c r="L46" s="33">
        <f t="shared" si="11"/>
        <v>842</v>
      </c>
      <c r="O46" s="5"/>
      <c r="P46" s="3"/>
      <c r="Q46" s="3"/>
    </row>
    <row r="47" spans="1:19" ht="15.95" customHeight="1">
      <c r="B47" s="1" t="s">
        <v>54</v>
      </c>
      <c r="C47" s="3"/>
      <c r="D47" s="3"/>
      <c r="E47" s="3"/>
      <c r="F47" s="3"/>
      <c r="G47" s="3"/>
      <c r="H47" s="3"/>
      <c r="I47" s="3"/>
      <c r="J47" s="3"/>
      <c r="K47" s="3"/>
      <c r="L47" s="3"/>
      <c r="O47" s="5"/>
      <c r="P47" s="3"/>
      <c r="Q47" s="3"/>
    </row>
    <row r="48" spans="1:19" ht="15.95" customHeight="1">
      <c r="B48" s="28" t="s">
        <v>13</v>
      </c>
      <c r="C48" s="17">
        <v>-5</v>
      </c>
      <c r="D48" s="17">
        <v>0</v>
      </c>
      <c r="E48" s="17">
        <v>-109</v>
      </c>
      <c r="F48" s="17">
        <v>-10414</v>
      </c>
      <c r="G48" s="17">
        <v>-382</v>
      </c>
      <c r="H48" s="17">
        <v>-2896</v>
      </c>
      <c r="I48" s="17">
        <v>-539</v>
      </c>
      <c r="J48" s="17">
        <v>-94</v>
      </c>
      <c r="K48" s="17">
        <v>0</v>
      </c>
      <c r="L48" s="33">
        <f>SUM(C48:K48)</f>
        <v>-14439</v>
      </c>
      <c r="O48" s="51"/>
      <c r="P48" s="46">
        <v>-14439</v>
      </c>
      <c r="Q48" s="47">
        <f>P48-L48</f>
        <v>0</v>
      </c>
    </row>
    <row r="49" spans="2:19" ht="6" customHeight="1">
      <c r="B49" s="4"/>
      <c r="C49" s="3"/>
      <c r="D49" s="3"/>
      <c r="E49" s="3"/>
      <c r="F49" s="3"/>
      <c r="G49" s="3"/>
      <c r="H49" s="3"/>
      <c r="I49" s="3"/>
      <c r="J49" s="3"/>
      <c r="K49" s="3"/>
      <c r="L49" s="3"/>
      <c r="M49" s="3"/>
      <c r="O49" s="38"/>
      <c r="P49" s="3"/>
    </row>
    <row r="50" spans="2:19" ht="15.95" customHeight="1">
      <c r="B50" s="55" t="s">
        <v>101</v>
      </c>
      <c r="C50" s="3"/>
      <c r="D50" s="3"/>
      <c r="E50" s="5"/>
      <c r="F50" s="3"/>
      <c r="G50" s="5"/>
      <c r="H50" s="5"/>
      <c r="I50" s="5"/>
      <c r="J50" s="5"/>
      <c r="K50" s="3"/>
      <c r="L50" s="3"/>
      <c r="O50" s="12"/>
    </row>
    <row r="51" spans="2:19" ht="15.95" customHeight="1">
      <c r="B51" s="62" t="s">
        <v>12</v>
      </c>
      <c r="C51" s="43"/>
      <c r="D51" s="43"/>
      <c r="E51" s="50">
        <f t="shared" ref="E51:J51" si="13">E8</f>
        <v>1407</v>
      </c>
      <c r="F51" s="50">
        <f t="shared" si="13"/>
        <v>2484</v>
      </c>
      <c r="G51" s="50">
        <f t="shared" si="13"/>
        <v>438</v>
      </c>
      <c r="H51" s="50">
        <f t="shared" si="13"/>
        <v>1881</v>
      </c>
      <c r="I51" s="50">
        <f t="shared" si="13"/>
        <v>241</v>
      </c>
      <c r="J51" s="50">
        <f t="shared" si="13"/>
        <v>116</v>
      </c>
      <c r="K51" s="43"/>
      <c r="L51" s="33">
        <f>SUM(C51:K51)</f>
        <v>6567</v>
      </c>
      <c r="N51" s="43"/>
      <c r="O51" s="12"/>
    </row>
    <row r="52" spans="2:19" ht="15.95" customHeight="1">
      <c r="B52" s="28" t="s">
        <v>0</v>
      </c>
      <c r="C52" s="43"/>
      <c r="D52" s="43"/>
      <c r="E52" s="17">
        <v>5660</v>
      </c>
      <c r="F52" s="17">
        <v>8910</v>
      </c>
      <c r="G52" s="17">
        <v>1099</v>
      </c>
      <c r="H52" s="17">
        <v>3524</v>
      </c>
      <c r="I52" s="17">
        <v>1445</v>
      </c>
      <c r="J52" s="17">
        <v>1323</v>
      </c>
      <c r="K52" s="43"/>
      <c r="L52" s="33">
        <f>SUM(C52:K52)</f>
        <v>21961</v>
      </c>
      <c r="N52" s="43"/>
      <c r="O52" s="5"/>
      <c r="P52" s="93"/>
      <c r="Q52" s="93"/>
      <c r="R52" s="93"/>
      <c r="S52" s="93"/>
    </row>
    <row r="53" spans="2:19" ht="15.95" customHeight="1">
      <c r="B53" s="29" t="s">
        <v>65</v>
      </c>
      <c r="C53" s="43"/>
      <c r="D53" s="43"/>
      <c r="E53" s="17">
        <v>201</v>
      </c>
      <c r="F53" s="17">
        <v>1893</v>
      </c>
      <c r="G53" s="17">
        <v>1488</v>
      </c>
      <c r="H53" s="17">
        <v>1349</v>
      </c>
      <c r="I53" s="17">
        <v>148</v>
      </c>
      <c r="J53" s="17">
        <v>78</v>
      </c>
      <c r="K53" s="43"/>
      <c r="L53" s="33">
        <f>SUM(C53:K53)</f>
        <v>5157</v>
      </c>
      <c r="N53" s="43"/>
      <c r="P53" s="93"/>
      <c r="Q53" s="93"/>
      <c r="R53" s="93"/>
      <c r="S53" s="93"/>
    </row>
    <row r="54" spans="2:19" ht="15.95" customHeight="1">
      <c r="B54" s="53" t="s">
        <v>76</v>
      </c>
      <c r="C54" s="43"/>
      <c r="D54" s="43"/>
      <c r="E54" s="54">
        <f t="shared" ref="E54:J54" si="14">SUM(E55,E64)</f>
        <v>8926</v>
      </c>
      <c r="F54" s="54">
        <f t="shared" si="14"/>
        <v>33391</v>
      </c>
      <c r="G54" s="54">
        <f t="shared" si="14"/>
        <v>2659</v>
      </c>
      <c r="H54" s="54">
        <f t="shared" si="14"/>
        <v>18487</v>
      </c>
      <c r="I54" s="54">
        <f t="shared" si="14"/>
        <v>1478</v>
      </c>
      <c r="J54" s="54">
        <f t="shared" si="14"/>
        <v>629</v>
      </c>
      <c r="K54" s="43"/>
      <c r="L54" s="33">
        <f>SUM(C54:K54)</f>
        <v>65570</v>
      </c>
      <c r="N54" s="54">
        <f>SUM(N55,N64)</f>
        <v>296</v>
      </c>
      <c r="P54" s="93"/>
      <c r="Q54" s="93"/>
      <c r="R54" s="93"/>
      <c r="S54" s="93"/>
    </row>
    <row r="55" spans="2:19" ht="15.95" customHeight="1">
      <c r="B55" s="53" t="s">
        <v>77</v>
      </c>
      <c r="C55" s="43"/>
      <c r="D55" s="43"/>
      <c r="E55" s="54">
        <f>E61+E62+E56+E63</f>
        <v>5074</v>
      </c>
      <c r="F55" s="54">
        <f>F56+F63</f>
        <v>21430</v>
      </c>
      <c r="G55" s="54">
        <f>G56+G63</f>
        <v>786</v>
      </c>
      <c r="H55" s="54">
        <f>H56+H63</f>
        <v>2795</v>
      </c>
      <c r="I55" s="54">
        <f>I56+I63</f>
        <v>420</v>
      </c>
      <c r="J55" s="54">
        <f>J56+J63</f>
        <v>257</v>
      </c>
      <c r="K55" s="43"/>
      <c r="L55" s="33">
        <f>SUM(C55:K55)</f>
        <v>30762</v>
      </c>
      <c r="N55" s="54">
        <f>N56</f>
        <v>0</v>
      </c>
      <c r="P55" s="93"/>
      <c r="Q55" s="93"/>
      <c r="R55" s="93"/>
      <c r="S55" s="93"/>
    </row>
    <row r="56" spans="2:19" ht="15.95" customHeight="1">
      <c r="B56" s="63" t="s">
        <v>58</v>
      </c>
      <c r="C56" s="43"/>
      <c r="D56" s="43"/>
      <c r="E56" s="54">
        <f>SUM(E57:E60)</f>
        <v>784</v>
      </c>
      <c r="F56" s="54">
        <f t="shared" ref="F56:J56" si="15">SUM(F57:F60)</f>
        <v>21195</v>
      </c>
      <c r="G56" s="54">
        <f t="shared" si="15"/>
        <v>774</v>
      </c>
      <c r="H56" s="54">
        <f t="shared" si="15"/>
        <v>2787</v>
      </c>
      <c r="I56" s="54">
        <f t="shared" si="15"/>
        <v>28</v>
      </c>
      <c r="J56" s="54">
        <f t="shared" si="15"/>
        <v>244</v>
      </c>
      <c r="K56" s="43"/>
      <c r="L56" s="33">
        <f t="shared" ref="L56:L74" si="16">SUM(C56:K56)</f>
        <v>25812</v>
      </c>
      <c r="N56" s="54">
        <f>N60</f>
        <v>0</v>
      </c>
      <c r="P56" s="93"/>
      <c r="Q56" s="93"/>
      <c r="R56" s="93"/>
      <c r="S56" s="93"/>
    </row>
    <row r="57" spans="2:19" ht="15.95" customHeight="1">
      <c r="B57" s="29" t="s">
        <v>114</v>
      </c>
      <c r="C57" s="43"/>
      <c r="D57" s="43"/>
      <c r="E57" s="17">
        <v>0</v>
      </c>
      <c r="F57" s="17">
        <v>7590</v>
      </c>
      <c r="G57" s="17">
        <v>0</v>
      </c>
      <c r="H57" s="17">
        <v>0</v>
      </c>
      <c r="I57" s="17">
        <v>0</v>
      </c>
      <c r="J57" s="17">
        <v>0</v>
      </c>
      <c r="K57" s="43"/>
      <c r="L57" s="33">
        <f t="shared" si="16"/>
        <v>7590</v>
      </c>
      <c r="N57" s="43"/>
      <c r="P57" s="93"/>
      <c r="Q57" s="93"/>
      <c r="R57" s="93"/>
      <c r="S57" s="93"/>
    </row>
    <row r="58" spans="2:19" ht="15.95" customHeight="1">
      <c r="B58" s="29" t="s">
        <v>115</v>
      </c>
      <c r="C58" s="43"/>
      <c r="D58" s="43"/>
      <c r="E58" s="17">
        <v>0</v>
      </c>
      <c r="F58" s="17">
        <v>12521</v>
      </c>
      <c r="G58" s="17">
        <v>327</v>
      </c>
      <c r="H58" s="17">
        <v>2500</v>
      </c>
      <c r="I58" s="17">
        <v>0</v>
      </c>
      <c r="J58" s="17">
        <v>0</v>
      </c>
      <c r="K58" s="43"/>
      <c r="L58" s="33">
        <f t="shared" si="16"/>
        <v>15348</v>
      </c>
      <c r="N58" s="43"/>
      <c r="P58" s="93"/>
      <c r="Q58" s="93"/>
      <c r="R58" s="93"/>
      <c r="S58" s="93"/>
    </row>
    <row r="59" spans="2:19" ht="15.95" customHeight="1">
      <c r="B59" s="29" t="s">
        <v>59</v>
      </c>
      <c r="C59" s="43"/>
      <c r="D59" s="43"/>
      <c r="E59" s="43"/>
      <c r="F59" s="43"/>
      <c r="G59" s="17">
        <v>0</v>
      </c>
      <c r="H59" s="17">
        <v>0</v>
      </c>
      <c r="I59" s="17">
        <v>0</v>
      </c>
      <c r="J59" s="17">
        <v>0</v>
      </c>
      <c r="K59" s="43"/>
      <c r="L59" s="33">
        <f t="shared" si="16"/>
        <v>0</v>
      </c>
      <c r="N59" s="43"/>
      <c r="P59" s="93"/>
      <c r="Q59" s="93"/>
      <c r="R59" s="93"/>
      <c r="S59" s="93"/>
    </row>
    <row r="60" spans="2:19" ht="15.95" customHeight="1">
      <c r="B60" s="52" t="s">
        <v>60</v>
      </c>
      <c r="C60" s="43"/>
      <c r="D60" s="43"/>
      <c r="E60" s="17">
        <v>784</v>
      </c>
      <c r="F60" s="17">
        <v>1084</v>
      </c>
      <c r="G60" s="17">
        <v>447</v>
      </c>
      <c r="H60" s="17">
        <v>287</v>
      </c>
      <c r="I60" s="17">
        <v>28</v>
      </c>
      <c r="J60" s="17">
        <v>244</v>
      </c>
      <c r="K60" s="43"/>
      <c r="L60" s="33">
        <f t="shared" si="16"/>
        <v>2874</v>
      </c>
      <c r="N60" s="17">
        <v>0</v>
      </c>
      <c r="P60" s="93"/>
      <c r="Q60" s="93"/>
      <c r="R60" s="93"/>
      <c r="S60" s="93"/>
    </row>
    <row r="61" spans="2:19" ht="15.95" customHeight="1">
      <c r="B61" s="52" t="s">
        <v>1</v>
      </c>
      <c r="C61" s="43"/>
      <c r="D61" s="43"/>
      <c r="E61" s="17">
        <v>973</v>
      </c>
      <c r="F61" s="43"/>
      <c r="G61" s="43"/>
      <c r="H61" s="43"/>
      <c r="I61" s="43"/>
      <c r="J61" s="43"/>
      <c r="K61" s="43"/>
      <c r="L61" s="33">
        <f>SUM(C61:K61)</f>
        <v>973</v>
      </c>
      <c r="N61" s="43"/>
      <c r="P61" s="93"/>
      <c r="Q61" s="93"/>
      <c r="R61" s="93"/>
      <c r="S61" s="93"/>
    </row>
    <row r="62" spans="2:19" ht="15.95" customHeight="1">
      <c r="B62" s="29" t="s">
        <v>78</v>
      </c>
      <c r="C62" s="43"/>
      <c r="D62" s="43"/>
      <c r="E62" s="17">
        <v>3246</v>
      </c>
      <c r="F62" s="43"/>
      <c r="G62" s="43"/>
      <c r="H62" s="43"/>
      <c r="I62" s="43"/>
      <c r="J62" s="43"/>
      <c r="K62" s="43"/>
      <c r="L62" s="33">
        <f>SUM(C62:K62)</f>
        <v>3246</v>
      </c>
      <c r="N62" s="17">
        <v>162</v>
      </c>
      <c r="P62" s="93"/>
      <c r="Q62" s="93"/>
      <c r="R62" s="93"/>
      <c r="S62" s="93"/>
    </row>
    <row r="63" spans="2:19" ht="15.95" customHeight="1">
      <c r="B63" s="29" t="s">
        <v>79</v>
      </c>
      <c r="C63" s="43"/>
      <c r="D63" s="43"/>
      <c r="E63" s="17">
        <v>71</v>
      </c>
      <c r="F63" s="17">
        <v>235</v>
      </c>
      <c r="G63" s="17">
        <v>12</v>
      </c>
      <c r="H63" s="17">
        <v>8</v>
      </c>
      <c r="I63" s="17">
        <v>392</v>
      </c>
      <c r="J63" s="17">
        <v>13</v>
      </c>
      <c r="K63" s="43"/>
      <c r="L63" s="33">
        <f t="shared" si="16"/>
        <v>731</v>
      </c>
      <c r="N63" s="17">
        <v>0</v>
      </c>
      <c r="P63" s="93"/>
      <c r="Q63" s="93"/>
      <c r="R63" s="93"/>
      <c r="S63" s="93"/>
    </row>
    <row r="64" spans="2:19" ht="15.95" customHeight="1">
      <c r="B64" s="53" t="s">
        <v>80</v>
      </c>
      <c r="C64" s="43"/>
      <c r="D64" s="43"/>
      <c r="E64" s="54">
        <f t="shared" ref="E64:J64" si="17">SUM(E65,E68:E74)</f>
        <v>3852</v>
      </c>
      <c r="F64" s="54">
        <f t="shared" si="17"/>
        <v>11961</v>
      </c>
      <c r="G64" s="54">
        <f t="shared" si="17"/>
        <v>1873</v>
      </c>
      <c r="H64" s="54">
        <f t="shared" si="17"/>
        <v>15692</v>
      </c>
      <c r="I64" s="54">
        <f t="shared" si="17"/>
        <v>1058</v>
      </c>
      <c r="J64" s="54">
        <f t="shared" si="17"/>
        <v>372</v>
      </c>
      <c r="K64" s="43"/>
      <c r="L64" s="33">
        <f t="shared" si="16"/>
        <v>34808</v>
      </c>
      <c r="N64" s="54">
        <f>SUM(N67:N69)</f>
        <v>296</v>
      </c>
      <c r="P64" s="93"/>
      <c r="Q64" s="93"/>
      <c r="R64" s="93"/>
      <c r="S64" s="93"/>
    </row>
    <row r="65" spans="2:19" ht="15.95" customHeight="1">
      <c r="B65" s="63" t="s">
        <v>2</v>
      </c>
      <c r="C65" s="43"/>
      <c r="D65" s="43"/>
      <c r="E65" s="54">
        <f>SUM(E66:E67)</f>
        <v>0</v>
      </c>
      <c r="F65" s="54">
        <f t="shared" ref="F65:J65" si="18">SUM(F66:F67)</f>
        <v>9482</v>
      </c>
      <c r="G65" s="54">
        <f t="shared" si="18"/>
        <v>1091</v>
      </c>
      <c r="H65" s="54">
        <f t="shared" si="18"/>
        <v>12311</v>
      </c>
      <c r="I65" s="54">
        <f t="shared" si="18"/>
        <v>217</v>
      </c>
      <c r="J65" s="54">
        <f t="shared" si="18"/>
        <v>178</v>
      </c>
      <c r="K65" s="43"/>
      <c r="L65" s="33">
        <f t="shared" si="16"/>
        <v>23279</v>
      </c>
      <c r="N65" s="54">
        <f>SUM(N66:N67)</f>
        <v>0</v>
      </c>
      <c r="P65" s="93"/>
      <c r="Q65" s="93"/>
      <c r="R65" s="93"/>
      <c r="S65" s="93"/>
    </row>
    <row r="66" spans="2:19" ht="15.95" customHeight="1">
      <c r="B66" s="29" t="s">
        <v>102</v>
      </c>
      <c r="C66" s="43"/>
      <c r="D66" s="43"/>
      <c r="E66" s="17">
        <v>0</v>
      </c>
      <c r="F66" s="17">
        <v>0</v>
      </c>
      <c r="G66" s="17">
        <v>0</v>
      </c>
      <c r="H66" s="17">
        <v>0</v>
      </c>
      <c r="I66" s="17">
        <v>0</v>
      </c>
      <c r="J66" s="17">
        <v>0</v>
      </c>
      <c r="K66" s="43"/>
      <c r="L66" s="33">
        <f t="shared" si="16"/>
        <v>0</v>
      </c>
      <c r="N66" s="17">
        <v>0</v>
      </c>
      <c r="P66" s="93"/>
      <c r="Q66" s="93"/>
      <c r="R66" s="93"/>
      <c r="S66" s="93"/>
    </row>
    <row r="67" spans="2:19" ht="15.95" customHeight="1">
      <c r="B67" s="52" t="s">
        <v>61</v>
      </c>
      <c r="C67" s="43"/>
      <c r="D67" s="43"/>
      <c r="E67" s="17">
        <v>0</v>
      </c>
      <c r="F67" s="17">
        <v>9482</v>
      </c>
      <c r="G67" s="17">
        <v>1091</v>
      </c>
      <c r="H67" s="17">
        <v>12311</v>
      </c>
      <c r="I67" s="17">
        <v>217</v>
      </c>
      <c r="J67" s="17">
        <v>178</v>
      </c>
      <c r="K67" s="43"/>
      <c r="L67" s="33">
        <f t="shared" si="16"/>
        <v>23279</v>
      </c>
      <c r="N67" s="17">
        <v>0</v>
      </c>
      <c r="P67" s="93"/>
      <c r="Q67" s="93"/>
      <c r="R67" s="93"/>
      <c r="S67" s="93"/>
    </row>
    <row r="68" spans="2:19" ht="15.95" customHeight="1">
      <c r="B68" s="52" t="s">
        <v>3</v>
      </c>
      <c r="C68" s="43"/>
      <c r="D68" s="43"/>
      <c r="E68" s="17">
        <v>81</v>
      </c>
      <c r="F68" s="17">
        <v>941</v>
      </c>
      <c r="G68" s="17">
        <v>4</v>
      </c>
      <c r="H68" s="17">
        <v>2348</v>
      </c>
      <c r="I68" s="17">
        <v>28</v>
      </c>
      <c r="J68" s="17">
        <v>0</v>
      </c>
      <c r="K68" s="43"/>
      <c r="L68" s="33">
        <f t="shared" si="16"/>
        <v>3402</v>
      </c>
      <c r="N68" s="17">
        <v>296</v>
      </c>
      <c r="P68" s="93"/>
      <c r="Q68" s="93"/>
      <c r="R68" s="93"/>
      <c r="S68" s="93"/>
    </row>
    <row r="69" spans="2:19" ht="15.95" customHeight="1">
      <c r="B69" s="29" t="s">
        <v>81</v>
      </c>
      <c r="C69" s="43"/>
      <c r="D69" s="43"/>
      <c r="E69" s="17">
        <v>0</v>
      </c>
      <c r="F69" s="17">
        <v>3</v>
      </c>
      <c r="G69" s="17">
        <v>0</v>
      </c>
      <c r="H69" s="17">
        <v>11</v>
      </c>
      <c r="I69" s="17">
        <v>0</v>
      </c>
      <c r="J69" s="17">
        <v>49</v>
      </c>
      <c r="K69" s="43"/>
      <c r="L69" s="33">
        <f t="shared" si="16"/>
        <v>63</v>
      </c>
      <c r="N69" s="17">
        <v>0</v>
      </c>
      <c r="P69" s="93"/>
      <c r="Q69" s="93"/>
      <c r="R69" s="93"/>
      <c r="S69" s="93"/>
    </row>
    <row r="70" spans="2:19" ht="15.95" customHeight="1">
      <c r="B70" s="30" t="s">
        <v>82</v>
      </c>
      <c r="C70" s="43"/>
      <c r="D70" s="43"/>
      <c r="E70" s="17">
        <v>600</v>
      </c>
      <c r="F70" s="17">
        <v>0</v>
      </c>
      <c r="G70" s="17">
        <v>0</v>
      </c>
      <c r="H70" s="17">
        <v>0</v>
      </c>
      <c r="I70" s="17">
        <v>0</v>
      </c>
      <c r="J70" s="17">
        <v>0</v>
      </c>
      <c r="K70" s="43"/>
      <c r="L70" s="33">
        <f t="shared" si="16"/>
        <v>600</v>
      </c>
      <c r="N70" s="43"/>
      <c r="P70" s="93"/>
      <c r="Q70" s="93"/>
      <c r="R70" s="93"/>
      <c r="S70" s="93"/>
    </row>
    <row r="71" spans="2:19" ht="15.95" customHeight="1">
      <c r="B71" s="29" t="s">
        <v>83</v>
      </c>
      <c r="C71" s="43"/>
      <c r="D71" s="43"/>
      <c r="E71" s="43"/>
      <c r="F71" s="17">
        <v>0</v>
      </c>
      <c r="G71" s="17">
        <v>0</v>
      </c>
      <c r="H71" s="17">
        <v>0</v>
      </c>
      <c r="I71" s="17">
        <v>0</v>
      </c>
      <c r="J71" s="17">
        <v>0</v>
      </c>
      <c r="K71" s="43"/>
      <c r="L71" s="33">
        <f t="shared" si="16"/>
        <v>0</v>
      </c>
      <c r="N71" s="43"/>
      <c r="P71" s="93"/>
      <c r="Q71" s="93"/>
      <c r="R71" s="93"/>
      <c r="S71" s="93"/>
    </row>
    <row r="72" spans="2:19" ht="15.95" customHeight="1">
      <c r="B72" s="29" t="s">
        <v>84</v>
      </c>
      <c r="C72" s="43"/>
      <c r="D72" s="43"/>
      <c r="E72" s="17">
        <v>139</v>
      </c>
      <c r="F72" s="61"/>
      <c r="G72" s="61"/>
      <c r="H72" s="61"/>
      <c r="I72" s="61"/>
      <c r="J72" s="61"/>
      <c r="K72" s="43"/>
      <c r="L72" s="33">
        <f t="shared" si="16"/>
        <v>139</v>
      </c>
      <c r="N72" s="43"/>
      <c r="P72" s="93"/>
      <c r="Q72" s="93"/>
      <c r="R72" s="93"/>
      <c r="S72" s="93"/>
    </row>
    <row r="73" spans="2:19" ht="15.95" customHeight="1">
      <c r="B73" s="29" t="s">
        <v>113</v>
      </c>
      <c r="C73" s="43"/>
      <c r="D73" s="43"/>
      <c r="E73" s="17">
        <v>2892</v>
      </c>
      <c r="F73" s="61"/>
      <c r="G73" s="61"/>
      <c r="H73" s="61"/>
      <c r="I73" s="61"/>
      <c r="J73" s="61"/>
      <c r="K73" s="43"/>
      <c r="L73" s="33">
        <f t="shared" si="16"/>
        <v>2892</v>
      </c>
      <c r="N73" s="43"/>
      <c r="P73" s="93"/>
      <c r="Q73" s="93"/>
      <c r="R73" s="93"/>
      <c r="S73" s="93"/>
    </row>
    <row r="74" spans="2:19" ht="15.95" customHeight="1">
      <c r="B74" s="29" t="s">
        <v>86</v>
      </c>
      <c r="C74" s="43"/>
      <c r="D74" s="43"/>
      <c r="E74" s="17">
        <v>140</v>
      </c>
      <c r="F74" s="17">
        <v>1535</v>
      </c>
      <c r="G74" s="17">
        <v>778</v>
      </c>
      <c r="H74" s="17">
        <v>1022</v>
      </c>
      <c r="I74" s="17">
        <v>813</v>
      </c>
      <c r="J74" s="17">
        <v>145</v>
      </c>
      <c r="K74" s="43"/>
      <c r="L74" s="33">
        <f t="shared" si="16"/>
        <v>4433</v>
      </c>
      <c r="N74" s="43"/>
      <c r="P74" s="93"/>
      <c r="Q74" s="93"/>
      <c r="R74" s="93"/>
      <c r="S74" s="93"/>
    </row>
    <row r="75" spans="2:19" ht="15.95" customHeight="1">
      <c r="B75" s="60" t="s">
        <v>16</v>
      </c>
      <c r="C75" s="32">
        <f>C16-C11</f>
        <v>726</v>
      </c>
      <c r="D75" s="32">
        <f>D16-D11</f>
        <v>15</v>
      </c>
      <c r="E75" s="32">
        <f t="shared" ref="E75:J75" si="19">SUM(E51:E54)</f>
        <v>16194</v>
      </c>
      <c r="F75" s="32">
        <f t="shared" si="19"/>
        <v>46678</v>
      </c>
      <c r="G75" s="32">
        <f t="shared" si="19"/>
        <v>5684</v>
      </c>
      <c r="H75" s="32">
        <f t="shared" si="19"/>
        <v>25241</v>
      </c>
      <c r="I75" s="32">
        <f t="shared" si="19"/>
        <v>3312</v>
      </c>
      <c r="J75" s="32">
        <f t="shared" si="19"/>
        <v>2146</v>
      </c>
      <c r="K75" s="32">
        <f>K16-K11</f>
        <v>1632</v>
      </c>
      <c r="L75" s="32">
        <f>SUM(C75:K75)</f>
        <v>101628</v>
      </c>
      <c r="N75" s="32">
        <f>N54</f>
        <v>296</v>
      </c>
      <c r="P75" s="93"/>
      <c r="Q75" s="93"/>
      <c r="R75" s="93"/>
      <c r="S75" s="93"/>
    </row>
    <row r="76" spans="2:19" ht="12.75" customHeight="1">
      <c r="B76" s="8"/>
      <c r="C76" s="5"/>
      <c r="D76" s="5"/>
      <c r="E76" s="5"/>
      <c r="F76" s="5"/>
      <c r="G76" s="5"/>
      <c r="H76" s="5"/>
      <c r="I76" s="5"/>
      <c r="J76" s="5"/>
      <c r="K76" s="6"/>
      <c r="L76" s="6"/>
      <c r="N76" s="3"/>
      <c r="P76" s="93"/>
      <c r="Q76" s="93"/>
      <c r="R76" s="93"/>
      <c r="S76" s="93"/>
    </row>
    <row r="77" spans="2:19" s="2" customFormat="1" ht="15.95" customHeight="1">
      <c r="B77" s="64" t="s">
        <v>4</v>
      </c>
      <c r="C77" s="66"/>
      <c r="D77" s="66"/>
      <c r="E77" s="65">
        <f>E16-E75-E11</f>
        <v>0</v>
      </c>
      <c r="F77" s="65">
        <f t="shared" ref="F77:I77" si="20">F16-F75-F11</f>
        <v>0</v>
      </c>
      <c r="G77" s="65">
        <f t="shared" si="20"/>
        <v>0</v>
      </c>
      <c r="H77" s="65">
        <f t="shared" si="20"/>
        <v>0</v>
      </c>
      <c r="I77" s="65">
        <f t="shared" si="20"/>
        <v>0</v>
      </c>
      <c r="J77" s="65">
        <f>J16-J75-J11</f>
        <v>0</v>
      </c>
      <c r="K77" s="66"/>
      <c r="L77" s="65">
        <f>L16-L75-L11</f>
        <v>0</v>
      </c>
      <c r="N77" s="7"/>
      <c r="P77" s="93"/>
      <c r="Q77" s="93"/>
      <c r="R77" s="93"/>
      <c r="S77" s="93"/>
    </row>
    <row r="78" spans="2:19" ht="12.75" customHeight="1">
      <c r="C78" s="84"/>
      <c r="D78" s="84"/>
      <c r="E78" s="84"/>
      <c r="F78" s="84"/>
      <c r="G78" s="84"/>
      <c r="H78" s="84"/>
      <c r="I78" s="84"/>
      <c r="J78" s="84"/>
      <c r="K78" s="84"/>
      <c r="L78" s="3"/>
      <c r="N78" s="3"/>
      <c r="P78" s="93"/>
      <c r="Q78" s="93"/>
      <c r="R78" s="93"/>
      <c r="S78" s="93"/>
    </row>
    <row r="79" spans="2:19" ht="15.95" customHeight="1">
      <c r="B79" s="29" t="s">
        <v>66</v>
      </c>
      <c r="C79" s="43"/>
      <c r="D79" s="43"/>
      <c r="E79" s="17">
        <v>441</v>
      </c>
      <c r="F79" s="17">
        <v>14</v>
      </c>
      <c r="G79" s="17">
        <v>14</v>
      </c>
      <c r="H79" s="17">
        <v>107</v>
      </c>
      <c r="I79" s="17">
        <v>0</v>
      </c>
      <c r="J79" s="17">
        <v>7</v>
      </c>
      <c r="K79" s="43"/>
      <c r="L79" s="33">
        <f>SUM(C79:K79)</f>
        <v>583</v>
      </c>
      <c r="M79" s="77" t="s">
        <v>122</v>
      </c>
      <c r="N79" s="3"/>
      <c r="P79" s="93"/>
      <c r="Q79" s="93"/>
      <c r="R79" s="93"/>
      <c r="S79" s="93"/>
    </row>
    <row r="80" spans="2:19" ht="15.95" customHeight="1">
      <c r="B80" s="52" t="s">
        <v>5</v>
      </c>
      <c r="C80" s="43"/>
      <c r="D80" s="43"/>
      <c r="E80" s="43"/>
      <c r="F80" s="43"/>
      <c r="G80" s="43"/>
      <c r="H80" s="43"/>
      <c r="I80" s="43"/>
      <c r="J80" s="43"/>
      <c r="K80" s="43"/>
      <c r="L80" s="17">
        <v>298</v>
      </c>
      <c r="M80" s="77" t="s">
        <v>122</v>
      </c>
      <c r="N80" s="3"/>
      <c r="P80" s="93"/>
      <c r="Q80" s="93"/>
      <c r="R80" s="93"/>
      <c r="S80" s="93"/>
    </row>
    <row r="81" spans="2:19" ht="15.95" customHeight="1">
      <c r="B81" s="29" t="s">
        <v>87</v>
      </c>
      <c r="C81" s="43"/>
      <c r="D81" s="43"/>
      <c r="E81" s="17">
        <v>600</v>
      </c>
      <c r="F81" s="43"/>
      <c r="G81" s="43"/>
      <c r="H81" s="43"/>
      <c r="I81" s="43"/>
      <c r="J81" s="43"/>
      <c r="K81" s="43"/>
      <c r="L81" s="33">
        <f>SUM(C81:K81)</f>
        <v>600</v>
      </c>
      <c r="M81" s="77" t="s">
        <v>122</v>
      </c>
      <c r="N81" s="3"/>
      <c r="P81" s="93"/>
      <c r="Q81" s="93"/>
      <c r="R81" s="93"/>
      <c r="S81" s="93"/>
    </row>
    <row r="82" spans="2:19" ht="15.95" customHeight="1">
      <c r="B82" s="29" t="s">
        <v>98</v>
      </c>
      <c r="C82" s="43"/>
      <c r="D82" s="43"/>
      <c r="E82" s="17">
        <v>0</v>
      </c>
      <c r="F82" s="17">
        <v>0</v>
      </c>
      <c r="G82" s="17">
        <v>0</v>
      </c>
      <c r="H82" s="17">
        <v>0</v>
      </c>
      <c r="I82" s="17">
        <v>0</v>
      </c>
      <c r="J82" s="17">
        <v>0</v>
      </c>
      <c r="K82" s="43"/>
      <c r="L82" s="33">
        <f>SUM(C82:K82)</f>
        <v>0</v>
      </c>
      <c r="M82" s="3"/>
      <c r="N82" s="3"/>
      <c r="P82" s="93"/>
      <c r="Q82" s="93"/>
      <c r="R82" s="93"/>
      <c r="S82" s="93"/>
    </row>
    <row r="83" spans="2:19" ht="12.75" customHeight="1">
      <c r="B83" s="8"/>
      <c r="C83" s="5"/>
      <c r="D83" s="5"/>
      <c r="E83" s="5"/>
      <c r="F83" s="5"/>
      <c r="G83" s="5"/>
      <c r="H83" s="5"/>
      <c r="I83" s="5"/>
      <c r="J83" s="5"/>
      <c r="K83" s="5"/>
      <c r="L83" s="5"/>
      <c r="N83" s="3"/>
      <c r="P83" s="93"/>
      <c r="Q83" s="93"/>
      <c r="R83" s="93"/>
      <c r="S83" s="93"/>
    </row>
    <row r="84" spans="2:19" ht="15.95" customHeight="1">
      <c r="B84" s="55" t="s">
        <v>99</v>
      </c>
      <c r="C84" s="3"/>
      <c r="D84" s="3"/>
      <c r="E84" s="3"/>
      <c r="F84" s="3"/>
      <c r="G84" s="3"/>
      <c r="H84" s="3"/>
      <c r="I84" s="3"/>
      <c r="J84" s="3"/>
      <c r="K84" s="3"/>
      <c r="L84" s="3"/>
      <c r="N84" s="3"/>
      <c r="P84" s="93"/>
      <c r="Q84" s="93"/>
      <c r="R84" s="93"/>
      <c r="S84" s="93"/>
    </row>
    <row r="85" spans="2:19" ht="15.95" customHeight="1">
      <c r="B85" s="28" t="s">
        <v>12</v>
      </c>
      <c r="C85" s="43"/>
      <c r="D85" s="43"/>
      <c r="E85" s="17">
        <v>1474</v>
      </c>
      <c r="F85" s="17">
        <v>2604</v>
      </c>
      <c r="G85" s="17">
        <v>459</v>
      </c>
      <c r="H85" s="17">
        <v>1970</v>
      </c>
      <c r="I85" s="17">
        <v>253</v>
      </c>
      <c r="J85" s="17">
        <v>122</v>
      </c>
      <c r="K85" s="43"/>
      <c r="L85" s="33">
        <f>SUM(C85:K85)</f>
        <v>6882</v>
      </c>
      <c r="N85" s="69"/>
      <c r="P85" s="93"/>
      <c r="Q85" s="93"/>
      <c r="R85" s="93"/>
      <c r="S85" s="93"/>
    </row>
    <row r="86" spans="2:19" ht="15.95" customHeight="1">
      <c r="B86" s="28" t="s">
        <v>0</v>
      </c>
      <c r="C86" s="43"/>
      <c r="D86" s="43"/>
      <c r="E86" s="17">
        <v>5174</v>
      </c>
      <c r="F86" s="17">
        <v>6056</v>
      </c>
      <c r="G86" s="17">
        <v>760</v>
      </c>
      <c r="H86" s="17">
        <v>2380</v>
      </c>
      <c r="I86" s="17">
        <v>1152</v>
      </c>
      <c r="J86" s="17">
        <v>981</v>
      </c>
      <c r="K86" s="43"/>
      <c r="L86" s="33">
        <f>SUM(C86:K86)</f>
        <v>16503</v>
      </c>
      <c r="N86" s="69"/>
      <c r="P86" s="93"/>
      <c r="Q86" s="93"/>
      <c r="R86" s="93"/>
      <c r="S86" s="93"/>
    </row>
    <row r="87" spans="2:19" ht="15.95" customHeight="1">
      <c r="B87" s="29" t="s">
        <v>65</v>
      </c>
      <c r="C87" s="43"/>
      <c r="D87" s="43"/>
      <c r="E87" s="17">
        <v>196</v>
      </c>
      <c r="F87" s="17">
        <v>1893</v>
      </c>
      <c r="G87" s="17">
        <v>1488</v>
      </c>
      <c r="H87" s="17">
        <v>1153</v>
      </c>
      <c r="I87" s="17">
        <v>148</v>
      </c>
      <c r="J87" s="17">
        <v>78</v>
      </c>
      <c r="K87" s="43"/>
      <c r="L87" s="33">
        <f>SUM(C87:K87)</f>
        <v>4956</v>
      </c>
      <c r="N87" s="69"/>
      <c r="P87" s="93"/>
      <c r="Q87" s="93"/>
      <c r="R87" s="93"/>
      <c r="S87" s="93"/>
    </row>
    <row r="88" spans="2:19" ht="15.95" customHeight="1">
      <c r="B88" s="53" t="s">
        <v>76</v>
      </c>
      <c r="C88" s="43"/>
      <c r="D88" s="43"/>
      <c r="E88" s="54">
        <f t="shared" ref="E88:J88" si="21">SUM(E89,E98)</f>
        <v>8794</v>
      </c>
      <c r="F88" s="54">
        <f t="shared" si="21"/>
        <v>17327</v>
      </c>
      <c r="G88" s="54">
        <f t="shared" si="21"/>
        <v>2083</v>
      </c>
      <c r="H88" s="54">
        <f t="shared" si="21"/>
        <v>15087</v>
      </c>
      <c r="I88" s="54">
        <f t="shared" si="21"/>
        <v>1026</v>
      </c>
      <c r="J88" s="54">
        <f t="shared" si="21"/>
        <v>92</v>
      </c>
      <c r="K88" s="43"/>
      <c r="L88" s="33">
        <f>SUM(C88:K88)</f>
        <v>44409</v>
      </c>
      <c r="N88" s="75">
        <f>SUM(N89,N98)</f>
        <v>0</v>
      </c>
      <c r="P88" s="93"/>
      <c r="Q88" s="93"/>
      <c r="R88" s="93"/>
      <c r="S88" s="93"/>
    </row>
    <row r="89" spans="2:19" ht="15.95" customHeight="1">
      <c r="B89" s="53" t="s">
        <v>77</v>
      </c>
      <c r="C89" s="43"/>
      <c r="D89" s="43"/>
      <c r="E89" s="54">
        <f>E95+E96+E90+E97</f>
        <v>4945</v>
      </c>
      <c r="F89" s="54">
        <f>F90+F97</f>
        <v>14551</v>
      </c>
      <c r="G89" s="54">
        <f>G90+G97</f>
        <v>385</v>
      </c>
      <c r="H89" s="54">
        <f>H90+H97</f>
        <v>1505</v>
      </c>
      <c r="I89" s="54">
        <f>I90+I97</f>
        <v>208</v>
      </c>
      <c r="J89" s="54">
        <f>J90+J97</f>
        <v>13</v>
      </c>
      <c r="K89" s="43"/>
      <c r="L89" s="33">
        <f>SUM(C89:K89)</f>
        <v>21607</v>
      </c>
      <c r="N89" s="75">
        <f>N90</f>
        <v>0</v>
      </c>
      <c r="P89" s="93"/>
      <c r="Q89" s="93"/>
      <c r="R89" s="93"/>
      <c r="S89" s="93"/>
    </row>
    <row r="90" spans="2:19" ht="15.95" customHeight="1">
      <c r="B90" s="63" t="s">
        <v>58</v>
      </c>
      <c r="C90" s="43"/>
      <c r="D90" s="43"/>
      <c r="E90" s="54">
        <f>SUM(E91:E94)</f>
        <v>752</v>
      </c>
      <c r="F90" s="54">
        <f t="shared" ref="F90:J90" si="22">SUM(F91:F94)</f>
        <v>14409</v>
      </c>
      <c r="G90" s="54">
        <f t="shared" si="22"/>
        <v>373</v>
      </c>
      <c r="H90" s="54">
        <f t="shared" si="22"/>
        <v>1497</v>
      </c>
      <c r="I90" s="54">
        <f t="shared" si="22"/>
        <v>26</v>
      </c>
      <c r="J90" s="54">
        <f t="shared" si="22"/>
        <v>0</v>
      </c>
      <c r="K90" s="43"/>
      <c r="L90" s="33">
        <f t="shared" ref="L90:L108" si="23">SUM(C90:K90)</f>
        <v>17057</v>
      </c>
      <c r="N90" s="75">
        <f>N94</f>
        <v>0</v>
      </c>
      <c r="P90" s="93"/>
      <c r="Q90" s="93"/>
      <c r="R90" s="93"/>
      <c r="S90" s="93"/>
    </row>
    <row r="91" spans="2:19" ht="15.95" customHeight="1">
      <c r="B91" s="29" t="s">
        <v>114</v>
      </c>
      <c r="C91" s="43"/>
      <c r="D91" s="43"/>
      <c r="E91" s="17">
        <v>0</v>
      </c>
      <c r="F91" s="17">
        <v>5532</v>
      </c>
      <c r="G91" s="17">
        <v>63</v>
      </c>
      <c r="H91" s="17">
        <v>19</v>
      </c>
      <c r="I91" s="17">
        <v>0</v>
      </c>
      <c r="J91" s="17">
        <v>0</v>
      </c>
      <c r="K91" s="43"/>
      <c r="L91" s="33">
        <f t="shared" si="23"/>
        <v>5614</v>
      </c>
      <c r="N91" s="69"/>
      <c r="P91" s="93"/>
      <c r="Q91" s="93"/>
      <c r="R91" s="93"/>
      <c r="S91" s="93"/>
    </row>
    <row r="92" spans="2:19" ht="15.95" customHeight="1">
      <c r="B92" s="29" t="s">
        <v>115</v>
      </c>
      <c r="C92" s="43"/>
      <c r="D92" s="43"/>
      <c r="E92" s="17">
        <v>0</v>
      </c>
      <c r="F92" s="17">
        <v>7798</v>
      </c>
      <c r="G92" s="17">
        <v>0</v>
      </c>
      <c r="H92" s="17">
        <v>0</v>
      </c>
      <c r="I92" s="17">
        <v>0</v>
      </c>
      <c r="J92" s="17">
        <v>0</v>
      </c>
      <c r="K92" s="43"/>
      <c r="L92" s="33">
        <f t="shared" si="23"/>
        <v>7798</v>
      </c>
      <c r="N92" s="69"/>
      <c r="P92" s="93"/>
      <c r="Q92" s="93"/>
      <c r="R92" s="93"/>
      <c r="S92" s="93"/>
    </row>
    <row r="93" spans="2:19" ht="15.95" customHeight="1">
      <c r="B93" s="29" t="s">
        <v>59</v>
      </c>
      <c r="C93" s="43"/>
      <c r="D93" s="43"/>
      <c r="E93" s="43"/>
      <c r="F93" s="43"/>
      <c r="G93" s="17">
        <v>0</v>
      </c>
      <c r="H93" s="17">
        <v>0</v>
      </c>
      <c r="I93" s="17">
        <v>0</v>
      </c>
      <c r="J93" s="17">
        <v>0</v>
      </c>
      <c r="K93" s="43"/>
      <c r="L93" s="33">
        <f t="shared" si="23"/>
        <v>0</v>
      </c>
      <c r="N93" s="69"/>
      <c r="P93" s="93"/>
      <c r="Q93" s="93"/>
      <c r="R93" s="93"/>
      <c r="S93" s="93"/>
    </row>
    <row r="94" spans="2:19" ht="15.95" customHeight="1">
      <c r="B94" s="52" t="s">
        <v>60</v>
      </c>
      <c r="C94" s="43"/>
      <c r="D94" s="43"/>
      <c r="E94" s="17">
        <v>752</v>
      </c>
      <c r="F94" s="17">
        <v>1079</v>
      </c>
      <c r="G94" s="17">
        <v>310</v>
      </c>
      <c r="H94" s="17">
        <v>1478</v>
      </c>
      <c r="I94" s="17">
        <v>26</v>
      </c>
      <c r="J94" s="17">
        <v>0</v>
      </c>
      <c r="K94" s="43"/>
      <c r="L94" s="33">
        <f t="shared" si="23"/>
        <v>3645</v>
      </c>
      <c r="N94" s="87">
        <v>0</v>
      </c>
      <c r="P94" s="93"/>
      <c r="Q94" s="93"/>
      <c r="R94" s="93"/>
      <c r="S94" s="93"/>
    </row>
    <row r="95" spans="2:19" ht="15.95" customHeight="1">
      <c r="B95" s="52" t="s">
        <v>1</v>
      </c>
      <c r="C95" s="43"/>
      <c r="D95" s="43"/>
      <c r="E95" s="17">
        <v>951</v>
      </c>
      <c r="F95" s="43"/>
      <c r="G95" s="43"/>
      <c r="H95" s="43"/>
      <c r="I95" s="43"/>
      <c r="J95" s="43"/>
      <c r="K95" s="43"/>
      <c r="L95" s="33">
        <f>SUM(C95:K95)</f>
        <v>951</v>
      </c>
      <c r="N95" s="69"/>
      <c r="P95" s="93"/>
      <c r="Q95" s="93"/>
      <c r="R95" s="93"/>
      <c r="S95" s="93"/>
    </row>
    <row r="96" spans="2:19" ht="15.95" customHeight="1">
      <c r="B96" s="29" t="s">
        <v>78</v>
      </c>
      <c r="C96" s="43"/>
      <c r="D96" s="43"/>
      <c r="E96" s="17">
        <v>3173</v>
      </c>
      <c r="F96" s="43"/>
      <c r="G96" s="43"/>
      <c r="H96" s="43"/>
      <c r="I96" s="43"/>
      <c r="J96" s="43"/>
      <c r="K96" s="43"/>
      <c r="L96" s="33">
        <f>SUM(C96:K96)</f>
        <v>3173</v>
      </c>
      <c r="N96" s="87">
        <v>0</v>
      </c>
      <c r="P96" s="93"/>
      <c r="Q96" s="93"/>
      <c r="R96" s="93"/>
      <c r="S96" s="93"/>
    </row>
    <row r="97" spans="2:19" ht="15.95" customHeight="1">
      <c r="B97" s="29" t="s">
        <v>79</v>
      </c>
      <c r="C97" s="43"/>
      <c r="D97" s="43"/>
      <c r="E97" s="17">
        <v>69</v>
      </c>
      <c r="F97" s="17">
        <v>142</v>
      </c>
      <c r="G97" s="17">
        <v>12</v>
      </c>
      <c r="H97" s="17">
        <v>8</v>
      </c>
      <c r="I97" s="17">
        <v>182</v>
      </c>
      <c r="J97" s="17">
        <v>13</v>
      </c>
      <c r="K97" s="43"/>
      <c r="L97" s="33">
        <f t="shared" si="23"/>
        <v>426</v>
      </c>
      <c r="N97" s="87">
        <v>0</v>
      </c>
      <c r="P97" s="93"/>
      <c r="Q97" s="93"/>
      <c r="R97" s="93"/>
      <c r="S97" s="93"/>
    </row>
    <row r="98" spans="2:19" ht="15.95" customHeight="1">
      <c r="B98" s="53" t="s">
        <v>80</v>
      </c>
      <c r="C98" s="43"/>
      <c r="D98" s="43"/>
      <c r="E98" s="54">
        <f t="shared" ref="E98:J98" si="24">SUM(E99,E102:E108)</f>
        <v>3849</v>
      </c>
      <c r="F98" s="54">
        <f t="shared" si="24"/>
        <v>2776</v>
      </c>
      <c r="G98" s="54">
        <f t="shared" si="24"/>
        <v>1698</v>
      </c>
      <c r="H98" s="54">
        <f t="shared" si="24"/>
        <v>13582</v>
      </c>
      <c r="I98" s="54">
        <f t="shared" si="24"/>
        <v>818</v>
      </c>
      <c r="J98" s="54">
        <f t="shared" si="24"/>
        <v>79</v>
      </c>
      <c r="K98" s="43"/>
      <c r="L98" s="33">
        <f t="shared" si="23"/>
        <v>22802</v>
      </c>
      <c r="N98" s="75">
        <f>SUM(N101:N103)</f>
        <v>0</v>
      </c>
      <c r="P98" s="93"/>
      <c r="Q98" s="93"/>
      <c r="R98" s="93"/>
      <c r="S98" s="93"/>
    </row>
    <row r="99" spans="2:19" ht="15.95" customHeight="1">
      <c r="B99" s="63" t="s">
        <v>2</v>
      </c>
      <c r="C99" s="43"/>
      <c r="D99" s="43"/>
      <c r="E99" s="54">
        <f>SUM(E100:E101)</f>
        <v>0</v>
      </c>
      <c r="F99" s="54">
        <f t="shared" ref="F99:J99" si="25">SUM(F100:F101)</f>
        <v>9436</v>
      </c>
      <c r="G99" s="54">
        <f t="shared" si="25"/>
        <v>1062</v>
      </c>
      <c r="H99" s="54">
        <f t="shared" si="25"/>
        <v>11872</v>
      </c>
      <c r="I99" s="54">
        <f t="shared" si="25"/>
        <v>214</v>
      </c>
      <c r="J99" s="54">
        <f t="shared" si="25"/>
        <v>177</v>
      </c>
      <c r="K99" s="43"/>
      <c r="L99" s="33">
        <f t="shared" si="23"/>
        <v>22761</v>
      </c>
      <c r="N99" s="75">
        <f>SUM(N100:N101)</f>
        <v>0</v>
      </c>
      <c r="P99" s="93"/>
      <c r="Q99" s="93"/>
      <c r="R99" s="93"/>
      <c r="S99" s="93"/>
    </row>
    <row r="100" spans="2:19" ht="15.95" customHeight="1">
      <c r="B100" s="52" t="s">
        <v>107</v>
      </c>
      <c r="C100" s="43"/>
      <c r="D100" s="43"/>
      <c r="E100" s="17">
        <v>0</v>
      </c>
      <c r="F100" s="17">
        <v>0</v>
      </c>
      <c r="G100" s="17">
        <v>0</v>
      </c>
      <c r="H100" s="17">
        <v>0</v>
      </c>
      <c r="I100" s="17">
        <v>0</v>
      </c>
      <c r="J100" s="17">
        <v>0</v>
      </c>
      <c r="K100" s="43"/>
      <c r="L100" s="33">
        <f t="shared" si="23"/>
        <v>0</v>
      </c>
      <c r="N100" s="17">
        <v>0</v>
      </c>
      <c r="P100" s="93"/>
      <c r="Q100" s="93"/>
      <c r="R100" s="93"/>
      <c r="S100" s="93"/>
    </row>
    <row r="101" spans="2:19" ht="15.95" customHeight="1">
      <c r="B101" s="52" t="s">
        <v>61</v>
      </c>
      <c r="C101" s="43"/>
      <c r="D101" s="43"/>
      <c r="E101" s="17">
        <v>0</v>
      </c>
      <c r="F101" s="17">
        <v>9436</v>
      </c>
      <c r="G101" s="17">
        <v>1062</v>
      </c>
      <c r="H101" s="17">
        <v>11872</v>
      </c>
      <c r="I101" s="17">
        <v>214</v>
      </c>
      <c r="J101" s="17">
        <v>177</v>
      </c>
      <c r="K101" s="43"/>
      <c r="L101" s="33">
        <f t="shared" si="23"/>
        <v>22761</v>
      </c>
      <c r="N101" s="87">
        <v>0</v>
      </c>
      <c r="P101" s="93"/>
      <c r="Q101" s="93"/>
      <c r="R101" s="93"/>
      <c r="S101" s="93"/>
    </row>
    <row r="102" spans="2:19" ht="15.95" customHeight="1">
      <c r="B102" s="52" t="s">
        <v>3</v>
      </c>
      <c r="C102" s="43"/>
      <c r="D102" s="43"/>
      <c r="E102" s="17">
        <v>74</v>
      </c>
      <c r="F102" s="17">
        <v>930</v>
      </c>
      <c r="G102" s="17">
        <v>3</v>
      </c>
      <c r="H102" s="17">
        <v>2313</v>
      </c>
      <c r="I102" s="17">
        <v>28</v>
      </c>
      <c r="J102" s="17">
        <v>0</v>
      </c>
      <c r="K102" s="43"/>
      <c r="L102" s="33">
        <f t="shared" si="23"/>
        <v>3348</v>
      </c>
      <c r="N102" s="87">
        <v>0</v>
      </c>
      <c r="P102" s="93"/>
      <c r="Q102" s="93"/>
      <c r="R102" s="93"/>
      <c r="S102" s="93"/>
    </row>
    <row r="103" spans="2:19" ht="15.95" customHeight="1">
      <c r="B103" s="29" t="s">
        <v>81</v>
      </c>
      <c r="C103" s="43"/>
      <c r="D103" s="43"/>
      <c r="E103" s="17">
        <v>0</v>
      </c>
      <c r="F103" s="17">
        <v>3</v>
      </c>
      <c r="G103" s="17">
        <v>0</v>
      </c>
      <c r="H103" s="17">
        <v>11</v>
      </c>
      <c r="I103" s="17">
        <v>0</v>
      </c>
      <c r="J103" s="17">
        <v>49</v>
      </c>
      <c r="K103" s="43"/>
      <c r="L103" s="33">
        <f t="shared" si="23"/>
        <v>63</v>
      </c>
      <c r="N103" s="87">
        <v>0</v>
      </c>
      <c r="P103" s="93"/>
      <c r="Q103" s="93"/>
      <c r="R103" s="93"/>
      <c r="S103" s="93"/>
    </row>
    <row r="104" spans="2:19" ht="15.95" customHeight="1">
      <c r="B104" s="29" t="s">
        <v>82</v>
      </c>
      <c r="C104" s="43"/>
      <c r="D104" s="43"/>
      <c r="E104" s="17">
        <v>590</v>
      </c>
      <c r="F104" s="17">
        <v>0</v>
      </c>
      <c r="G104" s="17">
        <v>0</v>
      </c>
      <c r="H104" s="17">
        <v>0</v>
      </c>
      <c r="I104" s="17">
        <v>0</v>
      </c>
      <c r="J104" s="17">
        <v>0</v>
      </c>
      <c r="K104" s="43"/>
      <c r="L104" s="33">
        <f t="shared" si="23"/>
        <v>590</v>
      </c>
      <c r="N104" s="69"/>
      <c r="P104" s="93"/>
      <c r="Q104" s="93"/>
      <c r="R104" s="93"/>
      <c r="S104" s="93"/>
    </row>
    <row r="105" spans="2:19" ht="15.95" customHeight="1">
      <c r="B105" s="29" t="s">
        <v>83</v>
      </c>
      <c r="C105" s="43"/>
      <c r="D105" s="43"/>
      <c r="E105" s="43"/>
      <c r="F105" s="17">
        <v>0</v>
      </c>
      <c r="G105" s="17">
        <v>0</v>
      </c>
      <c r="H105" s="17">
        <v>0</v>
      </c>
      <c r="I105" s="17">
        <v>0</v>
      </c>
      <c r="J105" s="17">
        <v>0</v>
      </c>
      <c r="K105" s="43"/>
      <c r="L105" s="33">
        <f t="shared" si="23"/>
        <v>0</v>
      </c>
      <c r="N105" s="69"/>
      <c r="P105" s="93"/>
      <c r="Q105" s="93"/>
      <c r="R105" s="93"/>
      <c r="S105" s="93"/>
    </row>
    <row r="106" spans="2:19" ht="15.95" customHeight="1">
      <c r="B106" s="29" t="s">
        <v>84</v>
      </c>
      <c r="C106" s="43"/>
      <c r="D106" s="43"/>
      <c r="E106" s="17">
        <v>136</v>
      </c>
      <c r="F106" s="61"/>
      <c r="G106" s="61"/>
      <c r="H106" s="61"/>
      <c r="I106" s="61"/>
      <c r="J106" s="61"/>
      <c r="K106" s="43"/>
      <c r="L106" s="33">
        <f t="shared" si="23"/>
        <v>136</v>
      </c>
      <c r="N106" s="69"/>
      <c r="P106" s="93"/>
      <c r="Q106" s="93"/>
      <c r="R106" s="93"/>
      <c r="S106" s="93"/>
    </row>
    <row r="107" spans="2:19" ht="15.95" customHeight="1">
      <c r="B107" s="29" t="s">
        <v>85</v>
      </c>
      <c r="C107" s="43"/>
      <c r="D107" s="43"/>
      <c r="E107" s="17">
        <v>2715</v>
      </c>
      <c r="F107" s="61"/>
      <c r="G107" s="61"/>
      <c r="H107" s="61"/>
      <c r="I107" s="61"/>
      <c r="J107" s="61"/>
      <c r="K107" s="43"/>
      <c r="L107" s="33">
        <f t="shared" si="23"/>
        <v>2715</v>
      </c>
      <c r="N107" s="69"/>
      <c r="P107" s="93"/>
      <c r="Q107" s="93"/>
      <c r="R107" s="93"/>
      <c r="S107" s="93"/>
    </row>
    <row r="108" spans="2:19" ht="15.95" customHeight="1">
      <c r="B108" s="29" t="s">
        <v>86</v>
      </c>
      <c r="C108" s="43"/>
      <c r="D108" s="43"/>
      <c r="E108" s="17">
        <v>334</v>
      </c>
      <c r="F108" s="17">
        <v>-7593</v>
      </c>
      <c r="G108" s="17">
        <v>633</v>
      </c>
      <c r="H108" s="17">
        <v>-614</v>
      </c>
      <c r="I108" s="17">
        <v>576</v>
      </c>
      <c r="J108" s="17">
        <v>-147</v>
      </c>
      <c r="K108" s="43"/>
      <c r="L108" s="33">
        <f t="shared" si="23"/>
        <v>-6811</v>
      </c>
      <c r="N108" s="69"/>
      <c r="P108" s="93"/>
      <c r="Q108" s="93"/>
      <c r="R108" s="93"/>
      <c r="S108" s="93"/>
    </row>
    <row r="109" spans="2:19" ht="15.95" customHeight="1">
      <c r="B109" s="60" t="s">
        <v>62</v>
      </c>
      <c r="C109" s="32">
        <f>C28</f>
        <v>652</v>
      </c>
      <c r="D109" s="32">
        <f>D28</f>
        <v>15</v>
      </c>
      <c r="E109" s="32">
        <f t="shared" ref="E109:J109" si="26">SUM(E85:E88)</f>
        <v>15638</v>
      </c>
      <c r="F109" s="32">
        <f t="shared" si="26"/>
        <v>27880</v>
      </c>
      <c r="G109" s="32">
        <f t="shared" si="26"/>
        <v>4790</v>
      </c>
      <c r="H109" s="32">
        <f t="shared" si="26"/>
        <v>20590</v>
      </c>
      <c r="I109" s="32">
        <f t="shared" si="26"/>
        <v>2579</v>
      </c>
      <c r="J109" s="32">
        <f t="shared" si="26"/>
        <v>1273</v>
      </c>
      <c r="K109" s="32">
        <f>K28</f>
        <v>204</v>
      </c>
      <c r="L109" s="32">
        <f>SUM(C109:K109)</f>
        <v>73621</v>
      </c>
      <c r="N109" s="35">
        <f>N88</f>
        <v>0</v>
      </c>
      <c r="P109" s="93"/>
      <c r="Q109" s="93"/>
      <c r="R109" s="93"/>
      <c r="S109" s="93"/>
    </row>
    <row r="110" spans="2:19" ht="12.75" customHeight="1">
      <c r="B110" s="8"/>
      <c r="C110" s="5"/>
      <c r="D110" s="5"/>
      <c r="E110" s="5"/>
      <c r="F110" s="5"/>
      <c r="G110" s="5"/>
      <c r="H110" s="5"/>
      <c r="I110" s="5"/>
      <c r="J110" s="5"/>
      <c r="K110" s="6"/>
      <c r="L110" s="6"/>
      <c r="P110" s="93"/>
      <c r="Q110" s="93"/>
      <c r="R110" s="93"/>
      <c r="S110" s="93"/>
    </row>
    <row r="111" spans="2:19" ht="15.95" customHeight="1">
      <c r="B111" s="70" t="s">
        <v>55</v>
      </c>
      <c r="C111" s="72"/>
      <c r="D111" s="73"/>
      <c r="E111" s="71">
        <f>E28-E109</f>
        <v>0</v>
      </c>
      <c r="F111" s="71">
        <f t="shared" ref="F111:L111" si="27">F28-F109</f>
        <v>0</v>
      </c>
      <c r="G111" s="71">
        <f t="shared" si="27"/>
        <v>0</v>
      </c>
      <c r="H111" s="71">
        <f t="shared" si="27"/>
        <v>0</v>
      </c>
      <c r="I111" s="71">
        <f t="shared" si="27"/>
        <v>0</v>
      </c>
      <c r="J111" s="71">
        <f t="shared" si="27"/>
        <v>0</v>
      </c>
      <c r="K111" s="74"/>
      <c r="L111" s="71">
        <f t="shared" si="27"/>
        <v>0</v>
      </c>
      <c r="P111" s="93"/>
      <c r="Q111" s="93"/>
      <c r="R111" s="93"/>
      <c r="S111" s="93"/>
    </row>
    <row r="112" spans="2:19" ht="12.75" customHeight="1">
      <c r="B112" s="8"/>
      <c r="C112" s="5"/>
      <c r="D112" s="5"/>
      <c r="E112" s="5"/>
      <c r="F112" s="5"/>
      <c r="G112" s="5"/>
      <c r="H112" s="5"/>
      <c r="I112" s="5"/>
      <c r="J112" s="5"/>
      <c r="K112" s="6"/>
      <c r="L112" s="6"/>
      <c r="P112" s="93"/>
      <c r="Q112" s="93"/>
      <c r="R112" s="93"/>
      <c r="S112" s="93"/>
    </row>
    <row r="113" spans="2:19" ht="15.95" customHeight="1">
      <c r="B113" s="29" t="s">
        <v>66</v>
      </c>
      <c r="C113" s="43"/>
      <c r="D113" s="43"/>
      <c r="E113" s="17">
        <v>441</v>
      </c>
      <c r="F113" s="17">
        <v>12</v>
      </c>
      <c r="G113" s="17">
        <v>14</v>
      </c>
      <c r="H113" s="17">
        <v>101</v>
      </c>
      <c r="I113" s="17">
        <v>0</v>
      </c>
      <c r="J113" s="17">
        <v>3</v>
      </c>
      <c r="K113" s="43"/>
      <c r="L113" s="33">
        <f>SUM(C113:K113)</f>
        <v>571</v>
      </c>
      <c r="M113" s="76" t="s">
        <v>122</v>
      </c>
      <c r="P113" s="93"/>
      <c r="Q113" s="93"/>
      <c r="R113" s="93"/>
      <c r="S113" s="93"/>
    </row>
    <row r="114" spans="2:19" ht="15.95" customHeight="1">
      <c r="B114" s="52" t="s">
        <v>5</v>
      </c>
      <c r="C114" s="43"/>
      <c r="D114" s="43"/>
      <c r="E114" s="43"/>
      <c r="F114" s="43"/>
      <c r="G114" s="43"/>
      <c r="H114" s="43"/>
      <c r="I114" s="43"/>
      <c r="J114" s="43"/>
      <c r="K114" s="43"/>
      <c r="L114" s="17">
        <v>298</v>
      </c>
      <c r="M114" s="76" t="s">
        <v>122</v>
      </c>
      <c r="P114" s="93"/>
      <c r="Q114" s="93"/>
      <c r="R114" s="93"/>
      <c r="S114" s="93"/>
    </row>
    <row r="115" spans="2:19" ht="12.75" customHeight="1">
      <c r="B115" s="8"/>
      <c r="C115" s="5"/>
      <c r="D115" s="5"/>
      <c r="E115" s="5"/>
      <c r="F115" s="5"/>
      <c r="G115" s="5"/>
      <c r="H115" s="5"/>
      <c r="I115" s="5"/>
      <c r="J115" s="5"/>
      <c r="K115" s="5"/>
      <c r="L115" s="5"/>
      <c r="P115" s="93"/>
      <c r="Q115" s="93"/>
      <c r="R115" s="93"/>
      <c r="S115" s="93"/>
    </row>
    <row r="116" spans="2:19" ht="15.95" customHeight="1">
      <c r="B116" s="55" t="s">
        <v>100</v>
      </c>
      <c r="C116" s="3"/>
      <c r="D116" s="3"/>
      <c r="E116" s="3"/>
      <c r="F116" s="3"/>
      <c r="G116" s="3"/>
      <c r="H116" s="3"/>
      <c r="I116" s="3"/>
      <c r="J116" s="3"/>
      <c r="K116" s="3"/>
      <c r="L116" s="3"/>
      <c r="P116" s="93"/>
      <c r="Q116" s="93"/>
      <c r="R116" s="93"/>
      <c r="S116" s="93"/>
    </row>
    <row r="117" spans="2:19" ht="15.95" customHeight="1">
      <c r="B117" s="67" t="s">
        <v>0</v>
      </c>
      <c r="C117" s="43"/>
      <c r="D117" s="43"/>
      <c r="E117" s="17">
        <v>-245</v>
      </c>
      <c r="F117" s="17">
        <v>0</v>
      </c>
      <c r="G117" s="17">
        <v>0</v>
      </c>
      <c r="H117" s="17">
        <v>0</v>
      </c>
      <c r="I117" s="17">
        <v>0</v>
      </c>
      <c r="J117" s="17">
        <v>0</v>
      </c>
      <c r="K117" s="43"/>
      <c r="L117" s="33">
        <f>SUM(C117:K117)</f>
        <v>-245</v>
      </c>
      <c r="P117" s="93"/>
      <c r="Q117" s="93"/>
      <c r="R117" s="93"/>
      <c r="S117" s="93"/>
    </row>
    <row r="118" spans="2:19" ht="15.95" customHeight="1">
      <c r="B118" s="29" t="s">
        <v>65</v>
      </c>
      <c r="C118" s="43"/>
      <c r="D118" s="43"/>
      <c r="E118" s="17">
        <v>0</v>
      </c>
      <c r="F118" s="17">
        <v>-29</v>
      </c>
      <c r="G118" s="17">
        <v>-104</v>
      </c>
      <c r="H118" s="17">
        <v>-50</v>
      </c>
      <c r="I118" s="17">
        <v>-23</v>
      </c>
      <c r="J118" s="17">
        <v>-8</v>
      </c>
      <c r="K118" s="43"/>
      <c r="L118" s="33">
        <f>SUM(C118:K118)</f>
        <v>-214</v>
      </c>
      <c r="P118" s="93"/>
      <c r="Q118" s="93"/>
      <c r="R118" s="93"/>
      <c r="S118" s="93"/>
    </row>
    <row r="119" spans="2:19" ht="15.95" customHeight="1">
      <c r="B119" s="29" t="s">
        <v>88</v>
      </c>
      <c r="C119" s="43"/>
      <c r="D119" s="43"/>
      <c r="E119" s="17">
        <v>0</v>
      </c>
      <c r="F119" s="17">
        <v>-388</v>
      </c>
      <c r="G119" s="17">
        <v>-84</v>
      </c>
      <c r="H119" s="17">
        <v>-565</v>
      </c>
      <c r="I119" s="17">
        <v>-45</v>
      </c>
      <c r="J119" s="17">
        <v>-17</v>
      </c>
      <c r="K119" s="43"/>
      <c r="L119" s="33">
        <f>SUM(C119:K119)</f>
        <v>-1099</v>
      </c>
      <c r="P119" s="93"/>
      <c r="Q119" s="93"/>
      <c r="R119" s="93"/>
      <c r="S119" s="93"/>
    </row>
    <row r="120" spans="2:19" ht="15.95" customHeight="1">
      <c r="B120" s="53" t="s">
        <v>76</v>
      </c>
      <c r="C120" s="43"/>
      <c r="D120" s="43"/>
      <c r="E120" s="54">
        <f t="shared" ref="E120:J120" si="28">SUM(E121,E126)</f>
        <v>0</v>
      </c>
      <c r="F120" s="54">
        <f t="shared" si="28"/>
        <v>-5966</v>
      </c>
      <c r="G120" s="54">
        <f t="shared" si="28"/>
        <v>-99</v>
      </c>
      <c r="H120" s="54">
        <f t="shared" si="28"/>
        <v>-330</v>
      </c>
      <c r="I120" s="54">
        <f t="shared" si="28"/>
        <v>-2</v>
      </c>
      <c r="J120" s="54">
        <f t="shared" si="28"/>
        <v>-1</v>
      </c>
      <c r="K120" s="43"/>
      <c r="L120" s="33">
        <f>SUM(C120:K120)</f>
        <v>-6398</v>
      </c>
      <c r="P120" s="93"/>
      <c r="Q120" s="93"/>
      <c r="R120" s="93"/>
      <c r="S120" s="93"/>
    </row>
    <row r="121" spans="2:19" ht="15.95" customHeight="1">
      <c r="B121" s="53" t="s">
        <v>77</v>
      </c>
      <c r="C121" s="43"/>
      <c r="D121" s="43"/>
      <c r="E121" s="54">
        <f t="shared" ref="E121:J121" si="29">SUM(E122:E125)</f>
        <v>0</v>
      </c>
      <c r="F121" s="54">
        <f t="shared" si="29"/>
        <v>-5872</v>
      </c>
      <c r="G121" s="54">
        <f t="shared" si="29"/>
        <v>-88</v>
      </c>
      <c r="H121" s="54">
        <f t="shared" si="29"/>
        <v>-304</v>
      </c>
      <c r="I121" s="54">
        <f t="shared" si="29"/>
        <v>-2</v>
      </c>
      <c r="J121" s="54">
        <f t="shared" si="29"/>
        <v>0</v>
      </c>
      <c r="K121" s="43"/>
      <c r="L121" s="33">
        <f>SUM(C121:K121)</f>
        <v>-6266</v>
      </c>
      <c r="P121" s="93"/>
      <c r="Q121" s="93"/>
      <c r="R121" s="93"/>
      <c r="S121" s="93"/>
    </row>
    <row r="122" spans="2:19" ht="15.95" customHeight="1">
      <c r="B122" s="68" t="s">
        <v>58</v>
      </c>
      <c r="C122" s="43"/>
      <c r="D122" s="43"/>
      <c r="E122" s="88">
        <v>0</v>
      </c>
      <c r="F122" s="88">
        <v>-5779</v>
      </c>
      <c r="G122" s="88">
        <v>-72</v>
      </c>
      <c r="H122" s="88">
        <v>-304</v>
      </c>
      <c r="I122" s="88">
        <v>0</v>
      </c>
      <c r="J122" s="88">
        <v>0</v>
      </c>
      <c r="K122" s="43"/>
      <c r="L122" s="33">
        <f t="shared" ref="L122:L134" si="30">SUM(C122:K122)</f>
        <v>-6155</v>
      </c>
      <c r="P122" s="93"/>
      <c r="Q122" s="93"/>
      <c r="R122" s="93"/>
      <c r="S122" s="93"/>
    </row>
    <row r="123" spans="2:19" ht="15.95" customHeight="1">
      <c r="B123" s="68" t="s">
        <v>1</v>
      </c>
      <c r="C123" s="43"/>
      <c r="D123" s="43"/>
      <c r="E123" s="17">
        <v>0</v>
      </c>
      <c r="F123" s="43"/>
      <c r="G123" s="43"/>
      <c r="H123" s="43"/>
      <c r="I123" s="43"/>
      <c r="J123" s="43"/>
      <c r="K123" s="43"/>
      <c r="L123" s="33">
        <f>SUM(C123:K123)</f>
        <v>0</v>
      </c>
      <c r="P123" s="93"/>
      <c r="Q123" s="93"/>
      <c r="R123" s="93"/>
      <c r="S123" s="93"/>
    </row>
    <row r="124" spans="2:19" ht="15.95" customHeight="1">
      <c r="B124" s="30" t="s">
        <v>78</v>
      </c>
      <c r="C124" s="43"/>
      <c r="D124" s="43"/>
      <c r="E124" s="17">
        <v>0</v>
      </c>
      <c r="F124" s="43"/>
      <c r="G124" s="43"/>
      <c r="H124" s="43"/>
      <c r="I124" s="43"/>
      <c r="J124" s="43"/>
      <c r="K124" s="43"/>
      <c r="L124" s="33">
        <f>SUM(C124:K124)</f>
        <v>0</v>
      </c>
      <c r="P124" s="93"/>
      <c r="Q124" s="93"/>
      <c r="R124" s="93"/>
      <c r="S124" s="93"/>
    </row>
    <row r="125" spans="2:19" ht="15.95" customHeight="1">
      <c r="B125" s="30" t="s">
        <v>79</v>
      </c>
      <c r="C125" s="43"/>
      <c r="D125" s="43"/>
      <c r="E125" s="88">
        <v>0</v>
      </c>
      <c r="F125" s="88">
        <v>-93</v>
      </c>
      <c r="G125" s="88">
        <v>-16</v>
      </c>
      <c r="H125" s="88">
        <v>0</v>
      </c>
      <c r="I125" s="88">
        <v>-2</v>
      </c>
      <c r="J125" s="88">
        <v>0</v>
      </c>
      <c r="K125" s="43"/>
      <c r="L125" s="33">
        <f t="shared" si="30"/>
        <v>-111</v>
      </c>
      <c r="P125" s="93"/>
      <c r="Q125" s="93"/>
      <c r="R125" s="93"/>
      <c r="S125" s="93"/>
    </row>
    <row r="126" spans="2:19" ht="15.95" customHeight="1">
      <c r="B126" s="53" t="s">
        <v>80</v>
      </c>
      <c r="C126" s="43"/>
      <c r="D126" s="43"/>
      <c r="E126" s="54">
        <f t="shared" ref="E126:J126" si="31">SUM(E127:E134)</f>
        <v>0</v>
      </c>
      <c r="F126" s="54">
        <f t="shared" si="31"/>
        <v>-94</v>
      </c>
      <c r="G126" s="54">
        <f t="shared" si="31"/>
        <v>-11</v>
      </c>
      <c r="H126" s="54">
        <f t="shared" si="31"/>
        <v>-26</v>
      </c>
      <c r="I126" s="54">
        <f t="shared" si="31"/>
        <v>0</v>
      </c>
      <c r="J126" s="54">
        <f t="shared" si="31"/>
        <v>-1</v>
      </c>
      <c r="K126" s="43"/>
      <c r="L126" s="33">
        <f t="shared" si="30"/>
        <v>-132</v>
      </c>
      <c r="P126" s="93"/>
      <c r="Q126" s="93"/>
      <c r="R126" s="93"/>
      <c r="S126" s="93"/>
    </row>
    <row r="127" spans="2:19" ht="15.95" customHeight="1">
      <c r="B127" s="68" t="s">
        <v>2</v>
      </c>
      <c r="C127" s="43"/>
      <c r="D127" s="43"/>
      <c r="E127" s="17">
        <v>0</v>
      </c>
      <c r="F127" s="17">
        <v>-5</v>
      </c>
      <c r="G127" s="17">
        <v>-8</v>
      </c>
      <c r="H127" s="17">
        <v>-8</v>
      </c>
      <c r="I127" s="17">
        <v>0</v>
      </c>
      <c r="J127" s="17">
        <v>-1</v>
      </c>
      <c r="K127" s="43"/>
      <c r="L127" s="33">
        <f t="shared" si="30"/>
        <v>-22</v>
      </c>
      <c r="P127" s="93"/>
      <c r="Q127" s="93"/>
      <c r="R127" s="93"/>
      <c r="S127" s="93"/>
    </row>
    <row r="128" spans="2:19" ht="15.95" customHeight="1">
      <c r="B128" s="68" t="s">
        <v>3</v>
      </c>
      <c r="C128" s="43"/>
      <c r="D128" s="43"/>
      <c r="E128" s="17">
        <v>0</v>
      </c>
      <c r="F128" s="17">
        <v>-8</v>
      </c>
      <c r="G128" s="17">
        <v>0</v>
      </c>
      <c r="H128" s="17">
        <v>-18</v>
      </c>
      <c r="I128" s="17">
        <v>0</v>
      </c>
      <c r="J128" s="17">
        <v>0</v>
      </c>
      <c r="K128" s="43"/>
      <c r="L128" s="33">
        <f t="shared" si="30"/>
        <v>-26</v>
      </c>
      <c r="P128" s="93"/>
      <c r="Q128" s="93"/>
      <c r="R128" s="93"/>
      <c r="S128" s="93"/>
    </row>
    <row r="129" spans="2:19" ht="15.95" customHeight="1">
      <c r="B129" s="30" t="s">
        <v>81</v>
      </c>
      <c r="C129" s="43"/>
      <c r="D129" s="43"/>
      <c r="E129" s="17">
        <v>0</v>
      </c>
      <c r="F129" s="17">
        <v>0</v>
      </c>
      <c r="G129" s="17">
        <v>0</v>
      </c>
      <c r="H129" s="17">
        <v>0</v>
      </c>
      <c r="I129" s="17">
        <v>0</v>
      </c>
      <c r="J129" s="17">
        <v>0</v>
      </c>
      <c r="K129" s="43"/>
      <c r="L129" s="33">
        <f t="shared" si="30"/>
        <v>0</v>
      </c>
      <c r="P129" s="93"/>
      <c r="Q129" s="93"/>
      <c r="R129" s="93"/>
      <c r="S129" s="93"/>
    </row>
    <row r="130" spans="2:19" ht="15.95" customHeight="1">
      <c r="B130" s="30" t="s">
        <v>82</v>
      </c>
      <c r="C130" s="43"/>
      <c r="D130" s="43"/>
      <c r="E130" s="17">
        <v>0</v>
      </c>
      <c r="F130" s="17">
        <v>0</v>
      </c>
      <c r="G130" s="17">
        <v>0</v>
      </c>
      <c r="H130" s="17">
        <v>0</v>
      </c>
      <c r="I130" s="17">
        <v>0</v>
      </c>
      <c r="J130" s="17">
        <v>0</v>
      </c>
      <c r="K130" s="43"/>
      <c r="L130" s="33">
        <f t="shared" si="30"/>
        <v>0</v>
      </c>
      <c r="P130" s="93"/>
      <c r="Q130" s="93"/>
      <c r="R130" s="93"/>
      <c r="S130" s="93"/>
    </row>
    <row r="131" spans="2:19" ht="15.95" customHeight="1">
      <c r="B131" s="30" t="s">
        <v>83</v>
      </c>
      <c r="C131" s="43"/>
      <c r="D131" s="43"/>
      <c r="E131" s="43"/>
      <c r="F131" s="17">
        <v>0</v>
      </c>
      <c r="G131" s="17">
        <v>0</v>
      </c>
      <c r="H131" s="17">
        <v>0</v>
      </c>
      <c r="I131" s="17">
        <v>0</v>
      </c>
      <c r="J131" s="17">
        <v>0</v>
      </c>
      <c r="K131" s="43"/>
      <c r="L131" s="33">
        <f t="shared" si="30"/>
        <v>0</v>
      </c>
      <c r="P131" s="93"/>
      <c r="Q131" s="93"/>
      <c r="R131" s="93"/>
      <c r="S131" s="93"/>
    </row>
    <row r="132" spans="2:19" ht="15.95" customHeight="1">
      <c r="B132" s="30" t="s">
        <v>84</v>
      </c>
      <c r="C132" s="43"/>
      <c r="D132" s="43"/>
      <c r="E132" s="17">
        <v>0</v>
      </c>
      <c r="F132" s="61"/>
      <c r="G132" s="61"/>
      <c r="H132" s="61"/>
      <c r="I132" s="61"/>
      <c r="J132" s="61"/>
      <c r="K132" s="43"/>
      <c r="L132" s="33">
        <f t="shared" si="30"/>
        <v>0</v>
      </c>
      <c r="P132" s="93"/>
      <c r="Q132" s="93"/>
      <c r="R132" s="93"/>
      <c r="S132" s="93"/>
    </row>
    <row r="133" spans="2:19" ht="15.95" customHeight="1">
      <c r="B133" s="30" t="s">
        <v>85</v>
      </c>
      <c r="C133" s="43"/>
      <c r="D133" s="43"/>
      <c r="E133" s="17">
        <v>0</v>
      </c>
      <c r="F133" s="61"/>
      <c r="G133" s="61"/>
      <c r="H133" s="61"/>
      <c r="I133" s="61"/>
      <c r="J133" s="61"/>
      <c r="K133" s="43"/>
      <c r="L133" s="33">
        <f t="shared" si="30"/>
        <v>0</v>
      </c>
      <c r="P133" s="93"/>
      <c r="Q133" s="93"/>
      <c r="R133" s="93"/>
      <c r="S133" s="93"/>
    </row>
    <row r="134" spans="2:19" ht="15.95" customHeight="1">
      <c r="B134" s="29" t="s">
        <v>86</v>
      </c>
      <c r="C134" s="43"/>
      <c r="D134" s="43"/>
      <c r="E134" s="17">
        <v>0</v>
      </c>
      <c r="F134" s="17">
        <v>-81</v>
      </c>
      <c r="G134" s="17">
        <v>-3</v>
      </c>
      <c r="H134" s="17">
        <v>0</v>
      </c>
      <c r="I134" s="17">
        <v>0</v>
      </c>
      <c r="J134" s="17">
        <v>0</v>
      </c>
      <c r="K134" s="43"/>
      <c r="L134" s="33">
        <f t="shared" si="30"/>
        <v>-84</v>
      </c>
      <c r="P134" s="93"/>
      <c r="Q134" s="93"/>
      <c r="R134" s="93"/>
      <c r="S134" s="93"/>
    </row>
    <row r="135" spans="2:19" ht="15.95" customHeight="1">
      <c r="B135" s="31" t="s">
        <v>89</v>
      </c>
      <c r="C135" s="43"/>
      <c r="D135" s="43"/>
      <c r="E135" s="32">
        <f t="shared" ref="E135:J135" si="32">SUM(E117:E120)</f>
        <v>-245</v>
      </c>
      <c r="F135" s="32">
        <f t="shared" si="32"/>
        <v>-6383</v>
      </c>
      <c r="G135" s="32">
        <f t="shared" si="32"/>
        <v>-287</v>
      </c>
      <c r="H135" s="32">
        <f t="shared" si="32"/>
        <v>-945</v>
      </c>
      <c r="I135" s="32">
        <f t="shared" si="32"/>
        <v>-70</v>
      </c>
      <c r="J135" s="32">
        <f t="shared" si="32"/>
        <v>-26</v>
      </c>
      <c r="K135" s="43"/>
      <c r="L135" s="32">
        <f>SUM(C135:K135)</f>
        <v>-7956</v>
      </c>
      <c r="O135" s="16"/>
      <c r="P135" s="89">
        <v>-7956</v>
      </c>
      <c r="Q135" s="48">
        <f>P135-L135</f>
        <v>0</v>
      </c>
    </row>
    <row r="136" spans="2:19" ht="12.75" customHeight="1">
      <c r="B136" s="4"/>
      <c r="C136" s="3"/>
      <c r="D136" s="3"/>
      <c r="E136" s="3"/>
      <c r="F136" s="3"/>
      <c r="G136" s="3"/>
      <c r="H136" s="3"/>
      <c r="I136" s="3"/>
      <c r="J136" s="3"/>
      <c r="K136" s="3"/>
      <c r="L136" s="3"/>
      <c r="M136" s="3"/>
      <c r="P136" s="3"/>
    </row>
  </sheetData>
  <mergeCells count="12">
    <mergeCell ref="C6:C7"/>
    <mergeCell ref="D6:D7"/>
    <mergeCell ref="E6:E7"/>
    <mergeCell ref="F6:F7"/>
    <mergeCell ref="G6:G7"/>
    <mergeCell ref="P6:P7"/>
    <mergeCell ref="Q6:Q7"/>
    <mergeCell ref="H6:H7"/>
    <mergeCell ref="I6:I7"/>
    <mergeCell ref="J6:J7"/>
    <mergeCell ref="K6:K7"/>
    <mergeCell ref="L6:L7"/>
  </mergeCells>
  <conditionalFormatting sqref="M79:M81 M113:M114">
    <cfRule type="cellIs" dxfId="83" priority="24" operator="equal">
      <formula>"FAIL"</formula>
    </cfRule>
  </conditionalFormatting>
  <conditionalFormatting sqref="E77:J77 L77 E111:J111 L111">
    <cfRule type="cellIs" dxfId="82" priority="23" operator="notEqual">
      <formula>0</formula>
    </cfRule>
  </conditionalFormatting>
  <conditionalFormatting sqref="Q8:Q13 Q19:Q23 Q28 Q39:Q40 Q44 Q48 Q135">
    <cfRule type="cellIs" dxfId="81" priority="22" operator="notEqual">
      <formula>0</formula>
    </cfRule>
  </conditionalFormatting>
  <conditionalFormatting sqref="Q6:Q7">
    <cfRule type="expression" dxfId="80" priority="21">
      <formula>SUM($Q$8:$Q$135)&lt;&gt;0</formula>
    </cfRule>
  </conditionalFormatting>
  <conditionalFormatting sqref="C3:E3">
    <cfRule type="expression" dxfId="79" priority="20">
      <formula>$E$3&lt;&gt;0</formula>
    </cfRule>
  </conditionalFormatting>
  <conditionalFormatting sqref="C33:L33">
    <cfRule type="expression" dxfId="78" priority="18">
      <formula>ABS(C16-C33)&gt;1000</formula>
    </cfRule>
    <cfRule type="expression" dxfId="77" priority="19">
      <formula>ABS((C16-C33)/C33)&gt;0.1</formula>
    </cfRule>
  </conditionalFormatting>
  <conditionalFormatting sqref="C34:L34">
    <cfRule type="expression" dxfId="76" priority="16">
      <formula>ABS(C26-C34)&gt;1000</formula>
    </cfRule>
    <cfRule type="expression" dxfId="75" priority="17">
      <formula>ABS((C26-C34)/C34)&gt;0.1</formula>
    </cfRule>
  </conditionalFormatting>
  <conditionalFormatting sqref="C35:L35">
    <cfRule type="expression" dxfId="74" priority="14">
      <formula>ABS(C28-C35)&gt;1000</formula>
    </cfRule>
    <cfRule type="expression" dxfId="73" priority="15">
      <formula>ABS((C28-C35)/C35)&gt;0.1</formula>
    </cfRule>
  </conditionalFormatting>
  <conditionalFormatting sqref="Q45">
    <cfRule type="cellIs" dxfId="72" priority="13" operator="notEqual">
      <formula>0</formula>
    </cfRule>
  </conditionalFormatting>
  <dataValidations count="2">
    <dataValidation type="list" allowBlank="1" showInputMessage="1" showErrorMessage="1" sqref="H3">
      <formula1>#REF!</formula1>
    </dataValidation>
    <dataValidation errorStyle="warning" allowBlank="1" showInputMessage="1" showErrorMessage="1" sqref="E131 F132:J133 E126:J126 F123:J124 E120:J121 N54 N88 E54:J54 E88:J88 C117:D120 K117:K120 K79 C79:D79 C51:D54 K51:K54 E51:J51 C85:D88 K85:K88 C113:D113 K113"/>
  </dataValidations>
  <printOptions horizontalCentered="1" verticalCentered="1"/>
  <pageMargins left="0.47244094488188981" right="0.47244094488188981" top="0.47244094488188981" bottom="0.47244094488188981" header="0.51181102362204722" footer="0.51181102362204722"/>
  <pageSetup paperSize="8" scale="47"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8DB4E2"/>
    <pageSetUpPr fitToPage="1"/>
  </sheetPr>
  <dimension ref="A1:S136"/>
  <sheetViews>
    <sheetView zoomScaleNormal="100" workbookViewId="0">
      <pane ySplit="7" topLeftCell="A8" activePane="bottomLeft" state="frozen"/>
      <selection activeCell="L1" sqref="L1"/>
      <selection pane="bottomLeft" activeCell="L1" sqref="L1"/>
    </sheetView>
  </sheetViews>
  <sheetFormatPr defaultColWidth="10" defaultRowHeight="12.75"/>
  <cols>
    <col min="1" max="1" width="2.7109375" style="85" customWidth="1"/>
    <col min="2" max="2" width="104" style="85" customWidth="1"/>
    <col min="3" max="5" width="13.42578125" style="85" customWidth="1"/>
    <col min="6" max="6" width="13.85546875" style="85" customWidth="1"/>
    <col min="7" max="8" width="12.5703125" style="85" customWidth="1"/>
    <col min="9" max="9" width="13.28515625" style="85" customWidth="1"/>
    <col min="10" max="10" width="12.28515625" style="85" customWidth="1"/>
    <col min="11" max="12" width="15.140625" style="85" customWidth="1"/>
    <col min="13" max="13" width="7.7109375" style="85" customWidth="1"/>
    <col min="14" max="14" width="13" style="85" customWidth="1"/>
    <col min="15" max="15" width="3.28515625" style="85" customWidth="1"/>
    <col min="16" max="16" width="10.7109375" style="85" customWidth="1"/>
    <col min="17" max="17" width="11.5703125" style="85" customWidth="1"/>
    <col min="18" max="18" width="12.42578125" style="85" customWidth="1"/>
    <col min="19" max="20" width="9.140625" style="85" customWidth="1"/>
    <col min="21" max="21" width="10" style="85"/>
    <col min="22" max="22" width="10" style="85" customWidth="1"/>
    <col min="23" max="16384" width="10" style="85"/>
  </cols>
  <sheetData>
    <row r="1" spans="1:17" ht="20.100000000000001" customHeight="1">
      <c r="B1" s="22" t="s">
        <v>18</v>
      </c>
      <c r="C1" s="90"/>
      <c r="D1" s="90"/>
      <c r="G1" s="90"/>
      <c r="H1" s="90"/>
    </row>
    <row r="2" spans="1:17" ht="20.100000000000001" customHeight="1">
      <c r="B2" s="22" t="s">
        <v>116</v>
      </c>
    </row>
    <row r="3" spans="1:17" ht="20.100000000000001" customHeight="1">
      <c r="B3" s="23" t="s">
        <v>47</v>
      </c>
      <c r="C3" s="91"/>
      <c r="D3" s="91"/>
      <c r="E3" s="80"/>
      <c r="F3" s="92"/>
      <c r="G3" s="92"/>
      <c r="H3" s="82"/>
    </row>
    <row r="4" spans="1:17" ht="12.75" customHeight="1">
      <c r="C4" s="10"/>
      <c r="D4" s="10"/>
      <c r="E4" s="10"/>
      <c r="F4" s="10"/>
      <c r="G4" s="10"/>
      <c r="H4" s="10"/>
      <c r="I4" s="10"/>
      <c r="J4" s="10"/>
      <c r="K4" s="10"/>
      <c r="L4" s="10"/>
      <c r="M4" s="10"/>
      <c r="N4" s="10"/>
      <c r="P4" s="24"/>
    </row>
    <row r="5" spans="1:17" ht="12.75" customHeight="1">
      <c r="C5" s="10"/>
      <c r="D5" s="10"/>
      <c r="E5" s="10"/>
      <c r="F5" s="10"/>
      <c r="G5" s="10"/>
      <c r="H5" s="10"/>
      <c r="I5" s="10"/>
      <c r="J5" s="10"/>
      <c r="K5" s="10"/>
      <c r="L5" s="24" t="s">
        <v>64</v>
      </c>
      <c r="P5" s="16"/>
    </row>
    <row r="6" spans="1:17" ht="33" customHeight="1">
      <c r="B6" s="58" t="s">
        <v>104</v>
      </c>
      <c r="C6" s="108" t="s">
        <v>19</v>
      </c>
      <c r="D6" s="108" t="s">
        <v>20</v>
      </c>
      <c r="E6" s="108" t="s">
        <v>21</v>
      </c>
      <c r="F6" s="108" t="s">
        <v>63</v>
      </c>
      <c r="G6" s="108" t="s">
        <v>108</v>
      </c>
      <c r="H6" s="108" t="s">
        <v>109</v>
      </c>
      <c r="I6" s="108" t="s">
        <v>110</v>
      </c>
      <c r="J6" s="108" t="s">
        <v>111</v>
      </c>
      <c r="K6" s="108" t="s">
        <v>70</v>
      </c>
      <c r="L6" s="109" t="s">
        <v>22</v>
      </c>
      <c r="N6" s="49" t="s">
        <v>9</v>
      </c>
      <c r="O6" s="9"/>
      <c r="P6" s="107" t="s">
        <v>7</v>
      </c>
      <c r="Q6" s="107" t="s">
        <v>8</v>
      </c>
    </row>
    <row r="7" spans="1:17" ht="51.75" customHeight="1">
      <c r="B7" s="56" t="s">
        <v>105</v>
      </c>
      <c r="C7" s="108"/>
      <c r="D7" s="108"/>
      <c r="E7" s="108"/>
      <c r="F7" s="108"/>
      <c r="G7" s="108"/>
      <c r="H7" s="108"/>
      <c r="I7" s="108"/>
      <c r="J7" s="108"/>
      <c r="K7" s="108"/>
      <c r="L7" s="109"/>
      <c r="N7" s="49" t="s">
        <v>112</v>
      </c>
      <c r="O7" s="57"/>
      <c r="P7" s="107"/>
      <c r="Q7" s="107"/>
    </row>
    <row r="8" spans="1:17" ht="15.95" customHeight="1">
      <c r="A8" s="16"/>
      <c r="B8" s="28" t="s">
        <v>12</v>
      </c>
      <c r="C8" s="86">
        <v>0</v>
      </c>
      <c r="D8" s="86">
        <v>0</v>
      </c>
      <c r="E8" s="86">
        <v>114</v>
      </c>
      <c r="F8" s="86">
        <v>142</v>
      </c>
      <c r="G8" s="86">
        <v>17</v>
      </c>
      <c r="H8" s="86">
        <v>29</v>
      </c>
      <c r="I8" s="86">
        <v>11</v>
      </c>
      <c r="J8" s="86">
        <v>1</v>
      </c>
      <c r="K8" s="86">
        <v>53</v>
      </c>
      <c r="L8" s="59">
        <f>SUM(C8:K8)</f>
        <v>367</v>
      </c>
      <c r="M8" s="10"/>
      <c r="N8" s="10"/>
      <c r="O8" s="19"/>
      <c r="P8" s="46">
        <v>367</v>
      </c>
      <c r="Q8" s="47">
        <f t="shared" ref="Q8:Q13" si="0">P8-L8</f>
        <v>0</v>
      </c>
    </row>
    <row r="9" spans="1:17" ht="15.95" customHeight="1">
      <c r="A9" s="16"/>
      <c r="B9" s="28" t="s">
        <v>57</v>
      </c>
      <c r="C9" s="43"/>
      <c r="D9" s="43"/>
      <c r="E9" s="43"/>
      <c r="F9" s="43"/>
      <c r="G9" s="43"/>
      <c r="H9" s="43"/>
      <c r="I9" s="43"/>
      <c r="J9" s="43"/>
      <c r="K9" s="43"/>
      <c r="L9" s="43"/>
      <c r="M9" s="10"/>
      <c r="N9" s="10"/>
      <c r="O9" s="19"/>
      <c r="P9" s="78"/>
      <c r="Q9" s="79"/>
    </row>
    <row r="10" spans="1:17" ht="15.95" customHeight="1">
      <c r="A10" s="16"/>
      <c r="B10" s="29" t="s">
        <v>94</v>
      </c>
      <c r="C10" s="17">
        <v>21277</v>
      </c>
      <c r="D10" s="17">
        <v>0</v>
      </c>
      <c r="E10" s="17">
        <v>0</v>
      </c>
      <c r="F10" s="17">
        <v>0</v>
      </c>
      <c r="G10" s="17">
        <v>0</v>
      </c>
      <c r="H10" s="17">
        <v>0</v>
      </c>
      <c r="I10" s="17">
        <v>0</v>
      </c>
      <c r="J10" s="17">
        <v>0</v>
      </c>
      <c r="K10" s="17">
        <v>0</v>
      </c>
      <c r="L10" s="33">
        <f>SUM(C10:K10)</f>
        <v>21277</v>
      </c>
      <c r="M10" s="10"/>
      <c r="N10" s="10"/>
      <c r="O10" s="18"/>
      <c r="P10" s="46">
        <v>21277</v>
      </c>
      <c r="Q10" s="47">
        <f t="shared" si="0"/>
        <v>0</v>
      </c>
    </row>
    <row r="11" spans="1:17" ht="15.95" customHeight="1">
      <c r="B11" s="29" t="s">
        <v>91</v>
      </c>
      <c r="C11" s="17">
        <v>0</v>
      </c>
      <c r="D11" s="17">
        <v>0</v>
      </c>
      <c r="E11" s="17">
        <v>0</v>
      </c>
      <c r="F11" s="17">
        <v>-291</v>
      </c>
      <c r="G11" s="17">
        <v>-25</v>
      </c>
      <c r="H11" s="17">
        <v>-39</v>
      </c>
      <c r="I11" s="17">
        <v>0</v>
      </c>
      <c r="J11" s="17">
        <v>0</v>
      </c>
      <c r="K11" s="17">
        <v>-4</v>
      </c>
      <c r="L11" s="33">
        <f>SUM(C11:K11)</f>
        <v>-359</v>
      </c>
      <c r="O11" s="15"/>
      <c r="P11" s="46">
        <v>-359</v>
      </c>
      <c r="Q11" s="47">
        <f t="shared" si="0"/>
        <v>0</v>
      </c>
    </row>
    <row r="12" spans="1:17" ht="15.95" customHeight="1">
      <c r="B12" s="28" t="s">
        <v>15</v>
      </c>
      <c r="C12" s="17">
        <v>152</v>
      </c>
      <c r="D12" s="17">
        <v>14</v>
      </c>
      <c r="E12" s="17">
        <v>6800</v>
      </c>
      <c r="F12" s="17">
        <v>19816</v>
      </c>
      <c r="G12" s="17">
        <v>2718</v>
      </c>
      <c r="H12" s="17">
        <v>6989</v>
      </c>
      <c r="I12" s="17">
        <v>1258</v>
      </c>
      <c r="J12" s="17">
        <v>292</v>
      </c>
      <c r="K12" s="17">
        <v>397</v>
      </c>
      <c r="L12" s="33">
        <f>SUM(C12:K12)</f>
        <v>38436</v>
      </c>
      <c r="M12" s="10"/>
      <c r="N12" s="10"/>
      <c r="O12" s="11"/>
      <c r="P12" s="46">
        <v>38436</v>
      </c>
      <c r="Q12" s="47">
        <f t="shared" si="0"/>
        <v>0</v>
      </c>
    </row>
    <row r="13" spans="1:17" ht="15.95" customHeight="1">
      <c r="B13" s="31" t="s">
        <v>68</v>
      </c>
      <c r="C13" s="32">
        <f>C8+C9+C10+C11+C12</f>
        <v>21429</v>
      </c>
      <c r="D13" s="32">
        <f t="shared" ref="D13:L13" si="1">D8+D9+D10+D11+D12</f>
        <v>14</v>
      </c>
      <c r="E13" s="32">
        <f t="shared" si="1"/>
        <v>6914</v>
      </c>
      <c r="F13" s="32">
        <f t="shared" si="1"/>
        <v>19667</v>
      </c>
      <c r="G13" s="32">
        <f t="shared" si="1"/>
        <v>2710</v>
      </c>
      <c r="H13" s="32">
        <f t="shared" si="1"/>
        <v>6979</v>
      </c>
      <c r="I13" s="32">
        <f t="shared" si="1"/>
        <v>1269</v>
      </c>
      <c r="J13" s="32">
        <f t="shared" si="1"/>
        <v>293</v>
      </c>
      <c r="K13" s="32">
        <f t="shared" si="1"/>
        <v>446</v>
      </c>
      <c r="L13" s="32">
        <f t="shared" si="1"/>
        <v>59721</v>
      </c>
      <c r="M13" s="12"/>
      <c r="N13" s="10"/>
      <c r="O13" s="11"/>
      <c r="P13" s="46">
        <v>59721</v>
      </c>
      <c r="Q13" s="47">
        <f t="shared" si="0"/>
        <v>0</v>
      </c>
    </row>
    <row r="14" spans="1:17" ht="12.75" customHeight="1">
      <c r="C14" s="3"/>
      <c r="D14" s="3"/>
      <c r="E14" s="3"/>
      <c r="F14" s="3"/>
      <c r="G14" s="3"/>
      <c r="H14" s="3"/>
      <c r="I14" s="3"/>
      <c r="J14" s="3"/>
      <c r="K14" s="3"/>
      <c r="L14" s="3"/>
      <c r="N14" s="10"/>
      <c r="O14" s="5"/>
      <c r="P14" s="7"/>
      <c r="Q14" s="7"/>
    </row>
    <row r="15" spans="1:17" ht="15.95" customHeight="1">
      <c r="B15" s="45" t="s">
        <v>95</v>
      </c>
      <c r="C15" s="83">
        <f t="shared" ref="C15:K15" si="2">IF(C10&gt;-C21,C10+C21,0)</f>
        <v>0</v>
      </c>
      <c r="D15" s="83">
        <f t="shared" si="2"/>
        <v>0</v>
      </c>
      <c r="E15" s="83">
        <f t="shared" si="2"/>
        <v>0</v>
      </c>
      <c r="F15" s="83">
        <f t="shared" si="2"/>
        <v>0</v>
      </c>
      <c r="G15" s="83">
        <f t="shared" si="2"/>
        <v>0</v>
      </c>
      <c r="H15" s="83">
        <f t="shared" si="2"/>
        <v>0</v>
      </c>
      <c r="I15" s="83">
        <f t="shared" si="2"/>
        <v>0</v>
      </c>
      <c r="J15" s="83">
        <f t="shared" si="2"/>
        <v>0</v>
      </c>
      <c r="K15" s="83">
        <f t="shared" si="2"/>
        <v>0</v>
      </c>
      <c r="L15" s="33">
        <f>SUM(C15:K15)</f>
        <v>0</v>
      </c>
      <c r="N15" s="10"/>
      <c r="O15" s="5"/>
      <c r="P15" s="7"/>
      <c r="Q15" s="7"/>
    </row>
    <row r="16" spans="1:17" ht="15.95" customHeight="1">
      <c r="B16" s="31" t="s">
        <v>92</v>
      </c>
      <c r="C16" s="32">
        <f>SUM(C8:C9,C12,C15)+C19+C20+C11</f>
        <v>152</v>
      </c>
      <c r="D16" s="32">
        <f t="shared" ref="D16:K16" si="3">SUM(D8:D9,D12,D15)+D19+D20+D11</f>
        <v>14</v>
      </c>
      <c r="E16" s="32">
        <f t="shared" si="3"/>
        <v>6914</v>
      </c>
      <c r="F16" s="32">
        <f t="shared" si="3"/>
        <v>19667</v>
      </c>
      <c r="G16" s="32">
        <f t="shared" si="3"/>
        <v>2710</v>
      </c>
      <c r="H16" s="32">
        <f t="shared" si="3"/>
        <v>6979</v>
      </c>
      <c r="I16" s="32">
        <f t="shared" si="3"/>
        <v>1269</v>
      </c>
      <c r="J16" s="32">
        <f t="shared" si="3"/>
        <v>293</v>
      </c>
      <c r="K16" s="32">
        <f t="shared" si="3"/>
        <v>446</v>
      </c>
      <c r="L16" s="32">
        <f>SUM(C16:K16)</f>
        <v>38444</v>
      </c>
      <c r="N16" s="10"/>
      <c r="O16" s="6"/>
      <c r="P16" s="7"/>
      <c r="Q16" s="7"/>
    </row>
    <row r="17" spans="1:19" ht="12.75" customHeight="1">
      <c r="A17" s="16"/>
      <c r="C17" s="3"/>
      <c r="D17" s="3"/>
      <c r="E17" s="3"/>
      <c r="F17" s="3"/>
      <c r="G17" s="3"/>
      <c r="H17" s="3"/>
      <c r="I17" s="3"/>
      <c r="J17" s="3"/>
      <c r="K17" s="3"/>
      <c r="L17" s="3"/>
      <c r="O17" s="18"/>
      <c r="P17" s="7"/>
      <c r="Q17" s="7"/>
    </row>
    <row r="18" spans="1:19" ht="15.95" customHeight="1">
      <c r="B18" s="21" t="s">
        <v>54</v>
      </c>
      <c r="C18" s="3"/>
      <c r="D18" s="3"/>
      <c r="E18" s="3"/>
      <c r="F18" s="3"/>
      <c r="G18" s="3"/>
      <c r="H18" s="3"/>
      <c r="I18" s="3"/>
      <c r="J18" s="3"/>
      <c r="K18" s="3"/>
      <c r="L18" s="3"/>
      <c r="M18" s="10"/>
      <c r="N18" s="5"/>
      <c r="O18" s="3"/>
      <c r="P18" s="7"/>
      <c r="Q18" s="7"/>
      <c r="R18" s="42"/>
      <c r="S18" s="42"/>
    </row>
    <row r="19" spans="1:19" ht="15.95" customHeight="1">
      <c r="A19" s="16"/>
      <c r="B19" s="29" t="s">
        <v>69</v>
      </c>
      <c r="C19" s="17">
        <v>0</v>
      </c>
      <c r="D19" s="17">
        <v>0</v>
      </c>
      <c r="E19" s="17">
        <v>0</v>
      </c>
      <c r="F19" s="17">
        <v>0</v>
      </c>
      <c r="G19" s="17">
        <v>0</v>
      </c>
      <c r="H19" s="17">
        <v>0</v>
      </c>
      <c r="I19" s="17">
        <v>0</v>
      </c>
      <c r="J19" s="17">
        <v>0</v>
      </c>
      <c r="K19" s="17">
        <v>0</v>
      </c>
      <c r="L19" s="33">
        <f t="shared" ref="L19:L23" si="4">SUM(C19:K19)</f>
        <v>0</v>
      </c>
      <c r="O19" s="19"/>
      <c r="P19" s="46">
        <v>0</v>
      </c>
      <c r="Q19" s="47">
        <f t="shared" ref="Q19:Q23" si="5">P19-L19</f>
        <v>0</v>
      </c>
    </row>
    <row r="20" spans="1:19" ht="15.95" customHeight="1">
      <c r="A20" s="16"/>
      <c r="B20" s="28" t="s">
        <v>56</v>
      </c>
      <c r="C20" s="43"/>
      <c r="D20" s="43"/>
      <c r="E20" s="43"/>
      <c r="F20" s="43"/>
      <c r="G20" s="43"/>
      <c r="H20" s="43"/>
      <c r="I20" s="43"/>
      <c r="J20" s="43"/>
      <c r="K20" s="43"/>
      <c r="L20" s="43"/>
      <c r="O20" s="18"/>
      <c r="P20" s="78"/>
      <c r="Q20" s="79"/>
    </row>
    <row r="21" spans="1:19" ht="15.95" customHeight="1">
      <c r="B21" s="29" t="s">
        <v>97</v>
      </c>
      <c r="C21" s="17">
        <v>-22553</v>
      </c>
      <c r="D21" s="17">
        <v>0</v>
      </c>
      <c r="E21" s="17">
        <v>0</v>
      </c>
      <c r="F21" s="17">
        <v>0</v>
      </c>
      <c r="G21" s="17">
        <v>0</v>
      </c>
      <c r="H21" s="17">
        <v>0</v>
      </c>
      <c r="I21" s="17">
        <v>0</v>
      </c>
      <c r="J21" s="17">
        <v>0</v>
      </c>
      <c r="K21" s="17">
        <v>0</v>
      </c>
      <c r="L21" s="33">
        <f t="shared" si="4"/>
        <v>-22553</v>
      </c>
      <c r="O21" s="18"/>
      <c r="P21" s="46">
        <v>-22553</v>
      </c>
      <c r="Q21" s="47">
        <f t="shared" si="5"/>
        <v>0</v>
      </c>
    </row>
    <row r="22" spans="1:19" ht="15.95" customHeight="1">
      <c r="B22" s="28" t="s">
        <v>17</v>
      </c>
      <c r="C22" s="17">
        <v>-6</v>
      </c>
      <c r="D22" s="17">
        <v>-14</v>
      </c>
      <c r="E22" s="17">
        <v>-90</v>
      </c>
      <c r="F22" s="17">
        <v>-5561</v>
      </c>
      <c r="G22" s="17">
        <v>-471</v>
      </c>
      <c r="H22" s="17">
        <v>-476</v>
      </c>
      <c r="I22" s="17">
        <v>-31</v>
      </c>
      <c r="J22" s="17">
        <v>-28</v>
      </c>
      <c r="K22" s="17">
        <v>-330</v>
      </c>
      <c r="L22" s="33">
        <f t="shared" si="4"/>
        <v>-7007</v>
      </c>
      <c r="O22" s="18"/>
      <c r="P22" s="46">
        <v>-7007</v>
      </c>
      <c r="Q22" s="47">
        <f t="shared" si="5"/>
        <v>0</v>
      </c>
    </row>
    <row r="23" spans="1:19" ht="15.95" customHeight="1">
      <c r="B23" s="34" t="s">
        <v>90</v>
      </c>
      <c r="C23" s="32">
        <f t="shared" ref="C23:K23" si="6">SUM(C19:C22)</f>
        <v>-22559</v>
      </c>
      <c r="D23" s="32">
        <f t="shared" si="6"/>
        <v>-14</v>
      </c>
      <c r="E23" s="32">
        <f t="shared" si="6"/>
        <v>-90</v>
      </c>
      <c r="F23" s="32">
        <f t="shared" si="6"/>
        <v>-5561</v>
      </c>
      <c r="G23" s="32">
        <f t="shared" si="6"/>
        <v>-471</v>
      </c>
      <c r="H23" s="32">
        <f t="shared" si="6"/>
        <v>-476</v>
      </c>
      <c r="I23" s="32">
        <f t="shared" si="6"/>
        <v>-31</v>
      </c>
      <c r="J23" s="32">
        <f t="shared" si="6"/>
        <v>-28</v>
      </c>
      <c r="K23" s="32">
        <f t="shared" si="6"/>
        <v>-330</v>
      </c>
      <c r="L23" s="32">
        <f t="shared" si="4"/>
        <v>-29560</v>
      </c>
      <c r="M23" s="1"/>
      <c r="O23" s="15"/>
      <c r="P23" s="46">
        <v>-29560</v>
      </c>
      <c r="Q23" s="47">
        <f t="shared" si="5"/>
        <v>0</v>
      </c>
    </row>
    <row r="24" spans="1:19" ht="12.75" customHeight="1">
      <c r="A24" s="16"/>
      <c r="B24" s="2"/>
      <c r="C24" s="3"/>
      <c r="D24" s="3"/>
      <c r="E24" s="3"/>
      <c r="F24" s="3"/>
      <c r="G24" s="3"/>
      <c r="H24" s="3"/>
      <c r="I24" s="3"/>
      <c r="J24" s="3"/>
      <c r="K24" s="3"/>
      <c r="L24" s="3"/>
      <c r="O24" s="16"/>
      <c r="P24" s="7"/>
      <c r="Q24" s="7"/>
    </row>
    <row r="25" spans="1:19" ht="15.95" customHeight="1">
      <c r="A25" s="16"/>
      <c r="B25" s="45" t="s">
        <v>96</v>
      </c>
      <c r="C25" s="83">
        <f t="shared" ref="C25:K25" si="7">IF(-C21&gt;C10,C21+C10,0)</f>
        <v>-1276</v>
      </c>
      <c r="D25" s="83">
        <f t="shared" si="7"/>
        <v>0</v>
      </c>
      <c r="E25" s="83">
        <f t="shared" si="7"/>
        <v>0</v>
      </c>
      <c r="F25" s="83">
        <f t="shared" si="7"/>
        <v>0</v>
      </c>
      <c r="G25" s="83">
        <f t="shared" si="7"/>
        <v>0</v>
      </c>
      <c r="H25" s="83">
        <f t="shared" si="7"/>
        <v>0</v>
      </c>
      <c r="I25" s="83">
        <f t="shared" si="7"/>
        <v>0</v>
      </c>
      <c r="J25" s="83">
        <f t="shared" si="7"/>
        <v>0</v>
      </c>
      <c r="K25" s="83">
        <f t="shared" si="7"/>
        <v>0</v>
      </c>
      <c r="L25" s="33">
        <f t="shared" ref="L25:L26" si="8">SUM(C25:K25)</f>
        <v>-1276</v>
      </c>
      <c r="O25" s="16"/>
      <c r="P25" s="7"/>
      <c r="Q25" s="7"/>
    </row>
    <row r="26" spans="1:19" ht="15.95" customHeight="1">
      <c r="A26" s="16"/>
      <c r="B26" s="31" t="s">
        <v>93</v>
      </c>
      <c r="C26" s="32">
        <f>SUM(C22,C25)</f>
        <v>-1282</v>
      </c>
      <c r="D26" s="32">
        <f t="shared" ref="D26:K26" si="9">SUM(D22,D25)</f>
        <v>-14</v>
      </c>
      <c r="E26" s="32">
        <f t="shared" si="9"/>
        <v>-90</v>
      </c>
      <c r="F26" s="32">
        <f t="shared" si="9"/>
        <v>-5561</v>
      </c>
      <c r="G26" s="32">
        <f t="shared" si="9"/>
        <v>-471</v>
      </c>
      <c r="H26" s="32">
        <f t="shared" si="9"/>
        <v>-476</v>
      </c>
      <c r="I26" s="32">
        <f t="shared" si="9"/>
        <v>-31</v>
      </c>
      <c r="J26" s="32">
        <f t="shared" si="9"/>
        <v>-28</v>
      </c>
      <c r="K26" s="32">
        <f t="shared" si="9"/>
        <v>-330</v>
      </c>
      <c r="L26" s="32">
        <f t="shared" si="8"/>
        <v>-8283</v>
      </c>
      <c r="O26" s="15"/>
      <c r="P26" s="7"/>
      <c r="Q26" s="7"/>
    </row>
    <row r="27" spans="1:19" ht="12.75" customHeight="1">
      <c r="A27" s="16"/>
      <c r="B27" s="2"/>
      <c r="C27" s="3"/>
      <c r="D27" s="3"/>
      <c r="E27" s="3"/>
      <c r="F27" s="3"/>
      <c r="G27" s="3"/>
      <c r="H27" s="3"/>
      <c r="I27" s="3"/>
      <c r="J27" s="3"/>
      <c r="K27" s="3"/>
      <c r="L27" s="3"/>
      <c r="O27" s="15"/>
      <c r="P27" s="7"/>
      <c r="Q27" s="7"/>
    </row>
    <row r="28" spans="1:19" ht="15.95" customHeight="1">
      <c r="A28" s="16"/>
      <c r="B28" s="31" t="s">
        <v>67</v>
      </c>
      <c r="C28" s="32">
        <f>C13+C23</f>
        <v>-1130</v>
      </c>
      <c r="D28" s="32">
        <f t="shared" ref="D28:L28" si="10">D13+D23</f>
        <v>0</v>
      </c>
      <c r="E28" s="32">
        <f t="shared" si="10"/>
        <v>6824</v>
      </c>
      <c r="F28" s="32">
        <f t="shared" si="10"/>
        <v>14106</v>
      </c>
      <c r="G28" s="32">
        <f t="shared" si="10"/>
        <v>2239</v>
      </c>
      <c r="H28" s="32">
        <f t="shared" si="10"/>
        <v>6503</v>
      </c>
      <c r="I28" s="32">
        <f t="shared" si="10"/>
        <v>1238</v>
      </c>
      <c r="J28" s="32">
        <f t="shared" si="10"/>
        <v>265</v>
      </c>
      <c r="K28" s="32">
        <f t="shared" si="10"/>
        <v>116</v>
      </c>
      <c r="L28" s="32">
        <f t="shared" si="10"/>
        <v>30161</v>
      </c>
      <c r="M28" s="1"/>
      <c r="O28" s="15"/>
      <c r="P28" s="46">
        <v>30161</v>
      </c>
      <c r="Q28" s="47">
        <f>P28-L28</f>
        <v>0</v>
      </c>
    </row>
    <row r="29" spans="1:19" ht="12.75" customHeight="1">
      <c r="A29" s="20"/>
      <c r="B29" s="2"/>
      <c r="C29" s="3"/>
      <c r="D29" s="3"/>
      <c r="E29" s="3"/>
      <c r="F29" s="3"/>
      <c r="G29" s="3"/>
      <c r="H29" s="3"/>
      <c r="I29" s="3"/>
      <c r="J29" s="3"/>
      <c r="K29" s="3"/>
      <c r="L29" s="3"/>
      <c r="O29" s="41"/>
      <c r="P29" s="3"/>
      <c r="Q29" s="3"/>
    </row>
    <row r="30" spans="1:19" ht="15.95" customHeight="1">
      <c r="B30" s="28" t="s">
        <v>14</v>
      </c>
      <c r="C30" s="17">
        <v>0</v>
      </c>
      <c r="D30" s="17">
        <v>0</v>
      </c>
      <c r="E30" s="17">
        <v>0</v>
      </c>
      <c r="F30" s="17">
        <v>28</v>
      </c>
      <c r="G30" s="17">
        <v>2</v>
      </c>
      <c r="H30" s="17">
        <v>0</v>
      </c>
      <c r="I30" s="17">
        <v>0</v>
      </c>
      <c r="J30" s="17">
        <v>0</v>
      </c>
      <c r="K30" s="17">
        <v>0</v>
      </c>
      <c r="L30" s="33">
        <f>SUM(C30:K30)</f>
        <v>30</v>
      </c>
      <c r="M30" s="10"/>
      <c r="N30" s="10"/>
      <c r="P30" s="11"/>
      <c r="Q30" s="15"/>
    </row>
    <row r="31" spans="1:19" s="16" customFormat="1" ht="12.75" customHeight="1">
      <c r="A31" s="85"/>
      <c r="B31" s="14"/>
      <c r="C31" s="11"/>
      <c r="D31" s="11"/>
      <c r="E31" s="11"/>
      <c r="F31" s="11"/>
      <c r="G31" s="11"/>
      <c r="H31" s="11"/>
      <c r="I31" s="11"/>
      <c r="J31" s="11"/>
      <c r="K31" s="11"/>
      <c r="L31" s="11"/>
      <c r="M31" s="13"/>
      <c r="N31" s="13"/>
      <c r="O31" s="36"/>
      <c r="P31" s="25"/>
      <c r="Q31" s="26"/>
    </row>
    <row r="32" spans="1:19" s="16" customFormat="1" ht="15.95" customHeight="1">
      <c r="B32" s="37" t="s">
        <v>106</v>
      </c>
      <c r="C32" s="11"/>
      <c r="D32" s="11"/>
      <c r="E32" s="11"/>
      <c r="F32" s="11"/>
      <c r="G32" s="11"/>
      <c r="H32" s="11"/>
      <c r="I32" s="11"/>
      <c r="J32" s="11"/>
      <c r="K32" s="11"/>
      <c r="L32" s="15"/>
      <c r="M32" s="25"/>
      <c r="O32" s="15"/>
      <c r="P32" s="15"/>
      <c r="Q32" s="15"/>
      <c r="S32" s="15"/>
    </row>
    <row r="33" spans="1:19" s="16" customFormat="1" ht="15.95" customHeight="1">
      <c r="A33" s="85"/>
      <c r="B33" s="45" t="s">
        <v>117</v>
      </c>
      <c r="C33" s="83">
        <v>178</v>
      </c>
      <c r="D33" s="83">
        <v>11</v>
      </c>
      <c r="E33" s="83">
        <v>6206</v>
      </c>
      <c r="F33" s="83">
        <v>18669</v>
      </c>
      <c r="G33" s="83">
        <v>2557</v>
      </c>
      <c r="H33" s="83">
        <v>6568</v>
      </c>
      <c r="I33" s="83">
        <v>1311</v>
      </c>
      <c r="J33" s="83">
        <v>280</v>
      </c>
      <c r="K33" s="83">
        <v>414</v>
      </c>
      <c r="L33" s="83">
        <v>36194</v>
      </c>
      <c r="M33" s="13"/>
      <c r="N33" s="13"/>
      <c r="O33" s="36"/>
      <c r="P33" s="40"/>
      <c r="Q33" s="39"/>
    </row>
    <row r="34" spans="1:19" ht="15.95" customHeight="1">
      <c r="B34" s="45" t="s">
        <v>118</v>
      </c>
      <c r="C34" s="83">
        <v>-1158</v>
      </c>
      <c r="D34" s="83">
        <v>-9</v>
      </c>
      <c r="E34" s="83">
        <v>-45</v>
      </c>
      <c r="F34" s="83">
        <v>-5089</v>
      </c>
      <c r="G34" s="83">
        <v>-451</v>
      </c>
      <c r="H34" s="83">
        <v>-521</v>
      </c>
      <c r="I34" s="83">
        <v>-75</v>
      </c>
      <c r="J34" s="83">
        <v>-29</v>
      </c>
      <c r="K34" s="83">
        <v>-335</v>
      </c>
      <c r="L34" s="83">
        <v>-7712</v>
      </c>
      <c r="O34" s="36"/>
      <c r="P34" s="3"/>
      <c r="Q34" s="3"/>
    </row>
    <row r="35" spans="1:19" ht="15.95" customHeight="1">
      <c r="B35" s="45" t="s">
        <v>119</v>
      </c>
      <c r="C35" s="83">
        <v>-980</v>
      </c>
      <c r="D35" s="83">
        <v>2</v>
      </c>
      <c r="E35" s="83">
        <v>6161</v>
      </c>
      <c r="F35" s="83">
        <v>13580</v>
      </c>
      <c r="G35" s="83">
        <v>2106</v>
      </c>
      <c r="H35" s="83">
        <v>6047</v>
      </c>
      <c r="I35" s="83">
        <v>1236</v>
      </c>
      <c r="J35" s="83">
        <v>251</v>
      </c>
      <c r="K35" s="83">
        <v>79</v>
      </c>
      <c r="L35" s="83">
        <v>28482</v>
      </c>
      <c r="O35" s="36"/>
      <c r="P35" s="3"/>
      <c r="Q35" s="3"/>
    </row>
    <row r="36" spans="1:19" ht="12.75" customHeight="1">
      <c r="C36" s="41">
        <v>2</v>
      </c>
      <c r="D36" s="41">
        <v>3</v>
      </c>
      <c r="E36" s="41">
        <v>4</v>
      </c>
      <c r="F36" s="41">
        <v>5</v>
      </c>
      <c r="G36" s="41">
        <v>6</v>
      </c>
      <c r="H36" s="41">
        <v>7</v>
      </c>
      <c r="I36" s="41">
        <v>8</v>
      </c>
      <c r="J36" s="41">
        <v>9</v>
      </c>
      <c r="K36" s="41">
        <v>10</v>
      </c>
      <c r="L36" s="41">
        <v>11</v>
      </c>
      <c r="O36" s="36"/>
      <c r="P36" s="3"/>
      <c r="Q36" s="3"/>
    </row>
    <row r="37" spans="1:19" ht="18" customHeight="1">
      <c r="B37" s="27" t="s">
        <v>103</v>
      </c>
      <c r="C37" s="3"/>
      <c r="D37" s="3"/>
      <c r="E37" s="3"/>
      <c r="F37" s="3"/>
      <c r="G37" s="3"/>
      <c r="H37" s="3"/>
      <c r="I37" s="3"/>
      <c r="J37" s="3"/>
      <c r="K37" s="3"/>
      <c r="L37" s="3"/>
      <c r="O37" s="3"/>
      <c r="P37" s="3"/>
      <c r="Q37" s="3"/>
      <c r="R37" s="3"/>
      <c r="S37" s="3"/>
    </row>
    <row r="38" spans="1:19" ht="15.95" customHeight="1">
      <c r="B38" s="1" t="s">
        <v>53</v>
      </c>
      <c r="C38" s="3"/>
      <c r="D38" s="3"/>
      <c r="E38" s="3"/>
      <c r="F38" s="3"/>
      <c r="G38" s="3"/>
      <c r="H38" s="3"/>
      <c r="I38" s="3"/>
      <c r="J38" s="3"/>
      <c r="K38" s="3"/>
      <c r="L38" s="3"/>
      <c r="O38" s="36"/>
      <c r="P38" s="3"/>
      <c r="Q38" s="3"/>
    </row>
    <row r="39" spans="1:19" ht="15.95" customHeight="1">
      <c r="B39" s="28" t="s">
        <v>10</v>
      </c>
      <c r="C39" s="17">
        <v>20</v>
      </c>
      <c r="D39" s="17">
        <v>0</v>
      </c>
      <c r="E39" s="17">
        <v>3755</v>
      </c>
      <c r="F39" s="17">
        <v>13637</v>
      </c>
      <c r="G39" s="17">
        <v>1741</v>
      </c>
      <c r="H39" s="17">
        <v>5117</v>
      </c>
      <c r="I39" s="17">
        <v>572</v>
      </c>
      <c r="J39" s="17">
        <v>57</v>
      </c>
      <c r="K39" s="17">
        <v>323</v>
      </c>
      <c r="L39" s="33">
        <f t="shared" ref="L39:L46" si="11">SUM(C39:K39)</f>
        <v>25222</v>
      </c>
      <c r="O39" s="81"/>
      <c r="P39" s="46">
        <v>25222</v>
      </c>
      <c r="Q39" s="47">
        <f>P39-L39</f>
        <v>0</v>
      </c>
    </row>
    <row r="40" spans="1:19" ht="15.95" customHeight="1">
      <c r="B40" s="53" t="s">
        <v>11</v>
      </c>
      <c r="C40" s="44">
        <f>SUM(C41:C46)</f>
        <v>92</v>
      </c>
      <c r="D40" s="44">
        <f>SUM(D41:D46)</f>
        <v>0</v>
      </c>
      <c r="E40" s="44">
        <f t="shared" ref="E40:J40" si="12">SUM(E41:E46)</f>
        <v>1486</v>
      </c>
      <c r="F40" s="44">
        <f t="shared" si="12"/>
        <v>886</v>
      </c>
      <c r="G40" s="44">
        <f>SUM(G41:G46)</f>
        <v>103</v>
      </c>
      <c r="H40" s="44">
        <f t="shared" si="12"/>
        <v>414</v>
      </c>
      <c r="I40" s="44">
        <f t="shared" si="12"/>
        <v>47</v>
      </c>
      <c r="J40" s="44">
        <f t="shared" si="12"/>
        <v>175</v>
      </c>
      <c r="K40" s="44">
        <f>SUM(K41:K46)</f>
        <v>5</v>
      </c>
      <c r="L40" s="33">
        <f t="shared" si="11"/>
        <v>3208</v>
      </c>
      <c r="O40" s="81"/>
      <c r="P40" s="46">
        <v>3208</v>
      </c>
      <c r="Q40" s="47">
        <f>P40-L40</f>
        <v>0</v>
      </c>
    </row>
    <row r="41" spans="1:19" ht="15.95" customHeight="1">
      <c r="B41" s="29" t="s">
        <v>71</v>
      </c>
      <c r="C41" s="17">
        <v>0</v>
      </c>
      <c r="D41" s="17">
        <v>0</v>
      </c>
      <c r="E41" s="17">
        <v>0</v>
      </c>
      <c r="F41" s="17">
        <v>0</v>
      </c>
      <c r="G41" s="17">
        <v>0</v>
      </c>
      <c r="H41" s="17">
        <v>0</v>
      </c>
      <c r="I41" s="17">
        <v>0</v>
      </c>
      <c r="J41" s="17">
        <v>0</v>
      </c>
      <c r="K41" s="17">
        <v>0</v>
      </c>
      <c r="L41" s="33">
        <f t="shared" si="11"/>
        <v>0</v>
      </c>
      <c r="O41" s="36"/>
      <c r="P41" s="3"/>
      <c r="Q41" s="3"/>
    </row>
    <row r="42" spans="1:19" ht="15.95" customHeight="1">
      <c r="B42" s="29" t="s">
        <v>72</v>
      </c>
      <c r="C42" s="17">
        <v>0</v>
      </c>
      <c r="D42" s="17">
        <v>0</v>
      </c>
      <c r="E42" s="17">
        <v>0</v>
      </c>
      <c r="F42" s="17">
        <v>0</v>
      </c>
      <c r="G42" s="17">
        <v>0</v>
      </c>
      <c r="H42" s="17">
        <v>0</v>
      </c>
      <c r="I42" s="17">
        <v>0</v>
      </c>
      <c r="J42" s="17">
        <v>0</v>
      </c>
      <c r="K42" s="17">
        <v>0</v>
      </c>
      <c r="L42" s="33">
        <f t="shared" si="11"/>
        <v>0</v>
      </c>
      <c r="O42" s="5"/>
      <c r="P42" s="3"/>
      <c r="Q42" s="3"/>
    </row>
    <row r="43" spans="1:19" ht="15.95" customHeight="1">
      <c r="B43" s="29" t="s">
        <v>73</v>
      </c>
      <c r="C43" s="17">
        <v>0</v>
      </c>
      <c r="D43" s="17">
        <v>0</v>
      </c>
      <c r="E43" s="17">
        <v>0</v>
      </c>
      <c r="F43" s="17">
        <v>0</v>
      </c>
      <c r="G43" s="17">
        <v>0</v>
      </c>
      <c r="H43" s="17">
        <v>0</v>
      </c>
      <c r="I43" s="17">
        <v>0</v>
      </c>
      <c r="J43" s="17">
        <v>0</v>
      </c>
      <c r="K43" s="17">
        <v>0</v>
      </c>
      <c r="L43" s="33">
        <f t="shared" si="11"/>
        <v>0</v>
      </c>
      <c r="O43" s="36"/>
      <c r="P43" s="3"/>
      <c r="Q43" s="3"/>
    </row>
    <row r="44" spans="1:19" ht="15.95" customHeight="1">
      <c r="B44" s="29" t="s">
        <v>74</v>
      </c>
      <c r="C44" s="17">
        <v>0</v>
      </c>
      <c r="D44" s="17">
        <v>0</v>
      </c>
      <c r="E44" s="17">
        <v>0</v>
      </c>
      <c r="F44" s="17">
        <v>0</v>
      </c>
      <c r="G44" s="17">
        <v>0</v>
      </c>
      <c r="H44" s="17">
        <v>0</v>
      </c>
      <c r="I44" s="17">
        <v>0</v>
      </c>
      <c r="J44" s="17">
        <v>0</v>
      </c>
      <c r="K44" s="17">
        <v>0</v>
      </c>
      <c r="L44" s="33">
        <f t="shared" si="11"/>
        <v>0</v>
      </c>
      <c r="O44" s="51"/>
      <c r="P44" s="46">
        <v>0</v>
      </c>
      <c r="Q44" s="47">
        <f>P44-L44</f>
        <v>0</v>
      </c>
    </row>
    <row r="45" spans="1:19" ht="15.95" customHeight="1">
      <c r="B45" s="29" t="s">
        <v>75</v>
      </c>
      <c r="C45" s="17">
        <v>0</v>
      </c>
      <c r="D45" s="17">
        <v>0</v>
      </c>
      <c r="E45" s="17">
        <v>0</v>
      </c>
      <c r="F45" s="17">
        <v>0</v>
      </c>
      <c r="G45" s="17">
        <v>0</v>
      </c>
      <c r="H45" s="17">
        <v>0</v>
      </c>
      <c r="I45" s="17">
        <v>0</v>
      </c>
      <c r="J45" s="17">
        <v>0</v>
      </c>
      <c r="K45" s="17">
        <v>0</v>
      </c>
      <c r="L45" s="33">
        <f t="shared" si="11"/>
        <v>0</v>
      </c>
      <c r="O45" s="5"/>
      <c r="P45" s="46">
        <v>0</v>
      </c>
      <c r="Q45" s="47">
        <f>P45-L45</f>
        <v>0</v>
      </c>
    </row>
    <row r="46" spans="1:19" ht="15.95" customHeight="1">
      <c r="B46" s="29" t="s">
        <v>6</v>
      </c>
      <c r="C46" s="17">
        <v>92</v>
      </c>
      <c r="D46" s="17">
        <v>0</v>
      </c>
      <c r="E46" s="17">
        <v>1486</v>
      </c>
      <c r="F46" s="17">
        <v>886</v>
      </c>
      <c r="G46" s="17">
        <v>103</v>
      </c>
      <c r="H46" s="17">
        <v>414</v>
      </c>
      <c r="I46" s="17">
        <v>47</v>
      </c>
      <c r="J46" s="17">
        <v>175</v>
      </c>
      <c r="K46" s="17">
        <v>5</v>
      </c>
      <c r="L46" s="33">
        <f t="shared" si="11"/>
        <v>3208</v>
      </c>
      <c r="O46" s="5"/>
      <c r="P46" s="3"/>
      <c r="Q46" s="3"/>
    </row>
    <row r="47" spans="1:19" ht="15.95" customHeight="1">
      <c r="B47" s="1" t="s">
        <v>54</v>
      </c>
      <c r="C47" s="3"/>
      <c r="D47" s="3"/>
      <c r="E47" s="3"/>
      <c r="F47" s="3"/>
      <c r="G47" s="3"/>
      <c r="H47" s="3"/>
      <c r="I47" s="3"/>
      <c r="J47" s="3"/>
      <c r="K47" s="3"/>
      <c r="L47" s="3"/>
      <c r="O47" s="5"/>
      <c r="P47" s="3"/>
      <c r="Q47" s="3"/>
    </row>
    <row r="48" spans="1:19" ht="15.95" customHeight="1">
      <c r="B48" s="28" t="s">
        <v>13</v>
      </c>
      <c r="C48" s="17">
        <v>0</v>
      </c>
      <c r="D48" s="17">
        <v>0</v>
      </c>
      <c r="E48" s="17">
        <v>-1</v>
      </c>
      <c r="F48" s="17">
        <v>-1315</v>
      </c>
      <c r="G48" s="17">
        <v>-100</v>
      </c>
      <c r="H48" s="17">
        <v>-202</v>
      </c>
      <c r="I48" s="17">
        <v>27</v>
      </c>
      <c r="J48" s="17">
        <v>-28</v>
      </c>
      <c r="K48" s="17">
        <v>0</v>
      </c>
      <c r="L48" s="33">
        <f>SUM(C48:K48)</f>
        <v>-1619</v>
      </c>
      <c r="O48" s="51"/>
      <c r="P48" s="46">
        <v>-1619</v>
      </c>
      <c r="Q48" s="47">
        <f>P48-L48</f>
        <v>0</v>
      </c>
    </row>
    <row r="49" spans="2:19" ht="6" customHeight="1">
      <c r="B49" s="4"/>
      <c r="C49" s="3"/>
      <c r="D49" s="3"/>
      <c r="E49" s="3"/>
      <c r="F49" s="3"/>
      <c r="G49" s="3"/>
      <c r="H49" s="3"/>
      <c r="I49" s="3"/>
      <c r="J49" s="3"/>
      <c r="K49" s="3"/>
      <c r="L49" s="3"/>
      <c r="M49" s="3"/>
      <c r="O49" s="38"/>
      <c r="P49" s="3"/>
    </row>
    <row r="50" spans="2:19" ht="15.95" customHeight="1">
      <c r="B50" s="55" t="s">
        <v>101</v>
      </c>
      <c r="C50" s="3"/>
      <c r="D50" s="3"/>
      <c r="E50" s="5"/>
      <c r="F50" s="3"/>
      <c r="G50" s="5"/>
      <c r="H50" s="5"/>
      <c r="I50" s="5"/>
      <c r="J50" s="5"/>
      <c r="K50" s="3"/>
      <c r="L50" s="3"/>
      <c r="O50" s="12"/>
    </row>
    <row r="51" spans="2:19" ht="15.95" customHeight="1">
      <c r="B51" s="62" t="s">
        <v>12</v>
      </c>
      <c r="C51" s="43"/>
      <c r="D51" s="43"/>
      <c r="E51" s="50">
        <f t="shared" ref="E51:J51" si="13">E8</f>
        <v>114</v>
      </c>
      <c r="F51" s="50">
        <f t="shared" si="13"/>
        <v>142</v>
      </c>
      <c r="G51" s="50">
        <f t="shared" si="13"/>
        <v>17</v>
      </c>
      <c r="H51" s="50">
        <f t="shared" si="13"/>
        <v>29</v>
      </c>
      <c r="I51" s="50">
        <f t="shared" si="13"/>
        <v>11</v>
      </c>
      <c r="J51" s="50">
        <f t="shared" si="13"/>
        <v>1</v>
      </c>
      <c r="K51" s="43"/>
      <c r="L51" s="33">
        <f>SUM(C51:K51)</f>
        <v>314</v>
      </c>
      <c r="N51" s="43"/>
      <c r="O51" s="12"/>
    </row>
    <row r="52" spans="2:19" ht="15.95" customHeight="1">
      <c r="B52" s="28" t="s">
        <v>0</v>
      </c>
      <c r="C52" s="43"/>
      <c r="D52" s="43"/>
      <c r="E52" s="17">
        <v>2210</v>
      </c>
      <c r="F52" s="17">
        <v>2024</v>
      </c>
      <c r="G52" s="17">
        <v>489</v>
      </c>
      <c r="H52" s="17">
        <v>352</v>
      </c>
      <c r="I52" s="17">
        <v>562</v>
      </c>
      <c r="J52" s="17">
        <v>258</v>
      </c>
      <c r="K52" s="43"/>
      <c r="L52" s="33">
        <f>SUM(C52:K52)</f>
        <v>5895</v>
      </c>
      <c r="N52" s="43"/>
      <c r="O52" s="5"/>
      <c r="P52" s="93"/>
      <c r="Q52" s="93"/>
      <c r="R52" s="93"/>
      <c r="S52" s="93"/>
    </row>
    <row r="53" spans="2:19" ht="15.95" customHeight="1">
      <c r="B53" s="29" t="s">
        <v>65</v>
      </c>
      <c r="C53" s="43"/>
      <c r="D53" s="43"/>
      <c r="E53" s="17">
        <v>73</v>
      </c>
      <c r="F53" s="17">
        <v>384</v>
      </c>
      <c r="G53" s="17">
        <v>240</v>
      </c>
      <c r="H53" s="17">
        <v>288</v>
      </c>
      <c r="I53" s="17">
        <v>288</v>
      </c>
      <c r="J53" s="17">
        <v>0</v>
      </c>
      <c r="K53" s="43"/>
      <c r="L53" s="33">
        <f>SUM(C53:K53)</f>
        <v>1273</v>
      </c>
      <c r="N53" s="43"/>
      <c r="P53" s="93"/>
      <c r="Q53" s="93"/>
      <c r="R53" s="93"/>
      <c r="S53" s="93"/>
    </row>
    <row r="54" spans="2:19" ht="15.95" customHeight="1">
      <c r="B54" s="53" t="s">
        <v>76</v>
      </c>
      <c r="C54" s="43"/>
      <c r="D54" s="43"/>
      <c r="E54" s="54">
        <f t="shared" ref="E54:J54" si="14">SUM(E55,E64)</f>
        <v>4517</v>
      </c>
      <c r="F54" s="54">
        <f t="shared" si="14"/>
        <v>17408</v>
      </c>
      <c r="G54" s="54">
        <f t="shared" si="14"/>
        <v>1989</v>
      </c>
      <c r="H54" s="54">
        <f t="shared" si="14"/>
        <v>6349</v>
      </c>
      <c r="I54" s="54">
        <f t="shared" si="14"/>
        <v>408</v>
      </c>
      <c r="J54" s="54">
        <f t="shared" si="14"/>
        <v>34</v>
      </c>
      <c r="K54" s="43"/>
      <c r="L54" s="33">
        <f>SUM(C54:K54)</f>
        <v>30705</v>
      </c>
      <c r="N54" s="54">
        <f>SUM(N55,N64)</f>
        <v>0</v>
      </c>
      <c r="P54" s="93"/>
      <c r="Q54" s="93"/>
      <c r="R54" s="93"/>
      <c r="S54" s="93"/>
    </row>
    <row r="55" spans="2:19" ht="15.95" customHeight="1">
      <c r="B55" s="53" t="s">
        <v>77</v>
      </c>
      <c r="C55" s="43"/>
      <c r="D55" s="43"/>
      <c r="E55" s="54">
        <f>E61+E62+E56+E63</f>
        <v>2724</v>
      </c>
      <c r="F55" s="54">
        <f>F56+F63</f>
        <v>10918</v>
      </c>
      <c r="G55" s="54">
        <f>G56+G63</f>
        <v>1269</v>
      </c>
      <c r="H55" s="54">
        <f>H56+H63</f>
        <v>3690</v>
      </c>
      <c r="I55" s="54">
        <f>I56+I63</f>
        <v>389</v>
      </c>
      <c r="J55" s="54">
        <f>J56+J63</f>
        <v>0</v>
      </c>
      <c r="K55" s="43"/>
      <c r="L55" s="33">
        <f>SUM(C55:K55)</f>
        <v>18990</v>
      </c>
      <c r="N55" s="54">
        <f>N56</f>
        <v>0</v>
      </c>
      <c r="P55" s="93"/>
      <c r="Q55" s="93"/>
      <c r="R55" s="93"/>
      <c r="S55" s="93"/>
    </row>
    <row r="56" spans="2:19" ht="15.95" customHeight="1">
      <c r="B56" s="63" t="s">
        <v>58</v>
      </c>
      <c r="C56" s="43"/>
      <c r="D56" s="43"/>
      <c r="E56" s="54">
        <f>SUM(E57:E60)</f>
        <v>2233</v>
      </c>
      <c r="F56" s="54">
        <f t="shared" ref="F56:J56" si="15">SUM(F57:F60)</f>
        <v>10918</v>
      </c>
      <c r="G56" s="54">
        <f t="shared" si="15"/>
        <v>875</v>
      </c>
      <c r="H56" s="54">
        <f t="shared" si="15"/>
        <v>931</v>
      </c>
      <c r="I56" s="54">
        <f t="shared" si="15"/>
        <v>0</v>
      </c>
      <c r="J56" s="54">
        <f t="shared" si="15"/>
        <v>0</v>
      </c>
      <c r="K56" s="43"/>
      <c r="L56" s="33">
        <f t="shared" ref="L56:L74" si="16">SUM(C56:K56)</f>
        <v>14957</v>
      </c>
      <c r="N56" s="54">
        <f>N60</f>
        <v>0</v>
      </c>
      <c r="P56" s="93"/>
      <c r="Q56" s="93"/>
      <c r="R56" s="93"/>
      <c r="S56" s="93"/>
    </row>
    <row r="57" spans="2:19" ht="15.95" customHeight="1">
      <c r="B57" s="29" t="s">
        <v>114</v>
      </c>
      <c r="C57" s="43"/>
      <c r="D57" s="43"/>
      <c r="E57" s="17">
        <v>0</v>
      </c>
      <c r="F57" s="17">
        <v>0</v>
      </c>
      <c r="G57" s="17">
        <v>0</v>
      </c>
      <c r="H57" s="17">
        <v>0</v>
      </c>
      <c r="I57" s="17">
        <v>0</v>
      </c>
      <c r="J57" s="17">
        <v>0</v>
      </c>
      <c r="K57" s="43"/>
      <c r="L57" s="33">
        <f t="shared" si="16"/>
        <v>0</v>
      </c>
      <c r="N57" s="43"/>
      <c r="P57" s="93"/>
      <c r="Q57" s="93"/>
      <c r="R57" s="93"/>
      <c r="S57" s="93"/>
    </row>
    <row r="58" spans="2:19" ht="15.95" customHeight="1">
      <c r="B58" s="29" t="s">
        <v>115</v>
      </c>
      <c r="C58" s="43"/>
      <c r="D58" s="43"/>
      <c r="E58" s="17">
        <v>0</v>
      </c>
      <c r="F58" s="17">
        <v>202</v>
      </c>
      <c r="G58" s="17">
        <v>0</v>
      </c>
      <c r="H58" s="17">
        <v>0</v>
      </c>
      <c r="I58" s="17">
        <v>0</v>
      </c>
      <c r="J58" s="17">
        <v>0</v>
      </c>
      <c r="K58" s="43"/>
      <c r="L58" s="33">
        <f t="shared" si="16"/>
        <v>202</v>
      </c>
      <c r="N58" s="43"/>
      <c r="P58" s="93"/>
      <c r="Q58" s="93"/>
      <c r="R58" s="93"/>
      <c r="S58" s="93"/>
    </row>
    <row r="59" spans="2:19" ht="15.95" customHeight="1">
      <c r="B59" s="29" t="s">
        <v>59</v>
      </c>
      <c r="C59" s="43"/>
      <c r="D59" s="43"/>
      <c r="E59" s="43"/>
      <c r="F59" s="43"/>
      <c r="G59" s="17">
        <v>0</v>
      </c>
      <c r="H59" s="17">
        <v>0</v>
      </c>
      <c r="I59" s="17">
        <v>0</v>
      </c>
      <c r="J59" s="17">
        <v>0</v>
      </c>
      <c r="K59" s="43"/>
      <c r="L59" s="33">
        <f t="shared" si="16"/>
        <v>0</v>
      </c>
      <c r="N59" s="43"/>
      <c r="P59" s="93"/>
      <c r="Q59" s="93"/>
      <c r="R59" s="93"/>
      <c r="S59" s="93"/>
    </row>
    <row r="60" spans="2:19" ht="15.95" customHeight="1">
      <c r="B60" s="52" t="s">
        <v>60</v>
      </c>
      <c r="C60" s="43"/>
      <c r="D60" s="43"/>
      <c r="E60" s="17">
        <v>2233</v>
      </c>
      <c r="F60" s="17">
        <v>10716</v>
      </c>
      <c r="G60" s="17">
        <v>875</v>
      </c>
      <c r="H60" s="17">
        <v>931</v>
      </c>
      <c r="I60" s="17">
        <v>0</v>
      </c>
      <c r="J60" s="17">
        <v>0</v>
      </c>
      <c r="K60" s="43"/>
      <c r="L60" s="33">
        <f t="shared" si="16"/>
        <v>14755</v>
      </c>
      <c r="N60" s="17">
        <v>0</v>
      </c>
      <c r="P60" s="93"/>
      <c r="Q60" s="93"/>
      <c r="R60" s="93"/>
      <c r="S60" s="93"/>
    </row>
    <row r="61" spans="2:19" ht="15.95" customHeight="1">
      <c r="B61" s="52" t="s">
        <v>1</v>
      </c>
      <c r="C61" s="43"/>
      <c r="D61" s="43"/>
      <c r="E61" s="17">
        <v>0</v>
      </c>
      <c r="F61" s="43"/>
      <c r="G61" s="43"/>
      <c r="H61" s="43"/>
      <c r="I61" s="43"/>
      <c r="J61" s="43"/>
      <c r="K61" s="43"/>
      <c r="L61" s="33">
        <f>SUM(C61:K61)</f>
        <v>0</v>
      </c>
      <c r="N61" s="43"/>
      <c r="P61" s="93"/>
      <c r="Q61" s="93"/>
      <c r="R61" s="93"/>
      <c r="S61" s="93"/>
    </row>
    <row r="62" spans="2:19" ht="15.95" customHeight="1">
      <c r="B62" s="29" t="s">
        <v>78</v>
      </c>
      <c r="C62" s="43"/>
      <c r="D62" s="43"/>
      <c r="E62" s="17">
        <v>407</v>
      </c>
      <c r="F62" s="43"/>
      <c r="G62" s="43"/>
      <c r="H62" s="43"/>
      <c r="I62" s="43"/>
      <c r="J62" s="43"/>
      <c r="K62" s="43"/>
      <c r="L62" s="33">
        <f>SUM(C62:K62)</f>
        <v>407</v>
      </c>
      <c r="N62" s="17">
        <v>0</v>
      </c>
      <c r="P62" s="93"/>
      <c r="Q62" s="93"/>
      <c r="R62" s="93"/>
      <c r="S62" s="93"/>
    </row>
    <row r="63" spans="2:19" ht="15.95" customHeight="1">
      <c r="B63" s="29" t="s">
        <v>79</v>
      </c>
      <c r="C63" s="43"/>
      <c r="D63" s="43"/>
      <c r="E63" s="17">
        <v>84</v>
      </c>
      <c r="F63" s="17">
        <v>0</v>
      </c>
      <c r="G63" s="17">
        <v>394</v>
      </c>
      <c r="H63" s="17">
        <v>2759</v>
      </c>
      <c r="I63" s="17">
        <v>389</v>
      </c>
      <c r="J63" s="17">
        <v>0</v>
      </c>
      <c r="K63" s="43"/>
      <c r="L63" s="33">
        <f t="shared" si="16"/>
        <v>3626</v>
      </c>
      <c r="N63" s="17">
        <v>0</v>
      </c>
      <c r="P63" s="93"/>
      <c r="Q63" s="93"/>
      <c r="R63" s="93"/>
      <c r="S63" s="93"/>
    </row>
    <row r="64" spans="2:19" ht="15.95" customHeight="1">
      <c r="B64" s="53" t="s">
        <v>80</v>
      </c>
      <c r="C64" s="43"/>
      <c r="D64" s="43"/>
      <c r="E64" s="54">
        <f t="shared" ref="E64:J64" si="17">SUM(E65,E68:E74)</f>
        <v>1793</v>
      </c>
      <c r="F64" s="54">
        <f t="shared" si="17"/>
        <v>6490</v>
      </c>
      <c r="G64" s="54">
        <f t="shared" si="17"/>
        <v>720</v>
      </c>
      <c r="H64" s="54">
        <f t="shared" si="17"/>
        <v>2659</v>
      </c>
      <c r="I64" s="54">
        <f t="shared" si="17"/>
        <v>19</v>
      </c>
      <c r="J64" s="54">
        <f t="shared" si="17"/>
        <v>34</v>
      </c>
      <c r="K64" s="43"/>
      <c r="L64" s="33">
        <f t="shared" si="16"/>
        <v>11715</v>
      </c>
      <c r="N64" s="54">
        <f>SUM(N67:N69)</f>
        <v>0</v>
      </c>
      <c r="P64" s="93"/>
      <c r="Q64" s="93"/>
      <c r="R64" s="93"/>
      <c r="S64" s="93"/>
    </row>
    <row r="65" spans="2:19" ht="15.95" customHeight="1">
      <c r="B65" s="63" t="s">
        <v>2</v>
      </c>
      <c r="C65" s="43"/>
      <c r="D65" s="43"/>
      <c r="E65" s="54">
        <f>SUM(E66:E67)</f>
        <v>0</v>
      </c>
      <c r="F65" s="54">
        <f t="shared" ref="F65:J65" si="18">SUM(F66:F67)</f>
        <v>4426</v>
      </c>
      <c r="G65" s="54">
        <f t="shared" si="18"/>
        <v>383</v>
      </c>
      <c r="H65" s="54">
        <f t="shared" si="18"/>
        <v>150</v>
      </c>
      <c r="I65" s="54">
        <f t="shared" si="18"/>
        <v>2</v>
      </c>
      <c r="J65" s="54">
        <f t="shared" si="18"/>
        <v>2</v>
      </c>
      <c r="K65" s="43"/>
      <c r="L65" s="33">
        <f t="shared" si="16"/>
        <v>4963</v>
      </c>
      <c r="N65" s="54">
        <f>SUM(N66:N67)</f>
        <v>0</v>
      </c>
      <c r="P65" s="93"/>
      <c r="Q65" s="93"/>
      <c r="R65" s="93"/>
      <c r="S65" s="93"/>
    </row>
    <row r="66" spans="2:19" ht="15.95" customHeight="1">
      <c r="B66" s="29" t="s">
        <v>102</v>
      </c>
      <c r="C66" s="43"/>
      <c r="D66" s="43"/>
      <c r="E66" s="17">
        <v>0</v>
      </c>
      <c r="F66" s="17">
        <v>3378</v>
      </c>
      <c r="G66" s="17">
        <v>0</v>
      </c>
      <c r="H66" s="17">
        <v>0</v>
      </c>
      <c r="I66" s="17">
        <v>2</v>
      </c>
      <c r="J66" s="17">
        <v>0</v>
      </c>
      <c r="K66" s="43"/>
      <c r="L66" s="33">
        <f t="shared" si="16"/>
        <v>3380</v>
      </c>
      <c r="N66" s="17">
        <v>0</v>
      </c>
      <c r="P66" s="93"/>
      <c r="Q66" s="93"/>
      <c r="R66" s="93"/>
      <c r="S66" s="93"/>
    </row>
    <row r="67" spans="2:19" ht="15.95" customHeight="1">
      <c r="B67" s="52" t="s">
        <v>61</v>
      </c>
      <c r="C67" s="43"/>
      <c r="D67" s="43"/>
      <c r="E67" s="17">
        <v>0</v>
      </c>
      <c r="F67" s="17">
        <v>1048</v>
      </c>
      <c r="G67" s="17">
        <v>383</v>
      </c>
      <c r="H67" s="17">
        <v>150</v>
      </c>
      <c r="I67" s="17">
        <v>0</v>
      </c>
      <c r="J67" s="17">
        <v>2</v>
      </c>
      <c r="K67" s="43"/>
      <c r="L67" s="33">
        <f t="shared" si="16"/>
        <v>1583</v>
      </c>
      <c r="N67" s="17">
        <v>0</v>
      </c>
      <c r="P67" s="93"/>
      <c r="Q67" s="93"/>
      <c r="R67" s="93"/>
      <c r="S67" s="93"/>
    </row>
    <row r="68" spans="2:19" ht="15.95" customHeight="1">
      <c r="B68" s="52" t="s">
        <v>3</v>
      </c>
      <c r="C68" s="43"/>
      <c r="D68" s="43"/>
      <c r="E68" s="17">
        <v>575</v>
      </c>
      <c r="F68" s="17">
        <v>1609</v>
      </c>
      <c r="G68" s="17">
        <v>186</v>
      </c>
      <c r="H68" s="17">
        <v>1736</v>
      </c>
      <c r="I68" s="17">
        <v>0</v>
      </c>
      <c r="J68" s="17">
        <v>0</v>
      </c>
      <c r="K68" s="43"/>
      <c r="L68" s="33">
        <f t="shared" si="16"/>
        <v>4106</v>
      </c>
      <c r="N68" s="17">
        <v>0</v>
      </c>
      <c r="P68" s="93"/>
      <c r="Q68" s="93"/>
      <c r="R68" s="93"/>
      <c r="S68" s="93"/>
    </row>
    <row r="69" spans="2:19" ht="15.95" customHeight="1">
      <c r="B69" s="29" t="s">
        <v>81</v>
      </c>
      <c r="C69" s="43"/>
      <c r="D69" s="43"/>
      <c r="E69" s="17">
        <v>33</v>
      </c>
      <c r="F69" s="17">
        <v>368</v>
      </c>
      <c r="G69" s="17">
        <v>126</v>
      </c>
      <c r="H69" s="17">
        <v>17</v>
      </c>
      <c r="I69" s="17">
        <v>0</v>
      </c>
      <c r="J69" s="17">
        <v>0</v>
      </c>
      <c r="K69" s="43"/>
      <c r="L69" s="33">
        <f t="shared" si="16"/>
        <v>544</v>
      </c>
      <c r="N69" s="17">
        <v>0</v>
      </c>
      <c r="P69" s="93"/>
      <c r="Q69" s="93"/>
      <c r="R69" s="93"/>
      <c r="S69" s="93"/>
    </row>
    <row r="70" spans="2:19" ht="15.95" customHeight="1">
      <c r="B70" s="30" t="s">
        <v>82</v>
      </c>
      <c r="C70" s="43"/>
      <c r="D70" s="43"/>
      <c r="E70" s="17">
        <v>1</v>
      </c>
      <c r="F70" s="17">
        <v>27</v>
      </c>
      <c r="G70" s="17">
        <v>10</v>
      </c>
      <c r="H70" s="17">
        <v>8</v>
      </c>
      <c r="I70" s="17">
        <v>7</v>
      </c>
      <c r="J70" s="17">
        <v>1</v>
      </c>
      <c r="K70" s="43"/>
      <c r="L70" s="33">
        <f t="shared" si="16"/>
        <v>54</v>
      </c>
      <c r="N70" s="43"/>
      <c r="P70" s="93"/>
      <c r="Q70" s="93"/>
      <c r="R70" s="93"/>
      <c r="S70" s="93"/>
    </row>
    <row r="71" spans="2:19" ht="15.95" customHeight="1">
      <c r="B71" s="29" t="s">
        <v>83</v>
      </c>
      <c r="C71" s="43"/>
      <c r="D71" s="43"/>
      <c r="E71" s="43"/>
      <c r="F71" s="17">
        <v>0</v>
      </c>
      <c r="G71" s="17">
        <v>9</v>
      </c>
      <c r="H71" s="17">
        <v>388</v>
      </c>
      <c r="I71" s="17">
        <v>10</v>
      </c>
      <c r="J71" s="17">
        <v>31</v>
      </c>
      <c r="K71" s="43"/>
      <c r="L71" s="33">
        <f t="shared" si="16"/>
        <v>438</v>
      </c>
      <c r="N71" s="43"/>
      <c r="P71" s="93"/>
      <c r="Q71" s="93"/>
      <c r="R71" s="93"/>
      <c r="S71" s="93"/>
    </row>
    <row r="72" spans="2:19" ht="15.95" customHeight="1">
      <c r="B72" s="29" t="s">
        <v>84</v>
      </c>
      <c r="C72" s="43"/>
      <c r="D72" s="43"/>
      <c r="E72" s="17">
        <v>73</v>
      </c>
      <c r="F72" s="61"/>
      <c r="G72" s="61"/>
      <c r="H72" s="61"/>
      <c r="I72" s="61"/>
      <c r="J72" s="61"/>
      <c r="K72" s="43"/>
      <c r="L72" s="33">
        <f t="shared" si="16"/>
        <v>73</v>
      </c>
      <c r="N72" s="43"/>
      <c r="P72" s="93"/>
      <c r="Q72" s="93"/>
      <c r="R72" s="93"/>
      <c r="S72" s="93"/>
    </row>
    <row r="73" spans="2:19" ht="15.95" customHeight="1">
      <c r="B73" s="29" t="s">
        <v>113</v>
      </c>
      <c r="C73" s="43"/>
      <c r="D73" s="43"/>
      <c r="E73" s="17">
        <v>724</v>
      </c>
      <c r="F73" s="61"/>
      <c r="G73" s="61"/>
      <c r="H73" s="61"/>
      <c r="I73" s="61"/>
      <c r="J73" s="61"/>
      <c r="K73" s="43"/>
      <c r="L73" s="33">
        <f t="shared" si="16"/>
        <v>724</v>
      </c>
      <c r="N73" s="43"/>
      <c r="P73" s="93"/>
      <c r="Q73" s="93"/>
      <c r="R73" s="93"/>
      <c r="S73" s="93"/>
    </row>
    <row r="74" spans="2:19" ht="15.95" customHeight="1">
      <c r="B74" s="29" t="s">
        <v>86</v>
      </c>
      <c r="C74" s="43"/>
      <c r="D74" s="43"/>
      <c r="E74" s="17">
        <v>387</v>
      </c>
      <c r="F74" s="17">
        <v>60</v>
      </c>
      <c r="G74" s="17">
        <v>6</v>
      </c>
      <c r="H74" s="17">
        <v>360</v>
      </c>
      <c r="I74" s="17">
        <v>0</v>
      </c>
      <c r="J74" s="17">
        <v>0</v>
      </c>
      <c r="K74" s="43"/>
      <c r="L74" s="33">
        <f t="shared" si="16"/>
        <v>813</v>
      </c>
      <c r="N74" s="43"/>
      <c r="P74" s="93"/>
      <c r="Q74" s="93"/>
      <c r="R74" s="93"/>
      <c r="S74" s="93"/>
    </row>
    <row r="75" spans="2:19" ht="15.95" customHeight="1">
      <c r="B75" s="60" t="s">
        <v>16</v>
      </c>
      <c r="C75" s="32">
        <f>C16-C11</f>
        <v>152</v>
      </c>
      <c r="D75" s="32">
        <f>D16-D11</f>
        <v>14</v>
      </c>
      <c r="E75" s="32">
        <f t="shared" ref="E75:J75" si="19">SUM(E51:E54)</f>
        <v>6914</v>
      </c>
      <c r="F75" s="32">
        <f t="shared" si="19"/>
        <v>19958</v>
      </c>
      <c r="G75" s="32">
        <f t="shared" si="19"/>
        <v>2735</v>
      </c>
      <c r="H75" s="32">
        <f t="shared" si="19"/>
        <v>7018</v>
      </c>
      <c r="I75" s="32">
        <f t="shared" si="19"/>
        <v>1269</v>
      </c>
      <c r="J75" s="32">
        <f t="shared" si="19"/>
        <v>293</v>
      </c>
      <c r="K75" s="32">
        <f>K16-K11</f>
        <v>450</v>
      </c>
      <c r="L75" s="32">
        <f>SUM(C75:K75)</f>
        <v>38803</v>
      </c>
      <c r="N75" s="32">
        <f>N54</f>
        <v>0</v>
      </c>
      <c r="P75" s="93"/>
      <c r="Q75" s="93"/>
      <c r="R75" s="93"/>
      <c r="S75" s="93"/>
    </row>
    <row r="76" spans="2:19" ht="12.75" customHeight="1">
      <c r="B76" s="8"/>
      <c r="C76" s="5"/>
      <c r="D76" s="5"/>
      <c r="E76" s="5"/>
      <c r="F76" s="5"/>
      <c r="G76" s="5"/>
      <c r="H76" s="5"/>
      <c r="I76" s="5"/>
      <c r="J76" s="5"/>
      <c r="K76" s="6"/>
      <c r="L76" s="6"/>
      <c r="N76" s="3"/>
      <c r="P76" s="93"/>
      <c r="Q76" s="93"/>
      <c r="R76" s="93"/>
      <c r="S76" s="93"/>
    </row>
    <row r="77" spans="2:19" s="2" customFormat="1" ht="15.95" customHeight="1">
      <c r="B77" s="64" t="s">
        <v>4</v>
      </c>
      <c r="C77" s="66"/>
      <c r="D77" s="66"/>
      <c r="E77" s="65">
        <f>E16-E75-E11</f>
        <v>0</v>
      </c>
      <c r="F77" s="65">
        <f t="shared" ref="F77:I77" si="20">F16-F75-F11</f>
        <v>0</v>
      </c>
      <c r="G77" s="65">
        <f t="shared" si="20"/>
        <v>0</v>
      </c>
      <c r="H77" s="65">
        <f t="shared" si="20"/>
        <v>0</v>
      </c>
      <c r="I77" s="65">
        <f t="shared" si="20"/>
        <v>0</v>
      </c>
      <c r="J77" s="65">
        <f>J16-J75-J11</f>
        <v>0</v>
      </c>
      <c r="K77" s="66"/>
      <c r="L77" s="65">
        <f>L16-L75-L11</f>
        <v>0</v>
      </c>
      <c r="N77" s="7"/>
      <c r="P77" s="93"/>
      <c r="Q77" s="93"/>
      <c r="R77" s="93"/>
      <c r="S77" s="93"/>
    </row>
    <row r="78" spans="2:19" ht="12.75" customHeight="1">
      <c r="C78" s="84"/>
      <c r="D78" s="84"/>
      <c r="E78" s="84"/>
      <c r="F78" s="84"/>
      <c r="G78" s="84"/>
      <c r="H78" s="84"/>
      <c r="I78" s="84"/>
      <c r="J78" s="84"/>
      <c r="K78" s="84"/>
      <c r="L78" s="3"/>
      <c r="N78" s="3"/>
      <c r="P78" s="93"/>
      <c r="Q78" s="93"/>
      <c r="R78" s="93"/>
      <c r="S78" s="93"/>
    </row>
    <row r="79" spans="2:19" ht="15.95" customHeight="1">
      <c r="B79" s="29" t="s">
        <v>66</v>
      </c>
      <c r="C79" s="43"/>
      <c r="D79" s="43"/>
      <c r="E79" s="17">
        <v>2</v>
      </c>
      <c r="F79" s="17">
        <v>12</v>
      </c>
      <c r="G79" s="17">
        <v>7</v>
      </c>
      <c r="H79" s="17">
        <v>9</v>
      </c>
      <c r="I79" s="17">
        <v>9</v>
      </c>
      <c r="J79" s="17">
        <v>0</v>
      </c>
      <c r="K79" s="43"/>
      <c r="L79" s="33">
        <f>SUM(C79:K79)</f>
        <v>39</v>
      </c>
      <c r="M79" s="77" t="s">
        <v>122</v>
      </c>
      <c r="N79" s="3"/>
      <c r="P79" s="93"/>
      <c r="Q79" s="93"/>
      <c r="R79" s="93"/>
      <c r="S79" s="93"/>
    </row>
    <row r="80" spans="2:19" ht="15.95" customHeight="1">
      <c r="B80" s="52" t="s">
        <v>5</v>
      </c>
      <c r="C80" s="43"/>
      <c r="D80" s="43"/>
      <c r="E80" s="43"/>
      <c r="F80" s="43"/>
      <c r="G80" s="43"/>
      <c r="H80" s="43"/>
      <c r="I80" s="43"/>
      <c r="J80" s="43"/>
      <c r="K80" s="43"/>
      <c r="L80" s="17">
        <v>111</v>
      </c>
      <c r="M80" s="77" t="s">
        <v>122</v>
      </c>
      <c r="N80" s="3"/>
      <c r="P80" s="93"/>
      <c r="Q80" s="93"/>
      <c r="R80" s="93"/>
      <c r="S80" s="93"/>
    </row>
    <row r="81" spans="2:19" ht="15.95" customHeight="1">
      <c r="B81" s="29" t="s">
        <v>87</v>
      </c>
      <c r="C81" s="43"/>
      <c r="D81" s="43"/>
      <c r="E81" s="17">
        <v>0</v>
      </c>
      <c r="F81" s="43"/>
      <c r="G81" s="43"/>
      <c r="H81" s="43"/>
      <c r="I81" s="43"/>
      <c r="J81" s="43"/>
      <c r="K81" s="43"/>
      <c r="L81" s="33">
        <f>SUM(C81:K81)</f>
        <v>0</v>
      </c>
      <c r="M81" s="77" t="s">
        <v>122</v>
      </c>
      <c r="N81" s="3"/>
      <c r="P81" s="93"/>
      <c r="Q81" s="93"/>
      <c r="R81" s="93"/>
      <c r="S81" s="93"/>
    </row>
    <row r="82" spans="2:19" ht="15.95" customHeight="1">
      <c r="B82" s="29" t="s">
        <v>98</v>
      </c>
      <c r="C82" s="43"/>
      <c r="D82" s="43"/>
      <c r="E82" s="17">
        <v>0</v>
      </c>
      <c r="F82" s="17">
        <v>0</v>
      </c>
      <c r="G82" s="17">
        <v>0</v>
      </c>
      <c r="H82" s="17">
        <v>0</v>
      </c>
      <c r="I82" s="17">
        <v>0</v>
      </c>
      <c r="J82" s="17">
        <v>0</v>
      </c>
      <c r="K82" s="43"/>
      <c r="L82" s="33">
        <f>SUM(C82:K82)</f>
        <v>0</v>
      </c>
      <c r="M82" s="3"/>
      <c r="N82" s="3"/>
      <c r="P82" s="93"/>
      <c r="Q82" s="93"/>
      <c r="R82" s="93"/>
      <c r="S82" s="93"/>
    </row>
    <row r="83" spans="2:19" ht="12.75" customHeight="1">
      <c r="B83" s="8"/>
      <c r="C83" s="5"/>
      <c r="D83" s="5"/>
      <c r="E83" s="5"/>
      <c r="F83" s="5"/>
      <c r="G83" s="5"/>
      <c r="H83" s="5"/>
      <c r="I83" s="5"/>
      <c r="J83" s="5"/>
      <c r="K83" s="5"/>
      <c r="L83" s="5"/>
      <c r="N83" s="3"/>
      <c r="P83" s="93"/>
      <c r="Q83" s="93"/>
      <c r="R83" s="93"/>
      <c r="S83" s="93"/>
    </row>
    <row r="84" spans="2:19" ht="15.95" customHeight="1">
      <c r="B84" s="55" t="s">
        <v>99</v>
      </c>
      <c r="C84" s="3"/>
      <c r="D84" s="3"/>
      <c r="E84" s="3"/>
      <c r="F84" s="3"/>
      <c r="G84" s="3"/>
      <c r="H84" s="3"/>
      <c r="I84" s="3"/>
      <c r="J84" s="3"/>
      <c r="K84" s="3"/>
      <c r="L84" s="3"/>
      <c r="N84" s="3"/>
      <c r="P84" s="93"/>
      <c r="Q84" s="93"/>
      <c r="R84" s="93"/>
      <c r="S84" s="93"/>
    </row>
    <row r="85" spans="2:19" ht="15.95" customHeight="1">
      <c r="B85" s="28" t="s">
        <v>12</v>
      </c>
      <c r="C85" s="43"/>
      <c r="D85" s="43"/>
      <c r="E85" s="17">
        <v>114</v>
      </c>
      <c r="F85" s="17">
        <v>142</v>
      </c>
      <c r="G85" s="17">
        <v>17</v>
      </c>
      <c r="H85" s="17">
        <v>29</v>
      </c>
      <c r="I85" s="17">
        <v>11</v>
      </c>
      <c r="J85" s="17">
        <v>1</v>
      </c>
      <c r="K85" s="43"/>
      <c r="L85" s="33">
        <f>SUM(C85:K85)</f>
        <v>314</v>
      </c>
      <c r="N85" s="69"/>
      <c r="P85" s="93"/>
      <c r="Q85" s="93"/>
      <c r="R85" s="93"/>
      <c r="S85" s="93"/>
    </row>
    <row r="86" spans="2:19" ht="15.95" customHeight="1">
      <c r="B86" s="28" t="s">
        <v>0</v>
      </c>
      <c r="C86" s="43"/>
      <c r="D86" s="43"/>
      <c r="E86" s="17">
        <v>2190</v>
      </c>
      <c r="F86" s="17">
        <v>1985</v>
      </c>
      <c r="G86" s="17">
        <v>484</v>
      </c>
      <c r="H86" s="17">
        <v>350</v>
      </c>
      <c r="I86" s="17">
        <v>553</v>
      </c>
      <c r="J86" s="17">
        <v>229</v>
      </c>
      <c r="K86" s="43"/>
      <c r="L86" s="33">
        <f>SUM(C86:K86)</f>
        <v>5791</v>
      </c>
      <c r="N86" s="69"/>
      <c r="P86" s="93"/>
      <c r="Q86" s="93"/>
      <c r="R86" s="93"/>
      <c r="S86" s="93"/>
    </row>
    <row r="87" spans="2:19" ht="15.95" customHeight="1">
      <c r="B87" s="29" t="s">
        <v>65</v>
      </c>
      <c r="C87" s="43"/>
      <c r="D87" s="43"/>
      <c r="E87" s="17">
        <v>73</v>
      </c>
      <c r="F87" s="17">
        <v>322</v>
      </c>
      <c r="G87" s="17">
        <v>201</v>
      </c>
      <c r="H87" s="17">
        <v>242</v>
      </c>
      <c r="I87" s="17">
        <v>242</v>
      </c>
      <c r="J87" s="17">
        <v>0</v>
      </c>
      <c r="K87" s="43"/>
      <c r="L87" s="33">
        <f>SUM(C87:K87)</f>
        <v>1080</v>
      </c>
      <c r="N87" s="69"/>
      <c r="P87" s="93"/>
      <c r="Q87" s="93"/>
      <c r="R87" s="93"/>
      <c r="S87" s="93"/>
    </row>
    <row r="88" spans="2:19" ht="15.95" customHeight="1">
      <c r="B88" s="53" t="s">
        <v>76</v>
      </c>
      <c r="C88" s="43"/>
      <c r="D88" s="43"/>
      <c r="E88" s="54">
        <f t="shared" ref="E88:J88" si="21">SUM(E89,E98)</f>
        <v>4447</v>
      </c>
      <c r="F88" s="54">
        <f t="shared" si="21"/>
        <v>11657</v>
      </c>
      <c r="G88" s="54">
        <f t="shared" si="21"/>
        <v>1537</v>
      </c>
      <c r="H88" s="54">
        <f t="shared" si="21"/>
        <v>5882</v>
      </c>
      <c r="I88" s="54">
        <f t="shared" si="21"/>
        <v>432</v>
      </c>
      <c r="J88" s="54">
        <f t="shared" si="21"/>
        <v>35</v>
      </c>
      <c r="K88" s="43"/>
      <c r="L88" s="33">
        <f>SUM(C88:K88)</f>
        <v>23990</v>
      </c>
      <c r="N88" s="75">
        <f>SUM(N89,N98)</f>
        <v>0</v>
      </c>
      <c r="P88" s="93"/>
      <c r="Q88" s="93"/>
      <c r="R88" s="93"/>
      <c r="S88" s="93"/>
    </row>
    <row r="89" spans="2:19" ht="15.95" customHeight="1">
      <c r="B89" s="53" t="s">
        <v>77</v>
      </c>
      <c r="C89" s="43"/>
      <c r="D89" s="43"/>
      <c r="E89" s="54">
        <f>E95+E96+E90+E97</f>
        <v>2702</v>
      </c>
      <c r="F89" s="54">
        <f>F90+F97</f>
        <v>5753</v>
      </c>
      <c r="G89" s="54">
        <f>G90+G97</f>
        <v>863</v>
      </c>
      <c r="H89" s="54">
        <f>H90+H97</f>
        <v>3458</v>
      </c>
      <c r="I89" s="54">
        <f>I90+I97</f>
        <v>413</v>
      </c>
      <c r="J89" s="54">
        <f>J90+J97</f>
        <v>0</v>
      </c>
      <c r="K89" s="43"/>
      <c r="L89" s="33">
        <f>SUM(C89:K89)</f>
        <v>13189</v>
      </c>
      <c r="N89" s="75">
        <f>N90</f>
        <v>0</v>
      </c>
      <c r="P89" s="93"/>
      <c r="Q89" s="93"/>
      <c r="R89" s="93"/>
      <c r="S89" s="93"/>
    </row>
    <row r="90" spans="2:19" ht="15.95" customHeight="1">
      <c r="B90" s="63" t="s">
        <v>58</v>
      </c>
      <c r="C90" s="43"/>
      <c r="D90" s="43"/>
      <c r="E90" s="54">
        <f>SUM(E91:E94)</f>
        <v>2228</v>
      </c>
      <c r="F90" s="54">
        <f t="shared" ref="F90:J90" si="22">SUM(F91:F94)</f>
        <v>5753</v>
      </c>
      <c r="G90" s="54">
        <f t="shared" si="22"/>
        <v>510</v>
      </c>
      <c r="H90" s="54">
        <f t="shared" si="22"/>
        <v>889</v>
      </c>
      <c r="I90" s="54">
        <f t="shared" si="22"/>
        <v>0</v>
      </c>
      <c r="J90" s="54">
        <f t="shared" si="22"/>
        <v>0</v>
      </c>
      <c r="K90" s="43"/>
      <c r="L90" s="33">
        <f t="shared" ref="L90:L108" si="23">SUM(C90:K90)</f>
        <v>9380</v>
      </c>
      <c r="N90" s="75">
        <f>N94</f>
        <v>0</v>
      </c>
      <c r="P90" s="93"/>
      <c r="Q90" s="93"/>
      <c r="R90" s="93"/>
      <c r="S90" s="93"/>
    </row>
    <row r="91" spans="2:19" ht="15.95" customHeight="1">
      <c r="B91" s="29" t="s">
        <v>114</v>
      </c>
      <c r="C91" s="43"/>
      <c r="D91" s="43"/>
      <c r="E91" s="17">
        <v>0</v>
      </c>
      <c r="F91" s="17">
        <v>0</v>
      </c>
      <c r="G91" s="17">
        <v>0</v>
      </c>
      <c r="H91" s="17">
        <v>0</v>
      </c>
      <c r="I91" s="17">
        <v>0</v>
      </c>
      <c r="J91" s="17">
        <v>0</v>
      </c>
      <c r="K91" s="43"/>
      <c r="L91" s="33">
        <f t="shared" si="23"/>
        <v>0</v>
      </c>
      <c r="N91" s="69"/>
      <c r="P91" s="93"/>
      <c r="Q91" s="93"/>
      <c r="R91" s="93"/>
      <c r="S91" s="93"/>
    </row>
    <row r="92" spans="2:19" ht="15.95" customHeight="1">
      <c r="B92" s="29" t="s">
        <v>115</v>
      </c>
      <c r="C92" s="43"/>
      <c r="D92" s="43"/>
      <c r="E92" s="17">
        <v>0</v>
      </c>
      <c r="F92" s="17">
        <v>202</v>
      </c>
      <c r="G92" s="17">
        <v>0</v>
      </c>
      <c r="H92" s="17">
        <v>0</v>
      </c>
      <c r="I92" s="17">
        <v>0</v>
      </c>
      <c r="J92" s="17">
        <v>0</v>
      </c>
      <c r="K92" s="43"/>
      <c r="L92" s="33">
        <f t="shared" si="23"/>
        <v>202</v>
      </c>
      <c r="N92" s="69"/>
      <c r="P92" s="93"/>
      <c r="Q92" s="93"/>
      <c r="R92" s="93"/>
      <c r="S92" s="93"/>
    </row>
    <row r="93" spans="2:19" ht="15.95" customHeight="1">
      <c r="B93" s="29" t="s">
        <v>59</v>
      </c>
      <c r="C93" s="43"/>
      <c r="D93" s="43"/>
      <c r="E93" s="43"/>
      <c r="F93" s="43"/>
      <c r="G93" s="17">
        <v>0</v>
      </c>
      <c r="H93" s="17">
        <v>0</v>
      </c>
      <c r="I93" s="17">
        <v>0</v>
      </c>
      <c r="J93" s="17">
        <v>0</v>
      </c>
      <c r="K93" s="43"/>
      <c r="L93" s="33">
        <f t="shared" si="23"/>
        <v>0</v>
      </c>
      <c r="N93" s="69"/>
      <c r="P93" s="93"/>
      <c r="Q93" s="93"/>
      <c r="R93" s="93"/>
      <c r="S93" s="93"/>
    </row>
    <row r="94" spans="2:19" ht="15.95" customHeight="1">
      <c r="B94" s="52" t="s">
        <v>60</v>
      </c>
      <c r="C94" s="43"/>
      <c r="D94" s="43"/>
      <c r="E94" s="17">
        <v>2228</v>
      </c>
      <c r="F94" s="17">
        <v>5551</v>
      </c>
      <c r="G94" s="17">
        <v>510</v>
      </c>
      <c r="H94" s="17">
        <v>889</v>
      </c>
      <c r="I94" s="17">
        <v>0</v>
      </c>
      <c r="J94" s="17">
        <v>0</v>
      </c>
      <c r="K94" s="43"/>
      <c r="L94" s="33">
        <f t="shared" si="23"/>
        <v>9178</v>
      </c>
      <c r="N94" s="87">
        <v>0</v>
      </c>
      <c r="P94" s="93"/>
      <c r="Q94" s="93"/>
      <c r="R94" s="93"/>
      <c r="S94" s="93"/>
    </row>
    <row r="95" spans="2:19" ht="15.95" customHeight="1">
      <c r="B95" s="52" t="s">
        <v>1</v>
      </c>
      <c r="C95" s="43"/>
      <c r="D95" s="43"/>
      <c r="E95" s="17">
        <v>0</v>
      </c>
      <c r="F95" s="43"/>
      <c r="G95" s="43"/>
      <c r="H95" s="43"/>
      <c r="I95" s="43"/>
      <c r="J95" s="43"/>
      <c r="K95" s="43"/>
      <c r="L95" s="33">
        <f>SUM(C95:K95)</f>
        <v>0</v>
      </c>
      <c r="N95" s="69"/>
      <c r="P95" s="93"/>
      <c r="Q95" s="93"/>
      <c r="R95" s="93"/>
      <c r="S95" s="93"/>
    </row>
    <row r="96" spans="2:19" ht="15.95" customHeight="1">
      <c r="B96" s="29" t="s">
        <v>78</v>
      </c>
      <c r="C96" s="43"/>
      <c r="D96" s="43"/>
      <c r="E96" s="17">
        <v>407</v>
      </c>
      <c r="F96" s="43"/>
      <c r="G96" s="43"/>
      <c r="H96" s="43"/>
      <c r="I96" s="43"/>
      <c r="J96" s="43"/>
      <c r="K96" s="43"/>
      <c r="L96" s="33">
        <f>SUM(C96:K96)</f>
        <v>407</v>
      </c>
      <c r="N96" s="87">
        <v>0</v>
      </c>
      <c r="P96" s="93"/>
      <c r="Q96" s="93"/>
      <c r="R96" s="93"/>
      <c r="S96" s="93"/>
    </row>
    <row r="97" spans="2:19" ht="15.95" customHeight="1">
      <c r="B97" s="29" t="s">
        <v>79</v>
      </c>
      <c r="C97" s="43"/>
      <c r="D97" s="43"/>
      <c r="E97" s="17">
        <v>67</v>
      </c>
      <c r="F97" s="17">
        <v>0</v>
      </c>
      <c r="G97" s="17">
        <v>353</v>
      </c>
      <c r="H97" s="17">
        <v>2569</v>
      </c>
      <c r="I97" s="17">
        <v>413</v>
      </c>
      <c r="J97" s="17">
        <v>0</v>
      </c>
      <c r="K97" s="43"/>
      <c r="L97" s="33">
        <f t="shared" si="23"/>
        <v>3402</v>
      </c>
      <c r="N97" s="87">
        <v>0</v>
      </c>
      <c r="P97" s="93"/>
      <c r="Q97" s="93"/>
      <c r="R97" s="93"/>
      <c r="S97" s="93"/>
    </row>
    <row r="98" spans="2:19" ht="15.95" customHeight="1">
      <c r="B98" s="53" t="s">
        <v>80</v>
      </c>
      <c r="C98" s="43"/>
      <c r="D98" s="43"/>
      <c r="E98" s="54">
        <f t="shared" ref="E98:J98" si="24">SUM(E99,E102:E108)</f>
        <v>1745</v>
      </c>
      <c r="F98" s="54">
        <f t="shared" si="24"/>
        <v>5904</v>
      </c>
      <c r="G98" s="54">
        <f t="shared" si="24"/>
        <v>674</v>
      </c>
      <c r="H98" s="54">
        <f t="shared" si="24"/>
        <v>2424</v>
      </c>
      <c r="I98" s="54">
        <f t="shared" si="24"/>
        <v>19</v>
      </c>
      <c r="J98" s="54">
        <f t="shared" si="24"/>
        <v>35</v>
      </c>
      <c r="K98" s="43"/>
      <c r="L98" s="33">
        <f t="shared" si="23"/>
        <v>10801</v>
      </c>
      <c r="N98" s="75">
        <f>SUM(N101:N103)</f>
        <v>0</v>
      </c>
      <c r="P98" s="93"/>
      <c r="Q98" s="93"/>
      <c r="R98" s="93"/>
      <c r="S98" s="93"/>
    </row>
    <row r="99" spans="2:19" ht="15.95" customHeight="1">
      <c r="B99" s="63" t="s">
        <v>2</v>
      </c>
      <c r="C99" s="43"/>
      <c r="D99" s="43"/>
      <c r="E99" s="54">
        <f>SUM(E100:E101)</f>
        <v>0</v>
      </c>
      <c r="F99" s="54">
        <f t="shared" ref="F99:J99" si="25">SUM(F100:F101)</f>
        <v>4031</v>
      </c>
      <c r="G99" s="54">
        <f t="shared" si="25"/>
        <v>361</v>
      </c>
      <c r="H99" s="54">
        <f t="shared" si="25"/>
        <v>144</v>
      </c>
      <c r="I99" s="54">
        <f t="shared" si="25"/>
        <v>2</v>
      </c>
      <c r="J99" s="54">
        <f t="shared" si="25"/>
        <v>3</v>
      </c>
      <c r="K99" s="43"/>
      <c r="L99" s="33">
        <f t="shared" si="23"/>
        <v>4541</v>
      </c>
      <c r="N99" s="75">
        <f>SUM(N100:N101)</f>
        <v>0</v>
      </c>
      <c r="P99" s="93"/>
      <c r="Q99" s="93"/>
      <c r="R99" s="93"/>
      <c r="S99" s="93"/>
    </row>
    <row r="100" spans="2:19" ht="15.95" customHeight="1">
      <c r="B100" s="52" t="s">
        <v>107</v>
      </c>
      <c r="C100" s="43"/>
      <c r="D100" s="43"/>
      <c r="E100" s="17">
        <v>0</v>
      </c>
      <c r="F100" s="17">
        <v>3196</v>
      </c>
      <c r="G100" s="17">
        <v>0</v>
      </c>
      <c r="H100" s="17">
        <v>0</v>
      </c>
      <c r="I100" s="17">
        <v>2</v>
      </c>
      <c r="J100" s="17">
        <v>0</v>
      </c>
      <c r="K100" s="43"/>
      <c r="L100" s="33">
        <f t="shared" si="23"/>
        <v>3198</v>
      </c>
      <c r="N100" s="17">
        <v>0</v>
      </c>
      <c r="P100" s="93"/>
      <c r="Q100" s="93"/>
      <c r="R100" s="93"/>
      <c r="S100" s="93"/>
    </row>
    <row r="101" spans="2:19" ht="15.95" customHeight="1">
      <c r="B101" s="52" t="s">
        <v>61</v>
      </c>
      <c r="C101" s="43"/>
      <c r="D101" s="43"/>
      <c r="E101" s="17">
        <v>0</v>
      </c>
      <c r="F101" s="17">
        <v>835</v>
      </c>
      <c r="G101" s="17">
        <v>361</v>
      </c>
      <c r="H101" s="17">
        <v>144</v>
      </c>
      <c r="I101" s="17">
        <v>0</v>
      </c>
      <c r="J101" s="17">
        <v>3</v>
      </c>
      <c r="K101" s="43"/>
      <c r="L101" s="33">
        <f t="shared" si="23"/>
        <v>1343</v>
      </c>
      <c r="N101" s="87">
        <v>0</v>
      </c>
      <c r="P101" s="93"/>
      <c r="Q101" s="93"/>
      <c r="R101" s="93"/>
      <c r="S101" s="93"/>
    </row>
    <row r="102" spans="2:19" ht="15.95" customHeight="1">
      <c r="B102" s="52" t="s">
        <v>3</v>
      </c>
      <c r="C102" s="43"/>
      <c r="D102" s="43"/>
      <c r="E102" s="17">
        <v>573</v>
      </c>
      <c r="F102" s="17">
        <v>1517</v>
      </c>
      <c r="G102" s="17">
        <v>173</v>
      </c>
      <c r="H102" s="17">
        <v>1626</v>
      </c>
      <c r="I102" s="17">
        <v>0</v>
      </c>
      <c r="J102" s="17">
        <v>0</v>
      </c>
      <c r="K102" s="43"/>
      <c r="L102" s="33">
        <f t="shared" si="23"/>
        <v>3889</v>
      </c>
      <c r="N102" s="87">
        <v>0</v>
      </c>
      <c r="P102" s="93"/>
      <c r="Q102" s="93"/>
      <c r="R102" s="93"/>
      <c r="S102" s="93"/>
    </row>
    <row r="103" spans="2:19" ht="15.95" customHeight="1">
      <c r="B103" s="29" t="s">
        <v>81</v>
      </c>
      <c r="C103" s="43"/>
      <c r="D103" s="43"/>
      <c r="E103" s="17">
        <v>31</v>
      </c>
      <c r="F103" s="17">
        <v>340</v>
      </c>
      <c r="G103" s="17">
        <v>116</v>
      </c>
      <c r="H103" s="17">
        <v>15</v>
      </c>
      <c r="I103" s="17">
        <v>0</v>
      </c>
      <c r="J103" s="17">
        <v>0</v>
      </c>
      <c r="K103" s="43"/>
      <c r="L103" s="33">
        <f t="shared" si="23"/>
        <v>502</v>
      </c>
      <c r="N103" s="87">
        <v>0</v>
      </c>
      <c r="P103" s="93"/>
      <c r="Q103" s="93"/>
      <c r="R103" s="93"/>
      <c r="S103" s="93"/>
    </row>
    <row r="104" spans="2:19" ht="15.95" customHeight="1">
      <c r="B104" s="29" t="s">
        <v>82</v>
      </c>
      <c r="C104" s="43"/>
      <c r="D104" s="43"/>
      <c r="E104" s="17">
        <v>1</v>
      </c>
      <c r="F104" s="17">
        <v>27</v>
      </c>
      <c r="G104" s="17">
        <v>10</v>
      </c>
      <c r="H104" s="17">
        <v>8</v>
      </c>
      <c r="I104" s="17">
        <v>7</v>
      </c>
      <c r="J104" s="17">
        <v>1</v>
      </c>
      <c r="K104" s="43"/>
      <c r="L104" s="33">
        <f t="shared" si="23"/>
        <v>54</v>
      </c>
      <c r="N104" s="69"/>
      <c r="P104" s="93"/>
      <c r="Q104" s="93"/>
      <c r="R104" s="93"/>
      <c r="S104" s="93"/>
    </row>
    <row r="105" spans="2:19" ht="15.95" customHeight="1">
      <c r="B105" s="29" t="s">
        <v>83</v>
      </c>
      <c r="C105" s="43"/>
      <c r="D105" s="43"/>
      <c r="E105" s="43"/>
      <c r="F105" s="17">
        <v>0</v>
      </c>
      <c r="G105" s="17">
        <v>9</v>
      </c>
      <c r="H105" s="17">
        <v>388</v>
      </c>
      <c r="I105" s="17">
        <v>10</v>
      </c>
      <c r="J105" s="17">
        <v>31</v>
      </c>
      <c r="K105" s="43"/>
      <c r="L105" s="33">
        <f t="shared" si="23"/>
        <v>438</v>
      </c>
      <c r="N105" s="69"/>
      <c r="P105" s="93"/>
      <c r="Q105" s="93"/>
      <c r="R105" s="93"/>
      <c r="S105" s="93"/>
    </row>
    <row r="106" spans="2:19" ht="15.95" customHeight="1">
      <c r="B106" s="29" t="s">
        <v>84</v>
      </c>
      <c r="C106" s="43"/>
      <c r="D106" s="43"/>
      <c r="E106" s="17">
        <v>73</v>
      </c>
      <c r="F106" s="61"/>
      <c r="G106" s="61"/>
      <c r="H106" s="61"/>
      <c r="I106" s="61"/>
      <c r="J106" s="61"/>
      <c r="K106" s="43"/>
      <c r="L106" s="33">
        <f t="shared" si="23"/>
        <v>73</v>
      </c>
      <c r="N106" s="69"/>
      <c r="P106" s="93"/>
      <c r="Q106" s="93"/>
      <c r="R106" s="93"/>
      <c r="S106" s="93"/>
    </row>
    <row r="107" spans="2:19" ht="15.95" customHeight="1">
      <c r="B107" s="29" t="s">
        <v>85</v>
      </c>
      <c r="C107" s="43"/>
      <c r="D107" s="43"/>
      <c r="E107" s="17">
        <v>721</v>
      </c>
      <c r="F107" s="61"/>
      <c r="G107" s="61"/>
      <c r="H107" s="61"/>
      <c r="I107" s="61"/>
      <c r="J107" s="61"/>
      <c r="K107" s="43"/>
      <c r="L107" s="33">
        <f t="shared" si="23"/>
        <v>721</v>
      </c>
      <c r="N107" s="69"/>
      <c r="P107" s="93"/>
      <c r="Q107" s="93"/>
      <c r="R107" s="93"/>
      <c r="S107" s="93"/>
    </row>
    <row r="108" spans="2:19" ht="15.95" customHeight="1">
      <c r="B108" s="29" t="s">
        <v>86</v>
      </c>
      <c r="C108" s="43"/>
      <c r="D108" s="43"/>
      <c r="E108" s="17">
        <v>346</v>
      </c>
      <c r="F108" s="17">
        <v>-11</v>
      </c>
      <c r="G108" s="17">
        <v>5</v>
      </c>
      <c r="H108" s="17">
        <v>243</v>
      </c>
      <c r="I108" s="17">
        <v>0</v>
      </c>
      <c r="J108" s="17">
        <v>0</v>
      </c>
      <c r="K108" s="43"/>
      <c r="L108" s="33">
        <f t="shared" si="23"/>
        <v>583</v>
      </c>
      <c r="N108" s="69"/>
      <c r="P108" s="93"/>
      <c r="Q108" s="93"/>
      <c r="R108" s="93"/>
      <c r="S108" s="93"/>
    </row>
    <row r="109" spans="2:19" ht="15.95" customHeight="1">
      <c r="B109" s="60" t="s">
        <v>62</v>
      </c>
      <c r="C109" s="32">
        <f>C28</f>
        <v>-1130</v>
      </c>
      <c r="D109" s="32">
        <f>D28</f>
        <v>0</v>
      </c>
      <c r="E109" s="32">
        <f t="shared" ref="E109:J109" si="26">SUM(E85:E88)</f>
        <v>6824</v>
      </c>
      <c r="F109" s="32">
        <f t="shared" si="26"/>
        <v>14106</v>
      </c>
      <c r="G109" s="32">
        <f t="shared" si="26"/>
        <v>2239</v>
      </c>
      <c r="H109" s="32">
        <f t="shared" si="26"/>
        <v>6503</v>
      </c>
      <c r="I109" s="32">
        <f t="shared" si="26"/>
        <v>1238</v>
      </c>
      <c r="J109" s="32">
        <f t="shared" si="26"/>
        <v>265</v>
      </c>
      <c r="K109" s="32">
        <f>K28</f>
        <v>116</v>
      </c>
      <c r="L109" s="32">
        <f>SUM(C109:K109)</f>
        <v>30161</v>
      </c>
      <c r="N109" s="35">
        <f>N88</f>
        <v>0</v>
      </c>
      <c r="P109" s="93"/>
      <c r="Q109" s="93"/>
      <c r="R109" s="93"/>
      <c r="S109" s="93"/>
    </row>
    <row r="110" spans="2:19" ht="12.75" customHeight="1">
      <c r="B110" s="8"/>
      <c r="C110" s="5"/>
      <c r="D110" s="5"/>
      <c r="E110" s="5"/>
      <c r="F110" s="5"/>
      <c r="G110" s="5"/>
      <c r="H110" s="5"/>
      <c r="I110" s="5"/>
      <c r="J110" s="5"/>
      <c r="K110" s="6"/>
      <c r="L110" s="6"/>
      <c r="P110" s="93"/>
      <c r="Q110" s="93"/>
      <c r="R110" s="93"/>
      <c r="S110" s="93"/>
    </row>
    <row r="111" spans="2:19" ht="15.95" customHeight="1">
      <c r="B111" s="70" t="s">
        <v>55</v>
      </c>
      <c r="C111" s="72"/>
      <c r="D111" s="73"/>
      <c r="E111" s="71">
        <f>E28-E109</f>
        <v>0</v>
      </c>
      <c r="F111" s="71">
        <f t="shared" ref="F111:L111" si="27">F28-F109</f>
        <v>0</v>
      </c>
      <c r="G111" s="71">
        <f t="shared" si="27"/>
        <v>0</v>
      </c>
      <c r="H111" s="71">
        <f t="shared" si="27"/>
        <v>0</v>
      </c>
      <c r="I111" s="71">
        <f t="shared" si="27"/>
        <v>0</v>
      </c>
      <c r="J111" s="71">
        <f t="shared" si="27"/>
        <v>0</v>
      </c>
      <c r="K111" s="74"/>
      <c r="L111" s="71">
        <f t="shared" si="27"/>
        <v>0</v>
      </c>
      <c r="P111" s="93"/>
      <c r="Q111" s="93"/>
      <c r="R111" s="93"/>
      <c r="S111" s="93"/>
    </row>
    <row r="112" spans="2:19" ht="12.75" customHeight="1">
      <c r="B112" s="8"/>
      <c r="C112" s="5"/>
      <c r="D112" s="5"/>
      <c r="E112" s="5"/>
      <c r="F112" s="5"/>
      <c r="G112" s="5"/>
      <c r="H112" s="5"/>
      <c r="I112" s="5"/>
      <c r="J112" s="5"/>
      <c r="K112" s="6"/>
      <c r="L112" s="6"/>
      <c r="P112" s="93"/>
      <c r="Q112" s="93"/>
      <c r="R112" s="93"/>
      <c r="S112" s="93"/>
    </row>
    <row r="113" spans="2:19" ht="15.95" customHeight="1">
      <c r="B113" s="29" t="s">
        <v>66</v>
      </c>
      <c r="C113" s="43"/>
      <c r="D113" s="43"/>
      <c r="E113" s="17">
        <v>2</v>
      </c>
      <c r="F113" s="17">
        <v>12</v>
      </c>
      <c r="G113" s="17">
        <v>7</v>
      </c>
      <c r="H113" s="17">
        <v>9</v>
      </c>
      <c r="I113" s="17">
        <v>9</v>
      </c>
      <c r="J113" s="17">
        <v>0</v>
      </c>
      <c r="K113" s="43"/>
      <c r="L113" s="33">
        <f>SUM(C113:K113)</f>
        <v>39</v>
      </c>
      <c r="M113" s="76" t="s">
        <v>122</v>
      </c>
      <c r="P113" s="93"/>
      <c r="Q113" s="93"/>
      <c r="R113" s="93"/>
      <c r="S113" s="93"/>
    </row>
    <row r="114" spans="2:19" ht="15.95" customHeight="1">
      <c r="B114" s="52" t="s">
        <v>5</v>
      </c>
      <c r="C114" s="43"/>
      <c r="D114" s="43"/>
      <c r="E114" s="43"/>
      <c r="F114" s="43"/>
      <c r="G114" s="43"/>
      <c r="H114" s="43"/>
      <c r="I114" s="43"/>
      <c r="J114" s="43"/>
      <c r="K114" s="43"/>
      <c r="L114" s="17">
        <v>0</v>
      </c>
      <c r="M114" s="76" t="s">
        <v>122</v>
      </c>
      <c r="P114" s="93"/>
      <c r="Q114" s="93"/>
      <c r="R114" s="93"/>
      <c r="S114" s="93"/>
    </row>
    <row r="115" spans="2:19" ht="12.75" customHeight="1">
      <c r="B115" s="8"/>
      <c r="C115" s="5"/>
      <c r="D115" s="5"/>
      <c r="E115" s="5"/>
      <c r="F115" s="5"/>
      <c r="G115" s="5"/>
      <c r="H115" s="5"/>
      <c r="I115" s="5"/>
      <c r="J115" s="5"/>
      <c r="K115" s="5"/>
      <c r="L115" s="5"/>
      <c r="P115" s="93"/>
      <c r="Q115" s="93"/>
      <c r="R115" s="93"/>
      <c r="S115" s="93"/>
    </row>
    <row r="116" spans="2:19" ht="15.95" customHeight="1">
      <c r="B116" s="55" t="s">
        <v>100</v>
      </c>
      <c r="C116" s="3"/>
      <c r="D116" s="3"/>
      <c r="E116" s="3"/>
      <c r="F116" s="3"/>
      <c r="G116" s="3"/>
      <c r="H116" s="3"/>
      <c r="I116" s="3"/>
      <c r="J116" s="3"/>
      <c r="K116" s="3"/>
      <c r="L116" s="3"/>
      <c r="P116" s="93"/>
      <c r="Q116" s="93"/>
      <c r="R116" s="93"/>
      <c r="S116" s="93"/>
    </row>
    <row r="117" spans="2:19" ht="15.95" customHeight="1">
      <c r="B117" s="67" t="s">
        <v>0</v>
      </c>
      <c r="C117" s="43"/>
      <c r="D117" s="43"/>
      <c r="E117" s="17">
        <v>0</v>
      </c>
      <c r="F117" s="17">
        <v>0</v>
      </c>
      <c r="G117" s="17">
        <v>0</v>
      </c>
      <c r="H117" s="17">
        <v>0</v>
      </c>
      <c r="I117" s="17">
        <v>0</v>
      </c>
      <c r="J117" s="17">
        <v>0</v>
      </c>
      <c r="K117" s="43"/>
      <c r="L117" s="33">
        <f>SUM(C117:K117)</f>
        <v>0</v>
      </c>
      <c r="P117" s="93"/>
      <c r="Q117" s="93"/>
      <c r="R117" s="93"/>
      <c r="S117" s="93"/>
    </row>
    <row r="118" spans="2:19" ht="15.95" customHeight="1">
      <c r="B118" s="29" t="s">
        <v>65</v>
      </c>
      <c r="C118" s="43"/>
      <c r="D118" s="43"/>
      <c r="E118" s="17">
        <v>0</v>
      </c>
      <c r="F118" s="17">
        <v>-5</v>
      </c>
      <c r="G118" s="17">
        <v>-3</v>
      </c>
      <c r="H118" s="17">
        <v>-4</v>
      </c>
      <c r="I118" s="17">
        <v>-4</v>
      </c>
      <c r="J118" s="17">
        <v>0</v>
      </c>
      <c r="K118" s="43"/>
      <c r="L118" s="33">
        <f>SUM(C118:K118)</f>
        <v>-16</v>
      </c>
      <c r="P118" s="93"/>
      <c r="Q118" s="93"/>
      <c r="R118" s="93"/>
      <c r="S118" s="93"/>
    </row>
    <row r="119" spans="2:19" ht="15.95" customHeight="1">
      <c r="B119" s="29" t="s">
        <v>88</v>
      </c>
      <c r="C119" s="43"/>
      <c r="D119" s="43"/>
      <c r="E119" s="17">
        <v>0</v>
      </c>
      <c r="F119" s="17">
        <v>0</v>
      </c>
      <c r="G119" s="17">
        <v>0</v>
      </c>
      <c r="H119" s="17">
        <v>0</v>
      </c>
      <c r="I119" s="17">
        <v>0</v>
      </c>
      <c r="J119" s="17">
        <v>0</v>
      </c>
      <c r="K119" s="43"/>
      <c r="L119" s="33">
        <f>SUM(C119:K119)</f>
        <v>0</v>
      </c>
      <c r="P119" s="93"/>
      <c r="Q119" s="93"/>
      <c r="R119" s="93"/>
      <c r="S119" s="93"/>
    </row>
    <row r="120" spans="2:19" ht="15.95" customHeight="1">
      <c r="B120" s="53" t="s">
        <v>76</v>
      </c>
      <c r="C120" s="43"/>
      <c r="D120" s="43"/>
      <c r="E120" s="54">
        <f t="shared" ref="E120:J120" si="28">SUM(E121,E126)</f>
        <v>0</v>
      </c>
      <c r="F120" s="54">
        <f t="shared" si="28"/>
        <v>-2174</v>
      </c>
      <c r="G120" s="54">
        <f t="shared" si="28"/>
        <v>-170</v>
      </c>
      <c r="H120" s="54">
        <f t="shared" si="28"/>
        <v>-186</v>
      </c>
      <c r="I120" s="54">
        <f t="shared" si="28"/>
        <v>-12</v>
      </c>
      <c r="J120" s="54">
        <f t="shared" si="28"/>
        <v>0</v>
      </c>
      <c r="K120" s="43"/>
      <c r="L120" s="33">
        <f>SUM(C120:K120)</f>
        <v>-2542</v>
      </c>
      <c r="P120" s="93"/>
      <c r="Q120" s="93"/>
      <c r="R120" s="93"/>
      <c r="S120" s="93"/>
    </row>
    <row r="121" spans="2:19" ht="15.95" customHeight="1">
      <c r="B121" s="53" t="s">
        <v>77</v>
      </c>
      <c r="C121" s="43"/>
      <c r="D121" s="43"/>
      <c r="E121" s="54">
        <f t="shared" ref="E121:J121" si="29">SUM(E122:E125)</f>
        <v>0</v>
      </c>
      <c r="F121" s="54">
        <f t="shared" si="29"/>
        <v>-1935</v>
      </c>
      <c r="G121" s="54">
        <f t="shared" si="29"/>
        <v>-149</v>
      </c>
      <c r="H121" s="54">
        <f t="shared" si="29"/>
        <v>-114</v>
      </c>
      <c r="I121" s="54">
        <f t="shared" si="29"/>
        <v>-12</v>
      </c>
      <c r="J121" s="54">
        <f t="shared" si="29"/>
        <v>0</v>
      </c>
      <c r="K121" s="43"/>
      <c r="L121" s="33">
        <f>SUM(C121:K121)</f>
        <v>-2210</v>
      </c>
      <c r="P121" s="93"/>
      <c r="Q121" s="93"/>
      <c r="R121" s="93"/>
      <c r="S121" s="93"/>
    </row>
    <row r="122" spans="2:19" ht="15.95" customHeight="1">
      <c r="B122" s="68" t="s">
        <v>58</v>
      </c>
      <c r="C122" s="43"/>
      <c r="D122" s="43"/>
      <c r="E122" s="88">
        <v>0</v>
      </c>
      <c r="F122" s="88">
        <v>-1935</v>
      </c>
      <c r="G122" s="88">
        <v>-137</v>
      </c>
      <c r="H122" s="88">
        <v>-26</v>
      </c>
      <c r="I122" s="88">
        <v>0</v>
      </c>
      <c r="J122" s="88">
        <v>0</v>
      </c>
      <c r="K122" s="43"/>
      <c r="L122" s="33">
        <f t="shared" ref="L122:L134" si="30">SUM(C122:K122)</f>
        <v>-2098</v>
      </c>
      <c r="P122" s="93"/>
      <c r="Q122" s="93"/>
      <c r="R122" s="93"/>
      <c r="S122" s="93"/>
    </row>
    <row r="123" spans="2:19" ht="15.95" customHeight="1">
      <c r="B123" s="68" t="s">
        <v>1</v>
      </c>
      <c r="C123" s="43"/>
      <c r="D123" s="43"/>
      <c r="E123" s="17">
        <v>0</v>
      </c>
      <c r="F123" s="43"/>
      <c r="G123" s="43"/>
      <c r="H123" s="43"/>
      <c r="I123" s="43"/>
      <c r="J123" s="43"/>
      <c r="K123" s="43"/>
      <c r="L123" s="33">
        <f>SUM(C123:K123)</f>
        <v>0</v>
      </c>
      <c r="P123" s="93"/>
      <c r="Q123" s="93"/>
      <c r="R123" s="93"/>
      <c r="S123" s="93"/>
    </row>
    <row r="124" spans="2:19" ht="15.95" customHeight="1">
      <c r="B124" s="30" t="s">
        <v>78</v>
      </c>
      <c r="C124" s="43"/>
      <c r="D124" s="43"/>
      <c r="E124" s="17">
        <v>0</v>
      </c>
      <c r="F124" s="43"/>
      <c r="G124" s="43"/>
      <c r="H124" s="43"/>
      <c r="I124" s="43"/>
      <c r="J124" s="43"/>
      <c r="K124" s="43"/>
      <c r="L124" s="33">
        <f>SUM(C124:K124)</f>
        <v>0</v>
      </c>
      <c r="P124" s="93"/>
      <c r="Q124" s="93"/>
      <c r="R124" s="93"/>
      <c r="S124" s="93"/>
    </row>
    <row r="125" spans="2:19" ht="15.95" customHeight="1">
      <c r="B125" s="30" t="s">
        <v>79</v>
      </c>
      <c r="C125" s="43"/>
      <c r="D125" s="43"/>
      <c r="E125" s="88">
        <v>0</v>
      </c>
      <c r="F125" s="88">
        <v>0</v>
      </c>
      <c r="G125" s="88">
        <v>-12</v>
      </c>
      <c r="H125" s="88">
        <v>-88</v>
      </c>
      <c r="I125" s="88">
        <v>-12</v>
      </c>
      <c r="J125" s="88">
        <v>0</v>
      </c>
      <c r="K125" s="43"/>
      <c r="L125" s="33">
        <f t="shared" si="30"/>
        <v>-112</v>
      </c>
      <c r="P125" s="93"/>
      <c r="Q125" s="93"/>
      <c r="R125" s="93"/>
      <c r="S125" s="93"/>
    </row>
    <row r="126" spans="2:19" ht="15.95" customHeight="1">
      <c r="B126" s="53" t="s">
        <v>80</v>
      </c>
      <c r="C126" s="43"/>
      <c r="D126" s="43"/>
      <c r="E126" s="54">
        <f t="shared" ref="E126:J126" si="31">SUM(E127:E134)</f>
        <v>0</v>
      </c>
      <c r="F126" s="54">
        <f t="shared" si="31"/>
        <v>-239</v>
      </c>
      <c r="G126" s="54">
        <f t="shared" si="31"/>
        <v>-21</v>
      </c>
      <c r="H126" s="54">
        <f t="shared" si="31"/>
        <v>-72</v>
      </c>
      <c r="I126" s="54">
        <f t="shared" si="31"/>
        <v>0</v>
      </c>
      <c r="J126" s="54">
        <f t="shared" si="31"/>
        <v>0</v>
      </c>
      <c r="K126" s="43"/>
      <c r="L126" s="33">
        <f t="shared" si="30"/>
        <v>-332</v>
      </c>
      <c r="P126" s="93"/>
      <c r="Q126" s="93"/>
      <c r="R126" s="93"/>
      <c r="S126" s="93"/>
    </row>
    <row r="127" spans="2:19" ht="15.95" customHeight="1">
      <c r="B127" s="68" t="s">
        <v>2</v>
      </c>
      <c r="C127" s="43"/>
      <c r="D127" s="43"/>
      <c r="E127" s="17">
        <v>0</v>
      </c>
      <c r="F127" s="17">
        <v>-191</v>
      </c>
      <c r="G127" s="17">
        <v>-18</v>
      </c>
      <c r="H127" s="17">
        <v>-6</v>
      </c>
      <c r="I127" s="17">
        <v>0</v>
      </c>
      <c r="J127" s="17">
        <v>0</v>
      </c>
      <c r="K127" s="43"/>
      <c r="L127" s="33">
        <f t="shared" si="30"/>
        <v>-215</v>
      </c>
      <c r="P127" s="93"/>
      <c r="Q127" s="93"/>
      <c r="R127" s="93"/>
      <c r="S127" s="93"/>
    </row>
    <row r="128" spans="2:19" ht="15.95" customHeight="1">
      <c r="B128" s="68" t="s">
        <v>3</v>
      </c>
      <c r="C128" s="43"/>
      <c r="D128" s="43"/>
      <c r="E128" s="17">
        <v>0</v>
      </c>
      <c r="F128" s="17">
        <v>-39</v>
      </c>
      <c r="G128" s="17">
        <v>-3</v>
      </c>
      <c r="H128" s="17">
        <v>-45</v>
      </c>
      <c r="I128" s="17">
        <v>0</v>
      </c>
      <c r="J128" s="17">
        <v>0</v>
      </c>
      <c r="K128" s="43"/>
      <c r="L128" s="33">
        <f t="shared" si="30"/>
        <v>-87</v>
      </c>
      <c r="P128" s="93"/>
      <c r="Q128" s="93"/>
      <c r="R128" s="93"/>
      <c r="S128" s="93"/>
    </row>
    <row r="129" spans="2:19" ht="15.95" customHeight="1">
      <c r="B129" s="30" t="s">
        <v>81</v>
      </c>
      <c r="C129" s="43"/>
      <c r="D129" s="43"/>
      <c r="E129" s="17">
        <v>0</v>
      </c>
      <c r="F129" s="17">
        <v>0</v>
      </c>
      <c r="G129" s="17">
        <v>0</v>
      </c>
      <c r="H129" s="17">
        <v>0</v>
      </c>
      <c r="I129" s="17">
        <v>0</v>
      </c>
      <c r="J129" s="17">
        <v>0</v>
      </c>
      <c r="K129" s="43"/>
      <c r="L129" s="33">
        <f t="shared" si="30"/>
        <v>0</v>
      </c>
      <c r="P129" s="93"/>
      <c r="Q129" s="93"/>
      <c r="R129" s="93"/>
      <c r="S129" s="93"/>
    </row>
    <row r="130" spans="2:19" ht="15.95" customHeight="1">
      <c r="B130" s="30" t="s">
        <v>82</v>
      </c>
      <c r="C130" s="43"/>
      <c r="D130" s="43"/>
      <c r="E130" s="17">
        <v>0</v>
      </c>
      <c r="F130" s="17">
        <v>0</v>
      </c>
      <c r="G130" s="17">
        <v>0</v>
      </c>
      <c r="H130" s="17">
        <v>0</v>
      </c>
      <c r="I130" s="17">
        <v>0</v>
      </c>
      <c r="J130" s="17">
        <v>0</v>
      </c>
      <c r="K130" s="43"/>
      <c r="L130" s="33">
        <f t="shared" si="30"/>
        <v>0</v>
      </c>
      <c r="P130" s="93"/>
      <c r="Q130" s="93"/>
      <c r="R130" s="93"/>
      <c r="S130" s="93"/>
    </row>
    <row r="131" spans="2:19" ht="15.95" customHeight="1">
      <c r="B131" s="30" t="s">
        <v>83</v>
      </c>
      <c r="C131" s="43"/>
      <c r="D131" s="43"/>
      <c r="E131" s="43"/>
      <c r="F131" s="17">
        <v>0</v>
      </c>
      <c r="G131" s="17">
        <v>0</v>
      </c>
      <c r="H131" s="17">
        <v>0</v>
      </c>
      <c r="I131" s="17">
        <v>0</v>
      </c>
      <c r="J131" s="17">
        <v>0</v>
      </c>
      <c r="K131" s="43"/>
      <c r="L131" s="33">
        <f t="shared" si="30"/>
        <v>0</v>
      </c>
      <c r="P131" s="93"/>
      <c r="Q131" s="93"/>
      <c r="R131" s="93"/>
      <c r="S131" s="93"/>
    </row>
    <row r="132" spans="2:19" ht="15.95" customHeight="1">
      <c r="B132" s="30" t="s">
        <v>84</v>
      </c>
      <c r="C132" s="43"/>
      <c r="D132" s="43"/>
      <c r="E132" s="17">
        <v>0</v>
      </c>
      <c r="F132" s="61"/>
      <c r="G132" s="61"/>
      <c r="H132" s="61"/>
      <c r="I132" s="61"/>
      <c r="J132" s="61"/>
      <c r="K132" s="43"/>
      <c r="L132" s="33">
        <f t="shared" si="30"/>
        <v>0</v>
      </c>
      <c r="P132" s="93"/>
      <c r="Q132" s="93"/>
      <c r="R132" s="93"/>
      <c r="S132" s="93"/>
    </row>
    <row r="133" spans="2:19" ht="15.95" customHeight="1">
      <c r="B133" s="30" t="s">
        <v>85</v>
      </c>
      <c r="C133" s="43"/>
      <c r="D133" s="43"/>
      <c r="E133" s="17">
        <v>0</v>
      </c>
      <c r="F133" s="61"/>
      <c r="G133" s="61"/>
      <c r="H133" s="61"/>
      <c r="I133" s="61"/>
      <c r="J133" s="61"/>
      <c r="K133" s="43"/>
      <c r="L133" s="33">
        <f t="shared" si="30"/>
        <v>0</v>
      </c>
      <c r="P133" s="93"/>
      <c r="Q133" s="93"/>
      <c r="R133" s="93"/>
      <c r="S133" s="93"/>
    </row>
    <row r="134" spans="2:19" ht="15.95" customHeight="1">
      <c r="B134" s="29" t="s">
        <v>86</v>
      </c>
      <c r="C134" s="43"/>
      <c r="D134" s="43"/>
      <c r="E134" s="17">
        <v>0</v>
      </c>
      <c r="F134" s="17">
        <v>-9</v>
      </c>
      <c r="G134" s="17">
        <v>0</v>
      </c>
      <c r="H134" s="17">
        <v>-21</v>
      </c>
      <c r="I134" s="17">
        <v>0</v>
      </c>
      <c r="J134" s="17">
        <v>0</v>
      </c>
      <c r="K134" s="43"/>
      <c r="L134" s="33">
        <f t="shared" si="30"/>
        <v>-30</v>
      </c>
      <c r="P134" s="93"/>
      <c r="Q134" s="93"/>
      <c r="R134" s="93"/>
      <c r="S134" s="93"/>
    </row>
    <row r="135" spans="2:19" ht="15.95" customHeight="1">
      <c r="B135" s="31" t="s">
        <v>89</v>
      </c>
      <c r="C135" s="43"/>
      <c r="D135" s="43"/>
      <c r="E135" s="32">
        <f t="shared" ref="E135:J135" si="32">SUM(E117:E120)</f>
        <v>0</v>
      </c>
      <c r="F135" s="32">
        <f t="shared" si="32"/>
        <v>-2179</v>
      </c>
      <c r="G135" s="32">
        <f t="shared" si="32"/>
        <v>-173</v>
      </c>
      <c r="H135" s="32">
        <f t="shared" si="32"/>
        <v>-190</v>
      </c>
      <c r="I135" s="32">
        <f t="shared" si="32"/>
        <v>-16</v>
      </c>
      <c r="J135" s="32">
        <f t="shared" si="32"/>
        <v>0</v>
      </c>
      <c r="K135" s="43"/>
      <c r="L135" s="32">
        <f>SUM(C135:K135)</f>
        <v>-2558</v>
      </c>
      <c r="O135" s="16"/>
      <c r="P135" s="89">
        <v>-2558</v>
      </c>
      <c r="Q135" s="48">
        <f>P135-L135</f>
        <v>0</v>
      </c>
    </row>
    <row r="136" spans="2:19" ht="12.75" customHeight="1">
      <c r="B136" s="4"/>
      <c r="C136" s="3"/>
      <c r="D136" s="3"/>
      <c r="E136" s="3"/>
      <c r="F136" s="3"/>
      <c r="G136" s="3"/>
      <c r="H136" s="3"/>
      <c r="I136" s="3"/>
      <c r="J136" s="3"/>
      <c r="K136" s="3"/>
      <c r="L136" s="3"/>
      <c r="M136" s="3"/>
      <c r="P136" s="3"/>
    </row>
  </sheetData>
  <mergeCells count="12">
    <mergeCell ref="C6:C7"/>
    <mergeCell ref="D6:D7"/>
    <mergeCell ref="E6:E7"/>
    <mergeCell ref="F6:F7"/>
    <mergeCell ref="G6:G7"/>
    <mergeCell ref="P6:P7"/>
    <mergeCell ref="Q6:Q7"/>
    <mergeCell ref="H6:H7"/>
    <mergeCell ref="I6:I7"/>
    <mergeCell ref="J6:J7"/>
    <mergeCell ref="K6:K7"/>
    <mergeCell ref="L6:L7"/>
  </mergeCells>
  <conditionalFormatting sqref="M79:M81 M113:M114">
    <cfRule type="cellIs" dxfId="71" priority="24" operator="equal">
      <formula>"FAIL"</formula>
    </cfRule>
  </conditionalFormatting>
  <conditionalFormatting sqref="E77:J77 L77 E111:J111 L111">
    <cfRule type="cellIs" dxfId="70" priority="23" operator="notEqual">
      <formula>0</formula>
    </cfRule>
  </conditionalFormatting>
  <conditionalFormatting sqref="Q8:Q13 Q19:Q23 Q28 Q39:Q40 Q44 Q48 Q135">
    <cfRule type="cellIs" dxfId="69" priority="22" operator="notEqual">
      <formula>0</formula>
    </cfRule>
  </conditionalFormatting>
  <conditionalFormatting sqref="Q6:Q7">
    <cfRule type="expression" dxfId="68" priority="21">
      <formula>SUM($Q$8:$Q$135)&lt;&gt;0</formula>
    </cfRule>
  </conditionalFormatting>
  <conditionalFormatting sqref="C3:E3">
    <cfRule type="expression" dxfId="67" priority="20">
      <formula>$E$3&lt;&gt;0</formula>
    </cfRule>
  </conditionalFormatting>
  <conditionalFormatting sqref="C33:L33">
    <cfRule type="expression" dxfId="66" priority="18">
      <formula>ABS(C16-C33)&gt;1000</formula>
    </cfRule>
    <cfRule type="expression" dxfId="65" priority="19">
      <formula>ABS((C16-C33)/C33)&gt;0.1</formula>
    </cfRule>
  </conditionalFormatting>
  <conditionalFormatting sqref="C34:L34">
    <cfRule type="expression" dxfId="64" priority="16">
      <formula>ABS(C26-C34)&gt;1000</formula>
    </cfRule>
    <cfRule type="expression" dxfId="63" priority="17">
      <formula>ABS((C26-C34)/C34)&gt;0.1</formula>
    </cfRule>
  </conditionalFormatting>
  <conditionalFormatting sqref="C35:L35">
    <cfRule type="expression" dxfId="62" priority="14">
      <formula>ABS(C28-C35)&gt;1000</formula>
    </cfRule>
    <cfRule type="expression" dxfId="61" priority="15">
      <formula>ABS((C28-C35)/C35)&gt;0.1</formula>
    </cfRule>
  </conditionalFormatting>
  <conditionalFormatting sqref="Q45">
    <cfRule type="cellIs" dxfId="60" priority="13" operator="notEqual">
      <formula>0</formula>
    </cfRule>
  </conditionalFormatting>
  <dataValidations count="2">
    <dataValidation type="list" allowBlank="1" showInputMessage="1" showErrorMessage="1" sqref="H3">
      <formula1>#REF!</formula1>
    </dataValidation>
    <dataValidation errorStyle="warning" allowBlank="1" showInputMessage="1" showErrorMessage="1" sqref="E131 F132:J133 E126:J126 F123:J124 E120:J121 N54 N88 E54:J54 E88:J88 C117:D120 K117:K120 K79 C79:D79 C51:D54 K51:K54 E51:J51 C85:D88 K85:K88 C113:D113 K113"/>
  </dataValidations>
  <printOptions horizontalCentered="1" verticalCentered="1"/>
  <pageMargins left="0.47244094488188981" right="0.47244094488188981" top="0.47244094488188981" bottom="0.47244094488188981" header="0.51181102362204722" footer="0.51181102362204722"/>
  <pageSetup paperSize="8" scale="4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8DB4E2"/>
    <pageSetUpPr fitToPage="1"/>
  </sheetPr>
  <dimension ref="A1:S136"/>
  <sheetViews>
    <sheetView zoomScaleNormal="100" workbookViewId="0">
      <pane ySplit="7" topLeftCell="A8" activePane="bottomLeft" state="frozen"/>
      <selection activeCell="L1" sqref="L1"/>
      <selection pane="bottomLeft" activeCell="L1" sqref="L1"/>
    </sheetView>
  </sheetViews>
  <sheetFormatPr defaultColWidth="10" defaultRowHeight="12.75"/>
  <cols>
    <col min="1" max="1" width="2.7109375" style="85" customWidth="1"/>
    <col min="2" max="2" width="104" style="85" customWidth="1"/>
    <col min="3" max="5" width="13.42578125" style="85" customWidth="1"/>
    <col min="6" max="6" width="13.85546875" style="85" customWidth="1"/>
    <col min="7" max="8" width="12.5703125" style="85" customWidth="1"/>
    <col min="9" max="9" width="13.28515625" style="85" customWidth="1"/>
    <col min="10" max="10" width="12.28515625" style="85" customWidth="1"/>
    <col min="11" max="12" width="15.140625" style="85" customWidth="1"/>
    <col min="13" max="13" width="7.7109375" style="85" customWidth="1"/>
    <col min="14" max="14" width="13" style="85" customWidth="1"/>
    <col min="15" max="15" width="3.28515625" style="85" customWidth="1"/>
    <col min="16" max="16" width="10.7109375" style="85" customWidth="1"/>
    <col min="17" max="17" width="11.5703125" style="85" customWidth="1"/>
    <col min="18" max="18" width="12.42578125" style="85" customWidth="1"/>
    <col min="19" max="20" width="9.140625" style="85" customWidth="1"/>
    <col min="21" max="21" width="10" style="85"/>
    <col min="22" max="22" width="10" style="85" customWidth="1"/>
    <col min="23" max="16384" width="10" style="85"/>
  </cols>
  <sheetData>
    <row r="1" spans="1:17" ht="20.100000000000001" customHeight="1">
      <c r="B1" s="22" t="s">
        <v>18</v>
      </c>
      <c r="C1" s="90"/>
      <c r="D1" s="90"/>
      <c r="G1" s="90"/>
      <c r="H1" s="90"/>
    </row>
    <row r="2" spans="1:17" ht="20.100000000000001" customHeight="1">
      <c r="B2" s="22" t="s">
        <v>116</v>
      </c>
    </row>
    <row r="3" spans="1:17" ht="20.100000000000001" customHeight="1">
      <c r="B3" s="23" t="s">
        <v>23</v>
      </c>
      <c r="C3" s="91"/>
      <c r="D3" s="91"/>
      <c r="E3" s="80"/>
      <c r="F3" s="92"/>
      <c r="G3" s="92"/>
      <c r="H3" s="82"/>
    </row>
    <row r="4" spans="1:17" ht="12.75" customHeight="1">
      <c r="C4" s="10"/>
      <c r="D4" s="10"/>
      <c r="E4" s="10"/>
      <c r="F4" s="10"/>
      <c r="G4" s="10"/>
      <c r="H4" s="10"/>
      <c r="I4" s="10"/>
      <c r="J4" s="10"/>
      <c r="K4" s="10"/>
      <c r="L4" s="10"/>
      <c r="M4" s="10"/>
      <c r="N4" s="10"/>
      <c r="P4" s="24"/>
    </row>
    <row r="5" spans="1:17" ht="12.75" customHeight="1">
      <c r="C5" s="10"/>
      <c r="D5" s="10"/>
      <c r="E5" s="10"/>
      <c r="F5" s="10"/>
      <c r="G5" s="10"/>
      <c r="H5" s="10"/>
      <c r="I5" s="10"/>
      <c r="J5" s="10"/>
      <c r="K5" s="10"/>
      <c r="L5" s="24" t="s">
        <v>64</v>
      </c>
      <c r="P5" s="16"/>
    </row>
    <row r="6" spans="1:17" ht="33" customHeight="1">
      <c r="B6" s="58" t="s">
        <v>104</v>
      </c>
      <c r="C6" s="108" t="s">
        <v>19</v>
      </c>
      <c r="D6" s="108" t="s">
        <v>20</v>
      </c>
      <c r="E6" s="108" t="s">
        <v>21</v>
      </c>
      <c r="F6" s="108" t="s">
        <v>63</v>
      </c>
      <c r="G6" s="108" t="s">
        <v>108</v>
      </c>
      <c r="H6" s="108" t="s">
        <v>109</v>
      </c>
      <c r="I6" s="108" t="s">
        <v>110</v>
      </c>
      <c r="J6" s="108" t="s">
        <v>111</v>
      </c>
      <c r="K6" s="108" t="s">
        <v>70</v>
      </c>
      <c r="L6" s="109" t="s">
        <v>22</v>
      </c>
      <c r="N6" s="49" t="s">
        <v>9</v>
      </c>
      <c r="O6" s="9"/>
      <c r="P6" s="107" t="s">
        <v>7</v>
      </c>
      <c r="Q6" s="107" t="s">
        <v>8</v>
      </c>
    </row>
    <row r="7" spans="1:17" ht="51.75" customHeight="1">
      <c r="B7" s="56" t="s">
        <v>105</v>
      </c>
      <c r="C7" s="108"/>
      <c r="D7" s="108"/>
      <c r="E7" s="108"/>
      <c r="F7" s="108"/>
      <c r="G7" s="108"/>
      <c r="H7" s="108"/>
      <c r="I7" s="108"/>
      <c r="J7" s="108"/>
      <c r="K7" s="108"/>
      <c r="L7" s="109"/>
      <c r="N7" s="49" t="s">
        <v>112</v>
      </c>
      <c r="O7" s="57"/>
      <c r="P7" s="107"/>
      <c r="Q7" s="107"/>
    </row>
    <row r="8" spans="1:17" ht="15.95" customHeight="1">
      <c r="A8" s="16"/>
      <c r="B8" s="28" t="s">
        <v>12</v>
      </c>
      <c r="C8" s="86">
        <v>551</v>
      </c>
      <c r="D8" s="86">
        <v>6</v>
      </c>
      <c r="E8" s="86">
        <v>1191</v>
      </c>
      <c r="F8" s="86">
        <v>901</v>
      </c>
      <c r="G8" s="86">
        <v>210</v>
      </c>
      <c r="H8" s="86">
        <v>510</v>
      </c>
      <c r="I8" s="86">
        <v>407</v>
      </c>
      <c r="J8" s="86">
        <v>87</v>
      </c>
      <c r="K8" s="86">
        <v>202</v>
      </c>
      <c r="L8" s="59">
        <f>SUM(C8:K8)</f>
        <v>4065</v>
      </c>
      <c r="M8" s="10"/>
      <c r="N8" s="10"/>
      <c r="O8" s="19"/>
      <c r="P8" s="46">
        <v>4065</v>
      </c>
      <c r="Q8" s="47">
        <f t="shared" ref="Q8:Q13" si="0">P8-L8</f>
        <v>0</v>
      </c>
    </row>
    <row r="9" spans="1:17" ht="15.95" customHeight="1">
      <c r="A9" s="16"/>
      <c r="B9" s="28" t="s">
        <v>57</v>
      </c>
      <c r="C9" s="43"/>
      <c r="D9" s="43"/>
      <c r="E9" s="43"/>
      <c r="F9" s="43"/>
      <c r="G9" s="43"/>
      <c r="H9" s="43"/>
      <c r="I9" s="43"/>
      <c r="J9" s="43"/>
      <c r="K9" s="43"/>
      <c r="L9" s="43"/>
      <c r="M9" s="10"/>
      <c r="N9" s="10"/>
      <c r="O9" s="19"/>
      <c r="P9" s="78"/>
      <c r="Q9" s="79"/>
    </row>
    <row r="10" spans="1:17" ht="15.95" customHeight="1">
      <c r="A10" s="16"/>
      <c r="B10" s="29" t="s">
        <v>94</v>
      </c>
      <c r="C10" s="17">
        <v>164</v>
      </c>
      <c r="D10" s="17">
        <v>0</v>
      </c>
      <c r="E10" s="17">
        <v>0</v>
      </c>
      <c r="F10" s="17">
        <v>52507</v>
      </c>
      <c r="G10" s="17">
        <v>3265</v>
      </c>
      <c r="H10" s="17">
        <v>25553</v>
      </c>
      <c r="I10" s="17">
        <v>5258</v>
      </c>
      <c r="J10" s="17">
        <v>410</v>
      </c>
      <c r="K10" s="17">
        <v>98</v>
      </c>
      <c r="L10" s="33">
        <f>SUM(C10:K10)</f>
        <v>87255</v>
      </c>
      <c r="M10" s="10"/>
      <c r="N10" s="10"/>
      <c r="O10" s="18"/>
      <c r="P10" s="46">
        <v>87255</v>
      </c>
      <c r="Q10" s="47">
        <f t="shared" si="0"/>
        <v>0</v>
      </c>
    </row>
    <row r="11" spans="1:17" ht="15.95" customHeight="1">
      <c r="B11" s="29" t="s">
        <v>91</v>
      </c>
      <c r="C11" s="17">
        <v>-38</v>
      </c>
      <c r="D11" s="17">
        <v>0</v>
      </c>
      <c r="E11" s="17">
        <v>-202</v>
      </c>
      <c r="F11" s="17">
        <v>-352</v>
      </c>
      <c r="G11" s="17">
        <v>-129</v>
      </c>
      <c r="H11" s="17">
        <v>-97</v>
      </c>
      <c r="I11" s="17">
        <v>-51</v>
      </c>
      <c r="J11" s="17">
        <v>-24</v>
      </c>
      <c r="K11" s="17">
        <v>-42</v>
      </c>
      <c r="L11" s="33">
        <f>SUM(C11:K11)</f>
        <v>-935</v>
      </c>
      <c r="O11" s="15"/>
      <c r="P11" s="46">
        <v>-935</v>
      </c>
      <c r="Q11" s="47">
        <f t="shared" si="0"/>
        <v>0</v>
      </c>
    </row>
    <row r="12" spans="1:17" ht="15.95" customHeight="1">
      <c r="B12" s="28" t="s">
        <v>15</v>
      </c>
      <c r="C12" s="17">
        <v>2202</v>
      </c>
      <c r="D12" s="17">
        <v>57</v>
      </c>
      <c r="E12" s="17">
        <v>50077</v>
      </c>
      <c r="F12" s="17">
        <v>72889</v>
      </c>
      <c r="G12" s="17">
        <v>10679</v>
      </c>
      <c r="H12" s="17">
        <v>37155</v>
      </c>
      <c r="I12" s="17">
        <v>10161</v>
      </c>
      <c r="J12" s="17">
        <v>2590</v>
      </c>
      <c r="K12" s="17">
        <v>5066</v>
      </c>
      <c r="L12" s="33">
        <f>SUM(C12:K12)</f>
        <v>190876</v>
      </c>
      <c r="M12" s="10"/>
      <c r="N12" s="10"/>
      <c r="O12" s="11"/>
      <c r="P12" s="46">
        <v>190876</v>
      </c>
      <c r="Q12" s="47">
        <f t="shared" si="0"/>
        <v>0</v>
      </c>
    </row>
    <row r="13" spans="1:17" ht="15.95" customHeight="1">
      <c r="B13" s="31" t="s">
        <v>68</v>
      </c>
      <c r="C13" s="32">
        <f>C8+C9+C10+C11+C12</f>
        <v>2879</v>
      </c>
      <c r="D13" s="32">
        <f t="shared" ref="D13:L13" si="1">D8+D9+D10+D11+D12</f>
        <v>63</v>
      </c>
      <c r="E13" s="32">
        <f t="shared" si="1"/>
        <v>51066</v>
      </c>
      <c r="F13" s="32">
        <f t="shared" si="1"/>
        <v>125945</v>
      </c>
      <c r="G13" s="32">
        <f t="shared" si="1"/>
        <v>14025</v>
      </c>
      <c r="H13" s="32">
        <f t="shared" si="1"/>
        <v>63121</v>
      </c>
      <c r="I13" s="32">
        <f t="shared" si="1"/>
        <v>15775</v>
      </c>
      <c r="J13" s="32">
        <f t="shared" si="1"/>
        <v>3063</v>
      </c>
      <c r="K13" s="32">
        <f t="shared" si="1"/>
        <v>5324</v>
      </c>
      <c r="L13" s="32">
        <f t="shared" si="1"/>
        <v>281261</v>
      </c>
      <c r="M13" s="12"/>
      <c r="N13" s="10"/>
      <c r="O13" s="11"/>
      <c r="P13" s="46">
        <v>281261</v>
      </c>
      <c r="Q13" s="47">
        <f t="shared" si="0"/>
        <v>0</v>
      </c>
    </row>
    <row r="14" spans="1:17" ht="12.75" customHeight="1">
      <c r="C14" s="3"/>
      <c r="D14" s="3"/>
      <c r="E14" s="3"/>
      <c r="F14" s="3"/>
      <c r="G14" s="3"/>
      <c r="H14" s="3"/>
      <c r="I14" s="3"/>
      <c r="J14" s="3"/>
      <c r="K14" s="3"/>
      <c r="L14" s="3"/>
      <c r="N14" s="10"/>
      <c r="O14" s="5"/>
      <c r="P14" s="7"/>
      <c r="Q14" s="7"/>
    </row>
    <row r="15" spans="1:17" ht="15.95" customHeight="1">
      <c r="B15" s="45" t="s">
        <v>95</v>
      </c>
      <c r="C15" s="83">
        <f t="shared" ref="C15:K15" si="2">IF(C10&gt;-C21,C10+C21,0)</f>
        <v>0</v>
      </c>
      <c r="D15" s="83">
        <f t="shared" si="2"/>
        <v>0</v>
      </c>
      <c r="E15" s="83">
        <f t="shared" si="2"/>
        <v>0</v>
      </c>
      <c r="F15" s="83">
        <f t="shared" si="2"/>
        <v>0</v>
      </c>
      <c r="G15" s="83">
        <f t="shared" si="2"/>
        <v>0</v>
      </c>
      <c r="H15" s="83">
        <f t="shared" si="2"/>
        <v>0</v>
      </c>
      <c r="I15" s="83">
        <f t="shared" si="2"/>
        <v>0</v>
      </c>
      <c r="J15" s="83">
        <f t="shared" si="2"/>
        <v>0</v>
      </c>
      <c r="K15" s="83">
        <f t="shared" si="2"/>
        <v>0</v>
      </c>
      <c r="L15" s="33">
        <f>SUM(C15:K15)</f>
        <v>0</v>
      </c>
      <c r="N15" s="10"/>
      <c r="O15" s="5"/>
      <c r="P15" s="7"/>
      <c r="Q15" s="7"/>
    </row>
    <row r="16" spans="1:17" ht="15.95" customHeight="1">
      <c r="B16" s="31" t="s">
        <v>92</v>
      </c>
      <c r="C16" s="32">
        <f>SUM(C8:C9,C12,C15)+C19+C20+C11</f>
        <v>2715</v>
      </c>
      <c r="D16" s="32">
        <f t="shared" ref="D16:K16" si="3">SUM(D8:D9,D12,D15)+D19+D20+D11</f>
        <v>63</v>
      </c>
      <c r="E16" s="32">
        <f t="shared" si="3"/>
        <v>50982</v>
      </c>
      <c r="F16" s="32">
        <f t="shared" si="3"/>
        <v>73298</v>
      </c>
      <c r="G16" s="32">
        <f t="shared" si="3"/>
        <v>10760</v>
      </c>
      <c r="H16" s="32">
        <f t="shared" si="3"/>
        <v>37568</v>
      </c>
      <c r="I16" s="32">
        <f t="shared" si="3"/>
        <v>10403</v>
      </c>
      <c r="J16" s="32">
        <f t="shared" si="3"/>
        <v>2653</v>
      </c>
      <c r="K16" s="32">
        <f t="shared" si="3"/>
        <v>5220</v>
      </c>
      <c r="L16" s="32">
        <f>SUM(C16:K16)</f>
        <v>193662</v>
      </c>
      <c r="N16" s="10"/>
      <c r="O16" s="6"/>
      <c r="P16" s="7"/>
      <c r="Q16" s="7"/>
    </row>
    <row r="17" spans="1:19" ht="12.75" customHeight="1">
      <c r="A17" s="16"/>
      <c r="C17" s="3"/>
      <c r="D17" s="3"/>
      <c r="E17" s="3"/>
      <c r="F17" s="3"/>
      <c r="G17" s="3"/>
      <c r="H17" s="3"/>
      <c r="I17" s="3"/>
      <c r="J17" s="3"/>
      <c r="K17" s="3"/>
      <c r="L17" s="3"/>
      <c r="O17" s="18"/>
      <c r="P17" s="7"/>
      <c r="Q17" s="7"/>
    </row>
    <row r="18" spans="1:19" ht="15.95" customHeight="1">
      <c r="B18" s="21" t="s">
        <v>54</v>
      </c>
      <c r="C18" s="3"/>
      <c r="D18" s="3"/>
      <c r="E18" s="3"/>
      <c r="F18" s="3"/>
      <c r="G18" s="3"/>
      <c r="H18" s="3"/>
      <c r="I18" s="3"/>
      <c r="J18" s="3"/>
      <c r="K18" s="3"/>
      <c r="L18" s="3"/>
      <c r="M18" s="10"/>
      <c r="N18" s="5"/>
      <c r="O18" s="3"/>
      <c r="P18" s="7"/>
      <c r="Q18" s="7"/>
      <c r="R18" s="42"/>
      <c r="S18" s="42"/>
    </row>
    <row r="19" spans="1:19" ht="15.95" customHeight="1">
      <c r="A19" s="16"/>
      <c r="B19" s="29" t="s">
        <v>69</v>
      </c>
      <c r="C19" s="17">
        <v>0</v>
      </c>
      <c r="D19" s="17">
        <v>0</v>
      </c>
      <c r="E19" s="17">
        <v>-84</v>
      </c>
      <c r="F19" s="17">
        <v>-140</v>
      </c>
      <c r="G19" s="17">
        <v>0</v>
      </c>
      <c r="H19" s="17">
        <v>0</v>
      </c>
      <c r="I19" s="17">
        <v>-114</v>
      </c>
      <c r="J19" s="17">
        <v>0</v>
      </c>
      <c r="K19" s="17">
        <v>-6</v>
      </c>
      <c r="L19" s="33">
        <f t="shared" ref="L19:L23" si="4">SUM(C19:K19)</f>
        <v>-344</v>
      </c>
      <c r="O19" s="19"/>
      <c r="P19" s="46">
        <v>-344</v>
      </c>
      <c r="Q19" s="47">
        <f t="shared" ref="Q19:Q23" si="5">P19-L19</f>
        <v>0</v>
      </c>
    </row>
    <row r="20" spans="1:19" ht="15.95" customHeight="1">
      <c r="A20" s="16"/>
      <c r="B20" s="28" t="s">
        <v>56</v>
      </c>
      <c r="C20" s="43"/>
      <c r="D20" s="43"/>
      <c r="E20" s="43"/>
      <c r="F20" s="43"/>
      <c r="G20" s="43"/>
      <c r="H20" s="43"/>
      <c r="I20" s="43"/>
      <c r="J20" s="43"/>
      <c r="K20" s="43"/>
      <c r="L20" s="43"/>
      <c r="O20" s="18"/>
      <c r="P20" s="78"/>
      <c r="Q20" s="79"/>
    </row>
    <row r="21" spans="1:19" ht="15.95" customHeight="1">
      <c r="B21" s="29" t="s">
        <v>97</v>
      </c>
      <c r="C21" s="17">
        <v>-164</v>
      </c>
      <c r="D21" s="17">
        <v>0</v>
      </c>
      <c r="E21" s="17">
        <v>0</v>
      </c>
      <c r="F21" s="17">
        <v>-52507</v>
      </c>
      <c r="G21" s="17">
        <v>-3265</v>
      </c>
      <c r="H21" s="17">
        <v>-25553</v>
      </c>
      <c r="I21" s="17">
        <v>-5258</v>
      </c>
      <c r="J21" s="17">
        <v>-410</v>
      </c>
      <c r="K21" s="17">
        <v>-98</v>
      </c>
      <c r="L21" s="33">
        <f t="shared" si="4"/>
        <v>-87255</v>
      </c>
      <c r="O21" s="18"/>
      <c r="P21" s="46">
        <v>-87255</v>
      </c>
      <c r="Q21" s="47">
        <f t="shared" si="5"/>
        <v>0</v>
      </c>
    </row>
    <row r="22" spans="1:19" ht="15.95" customHeight="1">
      <c r="B22" s="28" t="s">
        <v>17</v>
      </c>
      <c r="C22" s="17">
        <v>-81</v>
      </c>
      <c r="D22" s="17">
        <v>0</v>
      </c>
      <c r="E22" s="17">
        <v>-700</v>
      </c>
      <c r="F22" s="17">
        <v>-26527</v>
      </c>
      <c r="G22" s="17">
        <v>-4118</v>
      </c>
      <c r="H22" s="17">
        <v>-10016</v>
      </c>
      <c r="I22" s="17">
        <v>-4182</v>
      </c>
      <c r="J22" s="17">
        <v>-2123</v>
      </c>
      <c r="K22" s="17">
        <v>-5058</v>
      </c>
      <c r="L22" s="33">
        <f t="shared" si="4"/>
        <v>-52805</v>
      </c>
      <c r="O22" s="18"/>
      <c r="P22" s="46">
        <v>-52805</v>
      </c>
      <c r="Q22" s="47">
        <f t="shared" si="5"/>
        <v>0</v>
      </c>
    </row>
    <row r="23" spans="1:19" ht="15.95" customHeight="1">
      <c r="B23" s="34" t="s">
        <v>90</v>
      </c>
      <c r="C23" s="32">
        <f t="shared" ref="C23:K23" si="6">SUM(C19:C22)</f>
        <v>-245</v>
      </c>
      <c r="D23" s="32">
        <f t="shared" si="6"/>
        <v>0</v>
      </c>
      <c r="E23" s="32">
        <f t="shared" si="6"/>
        <v>-784</v>
      </c>
      <c r="F23" s="32">
        <f t="shared" si="6"/>
        <v>-79174</v>
      </c>
      <c r="G23" s="32">
        <f t="shared" si="6"/>
        <v>-7383</v>
      </c>
      <c r="H23" s="32">
        <f t="shared" si="6"/>
        <v>-35569</v>
      </c>
      <c r="I23" s="32">
        <f t="shared" si="6"/>
        <v>-9554</v>
      </c>
      <c r="J23" s="32">
        <f t="shared" si="6"/>
        <v>-2533</v>
      </c>
      <c r="K23" s="32">
        <f t="shared" si="6"/>
        <v>-5162</v>
      </c>
      <c r="L23" s="32">
        <f t="shared" si="4"/>
        <v>-140404</v>
      </c>
      <c r="M23" s="1"/>
      <c r="O23" s="15"/>
      <c r="P23" s="46">
        <v>-140404</v>
      </c>
      <c r="Q23" s="47">
        <f t="shared" si="5"/>
        <v>0</v>
      </c>
    </row>
    <row r="24" spans="1:19" ht="12.75" customHeight="1">
      <c r="A24" s="16"/>
      <c r="B24" s="2"/>
      <c r="C24" s="3"/>
      <c r="D24" s="3"/>
      <c r="E24" s="3"/>
      <c r="F24" s="3"/>
      <c r="G24" s="3"/>
      <c r="H24" s="3"/>
      <c r="I24" s="3"/>
      <c r="J24" s="3"/>
      <c r="K24" s="3"/>
      <c r="L24" s="3"/>
      <c r="O24" s="16"/>
      <c r="P24" s="7"/>
      <c r="Q24" s="7"/>
    </row>
    <row r="25" spans="1:19" ht="15.95" customHeight="1">
      <c r="A25" s="16"/>
      <c r="B25" s="45" t="s">
        <v>96</v>
      </c>
      <c r="C25" s="83">
        <f t="shared" ref="C25:K25" si="7">IF(-C21&gt;C10,C21+C10,0)</f>
        <v>0</v>
      </c>
      <c r="D25" s="83">
        <f t="shared" si="7"/>
        <v>0</v>
      </c>
      <c r="E25" s="83">
        <f t="shared" si="7"/>
        <v>0</v>
      </c>
      <c r="F25" s="83">
        <f t="shared" si="7"/>
        <v>0</v>
      </c>
      <c r="G25" s="83">
        <f t="shared" si="7"/>
        <v>0</v>
      </c>
      <c r="H25" s="83">
        <f t="shared" si="7"/>
        <v>0</v>
      </c>
      <c r="I25" s="83">
        <f t="shared" si="7"/>
        <v>0</v>
      </c>
      <c r="J25" s="83">
        <f t="shared" si="7"/>
        <v>0</v>
      </c>
      <c r="K25" s="83">
        <f t="shared" si="7"/>
        <v>0</v>
      </c>
      <c r="L25" s="33">
        <f t="shared" ref="L25:L26" si="8">SUM(C25:K25)</f>
        <v>0</v>
      </c>
      <c r="O25" s="16"/>
      <c r="P25" s="7"/>
      <c r="Q25" s="7"/>
    </row>
    <row r="26" spans="1:19" ht="15.95" customHeight="1">
      <c r="A26" s="16"/>
      <c r="B26" s="31" t="s">
        <v>93</v>
      </c>
      <c r="C26" s="32">
        <f>SUM(C22,C25)</f>
        <v>-81</v>
      </c>
      <c r="D26" s="32">
        <f t="shared" ref="D26:K26" si="9">SUM(D22,D25)</f>
        <v>0</v>
      </c>
      <c r="E26" s="32">
        <f t="shared" si="9"/>
        <v>-700</v>
      </c>
      <c r="F26" s="32">
        <f t="shared" si="9"/>
        <v>-26527</v>
      </c>
      <c r="G26" s="32">
        <f t="shared" si="9"/>
        <v>-4118</v>
      </c>
      <c r="H26" s="32">
        <f t="shared" si="9"/>
        <v>-10016</v>
      </c>
      <c r="I26" s="32">
        <f t="shared" si="9"/>
        <v>-4182</v>
      </c>
      <c r="J26" s="32">
        <f t="shared" si="9"/>
        <v>-2123</v>
      </c>
      <c r="K26" s="32">
        <f t="shared" si="9"/>
        <v>-5058</v>
      </c>
      <c r="L26" s="32">
        <f t="shared" si="8"/>
        <v>-52805</v>
      </c>
      <c r="O26" s="15"/>
      <c r="P26" s="7"/>
      <c r="Q26" s="7"/>
    </row>
    <row r="27" spans="1:19" ht="12.75" customHeight="1">
      <c r="A27" s="16"/>
      <c r="B27" s="2"/>
      <c r="C27" s="3"/>
      <c r="D27" s="3"/>
      <c r="E27" s="3"/>
      <c r="F27" s="3"/>
      <c r="G27" s="3"/>
      <c r="H27" s="3"/>
      <c r="I27" s="3"/>
      <c r="J27" s="3"/>
      <c r="K27" s="3"/>
      <c r="L27" s="3"/>
      <c r="O27" s="15"/>
      <c r="P27" s="7"/>
      <c r="Q27" s="7"/>
    </row>
    <row r="28" spans="1:19" ht="15.95" customHeight="1">
      <c r="A28" s="16"/>
      <c r="B28" s="31" t="s">
        <v>67</v>
      </c>
      <c r="C28" s="32">
        <f>C13+C23</f>
        <v>2634</v>
      </c>
      <c r="D28" s="32">
        <f t="shared" ref="D28:L28" si="10">D13+D23</f>
        <v>63</v>
      </c>
      <c r="E28" s="32">
        <f t="shared" si="10"/>
        <v>50282</v>
      </c>
      <c r="F28" s="32">
        <f t="shared" si="10"/>
        <v>46771</v>
      </c>
      <c r="G28" s="32">
        <f t="shared" si="10"/>
        <v>6642</v>
      </c>
      <c r="H28" s="32">
        <f t="shared" si="10"/>
        <v>27552</v>
      </c>
      <c r="I28" s="32">
        <f t="shared" si="10"/>
        <v>6221</v>
      </c>
      <c r="J28" s="32">
        <f t="shared" si="10"/>
        <v>530</v>
      </c>
      <c r="K28" s="32">
        <f t="shared" si="10"/>
        <v>162</v>
      </c>
      <c r="L28" s="32">
        <f t="shared" si="10"/>
        <v>140857</v>
      </c>
      <c r="M28" s="1"/>
      <c r="O28" s="15"/>
      <c r="P28" s="46">
        <v>140857</v>
      </c>
      <c r="Q28" s="47">
        <f>P28-L28</f>
        <v>0</v>
      </c>
    </row>
    <row r="29" spans="1:19" ht="12.75" customHeight="1">
      <c r="A29" s="20"/>
      <c r="B29" s="2"/>
      <c r="C29" s="3"/>
      <c r="D29" s="3"/>
      <c r="E29" s="3"/>
      <c r="F29" s="3"/>
      <c r="G29" s="3"/>
      <c r="H29" s="3"/>
      <c r="I29" s="3"/>
      <c r="J29" s="3"/>
      <c r="K29" s="3"/>
      <c r="L29" s="3"/>
      <c r="O29" s="41"/>
      <c r="P29" s="3"/>
      <c r="Q29" s="3"/>
    </row>
    <row r="30" spans="1:19" ht="15.95" customHeight="1">
      <c r="B30" s="28" t="s">
        <v>14</v>
      </c>
      <c r="C30" s="17">
        <v>0</v>
      </c>
      <c r="D30" s="17">
        <v>0</v>
      </c>
      <c r="E30" s="17">
        <v>0</v>
      </c>
      <c r="F30" s="17">
        <v>0</v>
      </c>
      <c r="G30" s="17">
        <v>0</v>
      </c>
      <c r="H30" s="17">
        <v>0</v>
      </c>
      <c r="I30" s="17">
        <v>0</v>
      </c>
      <c r="J30" s="17">
        <v>0</v>
      </c>
      <c r="K30" s="17">
        <v>0</v>
      </c>
      <c r="L30" s="33">
        <f>SUM(C30:K30)</f>
        <v>0</v>
      </c>
      <c r="M30" s="10"/>
      <c r="N30" s="10"/>
      <c r="P30" s="11"/>
      <c r="Q30" s="15"/>
    </row>
    <row r="31" spans="1:19" s="16" customFormat="1" ht="12.75" customHeight="1">
      <c r="A31" s="85"/>
      <c r="B31" s="14"/>
      <c r="C31" s="11"/>
      <c r="D31" s="11"/>
      <c r="E31" s="11"/>
      <c r="F31" s="11"/>
      <c r="G31" s="11"/>
      <c r="H31" s="11"/>
      <c r="I31" s="11"/>
      <c r="J31" s="11"/>
      <c r="K31" s="11"/>
      <c r="L31" s="11"/>
      <c r="M31" s="13"/>
      <c r="N31" s="13"/>
      <c r="O31" s="36"/>
      <c r="P31" s="25"/>
      <c r="Q31" s="26"/>
    </row>
    <row r="32" spans="1:19" s="16" customFormat="1" ht="15.95" customHeight="1">
      <c r="B32" s="37" t="s">
        <v>106</v>
      </c>
      <c r="C32" s="11"/>
      <c r="D32" s="11"/>
      <c r="E32" s="11"/>
      <c r="F32" s="11"/>
      <c r="G32" s="11"/>
      <c r="H32" s="11"/>
      <c r="I32" s="11"/>
      <c r="J32" s="11"/>
      <c r="K32" s="11"/>
      <c r="L32" s="15"/>
      <c r="M32" s="25"/>
      <c r="O32" s="15"/>
      <c r="P32" s="15"/>
      <c r="Q32" s="15"/>
      <c r="S32" s="15"/>
    </row>
    <row r="33" spans="1:19" s="16" customFormat="1" ht="15.95" customHeight="1">
      <c r="A33" s="85"/>
      <c r="B33" s="45" t="s">
        <v>117</v>
      </c>
      <c r="C33" s="83">
        <v>991</v>
      </c>
      <c r="D33" s="83">
        <v>-42</v>
      </c>
      <c r="E33" s="83">
        <v>46780</v>
      </c>
      <c r="F33" s="83">
        <v>73340</v>
      </c>
      <c r="G33" s="83">
        <v>12403</v>
      </c>
      <c r="H33" s="83">
        <v>34397</v>
      </c>
      <c r="I33" s="83">
        <v>10517</v>
      </c>
      <c r="J33" s="83">
        <v>2723</v>
      </c>
      <c r="K33" s="83">
        <v>5074</v>
      </c>
      <c r="L33" s="83">
        <v>186183</v>
      </c>
      <c r="M33" s="13"/>
      <c r="N33" s="13"/>
      <c r="O33" s="36"/>
      <c r="P33" s="40"/>
      <c r="Q33" s="39"/>
    </row>
    <row r="34" spans="1:19" ht="15.95" customHeight="1">
      <c r="B34" s="45" t="s">
        <v>118</v>
      </c>
      <c r="C34" s="83">
        <v>0</v>
      </c>
      <c r="D34" s="83">
        <v>0</v>
      </c>
      <c r="E34" s="83">
        <v>-985</v>
      </c>
      <c r="F34" s="83">
        <v>-22388</v>
      </c>
      <c r="G34" s="83">
        <v>-2539</v>
      </c>
      <c r="H34" s="83">
        <v>-12158</v>
      </c>
      <c r="I34" s="83">
        <v>-6159</v>
      </c>
      <c r="J34" s="83">
        <v>-1070</v>
      </c>
      <c r="K34" s="83">
        <v>-4791</v>
      </c>
      <c r="L34" s="83">
        <v>-50090</v>
      </c>
      <c r="O34" s="36"/>
      <c r="P34" s="3"/>
      <c r="Q34" s="3"/>
    </row>
    <row r="35" spans="1:19" ht="15.95" customHeight="1">
      <c r="B35" s="45" t="s">
        <v>119</v>
      </c>
      <c r="C35" s="83">
        <v>991</v>
      </c>
      <c r="D35" s="83">
        <v>-42</v>
      </c>
      <c r="E35" s="83">
        <v>45795</v>
      </c>
      <c r="F35" s="83">
        <v>50952</v>
      </c>
      <c r="G35" s="83">
        <v>9864</v>
      </c>
      <c r="H35" s="83">
        <v>22239</v>
      </c>
      <c r="I35" s="83">
        <v>4358</v>
      </c>
      <c r="J35" s="83">
        <v>1653</v>
      </c>
      <c r="K35" s="83">
        <v>283</v>
      </c>
      <c r="L35" s="83">
        <v>136093</v>
      </c>
      <c r="O35" s="36"/>
      <c r="P35" s="3"/>
      <c r="Q35" s="3"/>
    </row>
    <row r="36" spans="1:19" ht="12.75" customHeight="1">
      <c r="C36" s="41">
        <v>2</v>
      </c>
      <c r="D36" s="41">
        <v>3</v>
      </c>
      <c r="E36" s="41">
        <v>4</v>
      </c>
      <c r="F36" s="41">
        <v>5</v>
      </c>
      <c r="G36" s="41">
        <v>6</v>
      </c>
      <c r="H36" s="41">
        <v>7</v>
      </c>
      <c r="I36" s="41">
        <v>8</v>
      </c>
      <c r="J36" s="41">
        <v>9</v>
      </c>
      <c r="K36" s="41">
        <v>10</v>
      </c>
      <c r="L36" s="41">
        <v>11</v>
      </c>
      <c r="O36" s="36"/>
      <c r="P36" s="3"/>
      <c r="Q36" s="3"/>
    </row>
    <row r="37" spans="1:19" ht="18" customHeight="1">
      <c r="B37" s="27" t="s">
        <v>103</v>
      </c>
      <c r="C37" s="3"/>
      <c r="D37" s="3"/>
      <c r="E37" s="3"/>
      <c r="F37" s="3"/>
      <c r="G37" s="3"/>
      <c r="H37" s="3"/>
      <c r="I37" s="3"/>
      <c r="J37" s="3"/>
      <c r="K37" s="3"/>
      <c r="L37" s="3"/>
      <c r="O37" s="3"/>
      <c r="P37" s="3"/>
      <c r="Q37" s="3"/>
      <c r="R37" s="3"/>
      <c r="S37" s="3"/>
    </row>
    <row r="38" spans="1:19" ht="15.95" customHeight="1">
      <c r="B38" s="1" t="s">
        <v>53</v>
      </c>
      <c r="C38" s="3"/>
      <c r="D38" s="3"/>
      <c r="E38" s="3"/>
      <c r="F38" s="3"/>
      <c r="G38" s="3"/>
      <c r="H38" s="3"/>
      <c r="I38" s="3"/>
      <c r="J38" s="3"/>
      <c r="K38" s="3"/>
      <c r="L38" s="3"/>
      <c r="O38" s="36"/>
      <c r="P38" s="3"/>
      <c r="Q38" s="3"/>
    </row>
    <row r="39" spans="1:19" ht="15.95" customHeight="1">
      <c r="B39" s="28" t="s">
        <v>10</v>
      </c>
      <c r="C39" s="17">
        <v>1513</v>
      </c>
      <c r="D39" s="17">
        <v>53</v>
      </c>
      <c r="E39" s="17">
        <v>18050</v>
      </c>
      <c r="F39" s="17">
        <v>3731</v>
      </c>
      <c r="G39" s="17">
        <v>406</v>
      </c>
      <c r="H39" s="17">
        <v>6701</v>
      </c>
      <c r="I39" s="17">
        <v>2478</v>
      </c>
      <c r="J39" s="17">
        <v>895</v>
      </c>
      <c r="K39" s="17">
        <v>4065</v>
      </c>
      <c r="L39" s="33">
        <f t="shared" ref="L39:L46" si="11">SUM(C39:K39)</f>
        <v>37892</v>
      </c>
      <c r="O39" s="81"/>
      <c r="P39" s="46">
        <v>37892</v>
      </c>
      <c r="Q39" s="47">
        <f>P39-L39</f>
        <v>0</v>
      </c>
    </row>
    <row r="40" spans="1:19" ht="15.95" customHeight="1">
      <c r="B40" s="53" t="s">
        <v>11</v>
      </c>
      <c r="C40" s="44">
        <f>SUM(C41:C46)</f>
        <v>35</v>
      </c>
      <c r="D40" s="44">
        <f>SUM(D41:D46)</f>
        <v>0</v>
      </c>
      <c r="E40" s="44">
        <f t="shared" ref="E40:J40" si="12">SUM(E41:E46)</f>
        <v>27970</v>
      </c>
      <c r="F40" s="44">
        <f t="shared" si="12"/>
        <v>71200</v>
      </c>
      <c r="G40" s="44">
        <f>SUM(G41:G46)</f>
        <v>5593</v>
      </c>
      <c r="H40" s="44">
        <f t="shared" si="12"/>
        <v>27464</v>
      </c>
      <c r="I40" s="44">
        <f t="shared" si="12"/>
        <v>7527</v>
      </c>
      <c r="J40" s="44">
        <f t="shared" si="12"/>
        <v>1672</v>
      </c>
      <c r="K40" s="44">
        <f>SUM(K41:K46)</f>
        <v>489</v>
      </c>
      <c r="L40" s="33">
        <f t="shared" si="11"/>
        <v>141950</v>
      </c>
      <c r="O40" s="81"/>
      <c r="P40" s="46">
        <v>141950</v>
      </c>
      <c r="Q40" s="47">
        <f>P40-L40</f>
        <v>0</v>
      </c>
    </row>
    <row r="41" spans="1:19" ht="15.95" customHeight="1">
      <c r="B41" s="29" t="s">
        <v>71</v>
      </c>
      <c r="C41" s="17">
        <v>0</v>
      </c>
      <c r="D41" s="17">
        <v>0</v>
      </c>
      <c r="E41" s="17">
        <v>3315</v>
      </c>
      <c r="F41" s="17">
        <v>0</v>
      </c>
      <c r="G41" s="17">
        <v>0</v>
      </c>
      <c r="H41" s="17">
        <v>0</v>
      </c>
      <c r="I41" s="17">
        <v>0</v>
      </c>
      <c r="J41" s="17">
        <v>0</v>
      </c>
      <c r="K41" s="17">
        <v>0</v>
      </c>
      <c r="L41" s="33">
        <f t="shared" si="11"/>
        <v>3315</v>
      </c>
      <c r="O41" s="36"/>
      <c r="P41" s="3"/>
      <c r="Q41" s="3"/>
    </row>
    <row r="42" spans="1:19" ht="15.95" customHeight="1">
      <c r="B42" s="29" t="s">
        <v>72</v>
      </c>
      <c r="C42" s="17">
        <v>0</v>
      </c>
      <c r="D42" s="17">
        <v>0</v>
      </c>
      <c r="E42" s="17">
        <v>9055</v>
      </c>
      <c r="F42" s="17">
        <v>32932</v>
      </c>
      <c r="G42" s="17">
        <v>3036</v>
      </c>
      <c r="H42" s="17">
        <v>7864</v>
      </c>
      <c r="I42" s="17">
        <v>1211</v>
      </c>
      <c r="J42" s="17">
        <v>13</v>
      </c>
      <c r="K42" s="17">
        <v>0</v>
      </c>
      <c r="L42" s="33">
        <f t="shared" si="11"/>
        <v>54111</v>
      </c>
      <c r="O42" s="5"/>
      <c r="P42" s="3"/>
      <c r="Q42" s="3"/>
    </row>
    <row r="43" spans="1:19" ht="15.95" customHeight="1">
      <c r="B43" s="29" t="s">
        <v>73</v>
      </c>
      <c r="C43" s="17">
        <v>13</v>
      </c>
      <c r="D43" s="17">
        <v>0</v>
      </c>
      <c r="E43" s="17">
        <v>3457</v>
      </c>
      <c r="F43" s="17">
        <v>8501</v>
      </c>
      <c r="G43" s="17">
        <v>2268</v>
      </c>
      <c r="H43" s="17">
        <v>19254</v>
      </c>
      <c r="I43" s="17">
        <v>6087</v>
      </c>
      <c r="J43" s="17">
        <v>1623</v>
      </c>
      <c r="K43" s="17">
        <v>308</v>
      </c>
      <c r="L43" s="33">
        <f t="shared" si="11"/>
        <v>41511</v>
      </c>
      <c r="O43" s="36"/>
      <c r="P43" s="3"/>
      <c r="Q43" s="3"/>
    </row>
    <row r="44" spans="1:19" ht="15.95" customHeight="1">
      <c r="B44" s="29" t="s">
        <v>74</v>
      </c>
      <c r="C44" s="17">
        <v>0</v>
      </c>
      <c r="D44" s="17">
        <v>0</v>
      </c>
      <c r="E44" s="17">
        <v>-243</v>
      </c>
      <c r="F44" s="17">
        <v>420</v>
      </c>
      <c r="G44" s="17">
        <v>0</v>
      </c>
      <c r="H44" s="17">
        <v>0</v>
      </c>
      <c r="I44" s="17">
        <v>0</v>
      </c>
      <c r="J44" s="17">
        <v>0</v>
      </c>
      <c r="K44" s="17">
        <v>0</v>
      </c>
      <c r="L44" s="33">
        <f t="shared" si="11"/>
        <v>177</v>
      </c>
      <c r="O44" s="51"/>
      <c r="P44" s="46">
        <v>177</v>
      </c>
      <c r="Q44" s="47">
        <f>P44-L44</f>
        <v>0</v>
      </c>
    </row>
    <row r="45" spans="1:19" ht="15.95" customHeight="1">
      <c r="B45" s="29" t="s">
        <v>75</v>
      </c>
      <c r="C45" s="17">
        <v>22</v>
      </c>
      <c r="D45" s="17">
        <v>0</v>
      </c>
      <c r="E45" s="17">
        <v>0</v>
      </c>
      <c r="F45" s="17">
        <v>112</v>
      </c>
      <c r="G45" s="17">
        <v>127</v>
      </c>
      <c r="H45" s="17">
        <v>12</v>
      </c>
      <c r="I45" s="17">
        <v>0</v>
      </c>
      <c r="J45" s="17">
        <v>0</v>
      </c>
      <c r="K45" s="17">
        <v>181</v>
      </c>
      <c r="L45" s="33">
        <f t="shared" si="11"/>
        <v>454</v>
      </c>
      <c r="O45" s="5"/>
      <c r="P45" s="46">
        <v>454</v>
      </c>
      <c r="Q45" s="47">
        <f>P45-L45</f>
        <v>0</v>
      </c>
    </row>
    <row r="46" spans="1:19" ht="15.95" customHeight="1">
      <c r="B46" s="29" t="s">
        <v>6</v>
      </c>
      <c r="C46" s="17">
        <v>0</v>
      </c>
      <c r="D46" s="17">
        <v>0</v>
      </c>
      <c r="E46" s="17">
        <v>12386</v>
      </c>
      <c r="F46" s="17">
        <v>29235</v>
      </c>
      <c r="G46" s="17">
        <v>162</v>
      </c>
      <c r="H46" s="17">
        <v>334</v>
      </c>
      <c r="I46" s="17">
        <v>229</v>
      </c>
      <c r="J46" s="17">
        <v>36</v>
      </c>
      <c r="K46" s="17">
        <v>0</v>
      </c>
      <c r="L46" s="33">
        <f t="shared" si="11"/>
        <v>42382</v>
      </c>
      <c r="O46" s="5"/>
      <c r="P46" s="3"/>
      <c r="Q46" s="3"/>
    </row>
    <row r="47" spans="1:19" ht="15.95" customHeight="1">
      <c r="B47" s="1" t="s">
        <v>54</v>
      </c>
      <c r="C47" s="3"/>
      <c r="D47" s="3"/>
      <c r="E47" s="3"/>
      <c r="F47" s="3"/>
      <c r="G47" s="3"/>
      <c r="H47" s="3"/>
      <c r="I47" s="3"/>
      <c r="J47" s="3"/>
      <c r="K47" s="3"/>
      <c r="L47" s="3"/>
      <c r="O47" s="5"/>
      <c r="P47" s="3"/>
      <c r="Q47" s="3"/>
    </row>
    <row r="48" spans="1:19" ht="15.95" customHeight="1">
      <c r="B48" s="28" t="s">
        <v>13</v>
      </c>
      <c r="C48" s="17">
        <v>0</v>
      </c>
      <c r="D48" s="17">
        <v>0</v>
      </c>
      <c r="E48" s="17">
        <v>-18</v>
      </c>
      <c r="F48" s="17">
        <v>-19166</v>
      </c>
      <c r="G48" s="17">
        <v>-3654</v>
      </c>
      <c r="H48" s="17">
        <v>-8890</v>
      </c>
      <c r="I48" s="17">
        <v>-3646</v>
      </c>
      <c r="J48" s="17">
        <v>-2063</v>
      </c>
      <c r="K48" s="17">
        <v>0</v>
      </c>
      <c r="L48" s="33">
        <f>SUM(C48:K48)</f>
        <v>-37437</v>
      </c>
      <c r="O48" s="51"/>
      <c r="P48" s="46">
        <v>-37437</v>
      </c>
      <c r="Q48" s="47">
        <f>P48-L48</f>
        <v>0</v>
      </c>
    </row>
    <row r="49" spans="2:19" ht="6" customHeight="1">
      <c r="B49" s="4"/>
      <c r="C49" s="3"/>
      <c r="D49" s="3"/>
      <c r="E49" s="3"/>
      <c r="F49" s="3"/>
      <c r="G49" s="3"/>
      <c r="H49" s="3"/>
      <c r="I49" s="3"/>
      <c r="J49" s="3"/>
      <c r="K49" s="3"/>
      <c r="L49" s="3"/>
      <c r="M49" s="3"/>
      <c r="O49" s="38"/>
      <c r="P49" s="3"/>
    </row>
    <row r="50" spans="2:19" ht="15.95" customHeight="1">
      <c r="B50" s="55" t="s">
        <v>101</v>
      </c>
      <c r="C50" s="3"/>
      <c r="D50" s="3"/>
      <c r="E50" s="5"/>
      <c r="F50" s="3"/>
      <c r="G50" s="5"/>
      <c r="H50" s="5"/>
      <c r="I50" s="5"/>
      <c r="J50" s="5"/>
      <c r="K50" s="3"/>
      <c r="L50" s="3"/>
      <c r="O50" s="12"/>
    </row>
    <row r="51" spans="2:19" ht="15.95" customHeight="1">
      <c r="B51" s="62" t="s">
        <v>12</v>
      </c>
      <c r="C51" s="43"/>
      <c r="D51" s="43"/>
      <c r="E51" s="50">
        <f t="shared" ref="E51:J51" si="13">E8</f>
        <v>1191</v>
      </c>
      <c r="F51" s="50">
        <f t="shared" si="13"/>
        <v>901</v>
      </c>
      <c r="G51" s="50">
        <f t="shared" si="13"/>
        <v>210</v>
      </c>
      <c r="H51" s="50">
        <f t="shared" si="13"/>
        <v>510</v>
      </c>
      <c r="I51" s="50">
        <f t="shared" si="13"/>
        <v>407</v>
      </c>
      <c r="J51" s="50">
        <f t="shared" si="13"/>
        <v>87</v>
      </c>
      <c r="K51" s="43"/>
      <c r="L51" s="33">
        <f>SUM(C51:K51)</f>
        <v>3306</v>
      </c>
      <c r="N51" s="43"/>
      <c r="O51" s="12"/>
    </row>
    <row r="52" spans="2:19" ht="15.95" customHeight="1">
      <c r="B52" s="28" t="s">
        <v>0</v>
      </c>
      <c r="C52" s="43"/>
      <c r="D52" s="43"/>
      <c r="E52" s="17">
        <v>15300</v>
      </c>
      <c r="F52" s="17">
        <v>3593</v>
      </c>
      <c r="G52" s="17">
        <v>386</v>
      </c>
      <c r="H52" s="17">
        <v>1654</v>
      </c>
      <c r="I52" s="17">
        <v>2528</v>
      </c>
      <c r="J52" s="17">
        <v>870</v>
      </c>
      <c r="K52" s="43"/>
      <c r="L52" s="33">
        <f>SUM(C52:K52)</f>
        <v>24331</v>
      </c>
      <c r="N52" s="43"/>
      <c r="O52" s="5"/>
      <c r="P52" s="93"/>
      <c r="Q52" s="93"/>
      <c r="R52" s="93"/>
      <c r="S52" s="93"/>
    </row>
    <row r="53" spans="2:19" ht="15.95" customHeight="1">
      <c r="B53" s="29" t="s">
        <v>65</v>
      </c>
      <c r="C53" s="43"/>
      <c r="D53" s="43"/>
      <c r="E53" s="17">
        <v>628</v>
      </c>
      <c r="F53" s="17">
        <v>831</v>
      </c>
      <c r="G53" s="17">
        <v>570</v>
      </c>
      <c r="H53" s="17">
        <v>1903</v>
      </c>
      <c r="I53" s="17">
        <v>71</v>
      </c>
      <c r="J53" s="17">
        <v>7</v>
      </c>
      <c r="K53" s="43"/>
      <c r="L53" s="33">
        <f>SUM(C53:K53)</f>
        <v>4010</v>
      </c>
      <c r="N53" s="43"/>
      <c r="P53" s="93"/>
      <c r="Q53" s="93"/>
      <c r="R53" s="93"/>
      <c r="S53" s="93"/>
    </row>
    <row r="54" spans="2:19" ht="15.95" customHeight="1">
      <c r="B54" s="53" t="s">
        <v>76</v>
      </c>
      <c r="C54" s="43"/>
      <c r="D54" s="43"/>
      <c r="E54" s="54">
        <f t="shared" ref="E54:J54" si="14">SUM(E55,E64)</f>
        <v>34065</v>
      </c>
      <c r="F54" s="54">
        <f t="shared" si="14"/>
        <v>68325</v>
      </c>
      <c r="G54" s="54">
        <f t="shared" si="14"/>
        <v>9723</v>
      </c>
      <c r="H54" s="54">
        <f t="shared" si="14"/>
        <v>33598</v>
      </c>
      <c r="I54" s="54">
        <f t="shared" si="14"/>
        <v>7448</v>
      </c>
      <c r="J54" s="54">
        <f t="shared" si="14"/>
        <v>1713</v>
      </c>
      <c r="K54" s="43"/>
      <c r="L54" s="33">
        <f>SUM(C54:K54)</f>
        <v>154872</v>
      </c>
      <c r="N54" s="54">
        <f>SUM(N55,N64)</f>
        <v>0</v>
      </c>
      <c r="P54" s="93"/>
      <c r="Q54" s="93"/>
      <c r="R54" s="93"/>
      <c r="S54" s="93"/>
    </row>
    <row r="55" spans="2:19" ht="15.95" customHeight="1">
      <c r="B55" s="53" t="s">
        <v>77</v>
      </c>
      <c r="C55" s="43"/>
      <c r="D55" s="43"/>
      <c r="E55" s="54">
        <f>E61+E62+E56+E63</f>
        <v>15703</v>
      </c>
      <c r="F55" s="54">
        <f>F56+F63</f>
        <v>57016</v>
      </c>
      <c r="G55" s="54">
        <f>G56+G63</f>
        <v>7647</v>
      </c>
      <c r="H55" s="54">
        <f>H56+H63</f>
        <v>11331</v>
      </c>
      <c r="I55" s="54">
        <f>I56+I63</f>
        <v>3534</v>
      </c>
      <c r="J55" s="54">
        <f>J56+J63</f>
        <v>581</v>
      </c>
      <c r="K55" s="43"/>
      <c r="L55" s="33">
        <f>SUM(C55:K55)</f>
        <v>95812</v>
      </c>
      <c r="N55" s="54">
        <f>N56</f>
        <v>0</v>
      </c>
      <c r="P55" s="93"/>
      <c r="Q55" s="93"/>
      <c r="R55" s="93"/>
      <c r="S55" s="93"/>
    </row>
    <row r="56" spans="2:19" ht="15.95" customHeight="1">
      <c r="B56" s="63" t="s">
        <v>58</v>
      </c>
      <c r="C56" s="43"/>
      <c r="D56" s="43"/>
      <c r="E56" s="54">
        <f>SUM(E57:E60)</f>
        <v>4036</v>
      </c>
      <c r="F56" s="54">
        <f t="shared" ref="F56:J56" si="15">SUM(F57:F60)</f>
        <v>57016</v>
      </c>
      <c r="G56" s="54">
        <f t="shared" si="15"/>
        <v>3130</v>
      </c>
      <c r="H56" s="54">
        <f t="shared" si="15"/>
        <v>11014</v>
      </c>
      <c r="I56" s="54">
        <f t="shared" si="15"/>
        <v>3534</v>
      </c>
      <c r="J56" s="54">
        <f t="shared" si="15"/>
        <v>581</v>
      </c>
      <c r="K56" s="43"/>
      <c r="L56" s="33">
        <f t="shared" ref="L56:L74" si="16">SUM(C56:K56)</f>
        <v>79311</v>
      </c>
      <c r="N56" s="54">
        <f>N60</f>
        <v>0</v>
      </c>
      <c r="P56" s="93"/>
      <c r="Q56" s="93"/>
      <c r="R56" s="93"/>
      <c r="S56" s="93"/>
    </row>
    <row r="57" spans="2:19" ht="15.95" customHeight="1">
      <c r="B57" s="29" t="s">
        <v>114</v>
      </c>
      <c r="C57" s="43"/>
      <c r="D57" s="43"/>
      <c r="E57" s="17">
        <v>0</v>
      </c>
      <c r="F57" s="17">
        <v>3415</v>
      </c>
      <c r="G57" s="17">
        <v>0</v>
      </c>
      <c r="H57" s="17">
        <v>0</v>
      </c>
      <c r="I57" s="17">
        <v>0</v>
      </c>
      <c r="J57" s="17">
        <v>0</v>
      </c>
      <c r="K57" s="43"/>
      <c r="L57" s="33">
        <f t="shared" si="16"/>
        <v>3415</v>
      </c>
      <c r="N57" s="43"/>
      <c r="P57" s="93"/>
      <c r="Q57" s="93"/>
      <c r="R57" s="93"/>
      <c r="S57" s="93"/>
    </row>
    <row r="58" spans="2:19" ht="15.95" customHeight="1">
      <c r="B58" s="29" t="s">
        <v>115</v>
      </c>
      <c r="C58" s="43"/>
      <c r="D58" s="43"/>
      <c r="E58" s="17">
        <v>0</v>
      </c>
      <c r="F58" s="17">
        <v>949</v>
      </c>
      <c r="G58" s="17">
        <v>0</v>
      </c>
      <c r="H58" s="17">
        <v>0</v>
      </c>
      <c r="I58" s="17">
        <v>0</v>
      </c>
      <c r="J58" s="17">
        <v>0</v>
      </c>
      <c r="K58" s="43"/>
      <c r="L58" s="33">
        <f t="shared" si="16"/>
        <v>949</v>
      </c>
      <c r="N58" s="43"/>
      <c r="P58" s="93"/>
      <c r="Q58" s="93"/>
      <c r="R58" s="93"/>
      <c r="S58" s="93"/>
    </row>
    <row r="59" spans="2:19" ht="15.95" customHeight="1">
      <c r="B59" s="29" t="s">
        <v>59</v>
      </c>
      <c r="C59" s="43"/>
      <c r="D59" s="43"/>
      <c r="E59" s="43"/>
      <c r="F59" s="43"/>
      <c r="G59" s="17">
        <v>0</v>
      </c>
      <c r="H59" s="17">
        <v>0</v>
      </c>
      <c r="I59" s="17">
        <v>0</v>
      </c>
      <c r="J59" s="17">
        <v>0</v>
      </c>
      <c r="K59" s="43"/>
      <c r="L59" s="33">
        <f t="shared" si="16"/>
        <v>0</v>
      </c>
      <c r="N59" s="43"/>
      <c r="P59" s="93"/>
      <c r="Q59" s="93"/>
      <c r="R59" s="93"/>
      <c r="S59" s="93"/>
    </row>
    <row r="60" spans="2:19" ht="15.95" customHeight="1">
      <c r="B60" s="52" t="s">
        <v>60</v>
      </c>
      <c r="C60" s="43"/>
      <c r="D60" s="43"/>
      <c r="E60" s="17">
        <v>4036</v>
      </c>
      <c r="F60" s="17">
        <v>52652</v>
      </c>
      <c r="G60" s="17">
        <v>3130</v>
      </c>
      <c r="H60" s="17">
        <v>11014</v>
      </c>
      <c r="I60" s="17">
        <v>3534</v>
      </c>
      <c r="J60" s="17">
        <v>581</v>
      </c>
      <c r="K60" s="43"/>
      <c r="L60" s="33">
        <f t="shared" si="16"/>
        <v>74947</v>
      </c>
      <c r="N60" s="17">
        <v>0</v>
      </c>
      <c r="P60" s="93"/>
      <c r="Q60" s="93"/>
      <c r="R60" s="93"/>
      <c r="S60" s="93"/>
    </row>
    <row r="61" spans="2:19" ht="15.95" customHeight="1">
      <c r="B61" s="52" t="s">
        <v>1</v>
      </c>
      <c r="C61" s="43"/>
      <c r="D61" s="43"/>
      <c r="E61" s="17">
        <v>783</v>
      </c>
      <c r="F61" s="43"/>
      <c r="G61" s="43"/>
      <c r="H61" s="43"/>
      <c r="I61" s="43"/>
      <c r="J61" s="43"/>
      <c r="K61" s="43"/>
      <c r="L61" s="33">
        <f>SUM(C61:K61)</f>
        <v>783</v>
      </c>
      <c r="N61" s="43"/>
      <c r="P61" s="93"/>
      <c r="Q61" s="93"/>
      <c r="R61" s="93"/>
      <c r="S61" s="93"/>
    </row>
    <row r="62" spans="2:19" ht="15.95" customHeight="1">
      <c r="B62" s="29" t="s">
        <v>78</v>
      </c>
      <c r="C62" s="43"/>
      <c r="D62" s="43"/>
      <c r="E62" s="17">
        <v>10281</v>
      </c>
      <c r="F62" s="43"/>
      <c r="G62" s="43"/>
      <c r="H62" s="43"/>
      <c r="I62" s="43"/>
      <c r="J62" s="43"/>
      <c r="K62" s="43"/>
      <c r="L62" s="33">
        <f>SUM(C62:K62)</f>
        <v>10281</v>
      </c>
      <c r="N62" s="17">
        <v>0</v>
      </c>
      <c r="P62" s="93"/>
      <c r="Q62" s="93"/>
      <c r="R62" s="93"/>
      <c r="S62" s="93"/>
    </row>
    <row r="63" spans="2:19" ht="15.95" customHeight="1">
      <c r="B63" s="29" t="s">
        <v>79</v>
      </c>
      <c r="C63" s="43"/>
      <c r="D63" s="43"/>
      <c r="E63" s="17">
        <v>603</v>
      </c>
      <c r="F63" s="17">
        <v>0</v>
      </c>
      <c r="G63" s="17">
        <v>4517</v>
      </c>
      <c r="H63" s="17">
        <v>317</v>
      </c>
      <c r="I63" s="17">
        <v>0</v>
      </c>
      <c r="J63" s="17">
        <v>0</v>
      </c>
      <c r="K63" s="43"/>
      <c r="L63" s="33">
        <f t="shared" si="16"/>
        <v>5437</v>
      </c>
      <c r="N63" s="17">
        <v>0</v>
      </c>
      <c r="P63" s="93"/>
      <c r="Q63" s="93"/>
      <c r="R63" s="93"/>
      <c r="S63" s="93"/>
    </row>
    <row r="64" spans="2:19" ht="15.95" customHeight="1">
      <c r="B64" s="53" t="s">
        <v>80</v>
      </c>
      <c r="C64" s="43"/>
      <c r="D64" s="43"/>
      <c r="E64" s="54">
        <f t="shared" ref="E64:J64" si="17">SUM(E65,E68:E74)</f>
        <v>18362</v>
      </c>
      <c r="F64" s="54">
        <f t="shared" si="17"/>
        <v>11309</v>
      </c>
      <c r="G64" s="54">
        <f t="shared" si="17"/>
        <v>2076</v>
      </c>
      <c r="H64" s="54">
        <f t="shared" si="17"/>
        <v>22267</v>
      </c>
      <c r="I64" s="54">
        <f t="shared" si="17"/>
        <v>3914</v>
      </c>
      <c r="J64" s="54">
        <f t="shared" si="17"/>
        <v>1132</v>
      </c>
      <c r="K64" s="43"/>
      <c r="L64" s="33">
        <f t="shared" si="16"/>
        <v>59060</v>
      </c>
      <c r="N64" s="54">
        <f>SUM(N67:N69)</f>
        <v>0</v>
      </c>
      <c r="P64" s="93"/>
      <c r="Q64" s="93"/>
      <c r="R64" s="93"/>
      <c r="S64" s="93"/>
    </row>
    <row r="65" spans="2:19" ht="15.95" customHeight="1">
      <c r="B65" s="63" t="s">
        <v>2</v>
      </c>
      <c r="C65" s="43"/>
      <c r="D65" s="43"/>
      <c r="E65" s="54">
        <f>SUM(E66:E67)</f>
        <v>147</v>
      </c>
      <c r="F65" s="54">
        <f t="shared" ref="F65:J65" si="18">SUM(F66:F67)</f>
        <v>7470</v>
      </c>
      <c r="G65" s="54">
        <f t="shared" si="18"/>
        <v>1703</v>
      </c>
      <c r="H65" s="54">
        <f t="shared" si="18"/>
        <v>16563</v>
      </c>
      <c r="I65" s="54">
        <f t="shared" si="18"/>
        <v>2249</v>
      </c>
      <c r="J65" s="54">
        <f t="shared" si="18"/>
        <v>37</v>
      </c>
      <c r="K65" s="43"/>
      <c r="L65" s="33">
        <f t="shared" si="16"/>
        <v>28169</v>
      </c>
      <c r="N65" s="54">
        <f>SUM(N66:N67)</f>
        <v>0</v>
      </c>
      <c r="P65" s="93"/>
      <c r="Q65" s="93"/>
      <c r="R65" s="93"/>
      <c r="S65" s="93"/>
    </row>
    <row r="66" spans="2:19" ht="15.95" customHeight="1">
      <c r="B66" s="29" t="s">
        <v>102</v>
      </c>
      <c r="C66" s="43"/>
      <c r="D66" s="43"/>
      <c r="E66" s="17">
        <v>0</v>
      </c>
      <c r="F66" s="17">
        <v>0</v>
      </c>
      <c r="G66" s="17">
        <v>0</v>
      </c>
      <c r="H66" s="17">
        <v>0</v>
      </c>
      <c r="I66" s="17">
        <v>0</v>
      </c>
      <c r="J66" s="17">
        <v>0</v>
      </c>
      <c r="K66" s="43"/>
      <c r="L66" s="33">
        <f t="shared" si="16"/>
        <v>0</v>
      </c>
      <c r="N66" s="17">
        <v>0</v>
      </c>
      <c r="P66" s="93"/>
      <c r="Q66" s="93"/>
      <c r="R66" s="93"/>
      <c r="S66" s="93"/>
    </row>
    <row r="67" spans="2:19" ht="15.95" customHeight="1">
      <c r="B67" s="52" t="s">
        <v>61</v>
      </c>
      <c r="C67" s="43"/>
      <c r="D67" s="43"/>
      <c r="E67" s="17">
        <v>147</v>
      </c>
      <c r="F67" s="17">
        <v>7470</v>
      </c>
      <c r="G67" s="17">
        <v>1703</v>
      </c>
      <c r="H67" s="17">
        <v>16563</v>
      </c>
      <c r="I67" s="17">
        <v>2249</v>
      </c>
      <c r="J67" s="17">
        <v>37</v>
      </c>
      <c r="K67" s="43"/>
      <c r="L67" s="33">
        <f t="shared" si="16"/>
        <v>28169</v>
      </c>
      <c r="N67" s="17">
        <v>0</v>
      </c>
      <c r="P67" s="93"/>
      <c r="Q67" s="93"/>
      <c r="R67" s="93"/>
      <c r="S67" s="93"/>
    </row>
    <row r="68" spans="2:19" ht="15.95" customHeight="1">
      <c r="B68" s="52" t="s">
        <v>3</v>
      </c>
      <c r="C68" s="43"/>
      <c r="D68" s="43"/>
      <c r="E68" s="17">
        <v>473</v>
      </c>
      <c r="F68" s="17">
        <v>614</v>
      </c>
      <c r="G68" s="17">
        <v>107</v>
      </c>
      <c r="H68" s="17">
        <v>4423</v>
      </c>
      <c r="I68" s="17">
        <v>766</v>
      </c>
      <c r="J68" s="17">
        <v>0</v>
      </c>
      <c r="K68" s="43"/>
      <c r="L68" s="33">
        <f t="shared" si="16"/>
        <v>6383</v>
      </c>
      <c r="N68" s="17">
        <v>0</v>
      </c>
      <c r="P68" s="93"/>
      <c r="Q68" s="93"/>
      <c r="R68" s="93"/>
      <c r="S68" s="93"/>
    </row>
    <row r="69" spans="2:19" ht="15.95" customHeight="1">
      <c r="B69" s="29" t="s">
        <v>81</v>
      </c>
      <c r="C69" s="43"/>
      <c r="D69" s="43"/>
      <c r="E69" s="17">
        <v>0</v>
      </c>
      <c r="F69" s="17">
        <v>1291</v>
      </c>
      <c r="G69" s="17">
        <v>0</v>
      </c>
      <c r="H69" s="17">
        <v>0</v>
      </c>
      <c r="I69" s="17">
        <v>0</v>
      </c>
      <c r="J69" s="17">
        <v>0</v>
      </c>
      <c r="K69" s="43"/>
      <c r="L69" s="33">
        <f t="shared" si="16"/>
        <v>1291</v>
      </c>
      <c r="N69" s="17">
        <v>0</v>
      </c>
      <c r="P69" s="93"/>
      <c r="Q69" s="93"/>
      <c r="R69" s="93"/>
      <c r="S69" s="93"/>
    </row>
    <row r="70" spans="2:19" ht="15.95" customHeight="1">
      <c r="B70" s="30" t="s">
        <v>82</v>
      </c>
      <c r="C70" s="43"/>
      <c r="D70" s="43"/>
      <c r="E70" s="17">
        <v>0</v>
      </c>
      <c r="F70" s="17">
        <v>627</v>
      </c>
      <c r="G70" s="17">
        <v>85</v>
      </c>
      <c r="H70" s="17">
        <v>828</v>
      </c>
      <c r="I70" s="17">
        <v>24</v>
      </c>
      <c r="J70" s="17">
        <v>12</v>
      </c>
      <c r="K70" s="43"/>
      <c r="L70" s="33">
        <f t="shared" si="16"/>
        <v>1576</v>
      </c>
      <c r="N70" s="43"/>
      <c r="P70" s="93"/>
      <c r="Q70" s="93"/>
      <c r="R70" s="93"/>
      <c r="S70" s="93"/>
    </row>
    <row r="71" spans="2:19" ht="15.95" customHeight="1">
      <c r="B71" s="29" t="s">
        <v>83</v>
      </c>
      <c r="C71" s="43"/>
      <c r="D71" s="43"/>
      <c r="E71" s="43"/>
      <c r="F71" s="17">
        <v>0</v>
      </c>
      <c r="G71" s="17">
        <v>0</v>
      </c>
      <c r="H71" s="17">
        <v>0</v>
      </c>
      <c r="I71" s="17">
        <v>514</v>
      </c>
      <c r="J71" s="17">
        <v>0</v>
      </c>
      <c r="K71" s="43"/>
      <c r="L71" s="33">
        <f t="shared" si="16"/>
        <v>514</v>
      </c>
      <c r="N71" s="43"/>
      <c r="P71" s="93"/>
      <c r="Q71" s="93"/>
      <c r="R71" s="93"/>
      <c r="S71" s="93"/>
    </row>
    <row r="72" spans="2:19" ht="15.95" customHeight="1">
      <c r="B72" s="29" t="s">
        <v>84</v>
      </c>
      <c r="C72" s="43"/>
      <c r="D72" s="43"/>
      <c r="E72" s="17">
        <v>1152</v>
      </c>
      <c r="F72" s="61"/>
      <c r="G72" s="61"/>
      <c r="H72" s="61"/>
      <c r="I72" s="61"/>
      <c r="J72" s="61"/>
      <c r="K72" s="43"/>
      <c r="L72" s="33">
        <f t="shared" si="16"/>
        <v>1152</v>
      </c>
      <c r="N72" s="43"/>
      <c r="P72" s="93"/>
      <c r="Q72" s="93"/>
      <c r="R72" s="93"/>
      <c r="S72" s="93"/>
    </row>
    <row r="73" spans="2:19" ht="15.95" customHeight="1">
      <c r="B73" s="29" t="s">
        <v>113</v>
      </c>
      <c r="C73" s="43"/>
      <c r="D73" s="43"/>
      <c r="E73" s="17">
        <v>14153</v>
      </c>
      <c r="F73" s="61"/>
      <c r="G73" s="61"/>
      <c r="H73" s="61"/>
      <c r="I73" s="61"/>
      <c r="J73" s="61"/>
      <c r="K73" s="43"/>
      <c r="L73" s="33">
        <f t="shared" si="16"/>
        <v>14153</v>
      </c>
      <c r="N73" s="43"/>
      <c r="P73" s="93"/>
      <c r="Q73" s="93"/>
      <c r="R73" s="93"/>
      <c r="S73" s="93"/>
    </row>
    <row r="74" spans="2:19" ht="15.95" customHeight="1">
      <c r="B74" s="29" t="s">
        <v>86</v>
      </c>
      <c r="C74" s="43"/>
      <c r="D74" s="43"/>
      <c r="E74" s="17">
        <v>2437</v>
      </c>
      <c r="F74" s="17">
        <v>1307</v>
      </c>
      <c r="G74" s="17">
        <v>181</v>
      </c>
      <c r="H74" s="17">
        <v>453</v>
      </c>
      <c r="I74" s="17">
        <v>361</v>
      </c>
      <c r="J74" s="17">
        <v>1083</v>
      </c>
      <c r="K74" s="43"/>
      <c r="L74" s="33">
        <f t="shared" si="16"/>
        <v>5822</v>
      </c>
      <c r="N74" s="43"/>
      <c r="P74" s="93"/>
      <c r="Q74" s="93"/>
      <c r="R74" s="93"/>
      <c r="S74" s="93"/>
    </row>
    <row r="75" spans="2:19" ht="15.95" customHeight="1">
      <c r="B75" s="60" t="s">
        <v>16</v>
      </c>
      <c r="C75" s="32">
        <f>C16-C11</f>
        <v>2753</v>
      </c>
      <c r="D75" s="32">
        <f>D16-D11</f>
        <v>63</v>
      </c>
      <c r="E75" s="32">
        <f t="shared" ref="E75:J75" si="19">SUM(E51:E54)</f>
        <v>51184</v>
      </c>
      <c r="F75" s="32">
        <f t="shared" si="19"/>
        <v>73650</v>
      </c>
      <c r="G75" s="32">
        <f t="shared" si="19"/>
        <v>10889</v>
      </c>
      <c r="H75" s="32">
        <f t="shared" si="19"/>
        <v>37665</v>
      </c>
      <c r="I75" s="32">
        <f t="shared" si="19"/>
        <v>10454</v>
      </c>
      <c r="J75" s="32">
        <f t="shared" si="19"/>
        <v>2677</v>
      </c>
      <c r="K75" s="32">
        <f>K16-K11</f>
        <v>5262</v>
      </c>
      <c r="L75" s="32">
        <f>SUM(C75:K75)</f>
        <v>194597</v>
      </c>
      <c r="N75" s="32">
        <f>N54</f>
        <v>0</v>
      </c>
      <c r="P75" s="93"/>
      <c r="Q75" s="93"/>
      <c r="R75" s="93"/>
      <c r="S75" s="93"/>
    </row>
    <row r="76" spans="2:19" ht="12.75" customHeight="1">
      <c r="B76" s="8"/>
      <c r="C76" s="5"/>
      <c r="D76" s="5"/>
      <c r="E76" s="5"/>
      <c r="F76" s="5"/>
      <c r="G76" s="5"/>
      <c r="H76" s="5"/>
      <c r="I76" s="5"/>
      <c r="J76" s="5"/>
      <c r="K76" s="6"/>
      <c r="L76" s="6"/>
      <c r="N76" s="3"/>
      <c r="P76" s="93"/>
      <c r="Q76" s="93"/>
      <c r="R76" s="93"/>
      <c r="S76" s="93"/>
    </row>
    <row r="77" spans="2:19" s="2" customFormat="1" ht="15.95" customHeight="1">
      <c r="B77" s="64" t="s">
        <v>4</v>
      </c>
      <c r="C77" s="66"/>
      <c r="D77" s="66"/>
      <c r="E77" s="65">
        <f>E16-E75-E11</f>
        <v>0</v>
      </c>
      <c r="F77" s="65">
        <f t="shared" ref="F77:I77" si="20">F16-F75-F11</f>
        <v>0</v>
      </c>
      <c r="G77" s="65">
        <f t="shared" si="20"/>
        <v>0</v>
      </c>
      <c r="H77" s="65">
        <f t="shared" si="20"/>
        <v>0</v>
      </c>
      <c r="I77" s="65">
        <f t="shared" si="20"/>
        <v>0</v>
      </c>
      <c r="J77" s="65">
        <f>J16-J75-J11</f>
        <v>0</v>
      </c>
      <c r="K77" s="66"/>
      <c r="L77" s="65">
        <f>L16-L75-L11</f>
        <v>0</v>
      </c>
      <c r="N77" s="7"/>
      <c r="P77" s="93"/>
      <c r="Q77" s="93"/>
      <c r="R77" s="93"/>
      <c r="S77" s="93"/>
    </row>
    <row r="78" spans="2:19" ht="12.75" customHeight="1">
      <c r="C78" s="84"/>
      <c r="D78" s="84"/>
      <c r="E78" s="84"/>
      <c r="F78" s="84"/>
      <c r="G78" s="84"/>
      <c r="H78" s="84"/>
      <c r="I78" s="84"/>
      <c r="J78" s="84"/>
      <c r="K78" s="84"/>
      <c r="L78" s="3"/>
      <c r="N78" s="3"/>
      <c r="P78" s="93"/>
      <c r="Q78" s="93"/>
      <c r="R78" s="93"/>
      <c r="S78" s="93"/>
    </row>
    <row r="79" spans="2:19" ht="15.95" customHeight="1">
      <c r="B79" s="29" t="s">
        <v>66</v>
      </c>
      <c r="C79" s="43"/>
      <c r="D79" s="43"/>
      <c r="E79" s="17">
        <v>0</v>
      </c>
      <c r="F79" s="17">
        <v>100</v>
      </c>
      <c r="G79" s="17">
        <v>0</v>
      </c>
      <c r="H79" s="17">
        <v>27</v>
      </c>
      <c r="I79" s="17">
        <v>16</v>
      </c>
      <c r="J79" s="17">
        <v>0</v>
      </c>
      <c r="K79" s="43"/>
      <c r="L79" s="33">
        <f>SUM(C79:K79)</f>
        <v>143</v>
      </c>
      <c r="M79" s="77" t="s">
        <v>122</v>
      </c>
      <c r="N79" s="3"/>
      <c r="P79" s="93"/>
      <c r="Q79" s="93"/>
      <c r="R79" s="93"/>
      <c r="S79" s="93"/>
    </row>
    <row r="80" spans="2:19" ht="15.95" customHeight="1">
      <c r="B80" s="52" t="s">
        <v>5</v>
      </c>
      <c r="C80" s="43"/>
      <c r="D80" s="43"/>
      <c r="E80" s="43"/>
      <c r="F80" s="43"/>
      <c r="G80" s="43"/>
      <c r="H80" s="43"/>
      <c r="I80" s="43"/>
      <c r="J80" s="43"/>
      <c r="K80" s="43"/>
      <c r="L80" s="17">
        <v>600</v>
      </c>
      <c r="M80" s="77" t="s">
        <v>122</v>
      </c>
      <c r="N80" s="3"/>
      <c r="P80" s="93"/>
      <c r="Q80" s="93"/>
      <c r="R80" s="93"/>
      <c r="S80" s="93"/>
    </row>
    <row r="81" spans="2:19" ht="15.95" customHeight="1">
      <c r="B81" s="29" t="s">
        <v>87</v>
      </c>
      <c r="C81" s="43"/>
      <c r="D81" s="43"/>
      <c r="E81" s="17">
        <v>2289</v>
      </c>
      <c r="F81" s="43"/>
      <c r="G81" s="43"/>
      <c r="H81" s="43"/>
      <c r="I81" s="43"/>
      <c r="J81" s="43"/>
      <c r="K81" s="43"/>
      <c r="L81" s="33">
        <f>SUM(C81:K81)</f>
        <v>2289</v>
      </c>
      <c r="M81" s="77" t="s">
        <v>122</v>
      </c>
      <c r="N81" s="3"/>
      <c r="P81" s="93"/>
      <c r="Q81" s="93"/>
      <c r="R81" s="93"/>
      <c r="S81" s="93"/>
    </row>
    <row r="82" spans="2:19" ht="15.95" customHeight="1">
      <c r="B82" s="29" t="s">
        <v>98</v>
      </c>
      <c r="C82" s="43"/>
      <c r="D82" s="43"/>
      <c r="E82" s="17">
        <v>0</v>
      </c>
      <c r="F82" s="17">
        <v>0</v>
      </c>
      <c r="G82" s="17">
        <v>0</v>
      </c>
      <c r="H82" s="17">
        <v>0</v>
      </c>
      <c r="I82" s="17">
        <v>0</v>
      </c>
      <c r="J82" s="17">
        <v>0</v>
      </c>
      <c r="K82" s="43"/>
      <c r="L82" s="33">
        <f>SUM(C82:K82)</f>
        <v>0</v>
      </c>
      <c r="M82" s="3"/>
      <c r="N82" s="3"/>
      <c r="P82" s="93"/>
      <c r="Q82" s="93"/>
      <c r="R82" s="93"/>
      <c r="S82" s="93"/>
    </row>
    <row r="83" spans="2:19" ht="12.75" customHeight="1">
      <c r="B83" s="8"/>
      <c r="C83" s="5"/>
      <c r="D83" s="5"/>
      <c r="E83" s="5"/>
      <c r="F83" s="5"/>
      <c r="G83" s="5"/>
      <c r="H83" s="5"/>
      <c r="I83" s="5"/>
      <c r="J83" s="5"/>
      <c r="K83" s="5"/>
      <c r="L83" s="5"/>
      <c r="N83" s="3"/>
      <c r="P83" s="93"/>
      <c r="Q83" s="93"/>
      <c r="R83" s="93"/>
      <c r="S83" s="93"/>
    </row>
    <row r="84" spans="2:19" ht="15.95" customHeight="1">
      <c r="B84" s="55" t="s">
        <v>99</v>
      </c>
      <c r="C84" s="3"/>
      <c r="D84" s="3"/>
      <c r="E84" s="3"/>
      <c r="F84" s="3"/>
      <c r="G84" s="3"/>
      <c r="H84" s="3"/>
      <c r="I84" s="3"/>
      <c r="J84" s="3"/>
      <c r="K84" s="3"/>
      <c r="L84" s="3"/>
      <c r="N84" s="3"/>
      <c r="P84" s="93"/>
      <c r="Q84" s="93"/>
      <c r="R84" s="93"/>
      <c r="S84" s="93"/>
    </row>
    <row r="85" spans="2:19" ht="15.95" customHeight="1">
      <c r="B85" s="28" t="s">
        <v>12</v>
      </c>
      <c r="C85" s="43"/>
      <c r="D85" s="43"/>
      <c r="E85" s="17">
        <v>1191</v>
      </c>
      <c r="F85" s="17">
        <v>901</v>
      </c>
      <c r="G85" s="17">
        <v>210</v>
      </c>
      <c r="H85" s="17">
        <v>510</v>
      </c>
      <c r="I85" s="17">
        <v>407</v>
      </c>
      <c r="J85" s="17">
        <v>87</v>
      </c>
      <c r="K85" s="43"/>
      <c r="L85" s="33">
        <f>SUM(C85:K85)</f>
        <v>3306</v>
      </c>
      <c r="N85" s="69"/>
      <c r="P85" s="93"/>
      <c r="Q85" s="93"/>
      <c r="R85" s="93"/>
      <c r="S85" s="93"/>
    </row>
    <row r="86" spans="2:19" ht="15.95" customHeight="1">
      <c r="B86" s="28" t="s">
        <v>0</v>
      </c>
      <c r="C86" s="43"/>
      <c r="D86" s="43"/>
      <c r="E86" s="17">
        <v>14672</v>
      </c>
      <c r="F86" s="17">
        <v>3244</v>
      </c>
      <c r="G86" s="17">
        <v>29</v>
      </c>
      <c r="H86" s="17">
        <v>1553</v>
      </c>
      <c r="I86" s="17">
        <v>2416</v>
      </c>
      <c r="J86" s="17">
        <v>11</v>
      </c>
      <c r="K86" s="43"/>
      <c r="L86" s="33">
        <f>SUM(C86:K86)</f>
        <v>21925</v>
      </c>
      <c r="N86" s="69"/>
      <c r="P86" s="93"/>
      <c r="Q86" s="93"/>
      <c r="R86" s="93"/>
      <c r="S86" s="93"/>
    </row>
    <row r="87" spans="2:19" ht="15.95" customHeight="1">
      <c r="B87" s="29" t="s">
        <v>65</v>
      </c>
      <c r="C87" s="43"/>
      <c r="D87" s="43"/>
      <c r="E87" s="17">
        <v>628</v>
      </c>
      <c r="F87" s="17">
        <v>831</v>
      </c>
      <c r="G87" s="17">
        <v>570</v>
      </c>
      <c r="H87" s="17">
        <v>1903</v>
      </c>
      <c r="I87" s="17">
        <v>71</v>
      </c>
      <c r="J87" s="17">
        <v>7</v>
      </c>
      <c r="K87" s="43"/>
      <c r="L87" s="33">
        <f>SUM(C87:K87)</f>
        <v>4010</v>
      </c>
      <c r="N87" s="69"/>
      <c r="P87" s="93"/>
      <c r="Q87" s="93"/>
      <c r="R87" s="93"/>
      <c r="S87" s="93"/>
    </row>
    <row r="88" spans="2:19" ht="15.95" customHeight="1">
      <c r="B88" s="53" t="s">
        <v>76</v>
      </c>
      <c r="C88" s="43"/>
      <c r="D88" s="43"/>
      <c r="E88" s="54">
        <f t="shared" ref="E88:J88" si="21">SUM(E89,E98)</f>
        <v>33791</v>
      </c>
      <c r="F88" s="54">
        <f t="shared" si="21"/>
        <v>41795</v>
      </c>
      <c r="G88" s="54">
        <f t="shared" si="21"/>
        <v>5833</v>
      </c>
      <c r="H88" s="54">
        <f t="shared" si="21"/>
        <v>23586</v>
      </c>
      <c r="I88" s="54">
        <f t="shared" si="21"/>
        <v>3327</v>
      </c>
      <c r="J88" s="54">
        <f t="shared" si="21"/>
        <v>425</v>
      </c>
      <c r="K88" s="43"/>
      <c r="L88" s="33">
        <f>SUM(C88:K88)</f>
        <v>108757</v>
      </c>
      <c r="N88" s="75">
        <f>SUM(N89,N98)</f>
        <v>0</v>
      </c>
      <c r="P88" s="93"/>
      <c r="Q88" s="93"/>
      <c r="R88" s="93"/>
      <c r="S88" s="93"/>
    </row>
    <row r="89" spans="2:19" ht="15.95" customHeight="1">
      <c r="B89" s="53" t="s">
        <v>77</v>
      </c>
      <c r="C89" s="43"/>
      <c r="D89" s="43"/>
      <c r="E89" s="54">
        <f>E95+E96+E90+E97</f>
        <v>15640</v>
      </c>
      <c r="F89" s="54">
        <f>F90+F97</f>
        <v>29726</v>
      </c>
      <c r="G89" s="54">
        <f>G90+G97</f>
        <v>3474</v>
      </c>
      <c r="H89" s="54">
        <f>H90+H97</f>
        <v>5475</v>
      </c>
      <c r="I89" s="54">
        <f>I90+I97</f>
        <v>884</v>
      </c>
      <c r="J89" s="54">
        <f>J90+J97</f>
        <v>0</v>
      </c>
      <c r="K89" s="43"/>
      <c r="L89" s="33">
        <f>SUM(C89:K89)</f>
        <v>55199</v>
      </c>
      <c r="N89" s="75">
        <f>N90</f>
        <v>0</v>
      </c>
      <c r="P89" s="93"/>
      <c r="Q89" s="93"/>
      <c r="R89" s="93"/>
      <c r="S89" s="93"/>
    </row>
    <row r="90" spans="2:19" ht="15.95" customHeight="1">
      <c r="B90" s="63" t="s">
        <v>58</v>
      </c>
      <c r="C90" s="43"/>
      <c r="D90" s="43"/>
      <c r="E90" s="54">
        <f>SUM(E91:E94)</f>
        <v>4043</v>
      </c>
      <c r="F90" s="54">
        <f t="shared" ref="F90:J90" si="22">SUM(F91:F94)</f>
        <v>14401</v>
      </c>
      <c r="G90" s="54">
        <f t="shared" si="22"/>
        <v>600</v>
      </c>
      <c r="H90" s="54">
        <f t="shared" si="22"/>
        <v>5158</v>
      </c>
      <c r="I90" s="54">
        <f t="shared" si="22"/>
        <v>884</v>
      </c>
      <c r="J90" s="54">
        <f t="shared" si="22"/>
        <v>0</v>
      </c>
      <c r="K90" s="43"/>
      <c r="L90" s="33">
        <f t="shared" ref="L90:L108" si="23">SUM(C90:K90)</f>
        <v>25086</v>
      </c>
      <c r="N90" s="75">
        <f>N94</f>
        <v>0</v>
      </c>
      <c r="P90" s="93"/>
      <c r="Q90" s="93"/>
      <c r="R90" s="93"/>
      <c r="S90" s="93"/>
    </row>
    <row r="91" spans="2:19" ht="15.95" customHeight="1">
      <c r="B91" s="29" t="s">
        <v>114</v>
      </c>
      <c r="C91" s="43"/>
      <c r="D91" s="43"/>
      <c r="E91" s="17">
        <v>0</v>
      </c>
      <c r="F91" s="17">
        <v>3415</v>
      </c>
      <c r="G91" s="17">
        <v>0</v>
      </c>
      <c r="H91" s="17">
        <v>0</v>
      </c>
      <c r="I91" s="17">
        <v>0</v>
      </c>
      <c r="J91" s="17">
        <v>0</v>
      </c>
      <c r="K91" s="43"/>
      <c r="L91" s="33">
        <f t="shared" si="23"/>
        <v>3415</v>
      </c>
      <c r="N91" s="69"/>
      <c r="P91" s="93"/>
      <c r="Q91" s="93"/>
      <c r="R91" s="93"/>
      <c r="S91" s="93"/>
    </row>
    <row r="92" spans="2:19" ht="15.95" customHeight="1">
      <c r="B92" s="29" t="s">
        <v>115</v>
      </c>
      <c r="C92" s="43"/>
      <c r="D92" s="43"/>
      <c r="E92" s="17">
        <v>0</v>
      </c>
      <c r="F92" s="17">
        <v>947</v>
      </c>
      <c r="G92" s="17">
        <v>0</v>
      </c>
      <c r="H92" s="17">
        <v>0</v>
      </c>
      <c r="I92" s="17">
        <v>0</v>
      </c>
      <c r="J92" s="17">
        <v>0</v>
      </c>
      <c r="K92" s="43"/>
      <c r="L92" s="33">
        <f t="shared" si="23"/>
        <v>947</v>
      </c>
      <c r="N92" s="69"/>
      <c r="P92" s="93"/>
      <c r="Q92" s="93"/>
      <c r="R92" s="93"/>
      <c r="S92" s="93"/>
    </row>
    <row r="93" spans="2:19" ht="15.95" customHeight="1">
      <c r="B93" s="29" t="s">
        <v>59</v>
      </c>
      <c r="C93" s="43"/>
      <c r="D93" s="43"/>
      <c r="E93" s="43"/>
      <c r="F93" s="43"/>
      <c r="G93" s="17">
        <v>0</v>
      </c>
      <c r="H93" s="17">
        <v>0</v>
      </c>
      <c r="I93" s="17">
        <v>0</v>
      </c>
      <c r="J93" s="17">
        <v>0</v>
      </c>
      <c r="K93" s="43"/>
      <c r="L93" s="33">
        <f t="shared" si="23"/>
        <v>0</v>
      </c>
      <c r="N93" s="69"/>
      <c r="P93" s="93"/>
      <c r="Q93" s="93"/>
      <c r="R93" s="93"/>
      <c r="S93" s="93"/>
    </row>
    <row r="94" spans="2:19" ht="15.95" customHeight="1">
      <c r="B94" s="52" t="s">
        <v>60</v>
      </c>
      <c r="C94" s="43"/>
      <c r="D94" s="43"/>
      <c r="E94" s="17">
        <v>4043</v>
      </c>
      <c r="F94" s="17">
        <v>10039</v>
      </c>
      <c r="G94" s="17">
        <v>600</v>
      </c>
      <c r="H94" s="17">
        <v>5158</v>
      </c>
      <c r="I94" s="17">
        <v>884</v>
      </c>
      <c r="J94" s="17">
        <v>0</v>
      </c>
      <c r="K94" s="43"/>
      <c r="L94" s="33">
        <f t="shared" si="23"/>
        <v>20724</v>
      </c>
      <c r="N94" s="87">
        <v>0</v>
      </c>
      <c r="P94" s="93"/>
      <c r="Q94" s="93"/>
      <c r="R94" s="93"/>
      <c r="S94" s="93"/>
    </row>
    <row r="95" spans="2:19" ht="15.95" customHeight="1">
      <c r="B95" s="52" t="s">
        <v>1</v>
      </c>
      <c r="C95" s="43"/>
      <c r="D95" s="43"/>
      <c r="E95" s="17">
        <v>783</v>
      </c>
      <c r="F95" s="43"/>
      <c r="G95" s="43"/>
      <c r="H95" s="43"/>
      <c r="I95" s="43"/>
      <c r="J95" s="43"/>
      <c r="K95" s="43"/>
      <c r="L95" s="33">
        <f>SUM(C95:K95)</f>
        <v>783</v>
      </c>
      <c r="N95" s="69"/>
      <c r="P95" s="93"/>
      <c r="Q95" s="93"/>
      <c r="R95" s="93"/>
      <c r="S95" s="93"/>
    </row>
    <row r="96" spans="2:19" ht="15.95" customHeight="1">
      <c r="B96" s="29" t="s">
        <v>78</v>
      </c>
      <c r="C96" s="43"/>
      <c r="D96" s="43"/>
      <c r="E96" s="17">
        <v>10211</v>
      </c>
      <c r="F96" s="43"/>
      <c r="G96" s="43"/>
      <c r="H96" s="43"/>
      <c r="I96" s="43"/>
      <c r="J96" s="43"/>
      <c r="K96" s="43"/>
      <c r="L96" s="33">
        <f>SUM(C96:K96)</f>
        <v>10211</v>
      </c>
      <c r="N96" s="87">
        <v>0</v>
      </c>
      <c r="P96" s="93"/>
      <c r="Q96" s="93"/>
      <c r="R96" s="93"/>
      <c r="S96" s="93"/>
    </row>
    <row r="97" spans="2:19" ht="15.95" customHeight="1">
      <c r="B97" s="29" t="s">
        <v>79</v>
      </c>
      <c r="C97" s="43"/>
      <c r="D97" s="43"/>
      <c r="E97" s="17">
        <v>603</v>
      </c>
      <c r="F97" s="17">
        <v>15325</v>
      </c>
      <c r="G97" s="17">
        <v>2874</v>
      </c>
      <c r="H97" s="17">
        <v>317</v>
      </c>
      <c r="I97" s="17">
        <v>0</v>
      </c>
      <c r="J97" s="17">
        <v>0</v>
      </c>
      <c r="K97" s="43"/>
      <c r="L97" s="33">
        <f t="shared" si="23"/>
        <v>19119</v>
      </c>
      <c r="N97" s="87">
        <v>0</v>
      </c>
      <c r="P97" s="93"/>
      <c r="Q97" s="93"/>
      <c r="R97" s="93"/>
      <c r="S97" s="93"/>
    </row>
    <row r="98" spans="2:19" ht="15.95" customHeight="1">
      <c r="B98" s="53" t="s">
        <v>80</v>
      </c>
      <c r="C98" s="43"/>
      <c r="D98" s="43"/>
      <c r="E98" s="54">
        <f t="shared" ref="E98:J98" si="24">SUM(E99,E102:E108)</f>
        <v>18151</v>
      </c>
      <c r="F98" s="54">
        <f t="shared" si="24"/>
        <v>12069</v>
      </c>
      <c r="G98" s="54">
        <f t="shared" si="24"/>
        <v>2359</v>
      </c>
      <c r="H98" s="54">
        <f t="shared" si="24"/>
        <v>18111</v>
      </c>
      <c r="I98" s="54">
        <f t="shared" si="24"/>
        <v>2443</v>
      </c>
      <c r="J98" s="54">
        <f t="shared" si="24"/>
        <v>425</v>
      </c>
      <c r="K98" s="43"/>
      <c r="L98" s="33">
        <f t="shared" si="23"/>
        <v>53558</v>
      </c>
      <c r="N98" s="75">
        <f>SUM(N101:N103)</f>
        <v>0</v>
      </c>
      <c r="P98" s="93"/>
      <c r="Q98" s="93"/>
      <c r="R98" s="93"/>
      <c r="S98" s="93"/>
    </row>
    <row r="99" spans="2:19" ht="15.95" customHeight="1">
      <c r="B99" s="63" t="s">
        <v>2</v>
      </c>
      <c r="C99" s="43"/>
      <c r="D99" s="43"/>
      <c r="E99" s="54">
        <f>SUM(E100:E101)</f>
        <v>147</v>
      </c>
      <c r="F99" s="54">
        <f t="shared" ref="F99:J99" si="25">SUM(F100:F101)</f>
        <v>11069</v>
      </c>
      <c r="G99" s="54">
        <f t="shared" si="25"/>
        <v>2129</v>
      </c>
      <c r="H99" s="54">
        <f t="shared" si="25"/>
        <v>13116</v>
      </c>
      <c r="I99" s="54">
        <f t="shared" si="25"/>
        <v>1046</v>
      </c>
      <c r="J99" s="54">
        <f t="shared" si="25"/>
        <v>0</v>
      </c>
      <c r="K99" s="43"/>
      <c r="L99" s="33">
        <f t="shared" si="23"/>
        <v>27507</v>
      </c>
      <c r="N99" s="75">
        <f>SUM(N100:N101)</f>
        <v>0</v>
      </c>
      <c r="P99" s="93"/>
      <c r="Q99" s="93"/>
      <c r="R99" s="93"/>
      <c r="S99" s="93"/>
    </row>
    <row r="100" spans="2:19" ht="15.95" customHeight="1">
      <c r="B100" s="52" t="s">
        <v>107</v>
      </c>
      <c r="C100" s="43"/>
      <c r="D100" s="43"/>
      <c r="E100" s="17">
        <v>0</v>
      </c>
      <c r="F100" s="17">
        <v>8371</v>
      </c>
      <c r="G100" s="17">
        <v>0</v>
      </c>
      <c r="H100" s="17">
        <v>0</v>
      </c>
      <c r="I100" s="17">
        <v>0</v>
      </c>
      <c r="J100" s="17">
        <v>0</v>
      </c>
      <c r="K100" s="43"/>
      <c r="L100" s="33">
        <f t="shared" si="23"/>
        <v>8371</v>
      </c>
      <c r="N100" s="17">
        <v>0</v>
      </c>
      <c r="P100" s="93"/>
      <c r="Q100" s="93"/>
      <c r="R100" s="93"/>
      <c r="S100" s="93"/>
    </row>
    <row r="101" spans="2:19" ht="15.95" customHeight="1">
      <c r="B101" s="52" t="s">
        <v>61</v>
      </c>
      <c r="C101" s="43"/>
      <c r="D101" s="43"/>
      <c r="E101" s="17">
        <v>147</v>
      </c>
      <c r="F101" s="17">
        <v>2698</v>
      </c>
      <c r="G101" s="17">
        <v>2129</v>
      </c>
      <c r="H101" s="17">
        <v>13116</v>
      </c>
      <c r="I101" s="17">
        <v>1046</v>
      </c>
      <c r="J101" s="17">
        <v>0</v>
      </c>
      <c r="K101" s="43"/>
      <c r="L101" s="33">
        <f t="shared" si="23"/>
        <v>19136</v>
      </c>
      <c r="N101" s="87">
        <v>0</v>
      </c>
      <c r="P101" s="93"/>
      <c r="Q101" s="93"/>
      <c r="R101" s="93"/>
      <c r="S101" s="93"/>
    </row>
    <row r="102" spans="2:19" ht="15.95" customHeight="1">
      <c r="B102" s="52" t="s">
        <v>3</v>
      </c>
      <c r="C102" s="43"/>
      <c r="D102" s="43"/>
      <c r="E102" s="17">
        <v>473</v>
      </c>
      <c r="F102" s="17">
        <v>515</v>
      </c>
      <c r="G102" s="17">
        <v>107</v>
      </c>
      <c r="H102" s="17">
        <v>4262</v>
      </c>
      <c r="I102" s="17">
        <v>766</v>
      </c>
      <c r="J102" s="17">
        <v>0</v>
      </c>
      <c r="K102" s="43"/>
      <c r="L102" s="33">
        <f t="shared" si="23"/>
        <v>6123</v>
      </c>
      <c r="N102" s="87">
        <v>0</v>
      </c>
      <c r="P102" s="93"/>
      <c r="Q102" s="93"/>
      <c r="R102" s="93"/>
      <c r="S102" s="93"/>
    </row>
    <row r="103" spans="2:19" ht="15.95" customHeight="1">
      <c r="B103" s="29" t="s">
        <v>81</v>
      </c>
      <c r="C103" s="43"/>
      <c r="D103" s="43"/>
      <c r="E103" s="17">
        <v>0</v>
      </c>
      <c r="F103" s="17">
        <v>-13</v>
      </c>
      <c r="G103" s="17">
        <v>0</v>
      </c>
      <c r="H103" s="17">
        <v>0</v>
      </c>
      <c r="I103" s="17">
        <v>0</v>
      </c>
      <c r="J103" s="17">
        <v>0</v>
      </c>
      <c r="K103" s="43"/>
      <c r="L103" s="33">
        <f t="shared" si="23"/>
        <v>-13</v>
      </c>
      <c r="N103" s="87">
        <v>0</v>
      </c>
      <c r="P103" s="93"/>
      <c r="Q103" s="93"/>
      <c r="R103" s="93"/>
      <c r="S103" s="93"/>
    </row>
    <row r="104" spans="2:19" ht="15.95" customHeight="1">
      <c r="B104" s="29" t="s">
        <v>82</v>
      </c>
      <c r="C104" s="43"/>
      <c r="D104" s="43"/>
      <c r="E104" s="17">
        <v>0</v>
      </c>
      <c r="F104" s="17">
        <v>469</v>
      </c>
      <c r="G104" s="17">
        <v>59</v>
      </c>
      <c r="H104" s="17">
        <v>733</v>
      </c>
      <c r="I104" s="17">
        <v>0</v>
      </c>
      <c r="J104" s="17">
        <v>0</v>
      </c>
      <c r="K104" s="43"/>
      <c r="L104" s="33">
        <f t="shared" si="23"/>
        <v>1261</v>
      </c>
      <c r="N104" s="69"/>
      <c r="P104" s="93"/>
      <c r="Q104" s="93"/>
      <c r="R104" s="93"/>
      <c r="S104" s="93"/>
    </row>
    <row r="105" spans="2:19" ht="15.95" customHeight="1">
      <c r="B105" s="29" t="s">
        <v>83</v>
      </c>
      <c r="C105" s="43"/>
      <c r="D105" s="43"/>
      <c r="E105" s="43"/>
      <c r="F105" s="17">
        <v>0</v>
      </c>
      <c r="G105" s="17">
        <v>0</v>
      </c>
      <c r="H105" s="17">
        <v>0</v>
      </c>
      <c r="I105" s="17">
        <v>514</v>
      </c>
      <c r="J105" s="17">
        <v>0</v>
      </c>
      <c r="K105" s="43"/>
      <c r="L105" s="33">
        <f t="shared" si="23"/>
        <v>514</v>
      </c>
      <c r="N105" s="69"/>
      <c r="P105" s="93"/>
      <c r="Q105" s="93"/>
      <c r="R105" s="93"/>
      <c r="S105" s="93"/>
    </row>
    <row r="106" spans="2:19" ht="15.95" customHeight="1">
      <c r="B106" s="29" t="s">
        <v>84</v>
      </c>
      <c r="C106" s="43"/>
      <c r="D106" s="43"/>
      <c r="E106" s="17">
        <v>1152</v>
      </c>
      <c r="F106" s="61"/>
      <c r="G106" s="61"/>
      <c r="H106" s="61"/>
      <c r="I106" s="61"/>
      <c r="J106" s="61"/>
      <c r="K106" s="43"/>
      <c r="L106" s="33">
        <f t="shared" si="23"/>
        <v>1152</v>
      </c>
      <c r="N106" s="69"/>
      <c r="P106" s="93"/>
      <c r="Q106" s="93"/>
      <c r="R106" s="93"/>
      <c r="S106" s="93"/>
    </row>
    <row r="107" spans="2:19" ht="15.95" customHeight="1">
      <c r="B107" s="29" t="s">
        <v>85</v>
      </c>
      <c r="C107" s="43"/>
      <c r="D107" s="43"/>
      <c r="E107" s="17">
        <v>14130</v>
      </c>
      <c r="F107" s="61"/>
      <c r="G107" s="61"/>
      <c r="H107" s="61"/>
      <c r="I107" s="61"/>
      <c r="J107" s="61"/>
      <c r="K107" s="43"/>
      <c r="L107" s="33">
        <f t="shared" si="23"/>
        <v>14130</v>
      </c>
      <c r="N107" s="69"/>
      <c r="P107" s="93"/>
      <c r="Q107" s="93"/>
      <c r="R107" s="93"/>
      <c r="S107" s="93"/>
    </row>
    <row r="108" spans="2:19" ht="15.95" customHeight="1">
      <c r="B108" s="29" t="s">
        <v>86</v>
      </c>
      <c r="C108" s="43"/>
      <c r="D108" s="43"/>
      <c r="E108" s="17">
        <v>2249</v>
      </c>
      <c r="F108" s="17">
        <v>29</v>
      </c>
      <c r="G108" s="17">
        <v>64</v>
      </c>
      <c r="H108" s="17">
        <v>0</v>
      </c>
      <c r="I108" s="17">
        <v>117</v>
      </c>
      <c r="J108" s="17">
        <v>425</v>
      </c>
      <c r="K108" s="43"/>
      <c r="L108" s="33">
        <f t="shared" si="23"/>
        <v>2884</v>
      </c>
      <c r="N108" s="69"/>
      <c r="P108" s="93"/>
      <c r="Q108" s="93"/>
      <c r="R108" s="93"/>
      <c r="S108" s="93"/>
    </row>
    <row r="109" spans="2:19" ht="15.95" customHeight="1">
      <c r="B109" s="60" t="s">
        <v>62</v>
      </c>
      <c r="C109" s="32">
        <f>C28</f>
        <v>2634</v>
      </c>
      <c r="D109" s="32">
        <f>D28</f>
        <v>63</v>
      </c>
      <c r="E109" s="32">
        <f t="shared" ref="E109:J109" si="26">SUM(E85:E88)</f>
        <v>50282</v>
      </c>
      <c r="F109" s="32">
        <f t="shared" si="26"/>
        <v>46771</v>
      </c>
      <c r="G109" s="32">
        <f t="shared" si="26"/>
        <v>6642</v>
      </c>
      <c r="H109" s="32">
        <f t="shared" si="26"/>
        <v>27552</v>
      </c>
      <c r="I109" s="32">
        <f t="shared" si="26"/>
        <v>6221</v>
      </c>
      <c r="J109" s="32">
        <f t="shared" si="26"/>
        <v>530</v>
      </c>
      <c r="K109" s="32">
        <f>K28</f>
        <v>162</v>
      </c>
      <c r="L109" s="32">
        <f>SUM(C109:K109)</f>
        <v>140857</v>
      </c>
      <c r="N109" s="35">
        <f>N88</f>
        <v>0</v>
      </c>
      <c r="P109" s="93"/>
      <c r="Q109" s="93"/>
      <c r="R109" s="93"/>
      <c r="S109" s="93"/>
    </row>
    <row r="110" spans="2:19" ht="12.75" customHeight="1">
      <c r="B110" s="8"/>
      <c r="C110" s="5"/>
      <c r="D110" s="5"/>
      <c r="E110" s="5"/>
      <c r="F110" s="5"/>
      <c r="G110" s="5"/>
      <c r="H110" s="5"/>
      <c r="I110" s="5"/>
      <c r="J110" s="5"/>
      <c r="K110" s="6"/>
      <c r="L110" s="6"/>
      <c r="P110" s="93"/>
      <c r="Q110" s="93"/>
      <c r="R110" s="93"/>
      <c r="S110" s="93"/>
    </row>
    <row r="111" spans="2:19" ht="15.95" customHeight="1">
      <c r="B111" s="70" t="s">
        <v>55</v>
      </c>
      <c r="C111" s="72"/>
      <c r="D111" s="73"/>
      <c r="E111" s="71">
        <f>E28-E109</f>
        <v>0</v>
      </c>
      <c r="F111" s="71">
        <f t="shared" ref="F111:L111" si="27">F28-F109</f>
        <v>0</v>
      </c>
      <c r="G111" s="71">
        <f t="shared" si="27"/>
        <v>0</v>
      </c>
      <c r="H111" s="71">
        <f t="shared" si="27"/>
        <v>0</v>
      </c>
      <c r="I111" s="71">
        <f t="shared" si="27"/>
        <v>0</v>
      </c>
      <c r="J111" s="71">
        <f t="shared" si="27"/>
        <v>0</v>
      </c>
      <c r="K111" s="74"/>
      <c r="L111" s="71">
        <f t="shared" si="27"/>
        <v>0</v>
      </c>
      <c r="P111" s="93"/>
      <c r="Q111" s="93"/>
      <c r="R111" s="93"/>
      <c r="S111" s="93"/>
    </row>
    <row r="112" spans="2:19" ht="12.75" customHeight="1">
      <c r="B112" s="8"/>
      <c r="C112" s="5"/>
      <c r="D112" s="5"/>
      <c r="E112" s="5"/>
      <c r="F112" s="5"/>
      <c r="G112" s="5"/>
      <c r="H112" s="5"/>
      <c r="I112" s="5"/>
      <c r="J112" s="5"/>
      <c r="K112" s="6"/>
      <c r="L112" s="6"/>
      <c r="P112" s="93"/>
      <c r="Q112" s="93"/>
      <c r="R112" s="93"/>
      <c r="S112" s="93"/>
    </row>
    <row r="113" spans="2:19" ht="15.95" customHeight="1">
      <c r="B113" s="29" t="s">
        <v>66</v>
      </c>
      <c r="C113" s="43"/>
      <c r="D113" s="43"/>
      <c r="E113" s="17">
        <v>0</v>
      </c>
      <c r="F113" s="17">
        <v>100</v>
      </c>
      <c r="G113" s="17">
        <v>0</v>
      </c>
      <c r="H113" s="17">
        <v>27</v>
      </c>
      <c r="I113" s="17">
        <v>16</v>
      </c>
      <c r="J113" s="17">
        <v>0</v>
      </c>
      <c r="K113" s="43"/>
      <c r="L113" s="33">
        <f>SUM(C113:K113)</f>
        <v>143</v>
      </c>
      <c r="M113" s="76" t="s">
        <v>122</v>
      </c>
      <c r="P113" s="93"/>
      <c r="Q113" s="93"/>
      <c r="R113" s="93"/>
      <c r="S113" s="93"/>
    </row>
    <row r="114" spans="2:19" ht="15.95" customHeight="1">
      <c r="B114" s="52" t="s">
        <v>5</v>
      </c>
      <c r="C114" s="43"/>
      <c r="D114" s="43"/>
      <c r="E114" s="43"/>
      <c r="F114" s="43"/>
      <c r="G114" s="43"/>
      <c r="H114" s="43"/>
      <c r="I114" s="43"/>
      <c r="J114" s="43"/>
      <c r="K114" s="43"/>
      <c r="L114" s="17">
        <v>600</v>
      </c>
      <c r="M114" s="76" t="s">
        <v>122</v>
      </c>
      <c r="P114" s="93"/>
      <c r="Q114" s="93"/>
      <c r="R114" s="93"/>
      <c r="S114" s="93"/>
    </row>
    <row r="115" spans="2:19" ht="12.75" customHeight="1">
      <c r="B115" s="8"/>
      <c r="C115" s="5"/>
      <c r="D115" s="5"/>
      <c r="E115" s="5"/>
      <c r="F115" s="5"/>
      <c r="G115" s="5"/>
      <c r="H115" s="5"/>
      <c r="I115" s="5"/>
      <c r="J115" s="5"/>
      <c r="K115" s="5"/>
      <c r="L115" s="5"/>
      <c r="P115" s="93"/>
      <c r="Q115" s="93"/>
      <c r="R115" s="93"/>
      <c r="S115" s="93"/>
    </row>
    <row r="116" spans="2:19" ht="15.95" customHeight="1">
      <c r="B116" s="55" t="s">
        <v>100</v>
      </c>
      <c r="C116" s="3"/>
      <c r="D116" s="3"/>
      <c r="E116" s="3"/>
      <c r="F116" s="3"/>
      <c r="G116" s="3"/>
      <c r="H116" s="3"/>
      <c r="I116" s="3"/>
      <c r="J116" s="3"/>
      <c r="K116" s="3"/>
      <c r="L116" s="3"/>
      <c r="P116" s="93"/>
      <c r="Q116" s="93"/>
      <c r="R116" s="93"/>
      <c r="S116" s="93"/>
    </row>
    <row r="117" spans="2:19" ht="15.95" customHeight="1">
      <c r="B117" s="67" t="s">
        <v>0</v>
      </c>
      <c r="C117" s="43"/>
      <c r="D117" s="43"/>
      <c r="E117" s="17">
        <v>0</v>
      </c>
      <c r="F117" s="17">
        <v>0</v>
      </c>
      <c r="G117" s="17">
        <v>0</v>
      </c>
      <c r="H117" s="17">
        <v>0</v>
      </c>
      <c r="I117" s="17">
        <v>0</v>
      </c>
      <c r="J117" s="17">
        <v>0</v>
      </c>
      <c r="K117" s="43"/>
      <c r="L117" s="33">
        <f>SUM(C117:K117)</f>
        <v>0</v>
      </c>
      <c r="P117" s="93"/>
      <c r="Q117" s="93"/>
      <c r="R117" s="93"/>
      <c r="S117" s="93"/>
    </row>
    <row r="118" spans="2:19" ht="15.95" customHeight="1">
      <c r="B118" s="29" t="s">
        <v>65</v>
      </c>
      <c r="C118" s="43"/>
      <c r="D118" s="43"/>
      <c r="E118" s="17">
        <v>0</v>
      </c>
      <c r="F118" s="17">
        <v>0</v>
      </c>
      <c r="G118" s="17">
        <v>0</v>
      </c>
      <c r="H118" s="17">
        <v>0</v>
      </c>
      <c r="I118" s="17">
        <v>0</v>
      </c>
      <c r="J118" s="17">
        <v>0</v>
      </c>
      <c r="K118" s="43"/>
      <c r="L118" s="33">
        <f>SUM(C118:K118)</f>
        <v>0</v>
      </c>
      <c r="P118" s="93"/>
      <c r="Q118" s="93"/>
      <c r="R118" s="93"/>
      <c r="S118" s="93"/>
    </row>
    <row r="119" spans="2:19" ht="15.95" customHeight="1">
      <c r="B119" s="29" t="s">
        <v>88</v>
      </c>
      <c r="C119" s="43"/>
      <c r="D119" s="43"/>
      <c r="E119" s="17">
        <v>0</v>
      </c>
      <c r="F119" s="17">
        <v>0</v>
      </c>
      <c r="G119" s="17">
        <v>0</v>
      </c>
      <c r="H119" s="17">
        <v>0</v>
      </c>
      <c r="I119" s="17">
        <v>0</v>
      </c>
      <c r="J119" s="17">
        <v>0</v>
      </c>
      <c r="K119" s="43"/>
      <c r="L119" s="33">
        <f>SUM(C119:K119)</f>
        <v>0</v>
      </c>
      <c r="P119" s="93"/>
      <c r="Q119" s="93"/>
      <c r="R119" s="93"/>
      <c r="S119" s="93"/>
    </row>
    <row r="120" spans="2:19" ht="15.95" customHeight="1">
      <c r="B120" s="53" t="s">
        <v>76</v>
      </c>
      <c r="C120" s="43"/>
      <c r="D120" s="43"/>
      <c r="E120" s="54">
        <f t="shared" ref="E120:J120" si="28">SUM(E121,E126)</f>
        <v>-216</v>
      </c>
      <c r="F120" s="54">
        <f t="shared" si="28"/>
        <v>-6155</v>
      </c>
      <c r="G120" s="54">
        <f t="shared" si="28"/>
        <v>-462</v>
      </c>
      <c r="H120" s="54">
        <f t="shared" si="28"/>
        <v>-1040</v>
      </c>
      <c r="I120" s="54">
        <f t="shared" si="28"/>
        <v>-521</v>
      </c>
      <c r="J120" s="54">
        <f t="shared" si="28"/>
        <v>-63</v>
      </c>
      <c r="K120" s="43"/>
      <c r="L120" s="33">
        <f>SUM(C120:K120)</f>
        <v>-8457</v>
      </c>
      <c r="P120" s="93"/>
      <c r="Q120" s="93"/>
      <c r="R120" s="93"/>
      <c r="S120" s="93"/>
    </row>
    <row r="121" spans="2:19" ht="15.95" customHeight="1">
      <c r="B121" s="53" t="s">
        <v>77</v>
      </c>
      <c r="C121" s="43"/>
      <c r="D121" s="43"/>
      <c r="E121" s="54">
        <f t="shared" ref="E121:J121" si="29">SUM(E122:E125)</f>
        <v>0</v>
      </c>
      <c r="F121" s="54">
        <f t="shared" si="29"/>
        <v>-5253</v>
      </c>
      <c r="G121" s="54">
        <f t="shared" si="29"/>
        <v>-262</v>
      </c>
      <c r="H121" s="54">
        <f t="shared" si="29"/>
        <v>-276</v>
      </c>
      <c r="I121" s="54">
        <f t="shared" si="29"/>
        <v>-364</v>
      </c>
      <c r="J121" s="54">
        <f t="shared" si="29"/>
        <v>-4</v>
      </c>
      <c r="K121" s="43"/>
      <c r="L121" s="33">
        <f>SUM(C121:K121)</f>
        <v>-6159</v>
      </c>
      <c r="P121" s="93"/>
      <c r="Q121" s="93"/>
      <c r="R121" s="93"/>
      <c r="S121" s="93"/>
    </row>
    <row r="122" spans="2:19" ht="15.95" customHeight="1">
      <c r="B122" s="68" t="s">
        <v>58</v>
      </c>
      <c r="C122" s="43"/>
      <c r="D122" s="43"/>
      <c r="E122" s="88">
        <v>0</v>
      </c>
      <c r="F122" s="88">
        <v>-5253</v>
      </c>
      <c r="G122" s="88">
        <v>-262</v>
      </c>
      <c r="H122" s="88">
        <v>-276</v>
      </c>
      <c r="I122" s="88">
        <v>-364</v>
      </c>
      <c r="J122" s="88">
        <v>-4</v>
      </c>
      <c r="K122" s="43"/>
      <c r="L122" s="33">
        <f t="shared" ref="L122:L134" si="30">SUM(C122:K122)</f>
        <v>-6159</v>
      </c>
      <c r="P122" s="93"/>
      <c r="Q122" s="93"/>
      <c r="R122" s="93"/>
      <c r="S122" s="93"/>
    </row>
    <row r="123" spans="2:19" ht="15.95" customHeight="1">
      <c r="B123" s="68" t="s">
        <v>1</v>
      </c>
      <c r="C123" s="43"/>
      <c r="D123" s="43"/>
      <c r="E123" s="17">
        <v>0</v>
      </c>
      <c r="F123" s="43"/>
      <c r="G123" s="43"/>
      <c r="H123" s="43"/>
      <c r="I123" s="43"/>
      <c r="J123" s="43"/>
      <c r="K123" s="43"/>
      <c r="L123" s="33">
        <f>SUM(C123:K123)</f>
        <v>0</v>
      </c>
      <c r="P123" s="93"/>
      <c r="Q123" s="93"/>
      <c r="R123" s="93"/>
      <c r="S123" s="93"/>
    </row>
    <row r="124" spans="2:19" ht="15.95" customHeight="1">
      <c r="B124" s="30" t="s">
        <v>78</v>
      </c>
      <c r="C124" s="43"/>
      <c r="D124" s="43"/>
      <c r="E124" s="17">
        <v>0</v>
      </c>
      <c r="F124" s="43"/>
      <c r="G124" s="43"/>
      <c r="H124" s="43"/>
      <c r="I124" s="43"/>
      <c r="J124" s="43"/>
      <c r="K124" s="43"/>
      <c r="L124" s="33">
        <f>SUM(C124:K124)</f>
        <v>0</v>
      </c>
      <c r="P124" s="93"/>
      <c r="Q124" s="93"/>
      <c r="R124" s="93"/>
      <c r="S124" s="93"/>
    </row>
    <row r="125" spans="2:19" ht="15.95" customHeight="1">
      <c r="B125" s="30" t="s">
        <v>79</v>
      </c>
      <c r="C125" s="43"/>
      <c r="D125" s="43"/>
      <c r="E125" s="88">
        <v>0</v>
      </c>
      <c r="F125" s="88">
        <v>0</v>
      </c>
      <c r="G125" s="88">
        <v>0</v>
      </c>
      <c r="H125" s="88">
        <v>0</v>
      </c>
      <c r="I125" s="88">
        <v>0</v>
      </c>
      <c r="J125" s="88">
        <v>0</v>
      </c>
      <c r="K125" s="43"/>
      <c r="L125" s="33">
        <f t="shared" si="30"/>
        <v>0</v>
      </c>
      <c r="P125" s="93"/>
      <c r="Q125" s="93"/>
      <c r="R125" s="93"/>
      <c r="S125" s="93"/>
    </row>
    <row r="126" spans="2:19" ht="15.95" customHeight="1">
      <c r="B126" s="53" t="s">
        <v>80</v>
      </c>
      <c r="C126" s="43"/>
      <c r="D126" s="43"/>
      <c r="E126" s="54">
        <f t="shared" ref="E126:J126" si="31">SUM(E127:E134)</f>
        <v>-216</v>
      </c>
      <c r="F126" s="54">
        <f t="shared" si="31"/>
        <v>-902</v>
      </c>
      <c r="G126" s="54">
        <f t="shared" si="31"/>
        <v>-200</v>
      </c>
      <c r="H126" s="54">
        <f t="shared" si="31"/>
        <v>-764</v>
      </c>
      <c r="I126" s="54">
        <f t="shared" si="31"/>
        <v>-157</v>
      </c>
      <c r="J126" s="54">
        <f t="shared" si="31"/>
        <v>-59</v>
      </c>
      <c r="K126" s="43"/>
      <c r="L126" s="33">
        <f t="shared" si="30"/>
        <v>-2298</v>
      </c>
      <c r="P126" s="93"/>
      <c r="Q126" s="93"/>
      <c r="R126" s="93"/>
      <c r="S126" s="93"/>
    </row>
    <row r="127" spans="2:19" ht="15.95" customHeight="1">
      <c r="B127" s="68" t="s">
        <v>2</v>
      </c>
      <c r="C127" s="43"/>
      <c r="D127" s="43"/>
      <c r="E127" s="17">
        <v>-216</v>
      </c>
      <c r="F127" s="17">
        <v>-728</v>
      </c>
      <c r="G127" s="17">
        <v>-199</v>
      </c>
      <c r="H127" s="17">
        <v>-729</v>
      </c>
      <c r="I127" s="17">
        <v>-157</v>
      </c>
      <c r="J127" s="17">
        <v>-59</v>
      </c>
      <c r="K127" s="43"/>
      <c r="L127" s="33">
        <f t="shared" si="30"/>
        <v>-2088</v>
      </c>
      <c r="P127" s="93"/>
      <c r="Q127" s="93"/>
      <c r="R127" s="93"/>
      <c r="S127" s="93"/>
    </row>
    <row r="128" spans="2:19" ht="15.95" customHeight="1">
      <c r="B128" s="68" t="s">
        <v>3</v>
      </c>
      <c r="C128" s="43"/>
      <c r="D128" s="43"/>
      <c r="E128" s="17">
        <v>0</v>
      </c>
      <c r="F128" s="17">
        <v>0</v>
      </c>
      <c r="G128" s="17">
        <v>0</v>
      </c>
      <c r="H128" s="17">
        <v>-3</v>
      </c>
      <c r="I128" s="17">
        <v>0</v>
      </c>
      <c r="J128" s="17">
        <v>0</v>
      </c>
      <c r="K128" s="43"/>
      <c r="L128" s="33">
        <f t="shared" si="30"/>
        <v>-3</v>
      </c>
      <c r="P128" s="93"/>
      <c r="Q128" s="93"/>
      <c r="R128" s="93"/>
      <c r="S128" s="93"/>
    </row>
    <row r="129" spans="2:19" ht="15.95" customHeight="1">
      <c r="B129" s="30" t="s">
        <v>81</v>
      </c>
      <c r="C129" s="43"/>
      <c r="D129" s="43"/>
      <c r="E129" s="17">
        <v>0</v>
      </c>
      <c r="F129" s="17">
        <v>-166</v>
      </c>
      <c r="G129" s="17">
        <v>0</v>
      </c>
      <c r="H129" s="17">
        <v>0</v>
      </c>
      <c r="I129" s="17">
        <v>0</v>
      </c>
      <c r="J129" s="17">
        <v>0</v>
      </c>
      <c r="K129" s="43"/>
      <c r="L129" s="33">
        <f t="shared" si="30"/>
        <v>-166</v>
      </c>
      <c r="P129" s="93"/>
      <c r="Q129" s="93"/>
      <c r="R129" s="93"/>
      <c r="S129" s="93"/>
    </row>
    <row r="130" spans="2:19" ht="15.95" customHeight="1">
      <c r="B130" s="30" t="s">
        <v>82</v>
      </c>
      <c r="C130" s="43"/>
      <c r="D130" s="43"/>
      <c r="E130" s="17">
        <v>0</v>
      </c>
      <c r="F130" s="17">
        <v>-8</v>
      </c>
      <c r="G130" s="17">
        <v>-1</v>
      </c>
      <c r="H130" s="17">
        <v>-32</v>
      </c>
      <c r="I130" s="17">
        <v>0</v>
      </c>
      <c r="J130" s="17">
        <v>0</v>
      </c>
      <c r="K130" s="43"/>
      <c r="L130" s="33">
        <f t="shared" si="30"/>
        <v>-41</v>
      </c>
      <c r="P130" s="93"/>
      <c r="Q130" s="93"/>
      <c r="R130" s="93"/>
      <c r="S130" s="93"/>
    </row>
    <row r="131" spans="2:19" ht="15.95" customHeight="1">
      <c r="B131" s="30" t="s">
        <v>83</v>
      </c>
      <c r="C131" s="43"/>
      <c r="D131" s="43"/>
      <c r="E131" s="43"/>
      <c r="F131" s="17">
        <v>0</v>
      </c>
      <c r="G131" s="17">
        <v>0</v>
      </c>
      <c r="H131" s="17">
        <v>0</v>
      </c>
      <c r="I131" s="17">
        <v>0</v>
      </c>
      <c r="J131" s="17">
        <v>0</v>
      </c>
      <c r="K131" s="43"/>
      <c r="L131" s="33">
        <f t="shared" si="30"/>
        <v>0</v>
      </c>
      <c r="P131" s="93"/>
      <c r="Q131" s="93"/>
      <c r="R131" s="93"/>
      <c r="S131" s="93"/>
    </row>
    <row r="132" spans="2:19" ht="15.95" customHeight="1">
      <c r="B132" s="30" t="s">
        <v>84</v>
      </c>
      <c r="C132" s="43"/>
      <c r="D132" s="43"/>
      <c r="E132" s="17">
        <v>0</v>
      </c>
      <c r="F132" s="61"/>
      <c r="G132" s="61"/>
      <c r="H132" s="61"/>
      <c r="I132" s="61"/>
      <c r="J132" s="61"/>
      <c r="K132" s="43"/>
      <c r="L132" s="33">
        <f t="shared" si="30"/>
        <v>0</v>
      </c>
      <c r="P132" s="93"/>
      <c r="Q132" s="93"/>
      <c r="R132" s="93"/>
      <c r="S132" s="93"/>
    </row>
    <row r="133" spans="2:19" ht="15.95" customHeight="1">
      <c r="B133" s="30" t="s">
        <v>85</v>
      </c>
      <c r="C133" s="43"/>
      <c r="D133" s="43"/>
      <c r="E133" s="17">
        <v>0</v>
      </c>
      <c r="F133" s="61"/>
      <c r="G133" s="61"/>
      <c r="H133" s="61"/>
      <c r="I133" s="61"/>
      <c r="J133" s="61"/>
      <c r="K133" s="43"/>
      <c r="L133" s="33">
        <f t="shared" si="30"/>
        <v>0</v>
      </c>
      <c r="P133" s="93"/>
      <c r="Q133" s="93"/>
      <c r="R133" s="93"/>
      <c r="S133" s="93"/>
    </row>
    <row r="134" spans="2:19" ht="15.95" customHeight="1">
      <c r="B134" s="29" t="s">
        <v>86</v>
      </c>
      <c r="C134" s="43"/>
      <c r="D134" s="43"/>
      <c r="E134" s="17">
        <v>0</v>
      </c>
      <c r="F134" s="17">
        <v>0</v>
      </c>
      <c r="G134" s="17">
        <v>0</v>
      </c>
      <c r="H134" s="17">
        <v>0</v>
      </c>
      <c r="I134" s="17">
        <v>0</v>
      </c>
      <c r="J134" s="17">
        <v>0</v>
      </c>
      <c r="K134" s="43"/>
      <c r="L134" s="33">
        <f t="shared" si="30"/>
        <v>0</v>
      </c>
      <c r="P134" s="93"/>
      <c r="Q134" s="93"/>
      <c r="R134" s="93"/>
      <c r="S134" s="93"/>
    </row>
    <row r="135" spans="2:19" ht="15.95" customHeight="1">
      <c r="B135" s="31" t="s">
        <v>89</v>
      </c>
      <c r="C135" s="43"/>
      <c r="D135" s="43"/>
      <c r="E135" s="32">
        <f t="shared" ref="E135:J135" si="32">SUM(E117:E120)</f>
        <v>-216</v>
      </c>
      <c r="F135" s="32">
        <f t="shared" si="32"/>
        <v>-6155</v>
      </c>
      <c r="G135" s="32">
        <f t="shared" si="32"/>
        <v>-462</v>
      </c>
      <c r="H135" s="32">
        <f t="shared" si="32"/>
        <v>-1040</v>
      </c>
      <c r="I135" s="32">
        <f t="shared" si="32"/>
        <v>-521</v>
      </c>
      <c r="J135" s="32">
        <f t="shared" si="32"/>
        <v>-63</v>
      </c>
      <c r="K135" s="43"/>
      <c r="L135" s="32">
        <f>SUM(C135:K135)</f>
        <v>-8457</v>
      </c>
      <c r="O135" s="16"/>
      <c r="P135" s="89">
        <v>-8457</v>
      </c>
      <c r="Q135" s="48">
        <f>P135-L135</f>
        <v>0</v>
      </c>
    </row>
    <row r="136" spans="2:19" ht="12.75" customHeight="1">
      <c r="B136" s="4"/>
      <c r="C136" s="3"/>
      <c r="D136" s="3"/>
      <c r="E136" s="3"/>
      <c r="F136" s="3"/>
      <c r="G136" s="3"/>
      <c r="H136" s="3"/>
      <c r="I136" s="3"/>
      <c r="J136" s="3"/>
      <c r="K136" s="3"/>
      <c r="L136" s="3"/>
      <c r="M136" s="3"/>
      <c r="P136" s="3"/>
    </row>
  </sheetData>
  <mergeCells count="12">
    <mergeCell ref="P6:P7"/>
    <mergeCell ref="Q6:Q7"/>
    <mergeCell ref="C6:C7"/>
    <mergeCell ref="D6:D7"/>
    <mergeCell ref="E6:E7"/>
    <mergeCell ref="H6:H7"/>
    <mergeCell ref="I6:I7"/>
    <mergeCell ref="J6:J7"/>
    <mergeCell ref="K6:K7"/>
    <mergeCell ref="F6:F7"/>
    <mergeCell ref="G6:G7"/>
    <mergeCell ref="L6:L7"/>
  </mergeCells>
  <phoneticPr fontId="8" type="noConversion"/>
  <conditionalFormatting sqref="M79:M81 M113:M114">
    <cfRule type="cellIs" dxfId="383" priority="24" operator="equal">
      <formula>"FAIL"</formula>
    </cfRule>
  </conditionalFormatting>
  <conditionalFormatting sqref="E77:J77 L77 E111:J111 L111">
    <cfRule type="cellIs" dxfId="382" priority="23" operator="notEqual">
      <formula>0</formula>
    </cfRule>
  </conditionalFormatting>
  <conditionalFormatting sqref="Q8:Q13 Q19:Q23 Q28 Q39:Q40 Q44 Q48 Q135">
    <cfRule type="cellIs" dxfId="381" priority="22" operator="notEqual">
      <formula>0</formula>
    </cfRule>
  </conditionalFormatting>
  <conditionalFormatting sqref="Q6:Q7">
    <cfRule type="expression" dxfId="380" priority="21">
      <formula>SUM($Q$8:$Q$135)&lt;&gt;0</formula>
    </cfRule>
  </conditionalFormatting>
  <conditionalFormatting sqref="C3:E3">
    <cfRule type="expression" dxfId="379" priority="20">
      <formula>$E$3&lt;&gt;0</formula>
    </cfRule>
  </conditionalFormatting>
  <conditionalFormatting sqref="C33:L33">
    <cfRule type="expression" dxfId="378" priority="18">
      <formula>ABS(C16-C33)&gt;1000</formula>
    </cfRule>
    <cfRule type="expression" dxfId="377" priority="19">
      <formula>ABS((C16-C33)/C33)&gt;0.1</formula>
    </cfRule>
  </conditionalFormatting>
  <conditionalFormatting sqref="C34:L34">
    <cfRule type="expression" dxfId="376" priority="16">
      <formula>ABS(C26-C34)&gt;1000</formula>
    </cfRule>
    <cfRule type="expression" dxfId="375" priority="17">
      <formula>ABS((C26-C34)/C34)&gt;0.1</formula>
    </cfRule>
  </conditionalFormatting>
  <conditionalFormatting sqref="C35:L35">
    <cfRule type="expression" dxfId="374" priority="14">
      <formula>ABS(C28-C35)&gt;1000</formula>
    </cfRule>
    <cfRule type="expression" dxfId="373" priority="15">
      <formula>ABS((C28-C35)/C35)&gt;0.1</formula>
    </cfRule>
  </conditionalFormatting>
  <conditionalFormatting sqref="Q45">
    <cfRule type="cellIs" dxfId="372" priority="13" operator="notEqual">
      <formula>0</formula>
    </cfRule>
  </conditionalFormatting>
  <dataValidations count="2">
    <dataValidation errorStyle="warning" allowBlank="1" showInputMessage="1" showErrorMessage="1" sqref="N54 N88 E54:J54 E88:J88 C117:D120 K117:K120 K79 C79:D79 C51:D54 K51:K54 E51:J51 C85:D88 K85:K88 C113:D113 K113 E131 F132:J133 E126:J126 F123:J124 E120:J121"/>
    <dataValidation type="list" allowBlank="1" showInputMessage="1" showErrorMessage="1" sqref="H3">
      <formula1>#REF!</formula1>
    </dataValidation>
  </dataValidations>
  <printOptions horizontalCentered="1" verticalCentered="1"/>
  <pageMargins left="0.47244094488188981" right="0.47244094488188981" top="0.47244094488188981" bottom="0.47244094488188981" header="0.51181102362204722" footer="0.51181102362204722"/>
  <pageSetup paperSize="8" scale="47"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8DB4E2"/>
    <pageSetUpPr fitToPage="1"/>
  </sheetPr>
  <dimension ref="A1:S136"/>
  <sheetViews>
    <sheetView zoomScaleNormal="100" workbookViewId="0">
      <pane ySplit="7" topLeftCell="A8" activePane="bottomLeft" state="frozen"/>
      <selection activeCell="L1" sqref="L1"/>
      <selection pane="bottomLeft" activeCell="L1" sqref="L1"/>
    </sheetView>
  </sheetViews>
  <sheetFormatPr defaultColWidth="10" defaultRowHeight="12.75"/>
  <cols>
    <col min="1" max="1" width="2.7109375" style="85" customWidth="1"/>
    <col min="2" max="2" width="104" style="85" customWidth="1"/>
    <col min="3" max="5" width="13.42578125" style="85" customWidth="1"/>
    <col min="6" max="6" width="13.85546875" style="85" customWidth="1"/>
    <col min="7" max="8" width="12.5703125" style="85" customWidth="1"/>
    <col min="9" max="9" width="13.28515625" style="85" customWidth="1"/>
    <col min="10" max="10" width="12.28515625" style="85" customWidth="1"/>
    <col min="11" max="12" width="15.140625" style="85" customWidth="1"/>
    <col min="13" max="13" width="7.7109375" style="85" customWidth="1"/>
    <col min="14" max="14" width="13" style="85" customWidth="1"/>
    <col min="15" max="15" width="3.28515625" style="85" customWidth="1"/>
    <col min="16" max="16" width="10.7109375" style="85" customWidth="1"/>
    <col min="17" max="17" width="11.5703125" style="85" customWidth="1"/>
    <col min="18" max="18" width="12.42578125" style="85" customWidth="1"/>
    <col min="19" max="20" width="9.140625" style="85" customWidth="1"/>
    <col min="21" max="21" width="10" style="85"/>
    <col min="22" max="22" width="10" style="85" customWidth="1"/>
    <col min="23" max="16384" width="10" style="85"/>
  </cols>
  <sheetData>
    <row r="1" spans="1:17" ht="20.100000000000001" customHeight="1">
      <c r="B1" s="22" t="s">
        <v>18</v>
      </c>
      <c r="C1" s="90"/>
      <c r="D1" s="90"/>
      <c r="G1" s="90"/>
      <c r="H1" s="90"/>
    </row>
    <row r="2" spans="1:17" ht="20.100000000000001" customHeight="1">
      <c r="B2" s="22" t="s">
        <v>116</v>
      </c>
    </row>
    <row r="3" spans="1:17" ht="20.100000000000001" customHeight="1">
      <c r="B3" s="23" t="s">
        <v>48</v>
      </c>
      <c r="C3" s="91"/>
      <c r="D3" s="91"/>
      <c r="E3" s="80"/>
      <c r="F3" s="92"/>
      <c r="G3" s="92"/>
      <c r="H3" s="82"/>
    </row>
    <row r="4" spans="1:17" ht="12.75" customHeight="1">
      <c r="C4" s="10"/>
      <c r="D4" s="10"/>
      <c r="E4" s="10"/>
      <c r="F4" s="10"/>
      <c r="G4" s="10"/>
      <c r="H4" s="10"/>
      <c r="I4" s="10"/>
      <c r="J4" s="10"/>
      <c r="K4" s="10"/>
      <c r="L4" s="10"/>
      <c r="M4" s="10"/>
      <c r="N4" s="10"/>
      <c r="P4" s="24"/>
    </row>
    <row r="5" spans="1:17" ht="12.75" customHeight="1">
      <c r="C5" s="10"/>
      <c r="D5" s="10"/>
      <c r="E5" s="10"/>
      <c r="F5" s="10"/>
      <c r="G5" s="10"/>
      <c r="H5" s="10"/>
      <c r="I5" s="10"/>
      <c r="J5" s="10"/>
      <c r="K5" s="10"/>
      <c r="L5" s="24" t="s">
        <v>64</v>
      </c>
      <c r="P5" s="16"/>
    </row>
    <row r="6" spans="1:17" ht="33" customHeight="1">
      <c r="B6" s="58" t="s">
        <v>104</v>
      </c>
      <c r="C6" s="108" t="s">
        <v>19</v>
      </c>
      <c r="D6" s="108" t="s">
        <v>20</v>
      </c>
      <c r="E6" s="108" t="s">
        <v>21</v>
      </c>
      <c r="F6" s="108" t="s">
        <v>63</v>
      </c>
      <c r="G6" s="108" t="s">
        <v>108</v>
      </c>
      <c r="H6" s="108" t="s">
        <v>109</v>
      </c>
      <c r="I6" s="108" t="s">
        <v>110</v>
      </c>
      <c r="J6" s="108" t="s">
        <v>111</v>
      </c>
      <c r="K6" s="108" t="s">
        <v>70</v>
      </c>
      <c r="L6" s="109" t="s">
        <v>22</v>
      </c>
      <c r="N6" s="49" t="s">
        <v>9</v>
      </c>
      <c r="O6" s="9"/>
      <c r="P6" s="107" t="s">
        <v>7</v>
      </c>
      <c r="Q6" s="107" t="s">
        <v>8</v>
      </c>
    </row>
    <row r="7" spans="1:17" ht="51.75" customHeight="1">
      <c r="B7" s="56" t="s">
        <v>105</v>
      </c>
      <c r="C7" s="108"/>
      <c r="D7" s="108"/>
      <c r="E7" s="108"/>
      <c r="F7" s="108"/>
      <c r="G7" s="108"/>
      <c r="H7" s="108"/>
      <c r="I7" s="108"/>
      <c r="J7" s="108"/>
      <c r="K7" s="108"/>
      <c r="L7" s="109"/>
      <c r="N7" s="49" t="s">
        <v>112</v>
      </c>
      <c r="O7" s="57"/>
      <c r="P7" s="107"/>
      <c r="Q7" s="107"/>
    </row>
    <row r="8" spans="1:17" ht="15.95" customHeight="1">
      <c r="A8" s="16"/>
      <c r="B8" s="28" t="s">
        <v>12</v>
      </c>
      <c r="C8" s="86">
        <v>0</v>
      </c>
      <c r="D8" s="86">
        <v>0</v>
      </c>
      <c r="E8" s="86">
        <v>1158</v>
      </c>
      <c r="F8" s="86">
        <v>2307</v>
      </c>
      <c r="G8" s="86">
        <v>207</v>
      </c>
      <c r="H8" s="86">
        <v>1127</v>
      </c>
      <c r="I8" s="86">
        <v>202</v>
      </c>
      <c r="J8" s="86">
        <v>49</v>
      </c>
      <c r="K8" s="86">
        <v>1</v>
      </c>
      <c r="L8" s="59">
        <f>SUM(C8:K8)</f>
        <v>5051</v>
      </c>
      <c r="M8" s="10"/>
      <c r="N8" s="10"/>
      <c r="O8" s="19"/>
      <c r="P8" s="46">
        <v>5051</v>
      </c>
      <c r="Q8" s="47">
        <f t="shared" ref="Q8:Q13" si="0">P8-L8</f>
        <v>0</v>
      </c>
    </row>
    <row r="9" spans="1:17" ht="15.95" customHeight="1">
      <c r="A9" s="16"/>
      <c r="B9" s="28" t="s">
        <v>57</v>
      </c>
      <c r="C9" s="43"/>
      <c r="D9" s="43"/>
      <c r="E9" s="43"/>
      <c r="F9" s="43"/>
      <c r="G9" s="43"/>
      <c r="H9" s="43"/>
      <c r="I9" s="43"/>
      <c r="J9" s="43"/>
      <c r="K9" s="43"/>
      <c r="L9" s="43"/>
      <c r="M9" s="10"/>
      <c r="N9" s="10"/>
      <c r="O9" s="19"/>
      <c r="P9" s="78"/>
      <c r="Q9" s="79"/>
    </row>
    <row r="10" spans="1:17" ht="15.95" customHeight="1">
      <c r="A10" s="16"/>
      <c r="B10" s="29" t="s">
        <v>94</v>
      </c>
      <c r="C10" s="17">
        <v>39</v>
      </c>
      <c r="D10" s="17">
        <v>0</v>
      </c>
      <c r="E10" s="17">
        <v>18720</v>
      </c>
      <c r="F10" s="17">
        <v>34513</v>
      </c>
      <c r="G10" s="17">
        <v>3168</v>
      </c>
      <c r="H10" s="17">
        <v>16601</v>
      </c>
      <c r="I10" s="17">
        <v>2814</v>
      </c>
      <c r="J10" s="17">
        <v>905</v>
      </c>
      <c r="K10" s="17">
        <v>0</v>
      </c>
      <c r="L10" s="33">
        <f>SUM(C10:K10)</f>
        <v>76760</v>
      </c>
      <c r="M10" s="10"/>
      <c r="N10" s="10"/>
      <c r="O10" s="18"/>
      <c r="P10" s="46">
        <v>76760</v>
      </c>
      <c r="Q10" s="47">
        <f t="shared" si="0"/>
        <v>0</v>
      </c>
    </row>
    <row r="11" spans="1:17" ht="15.95" customHeight="1">
      <c r="B11" s="29" t="s">
        <v>91</v>
      </c>
      <c r="C11" s="17">
        <v>0</v>
      </c>
      <c r="D11" s="17">
        <v>0</v>
      </c>
      <c r="E11" s="17">
        <v>0</v>
      </c>
      <c r="F11" s="17">
        <v>0</v>
      </c>
      <c r="G11" s="17">
        <v>0</v>
      </c>
      <c r="H11" s="17">
        <v>0</v>
      </c>
      <c r="I11" s="17">
        <v>0</v>
      </c>
      <c r="J11" s="17">
        <v>0</v>
      </c>
      <c r="K11" s="17">
        <v>0</v>
      </c>
      <c r="L11" s="33">
        <f>SUM(C11:K11)</f>
        <v>0</v>
      </c>
      <c r="O11" s="15"/>
      <c r="P11" s="46">
        <v>0</v>
      </c>
      <c r="Q11" s="47">
        <f t="shared" si="0"/>
        <v>0</v>
      </c>
    </row>
    <row r="12" spans="1:17" ht="15.95" customHeight="1">
      <c r="B12" s="28" t="s">
        <v>15</v>
      </c>
      <c r="C12" s="17">
        <v>48</v>
      </c>
      <c r="D12" s="17">
        <v>41</v>
      </c>
      <c r="E12" s="17">
        <v>21572</v>
      </c>
      <c r="F12" s="17">
        <v>50857</v>
      </c>
      <c r="G12" s="17">
        <v>4121</v>
      </c>
      <c r="H12" s="17">
        <v>20889</v>
      </c>
      <c r="I12" s="17">
        <v>3535</v>
      </c>
      <c r="J12" s="17">
        <v>1213</v>
      </c>
      <c r="K12" s="17">
        <v>1833</v>
      </c>
      <c r="L12" s="33">
        <f>SUM(C12:K12)</f>
        <v>104109</v>
      </c>
      <c r="M12" s="10"/>
      <c r="N12" s="10"/>
      <c r="O12" s="11"/>
      <c r="P12" s="46">
        <v>104109</v>
      </c>
      <c r="Q12" s="47">
        <f t="shared" si="0"/>
        <v>0</v>
      </c>
    </row>
    <row r="13" spans="1:17" ht="15.95" customHeight="1">
      <c r="B13" s="31" t="s">
        <v>68</v>
      </c>
      <c r="C13" s="32">
        <f>C8+C9+C10+C11+C12</f>
        <v>87</v>
      </c>
      <c r="D13" s="32">
        <f t="shared" ref="D13:L13" si="1">D8+D9+D10+D11+D12</f>
        <v>41</v>
      </c>
      <c r="E13" s="32">
        <f t="shared" si="1"/>
        <v>41450</v>
      </c>
      <c r="F13" s="32">
        <f t="shared" si="1"/>
        <v>87677</v>
      </c>
      <c r="G13" s="32">
        <f t="shared" si="1"/>
        <v>7496</v>
      </c>
      <c r="H13" s="32">
        <f t="shared" si="1"/>
        <v>38617</v>
      </c>
      <c r="I13" s="32">
        <f t="shared" si="1"/>
        <v>6551</v>
      </c>
      <c r="J13" s="32">
        <f t="shared" si="1"/>
        <v>2167</v>
      </c>
      <c r="K13" s="32">
        <f t="shared" si="1"/>
        <v>1834</v>
      </c>
      <c r="L13" s="32">
        <f t="shared" si="1"/>
        <v>185920</v>
      </c>
      <c r="M13" s="12"/>
      <c r="N13" s="10"/>
      <c r="O13" s="11"/>
      <c r="P13" s="46">
        <v>185920</v>
      </c>
      <c r="Q13" s="47">
        <f t="shared" si="0"/>
        <v>0</v>
      </c>
    </row>
    <row r="14" spans="1:17" ht="12.75" customHeight="1">
      <c r="C14" s="3"/>
      <c r="D14" s="3"/>
      <c r="E14" s="3"/>
      <c r="F14" s="3"/>
      <c r="G14" s="3"/>
      <c r="H14" s="3"/>
      <c r="I14" s="3"/>
      <c r="J14" s="3"/>
      <c r="K14" s="3"/>
      <c r="L14" s="3"/>
      <c r="N14" s="10"/>
      <c r="O14" s="5"/>
      <c r="P14" s="7"/>
      <c r="Q14" s="7"/>
    </row>
    <row r="15" spans="1:17" ht="15.95" customHeight="1">
      <c r="B15" s="45" t="s">
        <v>95</v>
      </c>
      <c r="C15" s="83">
        <f t="shared" ref="C15:K15" si="2">IF(C10&gt;-C21,C10+C21,0)</f>
        <v>0</v>
      </c>
      <c r="D15" s="83">
        <f t="shared" si="2"/>
        <v>0</v>
      </c>
      <c r="E15" s="83">
        <f t="shared" si="2"/>
        <v>0</v>
      </c>
      <c r="F15" s="83">
        <f t="shared" si="2"/>
        <v>0</v>
      </c>
      <c r="G15" s="83">
        <f t="shared" si="2"/>
        <v>0</v>
      </c>
      <c r="H15" s="83">
        <f t="shared" si="2"/>
        <v>0</v>
      </c>
      <c r="I15" s="83">
        <f t="shared" si="2"/>
        <v>0</v>
      </c>
      <c r="J15" s="83">
        <f t="shared" si="2"/>
        <v>0</v>
      </c>
      <c r="K15" s="83">
        <f t="shared" si="2"/>
        <v>0</v>
      </c>
      <c r="L15" s="33">
        <f>SUM(C15:K15)</f>
        <v>0</v>
      </c>
      <c r="N15" s="10"/>
      <c r="O15" s="5"/>
      <c r="P15" s="7"/>
      <c r="Q15" s="7"/>
    </row>
    <row r="16" spans="1:17" ht="15.95" customHeight="1">
      <c r="B16" s="31" t="s">
        <v>92</v>
      </c>
      <c r="C16" s="32">
        <f>SUM(C8:C9,C12,C15)+C19+C20+C11</f>
        <v>48</v>
      </c>
      <c r="D16" s="32">
        <f t="shared" ref="D16:K16" si="3">SUM(D8:D9,D12,D15)+D19+D20+D11</f>
        <v>41</v>
      </c>
      <c r="E16" s="32">
        <f t="shared" si="3"/>
        <v>22712</v>
      </c>
      <c r="F16" s="32">
        <f t="shared" si="3"/>
        <v>53164</v>
      </c>
      <c r="G16" s="32">
        <f t="shared" si="3"/>
        <v>4328</v>
      </c>
      <c r="H16" s="32">
        <f t="shared" si="3"/>
        <v>22016</v>
      </c>
      <c r="I16" s="32">
        <f t="shared" si="3"/>
        <v>3737</v>
      </c>
      <c r="J16" s="32">
        <f t="shared" si="3"/>
        <v>1195</v>
      </c>
      <c r="K16" s="32">
        <f t="shared" si="3"/>
        <v>1834</v>
      </c>
      <c r="L16" s="32">
        <f>SUM(C16:K16)</f>
        <v>109075</v>
      </c>
      <c r="N16" s="10"/>
      <c r="O16" s="6"/>
      <c r="P16" s="7"/>
      <c r="Q16" s="7"/>
    </row>
    <row r="17" spans="1:19" ht="12.75" customHeight="1">
      <c r="A17" s="16"/>
      <c r="C17" s="3"/>
      <c r="D17" s="3"/>
      <c r="E17" s="3"/>
      <c r="F17" s="3"/>
      <c r="G17" s="3"/>
      <c r="H17" s="3"/>
      <c r="I17" s="3"/>
      <c r="J17" s="3"/>
      <c r="K17" s="3"/>
      <c r="L17" s="3"/>
      <c r="O17" s="18"/>
      <c r="P17" s="7"/>
      <c r="Q17" s="7"/>
    </row>
    <row r="18" spans="1:19" ht="15.95" customHeight="1">
      <c r="B18" s="21" t="s">
        <v>54</v>
      </c>
      <c r="C18" s="3"/>
      <c r="D18" s="3"/>
      <c r="E18" s="3"/>
      <c r="F18" s="3"/>
      <c r="G18" s="3"/>
      <c r="H18" s="3"/>
      <c r="I18" s="3"/>
      <c r="J18" s="3"/>
      <c r="K18" s="3"/>
      <c r="L18" s="3"/>
      <c r="M18" s="10"/>
      <c r="N18" s="5"/>
      <c r="O18" s="3"/>
      <c r="P18" s="7"/>
      <c r="Q18" s="7"/>
      <c r="R18" s="42"/>
      <c r="S18" s="42"/>
    </row>
    <row r="19" spans="1:19" ht="15.95" customHeight="1">
      <c r="A19" s="16"/>
      <c r="B19" s="29" t="s">
        <v>69</v>
      </c>
      <c r="C19" s="17">
        <v>0</v>
      </c>
      <c r="D19" s="17">
        <v>0</v>
      </c>
      <c r="E19" s="17">
        <v>-18</v>
      </c>
      <c r="F19" s="17">
        <v>0</v>
      </c>
      <c r="G19" s="17">
        <v>0</v>
      </c>
      <c r="H19" s="17">
        <v>0</v>
      </c>
      <c r="I19" s="17">
        <v>0</v>
      </c>
      <c r="J19" s="17">
        <v>-67</v>
      </c>
      <c r="K19" s="17">
        <v>0</v>
      </c>
      <c r="L19" s="33">
        <f t="shared" ref="L19:L23" si="4">SUM(C19:K19)</f>
        <v>-85</v>
      </c>
      <c r="O19" s="19"/>
      <c r="P19" s="46">
        <v>-85</v>
      </c>
      <c r="Q19" s="47">
        <f t="shared" ref="Q19:Q23" si="5">P19-L19</f>
        <v>0</v>
      </c>
    </row>
    <row r="20" spans="1:19" ht="15.95" customHeight="1">
      <c r="A20" s="16"/>
      <c r="B20" s="28" t="s">
        <v>56</v>
      </c>
      <c r="C20" s="43"/>
      <c r="D20" s="43"/>
      <c r="E20" s="43"/>
      <c r="F20" s="43"/>
      <c r="G20" s="43"/>
      <c r="H20" s="43"/>
      <c r="I20" s="43"/>
      <c r="J20" s="43"/>
      <c r="K20" s="43"/>
      <c r="L20" s="43"/>
      <c r="O20" s="18"/>
      <c r="P20" s="78"/>
      <c r="Q20" s="79"/>
    </row>
    <row r="21" spans="1:19" ht="15.95" customHeight="1">
      <c r="B21" s="29" t="s">
        <v>97</v>
      </c>
      <c r="C21" s="17">
        <v>-39</v>
      </c>
      <c r="D21" s="17">
        <v>0</v>
      </c>
      <c r="E21" s="17">
        <v>-18720</v>
      </c>
      <c r="F21" s="17">
        <v>-34513</v>
      </c>
      <c r="G21" s="17">
        <v>-3168</v>
      </c>
      <c r="H21" s="17">
        <v>-16601</v>
      </c>
      <c r="I21" s="17">
        <v>-2814</v>
      </c>
      <c r="J21" s="17">
        <v>-905</v>
      </c>
      <c r="K21" s="17">
        <v>0</v>
      </c>
      <c r="L21" s="33">
        <f t="shared" si="4"/>
        <v>-76760</v>
      </c>
      <c r="O21" s="18"/>
      <c r="P21" s="46">
        <v>-76760</v>
      </c>
      <c r="Q21" s="47">
        <f t="shared" si="5"/>
        <v>0</v>
      </c>
    </row>
    <row r="22" spans="1:19" ht="15.95" customHeight="1">
      <c r="B22" s="28" t="s">
        <v>17</v>
      </c>
      <c r="C22" s="17">
        <v>-11</v>
      </c>
      <c r="D22" s="17">
        <v>0</v>
      </c>
      <c r="E22" s="17">
        <v>-5418</v>
      </c>
      <c r="F22" s="17">
        <v>-16737</v>
      </c>
      <c r="G22" s="17">
        <v>-1035</v>
      </c>
      <c r="H22" s="17">
        <v>-4729</v>
      </c>
      <c r="I22" s="17">
        <v>-814</v>
      </c>
      <c r="J22" s="17">
        <v>-270</v>
      </c>
      <c r="K22" s="17">
        <v>-1805</v>
      </c>
      <c r="L22" s="33">
        <f t="shared" si="4"/>
        <v>-30819</v>
      </c>
      <c r="O22" s="18"/>
      <c r="P22" s="46">
        <v>-30819</v>
      </c>
      <c r="Q22" s="47">
        <f t="shared" si="5"/>
        <v>0</v>
      </c>
    </row>
    <row r="23" spans="1:19" ht="15.95" customHeight="1">
      <c r="B23" s="34" t="s">
        <v>90</v>
      </c>
      <c r="C23" s="32">
        <f t="shared" ref="C23:K23" si="6">SUM(C19:C22)</f>
        <v>-50</v>
      </c>
      <c r="D23" s="32">
        <f t="shared" si="6"/>
        <v>0</v>
      </c>
      <c r="E23" s="32">
        <f t="shared" si="6"/>
        <v>-24156</v>
      </c>
      <c r="F23" s="32">
        <f t="shared" si="6"/>
        <v>-51250</v>
      </c>
      <c r="G23" s="32">
        <f t="shared" si="6"/>
        <v>-4203</v>
      </c>
      <c r="H23" s="32">
        <f t="shared" si="6"/>
        <v>-21330</v>
      </c>
      <c r="I23" s="32">
        <f t="shared" si="6"/>
        <v>-3628</v>
      </c>
      <c r="J23" s="32">
        <f t="shared" si="6"/>
        <v>-1242</v>
      </c>
      <c r="K23" s="32">
        <f t="shared" si="6"/>
        <v>-1805</v>
      </c>
      <c r="L23" s="32">
        <f t="shared" si="4"/>
        <v>-107664</v>
      </c>
      <c r="M23" s="1"/>
      <c r="O23" s="15"/>
      <c r="P23" s="46">
        <v>-107664</v>
      </c>
      <c r="Q23" s="47">
        <f t="shared" si="5"/>
        <v>0</v>
      </c>
    </row>
    <row r="24" spans="1:19" ht="12.75" customHeight="1">
      <c r="A24" s="16"/>
      <c r="B24" s="2"/>
      <c r="C24" s="3"/>
      <c r="D24" s="3"/>
      <c r="E24" s="3"/>
      <c r="F24" s="3"/>
      <c r="G24" s="3"/>
      <c r="H24" s="3"/>
      <c r="I24" s="3"/>
      <c r="J24" s="3"/>
      <c r="K24" s="3"/>
      <c r="L24" s="3"/>
      <c r="O24" s="16"/>
      <c r="P24" s="7"/>
      <c r="Q24" s="7"/>
    </row>
    <row r="25" spans="1:19" ht="15.95" customHeight="1">
      <c r="A25" s="16"/>
      <c r="B25" s="45" t="s">
        <v>96</v>
      </c>
      <c r="C25" s="83">
        <f t="shared" ref="C25:K25" si="7">IF(-C21&gt;C10,C21+C10,0)</f>
        <v>0</v>
      </c>
      <c r="D25" s="83">
        <f t="shared" si="7"/>
        <v>0</v>
      </c>
      <c r="E25" s="83">
        <f t="shared" si="7"/>
        <v>0</v>
      </c>
      <c r="F25" s="83">
        <f t="shared" si="7"/>
        <v>0</v>
      </c>
      <c r="G25" s="83">
        <f t="shared" si="7"/>
        <v>0</v>
      </c>
      <c r="H25" s="83">
        <f t="shared" si="7"/>
        <v>0</v>
      </c>
      <c r="I25" s="83">
        <f t="shared" si="7"/>
        <v>0</v>
      </c>
      <c r="J25" s="83">
        <f t="shared" si="7"/>
        <v>0</v>
      </c>
      <c r="K25" s="83">
        <f t="shared" si="7"/>
        <v>0</v>
      </c>
      <c r="L25" s="33">
        <f t="shared" ref="L25:L26" si="8">SUM(C25:K25)</f>
        <v>0</v>
      </c>
      <c r="O25" s="16"/>
      <c r="P25" s="7"/>
      <c r="Q25" s="7"/>
    </row>
    <row r="26" spans="1:19" ht="15.95" customHeight="1">
      <c r="A26" s="16"/>
      <c r="B26" s="31" t="s">
        <v>93</v>
      </c>
      <c r="C26" s="32">
        <f>SUM(C22,C25)</f>
        <v>-11</v>
      </c>
      <c r="D26" s="32">
        <f t="shared" ref="D26:K26" si="9">SUM(D22,D25)</f>
        <v>0</v>
      </c>
      <c r="E26" s="32">
        <f t="shared" si="9"/>
        <v>-5418</v>
      </c>
      <c r="F26" s="32">
        <f t="shared" si="9"/>
        <v>-16737</v>
      </c>
      <c r="G26" s="32">
        <f t="shared" si="9"/>
        <v>-1035</v>
      </c>
      <c r="H26" s="32">
        <f t="shared" si="9"/>
        <v>-4729</v>
      </c>
      <c r="I26" s="32">
        <f t="shared" si="9"/>
        <v>-814</v>
      </c>
      <c r="J26" s="32">
        <f t="shared" si="9"/>
        <v>-270</v>
      </c>
      <c r="K26" s="32">
        <f t="shared" si="9"/>
        <v>-1805</v>
      </c>
      <c r="L26" s="32">
        <f t="shared" si="8"/>
        <v>-30819</v>
      </c>
      <c r="O26" s="15"/>
      <c r="P26" s="7"/>
      <c r="Q26" s="7"/>
    </row>
    <row r="27" spans="1:19" ht="12.75" customHeight="1">
      <c r="A27" s="16"/>
      <c r="B27" s="2"/>
      <c r="C27" s="3"/>
      <c r="D27" s="3"/>
      <c r="E27" s="3"/>
      <c r="F27" s="3"/>
      <c r="G27" s="3"/>
      <c r="H27" s="3"/>
      <c r="I27" s="3"/>
      <c r="J27" s="3"/>
      <c r="K27" s="3"/>
      <c r="L27" s="3"/>
      <c r="O27" s="15"/>
      <c r="P27" s="7"/>
      <c r="Q27" s="7"/>
    </row>
    <row r="28" spans="1:19" ht="15.95" customHeight="1">
      <c r="A28" s="16"/>
      <c r="B28" s="31" t="s">
        <v>67</v>
      </c>
      <c r="C28" s="32">
        <f>C13+C23</f>
        <v>37</v>
      </c>
      <c r="D28" s="32">
        <f t="shared" ref="D28:L28" si="10">D13+D23</f>
        <v>41</v>
      </c>
      <c r="E28" s="32">
        <f t="shared" si="10"/>
        <v>17294</v>
      </c>
      <c r="F28" s="32">
        <f t="shared" si="10"/>
        <v>36427</v>
      </c>
      <c r="G28" s="32">
        <f t="shared" si="10"/>
        <v>3293</v>
      </c>
      <c r="H28" s="32">
        <f t="shared" si="10"/>
        <v>17287</v>
      </c>
      <c r="I28" s="32">
        <f t="shared" si="10"/>
        <v>2923</v>
      </c>
      <c r="J28" s="32">
        <f t="shared" si="10"/>
        <v>925</v>
      </c>
      <c r="K28" s="32">
        <f t="shared" si="10"/>
        <v>29</v>
      </c>
      <c r="L28" s="32">
        <f t="shared" si="10"/>
        <v>78256</v>
      </c>
      <c r="M28" s="1"/>
      <c r="O28" s="15"/>
      <c r="P28" s="46">
        <v>78256</v>
      </c>
      <c r="Q28" s="47">
        <f>P28-L28</f>
        <v>0</v>
      </c>
    </row>
    <row r="29" spans="1:19" ht="12.75" customHeight="1">
      <c r="A29" s="20"/>
      <c r="B29" s="2"/>
      <c r="C29" s="3"/>
      <c r="D29" s="3"/>
      <c r="E29" s="3"/>
      <c r="F29" s="3"/>
      <c r="G29" s="3"/>
      <c r="H29" s="3"/>
      <c r="I29" s="3"/>
      <c r="J29" s="3"/>
      <c r="K29" s="3"/>
      <c r="L29" s="3"/>
      <c r="O29" s="41"/>
      <c r="P29" s="3"/>
      <c r="Q29" s="3"/>
    </row>
    <row r="30" spans="1:19" ht="15.95" customHeight="1">
      <c r="B30" s="28" t="s">
        <v>14</v>
      </c>
      <c r="C30" s="17">
        <v>0</v>
      </c>
      <c r="D30" s="17">
        <v>0</v>
      </c>
      <c r="E30" s="17">
        <v>0</v>
      </c>
      <c r="F30" s="17">
        <v>0</v>
      </c>
      <c r="G30" s="17">
        <v>0</v>
      </c>
      <c r="H30" s="17">
        <v>0</v>
      </c>
      <c r="I30" s="17">
        <v>0</v>
      </c>
      <c r="J30" s="17">
        <v>0</v>
      </c>
      <c r="K30" s="17">
        <v>0</v>
      </c>
      <c r="L30" s="33">
        <f>SUM(C30:K30)</f>
        <v>0</v>
      </c>
      <c r="M30" s="10"/>
      <c r="N30" s="10"/>
      <c r="P30" s="11"/>
      <c r="Q30" s="15"/>
    </row>
    <row r="31" spans="1:19" s="16" customFormat="1" ht="12.75" customHeight="1">
      <c r="A31" s="85"/>
      <c r="B31" s="14"/>
      <c r="C31" s="11"/>
      <c r="D31" s="11"/>
      <c r="E31" s="11"/>
      <c r="F31" s="11"/>
      <c r="G31" s="11"/>
      <c r="H31" s="11"/>
      <c r="I31" s="11"/>
      <c r="J31" s="11"/>
      <c r="K31" s="11"/>
      <c r="L31" s="11"/>
      <c r="M31" s="13"/>
      <c r="N31" s="13"/>
      <c r="O31" s="36"/>
      <c r="P31" s="25"/>
      <c r="Q31" s="26"/>
    </row>
    <row r="32" spans="1:19" s="16" customFormat="1" ht="15.95" customHeight="1">
      <c r="B32" s="37" t="s">
        <v>106</v>
      </c>
      <c r="C32" s="11"/>
      <c r="D32" s="11"/>
      <c r="E32" s="11"/>
      <c r="F32" s="11"/>
      <c r="G32" s="11"/>
      <c r="H32" s="11"/>
      <c r="I32" s="11"/>
      <c r="J32" s="11"/>
      <c r="K32" s="11"/>
      <c r="L32" s="15"/>
      <c r="M32" s="25"/>
      <c r="O32" s="15"/>
      <c r="P32" s="15"/>
      <c r="Q32" s="15"/>
      <c r="S32" s="15"/>
    </row>
    <row r="33" spans="1:19" s="16" customFormat="1" ht="15.95" customHeight="1">
      <c r="A33" s="85"/>
      <c r="B33" s="45" t="s">
        <v>117</v>
      </c>
      <c r="C33" s="83">
        <v>33</v>
      </c>
      <c r="D33" s="83">
        <v>37</v>
      </c>
      <c r="E33" s="83">
        <v>20028</v>
      </c>
      <c r="F33" s="83">
        <v>48158</v>
      </c>
      <c r="G33" s="83">
        <v>3991</v>
      </c>
      <c r="H33" s="83">
        <v>21196</v>
      </c>
      <c r="I33" s="83">
        <v>3812</v>
      </c>
      <c r="J33" s="83">
        <v>968</v>
      </c>
      <c r="K33" s="83">
        <v>1793</v>
      </c>
      <c r="L33" s="83">
        <v>100016</v>
      </c>
      <c r="M33" s="13"/>
      <c r="N33" s="13"/>
      <c r="O33" s="36"/>
      <c r="P33" s="40"/>
      <c r="Q33" s="39"/>
    </row>
    <row r="34" spans="1:19" ht="15.95" customHeight="1">
      <c r="B34" s="45" t="s">
        <v>118</v>
      </c>
      <c r="C34" s="83">
        <v>-8</v>
      </c>
      <c r="D34" s="83">
        <v>0</v>
      </c>
      <c r="E34" s="83">
        <v>-5020</v>
      </c>
      <c r="F34" s="83">
        <v>-14747</v>
      </c>
      <c r="G34" s="83">
        <v>-991</v>
      </c>
      <c r="H34" s="83">
        <v>-4898</v>
      </c>
      <c r="I34" s="83">
        <v>-897</v>
      </c>
      <c r="J34" s="83">
        <v>-258</v>
      </c>
      <c r="K34" s="83">
        <v>-1793</v>
      </c>
      <c r="L34" s="83">
        <v>-28612</v>
      </c>
      <c r="O34" s="36"/>
      <c r="P34" s="3"/>
      <c r="Q34" s="3"/>
    </row>
    <row r="35" spans="1:19" ht="15.95" customHeight="1">
      <c r="B35" s="45" t="s">
        <v>119</v>
      </c>
      <c r="C35" s="83">
        <v>25</v>
      </c>
      <c r="D35" s="83">
        <v>37</v>
      </c>
      <c r="E35" s="83">
        <v>15008</v>
      </c>
      <c r="F35" s="83">
        <v>33411</v>
      </c>
      <c r="G35" s="83">
        <v>3000</v>
      </c>
      <c r="H35" s="83">
        <v>16298</v>
      </c>
      <c r="I35" s="83">
        <v>2915</v>
      </c>
      <c r="J35" s="83">
        <v>710</v>
      </c>
      <c r="K35" s="83">
        <v>0</v>
      </c>
      <c r="L35" s="83">
        <v>71404</v>
      </c>
      <c r="O35" s="36"/>
      <c r="P35" s="3"/>
      <c r="Q35" s="3"/>
    </row>
    <row r="36" spans="1:19" ht="12.75" customHeight="1">
      <c r="C36" s="41">
        <v>2</v>
      </c>
      <c r="D36" s="41">
        <v>3</v>
      </c>
      <c r="E36" s="41">
        <v>4</v>
      </c>
      <c r="F36" s="41">
        <v>5</v>
      </c>
      <c r="G36" s="41">
        <v>6</v>
      </c>
      <c r="H36" s="41">
        <v>7</v>
      </c>
      <c r="I36" s="41">
        <v>8</v>
      </c>
      <c r="J36" s="41">
        <v>9</v>
      </c>
      <c r="K36" s="41">
        <v>10</v>
      </c>
      <c r="L36" s="41">
        <v>11</v>
      </c>
      <c r="O36" s="36"/>
      <c r="P36" s="3"/>
      <c r="Q36" s="3"/>
    </row>
    <row r="37" spans="1:19" ht="18" customHeight="1">
      <c r="B37" s="27" t="s">
        <v>103</v>
      </c>
      <c r="C37" s="3"/>
      <c r="D37" s="3"/>
      <c r="E37" s="3"/>
      <c r="F37" s="3"/>
      <c r="G37" s="3"/>
      <c r="H37" s="3"/>
      <c r="I37" s="3"/>
      <c r="J37" s="3"/>
      <c r="K37" s="3"/>
      <c r="L37" s="3"/>
      <c r="O37" s="3"/>
      <c r="P37" s="3"/>
      <c r="Q37" s="3"/>
      <c r="R37" s="3"/>
      <c r="S37" s="3"/>
    </row>
    <row r="38" spans="1:19" ht="15.95" customHeight="1">
      <c r="B38" s="1" t="s">
        <v>53</v>
      </c>
      <c r="C38" s="3"/>
      <c r="D38" s="3"/>
      <c r="E38" s="3"/>
      <c r="F38" s="3"/>
      <c r="G38" s="3"/>
      <c r="H38" s="3"/>
      <c r="I38" s="3"/>
      <c r="J38" s="3"/>
      <c r="K38" s="3"/>
      <c r="L38" s="3"/>
      <c r="O38" s="36"/>
      <c r="P38" s="3"/>
      <c r="Q38" s="3"/>
    </row>
    <row r="39" spans="1:19" ht="15.95" customHeight="1">
      <c r="B39" s="28" t="s">
        <v>10</v>
      </c>
      <c r="C39" s="17">
        <v>0</v>
      </c>
      <c r="D39" s="17">
        <v>0</v>
      </c>
      <c r="E39" s="17">
        <v>6801</v>
      </c>
      <c r="F39" s="17">
        <v>12694</v>
      </c>
      <c r="G39" s="17">
        <v>1256</v>
      </c>
      <c r="H39" s="17">
        <v>2718</v>
      </c>
      <c r="I39" s="17">
        <v>578</v>
      </c>
      <c r="J39" s="17">
        <v>217</v>
      </c>
      <c r="K39" s="17">
        <v>1340</v>
      </c>
      <c r="L39" s="33">
        <f t="shared" ref="L39:L46" si="11">SUM(C39:K39)</f>
        <v>25604</v>
      </c>
      <c r="O39" s="81"/>
      <c r="P39" s="46">
        <v>25604</v>
      </c>
      <c r="Q39" s="47">
        <f>P39-L39</f>
        <v>0</v>
      </c>
    </row>
    <row r="40" spans="1:19" ht="15.95" customHeight="1">
      <c r="B40" s="53" t="s">
        <v>11</v>
      </c>
      <c r="C40" s="44">
        <f>SUM(C41:C46)</f>
        <v>48</v>
      </c>
      <c r="D40" s="44">
        <f>SUM(D41:D46)</f>
        <v>41</v>
      </c>
      <c r="E40" s="44">
        <f t="shared" ref="E40:J40" si="12">SUM(E41:E46)</f>
        <v>13652</v>
      </c>
      <c r="F40" s="44">
        <f t="shared" si="12"/>
        <v>35735</v>
      </c>
      <c r="G40" s="44">
        <f>SUM(G41:G46)</f>
        <v>2429</v>
      </c>
      <c r="H40" s="44">
        <f t="shared" si="12"/>
        <v>17862</v>
      </c>
      <c r="I40" s="44">
        <f t="shared" si="12"/>
        <v>2941</v>
      </c>
      <c r="J40" s="44">
        <f t="shared" si="12"/>
        <v>950</v>
      </c>
      <c r="K40" s="44">
        <f>SUM(K41:K46)</f>
        <v>324</v>
      </c>
      <c r="L40" s="33">
        <f t="shared" si="11"/>
        <v>73982</v>
      </c>
      <c r="O40" s="81"/>
      <c r="P40" s="46">
        <v>73982</v>
      </c>
      <c r="Q40" s="47">
        <f>P40-L40</f>
        <v>0</v>
      </c>
    </row>
    <row r="41" spans="1:19" ht="15.95" customHeight="1">
      <c r="B41" s="29" t="s">
        <v>71</v>
      </c>
      <c r="C41" s="17">
        <v>0</v>
      </c>
      <c r="D41" s="17">
        <v>1</v>
      </c>
      <c r="E41" s="17">
        <v>4007</v>
      </c>
      <c r="F41" s="17">
        <v>733</v>
      </c>
      <c r="G41" s="17">
        <v>619</v>
      </c>
      <c r="H41" s="17">
        <v>755</v>
      </c>
      <c r="I41" s="17">
        <v>104</v>
      </c>
      <c r="J41" s="17">
        <v>0</v>
      </c>
      <c r="K41" s="17">
        <v>0</v>
      </c>
      <c r="L41" s="33">
        <f t="shared" si="11"/>
        <v>6219</v>
      </c>
      <c r="O41" s="36"/>
      <c r="P41" s="3"/>
      <c r="Q41" s="3"/>
    </row>
    <row r="42" spans="1:19" ht="15.95" customHeight="1">
      <c r="B42" s="29" t="s">
        <v>72</v>
      </c>
      <c r="C42" s="17">
        <v>0</v>
      </c>
      <c r="D42" s="17">
        <v>0</v>
      </c>
      <c r="E42" s="17">
        <v>7296</v>
      </c>
      <c r="F42" s="17">
        <v>33092</v>
      </c>
      <c r="G42" s="17">
        <v>857</v>
      </c>
      <c r="H42" s="17">
        <v>14275</v>
      </c>
      <c r="I42" s="17">
        <v>1490</v>
      </c>
      <c r="J42" s="17">
        <v>950</v>
      </c>
      <c r="K42" s="17">
        <v>73</v>
      </c>
      <c r="L42" s="33">
        <f t="shared" si="11"/>
        <v>58033</v>
      </c>
      <c r="O42" s="5"/>
      <c r="P42" s="3"/>
      <c r="Q42" s="3"/>
    </row>
    <row r="43" spans="1:19" ht="15.95" customHeight="1">
      <c r="B43" s="29" t="s">
        <v>73</v>
      </c>
      <c r="C43" s="17">
        <v>0</v>
      </c>
      <c r="D43" s="17">
        <v>0</v>
      </c>
      <c r="E43" s="17">
        <v>2253</v>
      </c>
      <c r="F43" s="17">
        <v>804</v>
      </c>
      <c r="G43" s="17">
        <v>922</v>
      </c>
      <c r="H43" s="17">
        <v>2380</v>
      </c>
      <c r="I43" s="17">
        <v>1155</v>
      </c>
      <c r="J43" s="17">
        <v>0</v>
      </c>
      <c r="K43" s="17">
        <v>0</v>
      </c>
      <c r="L43" s="33">
        <f t="shared" si="11"/>
        <v>7514</v>
      </c>
      <c r="O43" s="36"/>
      <c r="P43" s="3"/>
      <c r="Q43" s="3"/>
    </row>
    <row r="44" spans="1:19" ht="15.95" customHeight="1">
      <c r="B44" s="29" t="s">
        <v>74</v>
      </c>
      <c r="C44" s="17">
        <v>0</v>
      </c>
      <c r="D44" s="17">
        <v>0</v>
      </c>
      <c r="E44" s="17">
        <v>35</v>
      </c>
      <c r="F44" s="17">
        <v>639</v>
      </c>
      <c r="G44" s="17">
        <v>0</v>
      </c>
      <c r="H44" s="17">
        <v>0</v>
      </c>
      <c r="I44" s="17">
        <v>49</v>
      </c>
      <c r="J44" s="17">
        <v>0</v>
      </c>
      <c r="K44" s="17">
        <v>0</v>
      </c>
      <c r="L44" s="33">
        <f t="shared" si="11"/>
        <v>723</v>
      </c>
      <c r="O44" s="51"/>
      <c r="P44" s="46">
        <v>723</v>
      </c>
      <c r="Q44" s="47">
        <f>P44-L44</f>
        <v>0</v>
      </c>
    </row>
    <row r="45" spans="1:19" ht="15.95" customHeight="1">
      <c r="B45" s="29" t="s">
        <v>75</v>
      </c>
      <c r="C45" s="17">
        <v>0</v>
      </c>
      <c r="D45" s="17">
        <v>19</v>
      </c>
      <c r="E45" s="17">
        <v>0</v>
      </c>
      <c r="F45" s="17">
        <v>0</v>
      </c>
      <c r="G45" s="17">
        <v>0</v>
      </c>
      <c r="H45" s="17">
        <v>0</v>
      </c>
      <c r="I45" s="17">
        <v>0</v>
      </c>
      <c r="J45" s="17">
        <v>0</v>
      </c>
      <c r="K45" s="17">
        <v>186</v>
      </c>
      <c r="L45" s="33">
        <f t="shared" si="11"/>
        <v>205</v>
      </c>
      <c r="O45" s="5"/>
      <c r="P45" s="46">
        <v>205</v>
      </c>
      <c r="Q45" s="47">
        <f>P45-L45</f>
        <v>0</v>
      </c>
    </row>
    <row r="46" spans="1:19" ht="15.95" customHeight="1">
      <c r="B46" s="29" t="s">
        <v>6</v>
      </c>
      <c r="C46" s="17">
        <v>48</v>
      </c>
      <c r="D46" s="17">
        <v>21</v>
      </c>
      <c r="E46" s="17">
        <v>61</v>
      </c>
      <c r="F46" s="17">
        <v>467</v>
      </c>
      <c r="G46" s="17">
        <v>31</v>
      </c>
      <c r="H46" s="17">
        <v>452</v>
      </c>
      <c r="I46" s="17">
        <v>143</v>
      </c>
      <c r="J46" s="17">
        <v>0</v>
      </c>
      <c r="K46" s="17">
        <v>65</v>
      </c>
      <c r="L46" s="33">
        <f t="shared" si="11"/>
        <v>1288</v>
      </c>
      <c r="O46" s="5"/>
      <c r="P46" s="3"/>
      <c r="Q46" s="3"/>
    </row>
    <row r="47" spans="1:19" ht="15.95" customHeight="1">
      <c r="B47" s="1" t="s">
        <v>54</v>
      </c>
      <c r="C47" s="3"/>
      <c r="D47" s="3"/>
      <c r="E47" s="3"/>
      <c r="F47" s="3"/>
      <c r="G47" s="3"/>
      <c r="H47" s="3"/>
      <c r="I47" s="3"/>
      <c r="J47" s="3"/>
      <c r="K47" s="3"/>
      <c r="L47" s="3"/>
      <c r="O47" s="5"/>
      <c r="P47" s="3"/>
      <c r="Q47" s="3"/>
    </row>
    <row r="48" spans="1:19" ht="15.95" customHeight="1">
      <c r="B48" s="28" t="s">
        <v>13</v>
      </c>
      <c r="C48" s="17">
        <v>-11</v>
      </c>
      <c r="D48" s="17">
        <v>0</v>
      </c>
      <c r="E48" s="17">
        <v>-5182</v>
      </c>
      <c r="F48" s="17">
        <v>-9538</v>
      </c>
      <c r="G48" s="17">
        <v>-876</v>
      </c>
      <c r="H48" s="17">
        <v>-4588</v>
      </c>
      <c r="I48" s="17">
        <v>-804</v>
      </c>
      <c r="J48" s="17">
        <v>-250</v>
      </c>
      <c r="K48" s="17">
        <v>0</v>
      </c>
      <c r="L48" s="33">
        <f>SUM(C48:K48)</f>
        <v>-21249</v>
      </c>
      <c r="O48" s="51"/>
      <c r="P48" s="46">
        <v>-21249</v>
      </c>
      <c r="Q48" s="47">
        <f>P48-L48</f>
        <v>0</v>
      </c>
    </row>
    <row r="49" spans="2:19" ht="6" customHeight="1">
      <c r="B49" s="4"/>
      <c r="C49" s="3"/>
      <c r="D49" s="3"/>
      <c r="E49" s="3"/>
      <c r="F49" s="3"/>
      <c r="G49" s="3"/>
      <c r="H49" s="3"/>
      <c r="I49" s="3"/>
      <c r="J49" s="3"/>
      <c r="K49" s="3"/>
      <c r="L49" s="3"/>
      <c r="M49" s="3"/>
      <c r="O49" s="38"/>
      <c r="P49" s="3"/>
    </row>
    <row r="50" spans="2:19" ht="15.95" customHeight="1">
      <c r="B50" s="55" t="s">
        <v>101</v>
      </c>
      <c r="C50" s="3"/>
      <c r="D50" s="3"/>
      <c r="E50" s="5"/>
      <c r="F50" s="3"/>
      <c r="G50" s="5"/>
      <c r="H50" s="5"/>
      <c r="I50" s="5"/>
      <c r="J50" s="5"/>
      <c r="K50" s="3"/>
      <c r="L50" s="3"/>
      <c r="O50" s="12"/>
    </row>
    <row r="51" spans="2:19" ht="15.95" customHeight="1">
      <c r="B51" s="62" t="s">
        <v>12</v>
      </c>
      <c r="C51" s="43"/>
      <c r="D51" s="43"/>
      <c r="E51" s="50">
        <f t="shared" ref="E51:J51" si="13">E8</f>
        <v>1158</v>
      </c>
      <c r="F51" s="50">
        <f t="shared" si="13"/>
        <v>2307</v>
      </c>
      <c r="G51" s="50">
        <f t="shared" si="13"/>
        <v>207</v>
      </c>
      <c r="H51" s="50">
        <f t="shared" si="13"/>
        <v>1127</v>
      </c>
      <c r="I51" s="50">
        <f t="shared" si="13"/>
        <v>202</v>
      </c>
      <c r="J51" s="50">
        <f t="shared" si="13"/>
        <v>49</v>
      </c>
      <c r="K51" s="43"/>
      <c r="L51" s="33">
        <f>SUM(C51:K51)</f>
        <v>5050</v>
      </c>
      <c r="N51" s="43"/>
      <c r="O51" s="12"/>
    </row>
    <row r="52" spans="2:19" ht="15.95" customHeight="1">
      <c r="B52" s="28" t="s">
        <v>0</v>
      </c>
      <c r="C52" s="43"/>
      <c r="D52" s="43"/>
      <c r="E52" s="17">
        <v>3960</v>
      </c>
      <c r="F52" s="17">
        <v>2854</v>
      </c>
      <c r="G52" s="17">
        <v>1336</v>
      </c>
      <c r="H52" s="17">
        <v>908</v>
      </c>
      <c r="I52" s="17">
        <v>594</v>
      </c>
      <c r="J52" s="17">
        <v>10</v>
      </c>
      <c r="K52" s="43"/>
      <c r="L52" s="33">
        <f>SUM(C52:K52)</f>
        <v>9662</v>
      </c>
      <c r="N52" s="43"/>
      <c r="O52" s="5"/>
      <c r="P52" s="93"/>
      <c r="Q52" s="93"/>
      <c r="R52" s="93"/>
      <c r="S52" s="93"/>
    </row>
    <row r="53" spans="2:19" ht="15.95" customHeight="1">
      <c r="B53" s="29" t="s">
        <v>65</v>
      </c>
      <c r="C53" s="43"/>
      <c r="D53" s="43"/>
      <c r="E53" s="17">
        <v>263</v>
      </c>
      <c r="F53" s="17">
        <v>1098</v>
      </c>
      <c r="G53" s="17">
        <v>622</v>
      </c>
      <c r="H53" s="17">
        <v>1099</v>
      </c>
      <c r="I53" s="17">
        <v>231</v>
      </c>
      <c r="J53" s="17">
        <v>0</v>
      </c>
      <c r="K53" s="43"/>
      <c r="L53" s="33">
        <f>SUM(C53:K53)</f>
        <v>3313</v>
      </c>
      <c r="N53" s="43"/>
      <c r="P53" s="93"/>
      <c r="Q53" s="93"/>
      <c r="R53" s="93"/>
      <c r="S53" s="93"/>
    </row>
    <row r="54" spans="2:19" ht="15.95" customHeight="1">
      <c r="B54" s="53" t="s">
        <v>76</v>
      </c>
      <c r="C54" s="43"/>
      <c r="D54" s="43"/>
      <c r="E54" s="54">
        <f t="shared" ref="E54:J54" si="14">SUM(E55,E64)</f>
        <v>17331</v>
      </c>
      <c r="F54" s="54">
        <f t="shared" si="14"/>
        <v>46905</v>
      </c>
      <c r="G54" s="54">
        <f t="shared" si="14"/>
        <v>2163</v>
      </c>
      <c r="H54" s="54">
        <f t="shared" si="14"/>
        <v>18882</v>
      </c>
      <c r="I54" s="54">
        <f t="shared" si="14"/>
        <v>2710</v>
      </c>
      <c r="J54" s="54">
        <f t="shared" si="14"/>
        <v>1136</v>
      </c>
      <c r="K54" s="43"/>
      <c r="L54" s="33">
        <f>SUM(C54:K54)</f>
        <v>89127</v>
      </c>
      <c r="N54" s="54">
        <f>SUM(N55,N64)</f>
        <v>1058</v>
      </c>
      <c r="P54" s="93"/>
      <c r="Q54" s="93"/>
      <c r="R54" s="93"/>
      <c r="S54" s="93"/>
    </row>
    <row r="55" spans="2:19" ht="15.95" customHeight="1">
      <c r="B55" s="53" t="s">
        <v>77</v>
      </c>
      <c r="C55" s="43"/>
      <c r="D55" s="43"/>
      <c r="E55" s="54">
        <f>E61+E62+E56+E63</f>
        <v>6780</v>
      </c>
      <c r="F55" s="54">
        <f>F56+F63</f>
        <v>26495</v>
      </c>
      <c r="G55" s="54">
        <f>G56+G63</f>
        <v>909</v>
      </c>
      <c r="H55" s="54">
        <f>H56+H63</f>
        <v>2491</v>
      </c>
      <c r="I55" s="54">
        <f>I56+I63</f>
        <v>554</v>
      </c>
      <c r="J55" s="54">
        <f>J56+J63</f>
        <v>0</v>
      </c>
      <c r="K55" s="43"/>
      <c r="L55" s="33">
        <f>SUM(C55:K55)</f>
        <v>37229</v>
      </c>
      <c r="N55" s="54">
        <f>N56</f>
        <v>0</v>
      </c>
      <c r="P55" s="93"/>
      <c r="Q55" s="93"/>
      <c r="R55" s="93"/>
      <c r="S55" s="93"/>
    </row>
    <row r="56" spans="2:19" ht="15.95" customHeight="1">
      <c r="B56" s="63" t="s">
        <v>58</v>
      </c>
      <c r="C56" s="43"/>
      <c r="D56" s="43"/>
      <c r="E56" s="54">
        <f>SUM(E57:E60)</f>
        <v>2216</v>
      </c>
      <c r="F56" s="54">
        <f t="shared" ref="F56:J56" si="15">SUM(F57:F60)</f>
        <v>26495</v>
      </c>
      <c r="G56" s="54">
        <f t="shared" si="15"/>
        <v>0</v>
      </c>
      <c r="H56" s="54">
        <f t="shared" si="15"/>
        <v>554</v>
      </c>
      <c r="I56" s="54">
        <f t="shared" si="15"/>
        <v>0</v>
      </c>
      <c r="J56" s="54">
        <f t="shared" si="15"/>
        <v>0</v>
      </c>
      <c r="K56" s="43"/>
      <c r="L56" s="33">
        <f t="shared" ref="L56:L74" si="16">SUM(C56:K56)</f>
        <v>29265</v>
      </c>
      <c r="N56" s="54">
        <f>N60</f>
        <v>0</v>
      </c>
      <c r="P56" s="93"/>
      <c r="Q56" s="93"/>
      <c r="R56" s="93"/>
      <c r="S56" s="93"/>
    </row>
    <row r="57" spans="2:19" ht="15.95" customHeight="1">
      <c r="B57" s="29" t="s">
        <v>114</v>
      </c>
      <c r="C57" s="43"/>
      <c r="D57" s="43"/>
      <c r="E57" s="17">
        <v>0</v>
      </c>
      <c r="F57" s="17">
        <v>4078</v>
      </c>
      <c r="G57" s="17">
        <v>0</v>
      </c>
      <c r="H57" s="17">
        <v>0</v>
      </c>
      <c r="I57" s="17">
        <v>0</v>
      </c>
      <c r="J57" s="17">
        <v>0</v>
      </c>
      <c r="K57" s="43"/>
      <c r="L57" s="33">
        <f t="shared" si="16"/>
        <v>4078</v>
      </c>
      <c r="N57" s="43"/>
      <c r="P57" s="93"/>
      <c r="Q57" s="93"/>
      <c r="R57" s="93"/>
      <c r="S57" s="93"/>
    </row>
    <row r="58" spans="2:19" ht="15.95" customHeight="1">
      <c r="B58" s="29" t="s">
        <v>115</v>
      </c>
      <c r="C58" s="43"/>
      <c r="D58" s="43"/>
      <c r="E58" s="17">
        <v>0</v>
      </c>
      <c r="F58" s="17">
        <v>1729</v>
      </c>
      <c r="G58" s="17">
        <v>0</v>
      </c>
      <c r="H58" s="17">
        <v>0</v>
      </c>
      <c r="I58" s="17">
        <v>0</v>
      </c>
      <c r="J58" s="17">
        <v>0</v>
      </c>
      <c r="K58" s="43"/>
      <c r="L58" s="33">
        <f t="shared" si="16"/>
        <v>1729</v>
      </c>
      <c r="N58" s="43"/>
      <c r="P58" s="93"/>
      <c r="Q58" s="93"/>
      <c r="R58" s="93"/>
      <c r="S58" s="93"/>
    </row>
    <row r="59" spans="2:19" ht="15.95" customHeight="1">
      <c r="B59" s="29" t="s">
        <v>59</v>
      </c>
      <c r="C59" s="43"/>
      <c r="D59" s="43"/>
      <c r="E59" s="43"/>
      <c r="F59" s="43"/>
      <c r="G59" s="17">
        <v>0</v>
      </c>
      <c r="H59" s="17">
        <v>0</v>
      </c>
      <c r="I59" s="17">
        <v>0</v>
      </c>
      <c r="J59" s="17">
        <v>0</v>
      </c>
      <c r="K59" s="43"/>
      <c r="L59" s="33">
        <f t="shared" si="16"/>
        <v>0</v>
      </c>
      <c r="N59" s="43"/>
      <c r="P59" s="93"/>
      <c r="Q59" s="93"/>
      <c r="R59" s="93"/>
      <c r="S59" s="93"/>
    </row>
    <row r="60" spans="2:19" ht="15.95" customHeight="1">
      <c r="B60" s="52" t="s">
        <v>60</v>
      </c>
      <c r="C60" s="43"/>
      <c r="D60" s="43"/>
      <c r="E60" s="17">
        <v>2216</v>
      </c>
      <c r="F60" s="17">
        <v>20688</v>
      </c>
      <c r="G60" s="17">
        <v>0</v>
      </c>
      <c r="H60" s="17">
        <v>554</v>
      </c>
      <c r="I60" s="17">
        <v>0</v>
      </c>
      <c r="J60" s="17">
        <v>0</v>
      </c>
      <c r="K60" s="43"/>
      <c r="L60" s="33">
        <f t="shared" si="16"/>
        <v>23458</v>
      </c>
      <c r="N60" s="17">
        <v>0</v>
      </c>
      <c r="P60" s="93"/>
      <c r="Q60" s="93"/>
      <c r="R60" s="93"/>
      <c r="S60" s="93"/>
    </row>
    <row r="61" spans="2:19" ht="15.95" customHeight="1">
      <c r="B61" s="52" t="s">
        <v>1</v>
      </c>
      <c r="C61" s="43"/>
      <c r="D61" s="43"/>
      <c r="E61" s="17">
        <v>1513</v>
      </c>
      <c r="F61" s="43"/>
      <c r="G61" s="43"/>
      <c r="H61" s="43"/>
      <c r="I61" s="43"/>
      <c r="J61" s="43"/>
      <c r="K61" s="43"/>
      <c r="L61" s="33">
        <f>SUM(C61:K61)</f>
        <v>1513</v>
      </c>
      <c r="N61" s="43"/>
      <c r="P61" s="93"/>
      <c r="Q61" s="93"/>
      <c r="R61" s="93"/>
      <c r="S61" s="93"/>
    </row>
    <row r="62" spans="2:19" ht="15.95" customHeight="1">
      <c r="B62" s="29" t="s">
        <v>78</v>
      </c>
      <c r="C62" s="43"/>
      <c r="D62" s="43"/>
      <c r="E62" s="17">
        <v>2587</v>
      </c>
      <c r="F62" s="43"/>
      <c r="G62" s="43"/>
      <c r="H62" s="43"/>
      <c r="I62" s="43"/>
      <c r="J62" s="43"/>
      <c r="K62" s="43"/>
      <c r="L62" s="33">
        <f>SUM(C62:K62)</f>
        <v>2587</v>
      </c>
      <c r="N62" s="17">
        <v>0</v>
      </c>
      <c r="P62" s="93"/>
      <c r="Q62" s="93"/>
      <c r="R62" s="93"/>
      <c r="S62" s="93"/>
    </row>
    <row r="63" spans="2:19" ht="15.95" customHeight="1">
      <c r="B63" s="29" t="s">
        <v>79</v>
      </c>
      <c r="C63" s="43"/>
      <c r="D63" s="43"/>
      <c r="E63" s="17">
        <v>464</v>
      </c>
      <c r="F63" s="17">
        <v>0</v>
      </c>
      <c r="G63" s="17">
        <v>909</v>
      </c>
      <c r="H63" s="17">
        <v>1937</v>
      </c>
      <c r="I63" s="17">
        <v>554</v>
      </c>
      <c r="J63" s="17">
        <v>0</v>
      </c>
      <c r="K63" s="43"/>
      <c r="L63" s="33">
        <f t="shared" si="16"/>
        <v>3864</v>
      </c>
      <c r="N63" s="17">
        <v>0</v>
      </c>
      <c r="P63" s="93"/>
      <c r="Q63" s="93"/>
      <c r="R63" s="93"/>
      <c r="S63" s="93"/>
    </row>
    <row r="64" spans="2:19" ht="15.95" customHeight="1">
      <c r="B64" s="53" t="s">
        <v>80</v>
      </c>
      <c r="C64" s="43"/>
      <c r="D64" s="43"/>
      <c r="E64" s="54">
        <f t="shared" ref="E64:J64" si="17">SUM(E65,E68:E74)</f>
        <v>10551</v>
      </c>
      <c r="F64" s="54">
        <f t="shared" si="17"/>
        <v>20410</v>
      </c>
      <c r="G64" s="54">
        <f t="shared" si="17"/>
        <v>1254</v>
      </c>
      <c r="H64" s="54">
        <f t="shared" si="17"/>
        <v>16391</v>
      </c>
      <c r="I64" s="54">
        <f t="shared" si="17"/>
        <v>2156</v>
      </c>
      <c r="J64" s="54">
        <f t="shared" si="17"/>
        <v>1136</v>
      </c>
      <c r="K64" s="43"/>
      <c r="L64" s="33">
        <f t="shared" si="16"/>
        <v>51898</v>
      </c>
      <c r="N64" s="54">
        <f>SUM(N67:N69)</f>
        <v>1058</v>
      </c>
      <c r="P64" s="93"/>
      <c r="Q64" s="93"/>
      <c r="R64" s="93"/>
      <c r="S64" s="93"/>
    </row>
    <row r="65" spans="2:19" ht="15.95" customHeight="1">
      <c r="B65" s="63" t="s">
        <v>2</v>
      </c>
      <c r="C65" s="43"/>
      <c r="D65" s="43"/>
      <c r="E65" s="54">
        <f>SUM(E66:E67)</f>
        <v>0</v>
      </c>
      <c r="F65" s="54">
        <f t="shared" ref="F65:J65" si="18">SUM(F66:F67)</f>
        <v>18412</v>
      </c>
      <c r="G65" s="54">
        <f t="shared" si="18"/>
        <v>848</v>
      </c>
      <c r="H65" s="54">
        <f t="shared" si="18"/>
        <v>14404</v>
      </c>
      <c r="I65" s="54">
        <f t="shared" si="18"/>
        <v>1581</v>
      </c>
      <c r="J65" s="54">
        <f t="shared" si="18"/>
        <v>0</v>
      </c>
      <c r="K65" s="43"/>
      <c r="L65" s="33">
        <f t="shared" si="16"/>
        <v>35245</v>
      </c>
      <c r="N65" s="54">
        <f>SUM(N66:N67)</f>
        <v>944</v>
      </c>
      <c r="P65" s="93"/>
      <c r="Q65" s="93"/>
      <c r="R65" s="93"/>
      <c r="S65" s="93"/>
    </row>
    <row r="66" spans="2:19" ht="15.95" customHeight="1">
      <c r="B66" s="29" t="s">
        <v>102</v>
      </c>
      <c r="C66" s="43"/>
      <c r="D66" s="43"/>
      <c r="E66" s="17">
        <v>0</v>
      </c>
      <c r="F66" s="17">
        <v>10564</v>
      </c>
      <c r="G66" s="17">
        <v>568</v>
      </c>
      <c r="H66" s="17">
        <v>6290</v>
      </c>
      <c r="I66" s="17">
        <v>240</v>
      </c>
      <c r="J66" s="17">
        <v>0</v>
      </c>
      <c r="K66" s="43"/>
      <c r="L66" s="33">
        <f t="shared" si="16"/>
        <v>17662</v>
      </c>
      <c r="N66" s="17">
        <v>0</v>
      </c>
      <c r="P66" s="93"/>
      <c r="Q66" s="93"/>
      <c r="R66" s="93"/>
      <c r="S66" s="93"/>
    </row>
    <row r="67" spans="2:19" ht="15.95" customHeight="1">
      <c r="B67" s="52" t="s">
        <v>61</v>
      </c>
      <c r="C67" s="43"/>
      <c r="D67" s="43"/>
      <c r="E67" s="17">
        <v>0</v>
      </c>
      <c r="F67" s="17">
        <v>7848</v>
      </c>
      <c r="G67" s="17">
        <v>280</v>
      </c>
      <c r="H67" s="17">
        <v>8114</v>
      </c>
      <c r="I67" s="17">
        <v>1341</v>
      </c>
      <c r="J67" s="17">
        <v>0</v>
      </c>
      <c r="K67" s="43"/>
      <c r="L67" s="33">
        <f t="shared" si="16"/>
        <v>17583</v>
      </c>
      <c r="N67" s="17">
        <v>944</v>
      </c>
      <c r="P67" s="93"/>
      <c r="Q67" s="93"/>
      <c r="R67" s="93"/>
      <c r="S67" s="93"/>
    </row>
    <row r="68" spans="2:19" ht="15.95" customHeight="1">
      <c r="B68" s="52" t="s">
        <v>3</v>
      </c>
      <c r="C68" s="43"/>
      <c r="D68" s="43"/>
      <c r="E68" s="17">
        <v>398</v>
      </c>
      <c r="F68" s="17">
        <v>1425</v>
      </c>
      <c r="G68" s="17">
        <v>0</v>
      </c>
      <c r="H68" s="17">
        <v>1357</v>
      </c>
      <c r="I68" s="17">
        <v>237</v>
      </c>
      <c r="J68" s="17">
        <v>0</v>
      </c>
      <c r="K68" s="43"/>
      <c r="L68" s="33">
        <f t="shared" si="16"/>
        <v>3417</v>
      </c>
      <c r="N68" s="17">
        <v>114</v>
      </c>
      <c r="P68" s="93"/>
      <c r="Q68" s="93"/>
      <c r="R68" s="93"/>
      <c r="S68" s="93"/>
    </row>
    <row r="69" spans="2:19" ht="15.95" customHeight="1">
      <c r="B69" s="29" t="s">
        <v>81</v>
      </c>
      <c r="C69" s="43"/>
      <c r="D69" s="43"/>
      <c r="E69" s="17">
        <v>0</v>
      </c>
      <c r="F69" s="17">
        <v>0</v>
      </c>
      <c r="G69" s="17">
        <v>354</v>
      </c>
      <c r="H69" s="17">
        <v>0</v>
      </c>
      <c r="I69" s="17">
        <v>0</v>
      </c>
      <c r="J69" s="17">
        <v>0</v>
      </c>
      <c r="K69" s="43"/>
      <c r="L69" s="33">
        <f t="shared" si="16"/>
        <v>354</v>
      </c>
      <c r="N69" s="17">
        <v>0</v>
      </c>
      <c r="P69" s="93"/>
      <c r="Q69" s="93"/>
      <c r="R69" s="93"/>
      <c r="S69" s="93"/>
    </row>
    <row r="70" spans="2:19" ht="15.95" customHeight="1">
      <c r="B70" s="30" t="s">
        <v>82</v>
      </c>
      <c r="C70" s="43"/>
      <c r="D70" s="43"/>
      <c r="E70" s="17">
        <v>683</v>
      </c>
      <c r="F70" s="17">
        <v>16</v>
      </c>
      <c r="G70" s="17">
        <v>0</v>
      </c>
      <c r="H70" s="17">
        <v>0</v>
      </c>
      <c r="I70" s="17">
        <v>0</v>
      </c>
      <c r="J70" s="17">
        <v>0</v>
      </c>
      <c r="K70" s="43"/>
      <c r="L70" s="33">
        <f t="shared" si="16"/>
        <v>699</v>
      </c>
      <c r="N70" s="43"/>
      <c r="P70" s="93"/>
      <c r="Q70" s="93"/>
      <c r="R70" s="93"/>
      <c r="S70" s="93"/>
    </row>
    <row r="71" spans="2:19" ht="15.95" customHeight="1">
      <c r="B71" s="29" t="s">
        <v>83</v>
      </c>
      <c r="C71" s="43"/>
      <c r="D71" s="43"/>
      <c r="E71" s="43"/>
      <c r="F71" s="17">
        <v>0</v>
      </c>
      <c r="G71" s="17">
        <v>0</v>
      </c>
      <c r="H71" s="17">
        <v>0</v>
      </c>
      <c r="I71" s="17">
        <v>0</v>
      </c>
      <c r="J71" s="17">
        <v>0</v>
      </c>
      <c r="K71" s="43"/>
      <c r="L71" s="33">
        <f t="shared" si="16"/>
        <v>0</v>
      </c>
      <c r="N71" s="43"/>
      <c r="P71" s="93"/>
      <c r="Q71" s="93"/>
      <c r="R71" s="93"/>
      <c r="S71" s="93"/>
    </row>
    <row r="72" spans="2:19" ht="15.95" customHeight="1">
      <c r="B72" s="29" t="s">
        <v>84</v>
      </c>
      <c r="C72" s="43"/>
      <c r="D72" s="43"/>
      <c r="E72" s="17">
        <v>713</v>
      </c>
      <c r="F72" s="61"/>
      <c r="G72" s="61"/>
      <c r="H72" s="61"/>
      <c r="I72" s="61"/>
      <c r="J72" s="61"/>
      <c r="K72" s="43"/>
      <c r="L72" s="33">
        <f t="shared" si="16"/>
        <v>713</v>
      </c>
      <c r="N72" s="43"/>
      <c r="P72" s="93"/>
      <c r="Q72" s="93"/>
      <c r="R72" s="93"/>
      <c r="S72" s="93"/>
    </row>
    <row r="73" spans="2:19" ht="15.95" customHeight="1">
      <c r="B73" s="29" t="s">
        <v>113</v>
      </c>
      <c r="C73" s="43"/>
      <c r="D73" s="43"/>
      <c r="E73" s="17">
        <v>5656</v>
      </c>
      <c r="F73" s="61"/>
      <c r="G73" s="61"/>
      <c r="H73" s="61"/>
      <c r="I73" s="61"/>
      <c r="J73" s="61"/>
      <c r="K73" s="43"/>
      <c r="L73" s="33">
        <f t="shared" si="16"/>
        <v>5656</v>
      </c>
      <c r="N73" s="43"/>
      <c r="P73" s="93"/>
      <c r="Q73" s="93"/>
      <c r="R73" s="93"/>
      <c r="S73" s="93"/>
    </row>
    <row r="74" spans="2:19" ht="15.95" customHeight="1">
      <c r="B74" s="29" t="s">
        <v>86</v>
      </c>
      <c r="C74" s="43"/>
      <c r="D74" s="43"/>
      <c r="E74" s="17">
        <v>3101</v>
      </c>
      <c r="F74" s="17">
        <v>557</v>
      </c>
      <c r="G74" s="17">
        <v>52</v>
      </c>
      <c r="H74" s="17">
        <v>630</v>
      </c>
      <c r="I74" s="17">
        <v>338</v>
      </c>
      <c r="J74" s="17">
        <v>1136</v>
      </c>
      <c r="K74" s="43"/>
      <c r="L74" s="33">
        <f t="shared" si="16"/>
        <v>5814</v>
      </c>
      <c r="N74" s="43"/>
      <c r="P74" s="93"/>
      <c r="Q74" s="93"/>
      <c r="R74" s="93"/>
      <c r="S74" s="93"/>
    </row>
    <row r="75" spans="2:19" ht="15.95" customHeight="1">
      <c r="B75" s="60" t="s">
        <v>16</v>
      </c>
      <c r="C75" s="32">
        <f>C16-C11</f>
        <v>48</v>
      </c>
      <c r="D75" s="32">
        <f>D16-D11</f>
        <v>41</v>
      </c>
      <c r="E75" s="32">
        <f t="shared" ref="E75:J75" si="19">SUM(E51:E54)</f>
        <v>22712</v>
      </c>
      <c r="F75" s="32">
        <f t="shared" si="19"/>
        <v>53164</v>
      </c>
      <c r="G75" s="32">
        <f t="shared" si="19"/>
        <v>4328</v>
      </c>
      <c r="H75" s="32">
        <f t="shared" si="19"/>
        <v>22016</v>
      </c>
      <c r="I75" s="32">
        <f t="shared" si="19"/>
        <v>3737</v>
      </c>
      <c r="J75" s="32">
        <f t="shared" si="19"/>
        <v>1195</v>
      </c>
      <c r="K75" s="32">
        <f>K16-K11</f>
        <v>1834</v>
      </c>
      <c r="L75" s="32">
        <f>SUM(C75:K75)</f>
        <v>109075</v>
      </c>
      <c r="N75" s="32">
        <f>N54</f>
        <v>1058</v>
      </c>
      <c r="P75" s="93"/>
      <c r="Q75" s="93"/>
      <c r="R75" s="93"/>
      <c r="S75" s="93"/>
    </row>
    <row r="76" spans="2:19" ht="12.75" customHeight="1">
      <c r="B76" s="8"/>
      <c r="C76" s="5"/>
      <c r="D76" s="5"/>
      <c r="E76" s="5"/>
      <c r="F76" s="5"/>
      <c r="G76" s="5"/>
      <c r="H76" s="5"/>
      <c r="I76" s="5"/>
      <c r="J76" s="5"/>
      <c r="K76" s="6"/>
      <c r="L76" s="6"/>
      <c r="N76" s="3"/>
      <c r="P76" s="93"/>
      <c r="Q76" s="93"/>
      <c r="R76" s="93"/>
      <c r="S76" s="93"/>
    </row>
    <row r="77" spans="2:19" s="2" customFormat="1" ht="15.95" customHeight="1">
      <c r="B77" s="64" t="s">
        <v>4</v>
      </c>
      <c r="C77" s="66"/>
      <c r="D77" s="66"/>
      <c r="E77" s="65">
        <f>E16-E75-E11</f>
        <v>0</v>
      </c>
      <c r="F77" s="65">
        <f t="shared" ref="F77:I77" si="20">F16-F75-F11</f>
        <v>0</v>
      </c>
      <c r="G77" s="65">
        <f t="shared" si="20"/>
        <v>0</v>
      </c>
      <c r="H77" s="65">
        <f t="shared" si="20"/>
        <v>0</v>
      </c>
      <c r="I77" s="65">
        <f t="shared" si="20"/>
        <v>0</v>
      </c>
      <c r="J77" s="65">
        <f>J16-J75-J11</f>
        <v>0</v>
      </c>
      <c r="K77" s="66"/>
      <c r="L77" s="65">
        <f>L16-L75-L11</f>
        <v>0</v>
      </c>
      <c r="N77" s="7"/>
      <c r="P77" s="93"/>
      <c r="Q77" s="93"/>
      <c r="R77" s="93"/>
      <c r="S77" s="93"/>
    </row>
    <row r="78" spans="2:19" ht="12.75" customHeight="1">
      <c r="C78" s="84"/>
      <c r="D78" s="84"/>
      <c r="E78" s="84"/>
      <c r="F78" s="84"/>
      <c r="G78" s="84"/>
      <c r="H78" s="84"/>
      <c r="I78" s="84"/>
      <c r="J78" s="84"/>
      <c r="K78" s="84"/>
      <c r="L78" s="3"/>
      <c r="N78" s="3"/>
      <c r="P78" s="93"/>
      <c r="Q78" s="93"/>
      <c r="R78" s="93"/>
      <c r="S78" s="93"/>
    </row>
    <row r="79" spans="2:19" ht="15.95" customHeight="1">
      <c r="B79" s="29" t="s">
        <v>66</v>
      </c>
      <c r="C79" s="43"/>
      <c r="D79" s="43"/>
      <c r="E79" s="17">
        <v>0</v>
      </c>
      <c r="F79" s="17">
        <v>379</v>
      </c>
      <c r="G79" s="17">
        <v>4</v>
      </c>
      <c r="H79" s="17">
        <v>449</v>
      </c>
      <c r="I79" s="17">
        <v>127</v>
      </c>
      <c r="J79" s="17">
        <v>0</v>
      </c>
      <c r="K79" s="43"/>
      <c r="L79" s="33">
        <f>SUM(C79:K79)</f>
        <v>959</v>
      </c>
      <c r="M79" s="77" t="s">
        <v>122</v>
      </c>
      <c r="N79" s="3"/>
      <c r="P79" s="93"/>
      <c r="Q79" s="93"/>
      <c r="R79" s="93"/>
      <c r="S79" s="93"/>
    </row>
    <row r="80" spans="2:19" ht="15.95" customHeight="1">
      <c r="B80" s="52" t="s">
        <v>5</v>
      </c>
      <c r="C80" s="43"/>
      <c r="D80" s="43"/>
      <c r="E80" s="43"/>
      <c r="F80" s="43"/>
      <c r="G80" s="43"/>
      <c r="H80" s="43"/>
      <c r="I80" s="43"/>
      <c r="J80" s="43"/>
      <c r="K80" s="43"/>
      <c r="L80" s="17">
        <v>211</v>
      </c>
      <c r="M80" s="77" t="s">
        <v>122</v>
      </c>
      <c r="N80" s="3"/>
      <c r="P80" s="93"/>
      <c r="Q80" s="93"/>
      <c r="R80" s="93"/>
      <c r="S80" s="93"/>
    </row>
    <row r="81" spans="2:19" ht="15.95" customHeight="1">
      <c r="B81" s="29" t="s">
        <v>87</v>
      </c>
      <c r="C81" s="43"/>
      <c r="D81" s="43"/>
      <c r="E81" s="17">
        <v>683</v>
      </c>
      <c r="F81" s="43"/>
      <c r="G81" s="43"/>
      <c r="H81" s="43"/>
      <c r="I81" s="43"/>
      <c r="J81" s="43"/>
      <c r="K81" s="43"/>
      <c r="L81" s="33">
        <f>SUM(C81:K81)</f>
        <v>683</v>
      </c>
      <c r="M81" s="77" t="s">
        <v>122</v>
      </c>
      <c r="N81" s="3"/>
      <c r="P81" s="93"/>
      <c r="Q81" s="93"/>
      <c r="R81" s="93"/>
      <c r="S81" s="93"/>
    </row>
    <row r="82" spans="2:19" ht="15.95" customHeight="1">
      <c r="B82" s="29" t="s">
        <v>98</v>
      </c>
      <c r="C82" s="43"/>
      <c r="D82" s="43"/>
      <c r="E82" s="17">
        <v>0</v>
      </c>
      <c r="F82" s="17">
        <v>0</v>
      </c>
      <c r="G82" s="17">
        <v>0</v>
      </c>
      <c r="H82" s="17">
        <v>0</v>
      </c>
      <c r="I82" s="17">
        <v>0</v>
      </c>
      <c r="J82" s="17">
        <v>0</v>
      </c>
      <c r="K82" s="43"/>
      <c r="L82" s="33">
        <f>SUM(C82:K82)</f>
        <v>0</v>
      </c>
      <c r="M82" s="3"/>
      <c r="N82" s="3"/>
      <c r="P82" s="93"/>
      <c r="Q82" s="93"/>
      <c r="R82" s="93"/>
      <c r="S82" s="93"/>
    </row>
    <row r="83" spans="2:19" ht="12.75" customHeight="1">
      <c r="B83" s="8"/>
      <c r="C83" s="5"/>
      <c r="D83" s="5"/>
      <c r="E83" s="5"/>
      <c r="F83" s="5"/>
      <c r="G83" s="5"/>
      <c r="H83" s="5"/>
      <c r="I83" s="5"/>
      <c r="J83" s="5"/>
      <c r="K83" s="5"/>
      <c r="L83" s="5"/>
      <c r="N83" s="3"/>
      <c r="P83" s="93"/>
      <c r="Q83" s="93"/>
      <c r="R83" s="93"/>
      <c r="S83" s="93"/>
    </row>
    <row r="84" spans="2:19" ht="15.95" customHeight="1">
      <c r="B84" s="55" t="s">
        <v>99</v>
      </c>
      <c r="C84" s="3"/>
      <c r="D84" s="3"/>
      <c r="E84" s="3"/>
      <c r="F84" s="3"/>
      <c r="G84" s="3"/>
      <c r="H84" s="3"/>
      <c r="I84" s="3"/>
      <c r="J84" s="3"/>
      <c r="K84" s="3"/>
      <c r="L84" s="3"/>
      <c r="N84" s="3"/>
      <c r="P84" s="93"/>
      <c r="Q84" s="93"/>
      <c r="R84" s="93"/>
      <c r="S84" s="93"/>
    </row>
    <row r="85" spans="2:19" ht="15.95" customHeight="1">
      <c r="B85" s="28" t="s">
        <v>12</v>
      </c>
      <c r="C85" s="43"/>
      <c r="D85" s="43"/>
      <c r="E85" s="17">
        <v>1158</v>
      </c>
      <c r="F85" s="17">
        <v>2307</v>
      </c>
      <c r="G85" s="17">
        <v>207</v>
      </c>
      <c r="H85" s="17">
        <v>1127</v>
      </c>
      <c r="I85" s="17">
        <v>202</v>
      </c>
      <c r="J85" s="17">
        <v>49</v>
      </c>
      <c r="K85" s="43"/>
      <c r="L85" s="33">
        <f>SUM(C85:K85)</f>
        <v>5050</v>
      </c>
      <c r="N85" s="69"/>
      <c r="P85" s="93"/>
      <c r="Q85" s="93"/>
      <c r="R85" s="93"/>
      <c r="S85" s="93"/>
    </row>
    <row r="86" spans="2:19" ht="15.95" customHeight="1">
      <c r="B86" s="28" t="s">
        <v>0</v>
      </c>
      <c r="C86" s="43"/>
      <c r="D86" s="43"/>
      <c r="E86" s="17">
        <v>2980</v>
      </c>
      <c r="F86" s="17">
        <v>2322</v>
      </c>
      <c r="G86" s="17">
        <v>1011</v>
      </c>
      <c r="H86" s="17">
        <v>747</v>
      </c>
      <c r="I86" s="17">
        <v>467</v>
      </c>
      <c r="J86" s="17">
        <v>10</v>
      </c>
      <c r="K86" s="43"/>
      <c r="L86" s="33">
        <f>SUM(C86:K86)</f>
        <v>7537</v>
      </c>
      <c r="N86" s="69"/>
      <c r="P86" s="93"/>
      <c r="Q86" s="93"/>
      <c r="R86" s="93"/>
      <c r="S86" s="93"/>
    </row>
    <row r="87" spans="2:19" ht="15.95" customHeight="1">
      <c r="B87" s="29" t="s">
        <v>65</v>
      </c>
      <c r="C87" s="43"/>
      <c r="D87" s="43"/>
      <c r="E87" s="17">
        <v>151</v>
      </c>
      <c r="F87" s="17">
        <v>784</v>
      </c>
      <c r="G87" s="17">
        <v>397</v>
      </c>
      <c r="H87" s="17">
        <v>806</v>
      </c>
      <c r="I87" s="17">
        <v>171</v>
      </c>
      <c r="J87" s="17">
        <v>0</v>
      </c>
      <c r="K87" s="43"/>
      <c r="L87" s="33">
        <f>SUM(C87:K87)</f>
        <v>2309</v>
      </c>
      <c r="N87" s="69"/>
      <c r="P87" s="93"/>
      <c r="Q87" s="93"/>
      <c r="R87" s="93"/>
      <c r="S87" s="93"/>
    </row>
    <row r="88" spans="2:19" ht="15.95" customHeight="1">
      <c r="B88" s="53" t="s">
        <v>76</v>
      </c>
      <c r="C88" s="43"/>
      <c r="D88" s="43"/>
      <c r="E88" s="54">
        <f t="shared" ref="E88:J88" si="21">SUM(E89,E98)</f>
        <v>13005</v>
      </c>
      <c r="F88" s="54">
        <f t="shared" si="21"/>
        <v>31014</v>
      </c>
      <c r="G88" s="54">
        <f t="shared" si="21"/>
        <v>1678</v>
      </c>
      <c r="H88" s="54">
        <f t="shared" si="21"/>
        <v>14607</v>
      </c>
      <c r="I88" s="54">
        <f t="shared" si="21"/>
        <v>2083</v>
      </c>
      <c r="J88" s="54">
        <f t="shared" si="21"/>
        <v>866</v>
      </c>
      <c r="K88" s="43"/>
      <c r="L88" s="33">
        <f>SUM(C88:K88)</f>
        <v>63253</v>
      </c>
      <c r="N88" s="75">
        <f>SUM(N89,N98)</f>
        <v>1058</v>
      </c>
      <c r="P88" s="93"/>
      <c r="Q88" s="93"/>
      <c r="R88" s="93"/>
      <c r="S88" s="93"/>
    </row>
    <row r="89" spans="2:19" ht="15.95" customHeight="1">
      <c r="B89" s="53" t="s">
        <v>77</v>
      </c>
      <c r="C89" s="43"/>
      <c r="D89" s="43"/>
      <c r="E89" s="54">
        <f>E95+E96+E90+E97</f>
        <v>5083</v>
      </c>
      <c r="F89" s="54">
        <f>F90+F97</f>
        <v>16018</v>
      </c>
      <c r="G89" s="54">
        <f>G90+G97</f>
        <v>705</v>
      </c>
      <c r="H89" s="54">
        <f>H90+H97</f>
        <v>1923</v>
      </c>
      <c r="I89" s="54">
        <f>I90+I97</f>
        <v>430</v>
      </c>
      <c r="J89" s="54">
        <f>J90+J97</f>
        <v>0</v>
      </c>
      <c r="K89" s="43"/>
      <c r="L89" s="33">
        <f>SUM(C89:K89)</f>
        <v>24159</v>
      </c>
      <c r="N89" s="75">
        <f>N90</f>
        <v>0</v>
      </c>
      <c r="P89" s="93"/>
      <c r="Q89" s="93"/>
      <c r="R89" s="93"/>
      <c r="S89" s="93"/>
    </row>
    <row r="90" spans="2:19" ht="15.95" customHeight="1">
      <c r="B90" s="63" t="s">
        <v>58</v>
      </c>
      <c r="C90" s="43"/>
      <c r="D90" s="43"/>
      <c r="E90" s="54">
        <f>SUM(E91:E94)</f>
        <v>1662</v>
      </c>
      <c r="F90" s="54">
        <f t="shared" ref="F90:J90" si="22">SUM(F91:F94)</f>
        <v>16018</v>
      </c>
      <c r="G90" s="54">
        <f t="shared" si="22"/>
        <v>0</v>
      </c>
      <c r="H90" s="54">
        <f t="shared" si="22"/>
        <v>420</v>
      </c>
      <c r="I90" s="54">
        <f t="shared" si="22"/>
        <v>0</v>
      </c>
      <c r="J90" s="54">
        <f t="shared" si="22"/>
        <v>0</v>
      </c>
      <c r="K90" s="43"/>
      <c r="L90" s="33">
        <f t="shared" ref="L90:L108" si="23">SUM(C90:K90)</f>
        <v>18100</v>
      </c>
      <c r="N90" s="75">
        <f>N94</f>
        <v>0</v>
      </c>
      <c r="P90" s="93"/>
      <c r="Q90" s="93"/>
      <c r="R90" s="93"/>
      <c r="S90" s="93"/>
    </row>
    <row r="91" spans="2:19" ht="15.95" customHeight="1">
      <c r="B91" s="29" t="s">
        <v>114</v>
      </c>
      <c r="C91" s="43"/>
      <c r="D91" s="43"/>
      <c r="E91" s="17">
        <v>0</v>
      </c>
      <c r="F91" s="17">
        <v>4180</v>
      </c>
      <c r="G91" s="17">
        <v>0</v>
      </c>
      <c r="H91" s="17">
        <v>0</v>
      </c>
      <c r="I91" s="17">
        <v>0</v>
      </c>
      <c r="J91" s="17">
        <v>0</v>
      </c>
      <c r="K91" s="43"/>
      <c r="L91" s="33">
        <f t="shared" si="23"/>
        <v>4180</v>
      </c>
      <c r="N91" s="69"/>
      <c r="P91" s="93"/>
      <c r="Q91" s="93"/>
      <c r="R91" s="93"/>
      <c r="S91" s="93"/>
    </row>
    <row r="92" spans="2:19" ht="15.95" customHeight="1">
      <c r="B92" s="29" t="s">
        <v>115</v>
      </c>
      <c r="C92" s="43"/>
      <c r="D92" s="43"/>
      <c r="E92" s="17">
        <v>0</v>
      </c>
      <c r="F92" s="17">
        <v>1148</v>
      </c>
      <c r="G92" s="17">
        <v>0</v>
      </c>
      <c r="H92" s="17">
        <v>0</v>
      </c>
      <c r="I92" s="17">
        <v>0</v>
      </c>
      <c r="J92" s="17">
        <v>0</v>
      </c>
      <c r="K92" s="43"/>
      <c r="L92" s="33">
        <f t="shared" si="23"/>
        <v>1148</v>
      </c>
      <c r="N92" s="69"/>
      <c r="P92" s="93"/>
      <c r="Q92" s="93"/>
      <c r="R92" s="93"/>
      <c r="S92" s="93"/>
    </row>
    <row r="93" spans="2:19" ht="15.95" customHeight="1">
      <c r="B93" s="29" t="s">
        <v>59</v>
      </c>
      <c r="C93" s="43"/>
      <c r="D93" s="43"/>
      <c r="E93" s="43"/>
      <c r="F93" s="43"/>
      <c r="G93" s="17">
        <v>0</v>
      </c>
      <c r="H93" s="17">
        <v>0</v>
      </c>
      <c r="I93" s="17">
        <v>0</v>
      </c>
      <c r="J93" s="17">
        <v>0</v>
      </c>
      <c r="K93" s="43"/>
      <c r="L93" s="33">
        <f t="shared" si="23"/>
        <v>0</v>
      </c>
      <c r="N93" s="69"/>
      <c r="P93" s="93"/>
      <c r="Q93" s="93"/>
      <c r="R93" s="93"/>
      <c r="S93" s="93"/>
    </row>
    <row r="94" spans="2:19" ht="15.95" customHeight="1">
      <c r="B94" s="52" t="s">
        <v>60</v>
      </c>
      <c r="C94" s="43"/>
      <c r="D94" s="43"/>
      <c r="E94" s="17">
        <v>1662</v>
      </c>
      <c r="F94" s="17">
        <v>10690</v>
      </c>
      <c r="G94" s="17">
        <v>0</v>
      </c>
      <c r="H94" s="17">
        <v>420</v>
      </c>
      <c r="I94" s="17">
        <v>0</v>
      </c>
      <c r="J94" s="17">
        <v>0</v>
      </c>
      <c r="K94" s="43"/>
      <c r="L94" s="33">
        <f t="shared" si="23"/>
        <v>12772</v>
      </c>
      <c r="N94" s="87">
        <v>0</v>
      </c>
      <c r="P94" s="93"/>
      <c r="Q94" s="93"/>
      <c r="R94" s="93"/>
      <c r="S94" s="93"/>
    </row>
    <row r="95" spans="2:19" ht="15.95" customHeight="1">
      <c r="B95" s="52" t="s">
        <v>1</v>
      </c>
      <c r="C95" s="43"/>
      <c r="D95" s="43"/>
      <c r="E95" s="17">
        <v>1134</v>
      </c>
      <c r="F95" s="43"/>
      <c r="G95" s="43"/>
      <c r="H95" s="43"/>
      <c r="I95" s="43"/>
      <c r="J95" s="43"/>
      <c r="K95" s="43"/>
      <c r="L95" s="33">
        <f>SUM(C95:K95)</f>
        <v>1134</v>
      </c>
      <c r="N95" s="69"/>
      <c r="P95" s="93"/>
      <c r="Q95" s="93"/>
      <c r="R95" s="93"/>
      <c r="S95" s="93"/>
    </row>
    <row r="96" spans="2:19" ht="15.95" customHeight="1">
      <c r="B96" s="29" t="s">
        <v>78</v>
      </c>
      <c r="C96" s="43"/>
      <c r="D96" s="43"/>
      <c r="E96" s="17">
        <v>1939</v>
      </c>
      <c r="F96" s="43"/>
      <c r="G96" s="43"/>
      <c r="H96" s="43"/>
      <c r="I96" s="43"/>
      <c r="J96" s="43"/>
      <c r="K96" s="43"/>
      <c r="L96" s="33">
        <f>SUM(C96:K96)</f>
        <v>1939</v>
      </c>
      <c r="N96" s="87">
        <v>0</v>
      </c>
      <c r="P96" s="93"/>
      <c r="Q96" s="93"/>
      <c r="R96" s="93"/>
      <c r="S96" s="93"/>
    </row>
    <row r="97" spans="2:19" ht="15.95" customHeight="1">
      <c r="B97" s="29" t="s">
        <v>79</v>
      </c>
      <c r="C97" s="43"/>
      <c r="D97" s="43"/>
      <c r="E97" s="17">
        <v>348</v>
      </c>
      <c r="F97" s="17">
        <v>0</v>
      </c>
      <c r="G97" s="17">
        <v>705</v>
      </c>
      <c r="H97" s="17">
        <v>1503</v>
      </c>
      <c r="I97" s="17">
        <v>430</v>
      </c>
      <c r="J97" s="17">
        <v>0</v>
      </c>
      <c r="K97" s="43"/>
      <c r="L97" s="33">
        <f t="shared" si="23"/>
        <v>2986</v>
      </c>
      <c r="N97" s="87">
        <v>0</v>
      </c>
      <c r="P97" s="93"/>
      <c r="Q97" s="93"/>
      <c r="R97" s="93"/>
      <c r="S97" s="93"/>
    </row>
    <row r="98" spans="2:19" ht="15.95" customHeight="1">
      <c r="B98" s="53" t="s">
        <v>80</v>
      </c>
      <c r="C98" s="43"/>
      <c r="D98" s="43"/>
      <c r="E98" s="54">
        <f t="shared" ref="E98:J98" si="24">SUM(E99,E102:E108)</f>
        <v>7922</v>
      </c>
      <c r="F98" s="54">
        <f t="shared" si="24"/>
        <v>14996</v>
      </c>
      <c r="G98" s="54">
        <f t="shared" si="24"/>
        <v>973</v>
      </c>
      <c r="H98" s="54">
        <f t="shared" si="24"/>
        <v>12684</v>
      </c>
      <c r="I98" s="54">
        <f t="shared" si="24"/>
        <v>1653</v>
      </c>
      <c r="J98" s="54">
        <f t="shared" si="24"/>
        <v>866</v>
      </c>
      <c r="K98" s="43"/>
      <c r="L98" s="33">
        <f t="shared" si="23"/>
        <v>39094</v>
      </c>
      <c r="N98" s="75">
        <f>SUM(N101:N103)</f>
        <v>1058</v>
      </c>
      <c r="P98" s="93"/>
      <c r="Q98" s="93"/>
      <c r="R98" s="93"/>
      <c r="S98" s="93"/>
    </row>
    <row r="99" spans="2:19" ht="15.95" customHeight="1">
      <c r="B99" s="63" t="s">
        <v>2</v>
      </c>
      <c r="C99" s="43"/>
      <c r="D99" s="43"/>
      <c r="E99" s="54">
        <f>SUM(E100:E101)</f>
        <v>0</v>
      </c>
      <c r="F99" s="54">
        <f t="shared" ref="F99:J99" si="25">SUM(F100:F101)</f>
        <v>13469</v>
      </c>
      <c r="G99" s="54">
        <f t="shared" si="25"/>
        <v>658</v>
      </c>
      <c r="H99" s="54">
        <f t="shared" si="25"/>
        <v>11164</v>
      </c>
      <c r="I99" s="54">
        <f t="shared" si="25"/>
        <v>1207</v>
      </c>
      <c r="J99" s="54">
        <f t="shared" si="25"/>
        <v>0</v>
      </c>
      <c r="K99" s="43"/>
      <c r="L99" s="33">
        <f t="shared" si="23"/>
        <v>26498</v>
      </c>
      <c r="N99" s="75">
        <f>SUM(N100:N101)</f>
        <v>944</v>
      </c>
      <c r="P99" s="93"/>
      <c r="Q99" s="93"/>
      <c r="R99" s="93"/>
      <c r="S99" s="93"/>
    </row>
    <row r="100" spans="2:19" ht="15.95" customHeight="1">
      <c r="B100" s="52" t="s">
        <v>107</v>
      </c>
      <c r="C100" s="43"/>
      <c r="D100" s="43"/>
      <c r="E100" s="17">
        <v>0</v>
      </c>
      <c r="F100" s="17">
        <v>10125</v>
      </c>
      <c r="G100" s="17">
        <v>441</v>
      </c>
      <c r="H100" s="17">
        <v>4875</v>
      </c>
      <c r="I100" s="17">
        <v>183</v>
      </c>
      <c r="J100" s="17">
        <v>0</v>
      </c>
      <c r="K100" s="43"/>
      <c r="L100" s="33">
        <f t="shared" si="23"/>
        <v>15624</v>
      </c>
      <c r="N100" s="17">
        <v>0</v>
      </c>
      <c r="P100" s="93"/>
      <c r="Q100" s="93"/>
      <c r="R100" s="93"/>
      <c r="S100" s="93"/>
    </row>
    <row r="101" spans="2:19" ht="15.95" customHeight="1">
      <c r="B101" s="52" t="s">
        <v>61</v>
      </c>
      <c r="C101" s="43"/>
      <c r="D101" s="43"/>
      <c r="E101" s="17">
        <v>0</v>
      </c>
      <c r="F101" s="17">
        <v>3344</v>
      </c>
      <c r="G101" s="17">
        <v>217</v>
      </c>
      <c r="H101" s="17">
        <v>6289</v>
      </c>
      <c r="I101" s="17">
        <v>1024</v>
      </c>
      <c r="J101" s="17">
        <v>0</v>
      </c>
      <c r="K101" s="43"/>
      <c r="L101" s="33">
        <f t="shared" si="23"/>
        <v>10874</v>
      </c>
      <c r="N101" s="87">
        <v>944</v>
      </c>
      <c r="P101" s="93"/>
      <c r="Q101" s="93"/>
      <c r="R101" s="93"/>
      <c r="S101" s="93"/>
    </row>
    <row r="102" spans="2:19" ht="15.95" customHeight="1">
      <c r="B102" s="52" t="s">
        <v>3</v>
      </c>
      <c r="C102" s="43"/>
      <c r="D102" s="43"/>
      <c r="E102" s="17">
        <v>340</v>
      </c>
      <c r="F102" s="17">
        <v>1083</v>
      </c>
      <c r="G102" s="17">
        <v>0</v>
      </c>
      <c r="H102" s="17">
        <v>1030</v>
      </c>
      <c r="I102" s="17">
        <v>184</v>
      </c>
      <c r="J102" s="17">
        <v>0</v>
      </c>
      <c r="K102" s="43"/>
      <c r="L102" s="33">
        <f t="shared" si="23"/>
        <v>2637</v>
      </c>
      <c r="N102" s="87">
        <v>114</v>
      </c>
      <c r="P102" s="93"/>
      <c r="Q102" s="93"/>
      <c r="R102" s="93"/>
      <c r="S102" s="93"/>
    </row>
    <row r="103" spans="2:19" ht="15.95" customHeight="1">
      <c r="B103" s="29" t="s">
        <v>81</v>
      </c>
      <c r="C103" s="43"/>
      <c r="D103" s="43"/>
      <c r="E103" s="17">
        <v>0</v>
      </c>
      <c r="F103" s="17">
        <v>0</v>
      </c>
      <c r="G103" s="17">
        <v>274</v>
      </c>
      <c r="H103" s="17">
        <v>0</v>
      </c>
      <c r="I103" s="17">
        <v>0</v>
      </c>
      <c r="J103" s="17">
        <v>0</v>
      </c>
      <c r="K103" s="43"/>
      <c r="L103" s="33">
        <f t="shared" si="23"/>
        <v>274</v>
      </c>
      <c r="N103" s="87">
        <v>0</v>
      </c>
      <c r="P103" s="93"/>
      <c r="Q103" s="93"/>
      <c r="R103" s="93"/>
      <c r="S103" s="93"/>
    </row>
    <row r="104" spans="2:19" ht="15.95" customHeight="1">
      <c r="B104" s="29" t="s">
        <v>82</v>
      </c>
      <c r="C104" s="43"/>
      <c r="D104" s="43"/>
      <c r="E104" s="17">
        <v>505</v>
      </c>
      <c r="F104" s="17">
        <v>12</v>
      </c>
      <c r="G104" s="17">
        <v>0</v>
      </c>
      <c r="H104" s="17">
        <v>0</v>
      </c>
      <c r="I104" s="17">
        <v>0</v>
      </c>
      <c r="J104" s="17">
        <v>0</v>
      </c>
      <c r="K104" s="43"/>
      <c r="L104" s="33">
        <f t="shared" si="23"/>
        <v>517</v>
      </c>
      <c r="N104" s="69"/>
      <c r="P104" s="93"/>
      <c r="Q104" s="93"/>
      <c r="R104" s="93"/>
      <c r="S104" s="93"/>
    </row>
    <row r="105" spans="2:19" ht="15.95" customHeight="1">
      <c r="B105" s="29" t="s">
        <v>83</v>
      </c>
      <c r="C105" s="43"/>
      <c r="D105" s="43"/>
      <c r="E105" s="43"/>
      <c r="F105" s="17">
        <v>0</v>
      </c>
      <c r="G105" s="17">
        <v>0</v>
      </c>
      <c r="H105" s="17">
        <v>0</v>
      </c>
      <c r="I105" s="17">
        <v>0</v>
      </c>
      <c r="J105" s="17">
        <v>0</v>
      </c>
      <c r="K105" s="43"/>
      <c r="L105" s="33">
        <f t="shared" si="23"/>
        <v>0</v>
      </c>
      <c r="N105" s="69"/>
      <c r="P105" s="93"/>
      <c r="Q105" s="93"/>
      <c r="R105" s="93"/>
      <c r="S105" s="93"/>
    </row>
    <row r="106" spans="2:19" ht="15.95" customHeight="1">
      <c r="B106" s="29" t="s">
        <v>84</v>
      </c>
      <c r="C106" s="43"/>
      <c r="D106" s="43"/>
      <c r="E106" s="17">
        <v>521</v>
      </c>
      <c r="F106" s="61"/>
      <c r="G106" s="61"/>
      <c r="H106" s="61"/>
      <c r="I106" s="61"/>
      <c r="J106" s="61"/>
      <c r="K106" s="43"/>
      <c r="L106" s="33">
        <f t="shared" si="23"/>
        <v>521</v>
      </c>
      <c r="N106" s="69"/>
      <c r="P106" s="93"/>
      <c r="Q106" s="93"/>
      <c r="R106" s="93"/>
      <c r="S106" s="93"/>
    </row>
    <row r="107" spans="2:19" ht="15.95" customHeight="1">
      <c r="B107" s="29" t="s">
        <v>85</v>
      </c>
      <c r="C107" s="43"/>
      <c r="D107" s="43"/>
      <c r="E107" s="17">
        <v>4241</v>
      </c>
      <c r="F107" s="61"/>
      <c r="G107" s="61"/>
      <c r="H107" s="61"/>
      <c r="I107" s="61"/>
      <c r="J107" s="61"/>
      <c r="K107" s="43"/>
      <c r="L107" s="33">
        <f t="shared" si="23"/>
        <v>4241</v>
      </c>
      <c r="N107" s="69"/>
      <c r="P107" s="93"/>
      <c r="Q107" s="93"/>
      <c r="R107" s="93"/>
      <c r="S107" s="93"/>
    </row>
    <row r="108" spans="2:19" ht="15.95" customHeight="1">
      <c r="B108" s="29" t="s">
        <v>86</v>
      </c>
      <c r="C108" s="43"/>
      <c r="D108" s="43"/>
      <c r="E108" s="17">
        <v>2315</v>
      </c>
      <c r="F108" s="17">
        <v>432</v>
      </c>
      <c r="G108" s="17">
        <v>41</v>
      </c>
      <c r="H108" s="17">
        <v>490</v>
      </c>
      <c r="I108" s="17">
        <v>262</v>
      </c>
      <c r="J108" s="17">
        <v>866</v>
      </c>
      <c r="K108" s="43"/>
      <c r="L108" s="33">
        <f t="shared" si="23"/>
        <v>4406</v>
      </c>
      <c r="N108" s="69"/>
      <c r="P108" s="93"/>
      <c r="Q108" s="93"/>
      <c r="R108" s="93"/>
      <c r="S108" s="93"/>
    </row>
    <row r="109" spans="2:19" ht="15.95" customHeight="1">
      <c r="B109" s="60" t="s">
        <v>62</v>
      </c>
      <c r="C109" s="32">
        <f>C28</f>
        <v>37</v>
      </c>
      <c r="D109" s="32">
        <f>D28</f>
        <v>41</v>
      </c>
      <c r="E109" s="32">
        <f t="shared" ref="E109:J109" si="26">SUM(E85:E88)</f>
        <v>17294</v>
      </c>
      <c r="F109" s="32">
        <f t="shared" si="26"/>
        <v>36427</v>
      </c>
      <c r="G109" s="32">
        <f t="shared" si="26"/>
        <v>3293</v>
      </c>
      <c r="H109" s="32">
        <f t="shared" si="26"/>
        <v>17287</v>
      </c>
      <c r="I109" s="32">
        <f t="shared" si="26"/>
        <v>2923</v>
      </c>
      <c r="J109" s="32">
        <f t="shared" si="26"/>
        <v>925</v>
      </c>
      <c r="K109" s="32">
        <f>K28</f>
        <v>29</v>
      </c>
      <c r="L109" s="32">
        <f>SUM(C109:K109)</f>
        <v>78256</v>
      </c>
      <c r="N109" s="35">
        <f>N88</f>
        <v>1058</v>
      </c>
      <c r="P109" s="93"/>
      <c r="Q109" s="93"/>
      <c r="R109" s="93"/>
      <c r="S109" s="93"/>
    </row>
    <row r="110" spans="2:19" ht="12.75" customHeight="1">
      <c r="B110" s="8"/>
      <c r="C110" s="5"/>
      <c r="D110" s="5"/>
      <c r="E110" s="5"/>
      <c r="F110" s="5"/>
      <c r="G110" s="5"/>
      <c r="H110" s="5"/>
      <c r="I110" s="5"/>
      <c r="J110" s="5"/>
      <c r="K110" s="6"/>
      <c r="L110" s="6"/>
      <c r="P110" s="93"/>
      <c r="Q110" s="93"/>
      <c r="R110" s="93"/>
      <c r="S110" s="93"/>
    </row>
    <row r="111" spans="2:19" ht="15.95" customHeight="1">
      <c r="B111" s="70" t="s">
        <v>55</v>
      </c>
      <c r="C111" s="72"/>
      <c r="D111" s="73"/>
      <c r="E111" s="71">
        <f>E28-E109</f>
        <v>0</v>
      </c>
      <c r="F111" s="71">
        <f t="shared" ref="F111:L111" si="27">F28-F109</f>
        <v>0</v>
      </c>
      <c r="G111" s="71">
        <f t="shared" si="27"/>
        <v>0</v>
      </c>
      <c r="H111" s="71">
        <f t="shared" si="27"/>
        <v>0</v>
      </c>
      <c r="I111" s="71">
        <f t="shared" si="27"/>
        <v>0</v>
      </c>
      <c r="J111" s="71">
        <f t="shared" si="27"/>
        <v>0</v>
      </c>
      <c r="K111" s="74"/>
      <c r="L111" s="71">
        <f t="shared" si="27"/>
        <v>0</v>
      </c>
      <c r="P111" s="93"/>
      <c r="Q111" s="93"/>
      <c r="R111" s="93"/>
      <c r="S111" s="93"/>
    </row>
    <row r="112" spans="2:19" ht="12.75" customHeight="1">
      <c r="B112" s="8"/>
      <c r="C112" s="5"/>
      <c r="D112" s="5"/>
      <c r="E112" s="5"/>
      <c r="F112" s="5"/>
      <c r="G112" s="5"/>
      <c r="H112" s="5"/>
      <c r="I112" s="5"/>
      <c r="J112" s="5"/>
      <c r="K112" s="6"/>
      <c r="L112" s="6"/>
      <c r="P112" s="93"/>
      <c r="Q112" s="93"/>
      <c r="R112" s="93"/>
      <c r="S112" s="93"/>
    </row>
    <row r="113" spans="2:19" ht="15.95" customHeight="1">
      <c r="B113" s="29" t="s">
        <v>66</v>
      </c>
      <c r="C113" s="43"/>
      <c r="D113" s="43"/>
      <c r="E113" s="17">
        <v>0</v>
      </c>
      <c r="F113" s="17">
        <v>379</v>
      </c>
      <c r="G113" s="17">
        <v>4</v>
      </c>
      <c r="H113" s="17">
        <v>449</v>
      </c>
      <c r="I113" s="17">
        <v>127</v>
      </c>
      <c r="J113" s="17">
        <v>0</v>
      </c>
      <c r="K113" s="43"/>
      <c r="L113" s="33">
        <f>SUM(C113:K113)</f>
        <v>959</v>
      </c>
      <c r="M113" s="76" t="s">
        <v>122</v>
      </c>
      <c r="P113" s="93"/>
      <c r="Q113" s="93"/>
      <c r="R113" s="93"/>
      <c r="S113" s="93"/>
    </row>
    <row r="114" spans="2:19" ht="15.95" customHeight="1">
      <c r="B114" s="52" t="s">
        <v>5</v>
      </c>
      <c r="C114" s="43"/>
      <c r="D114" s="43"/>
      <c r="E114" s="43"/>
      <c r="F114" s="43"/>
      <c r="G114" s="43"/>
      <c r="H114" s="43"/>
      <c r="I114" s="43"/>
      <c r="J114" s="43"/>
      <c r="K114" s="43"/>
      <c r="L114" s="17">
        <v>211</v>
      </c>
      <c r="M114" s="76" t="s">
        <v>122</v>
      </c>
      <c r="P114" s="93"/>
      <c r="Q114" s="93"/>
      <c r="R114" s="93"/>
      <c r="S114" s="93"/>
    </row>
    <row r="115" spans="2:19" ht="12.75" customHeight="1">
      <c r="B115" s="8"/>
      <c r="C115" s="5"/>
      <c r="D115" s="5"/>
      <c r="E115" s="5"/>
      <c r="F115" s="5"/>
      <c r="G115" s="5"/>
      <c r="H115" s="5"/>
      <c r="I115" s="5"/>
      <c r="J115" s="5"/>
      <c r="K115" s="5"/>
      <c r="L115" s="5"/>
      <c r="P115" s="93"/>
      <c r="Q115" s="93"/>
      <c r="R115" s="93"/>
      <c r="S115" s="93"/>
    </row>
    <row r="116" spans="2:19" ht="15.95" customHeight="1">
      <c r="B116" s="55" t="s">
        <v>100</v>
      </c>
      <c r="C116" s="3"/>
      <c r="D116" s="3"/>
      <c r="E116" s="3"/>
      <c r="F116" s="3"/>
      <c r="G116" s="3"/>
      <c r="H116" s="3"/>
      <c r="I116" s="3"/>
      <c r="J116" s="3"/>
      <c r="K116" s="3"/>
      <c r="L116" s="3"/>
      <c r="P116" s="93"/>
      <c r="Q116" s="93"/>
      <c r="R116" s="93"/>
      <c r="S116" s="93"/>
    </row>
    <row r="117" spans="2:19" ht="15.95" customHeight="1">
      <c r="B117" s="67" t="s">
        <v>0</v>
      </c>
      <c r="C117" s="43"/>
      <c r="D117" s="43"/>
      <c r="E117" s="17">
        <v>-123</v>
      </c>
      <c r="F117" s="17">
        <v>0</v>
      </c>
      <c r="G117" s="17">
        <v>-49</v>
      </c>
      <c r="H117" s="17">
        <v>0</v>
      </c>
      <c r="I117" s="17">
        <v>0</v>
      </c>
      <c r="J117" s="17">
        <v>0</v>
      </c>
      <c r="K117" s="43"/>
      <c r="L117" s="33">
        <f>SUM(C117:K117)</f>
        <v>-172</v>
      </c>
      <c r="P117" s="93"/>
      <c r="Q117" s="93"/>
      <c r="R117" s="93"/>
      <c r="S117" s="93"/>
    </row>
    <row r="118" spans="2:19" ht="15.95" customHeight="1">
      <c r="B118" s="29" t="s">
        <v>65</v>
      </c>
      <c r="C118" s="43"/>
      <c r="D118" s="43"/>
      <c r="E118" s="17">
        <v>-61</v>
      </c>
      <c r="F118" s="17">
        <v>0</v>
      </c>
      <c r="G118" s="17">
        <v>0</v>
      </c>
      <c r="H118" s="17">
        <v>0</v>
      </c>
      <c r="I118" s="17">
        <v>0</v>
      </c>
      <c r="J118" s="17">
        <v>0</v>
      </c>
      <c r="K118" s="43"/>
      <c r="L118" s="33">
        <f>SUM(C118:K118)</f>
        <v>-61</v>
      </c>
      <c r="P118" s="93"/>
      <c r="Q118" s="93"/>
      <c r="R118" s="93"/>
      <c r="S118" s="93"/>
    </row>
    <row r="119" spans="2:19" ht="15.95" customHeight="1">
      <c r="B119" s="29" t="s">
        <v>88</v>
      </c>
      <c r="C119" s="43"/>
      <c r="D119" s="43"/>
      <c r="E119" s="17">
        <v>0</v>
      </c>
      <c r="F119" s="17">
        <v>0</v>
      </c>
      <c r="G119" s="17">
        <v>0</v>
      </c>
      <c r="H119" s="17">
        <v>0</v>
      </c>
      <c r="I119" s="17">
        <v>0</v>
      </c>
      <c r="J119" s="17">
        <v>0</v>
      </c>
      <c r="K119" s="43"/>
      <c r="L119" s="33">
        <f>SUM(C119:K119)</f>
        <v>0</v>
      </c>
      <c r="P119" s="93"/>
      <c r="Q119" s="93"/>
      <c r="R119" s="93"/>
      <c r="S119" s="93"/>
    </row>
    <row r="120" spans="2:19" ht="15.95" customHeight="1">
      <c r="B120" s="53" t="s">
        <v>76</v>
      </c>
      <c r="C120" s="43"/>
      <c r="D120" s="43"/>
      <c r="E120" s="54">
        <f t="shared" ref="E120:J120" si="28">SUM(E121,E126)</f>
        <v>-9</v>
      </c>
      <c r="F120" s="54">
        <f t="shared" si="28"/>
        <v>-7110</v>
      </c>
      <c r="G120" s="54">
        <f t="shared" si="28"/>
        <v>0</v>
      </c>
      <c r="H120" s="54">
        <f t="shared" si="28"/>
        <v>-57</v>
      </c>
      <c r="I120" s="54">
        <f t="shared" si="28"/>
        <v>0</v>
      </c>
      <c r="J120" s="54">
        <f t="shared" si="28"/>
        <v>0</v>
      </c>
      <c r="K120" s="43"/>
      <c r="L120" s="33">
        <f>SUM(C120:K120)</f>
        <v>-7176</v>
      </c>
      <c r="P120" s="93"/>
      <c r="Q120" s="93"/>
      <c r="R120" s="93"/>
      <c r="S120" s="93"/>
    </row>
    <row r="121" spans="2:19" ht="15.95" customHeight="1">
      <c r="B121" s="53" t="s">
        <v>77</v>
      </c>
      <c r="C121" s="43"/>
      <c r="D121" s="43"/>
      <c r="E121" s="54">
        <f t="shared" ref="E121:J121" si="29">SUM(E122:E125)</f>
        <v>0</v>
      </c>
      <c r="F121" s="54">
        <f t="shared" si="29"/>
        <v>-5982</v>
      </c>
      <c r="G121" s="54">
        <f t="shared" si="29"/>
        <v>0</v>
      </c>
      <c r="H121" s="54">
        <f t="shared" si="29"/>
        <v>-13</v>
      </c>
      <c r="I121" s="54">
        <f t="shared" si="29"/>
        <v>0</v>
      </c>
      <c r="J121" s="54">
        <f t="shared" si="29"/>
        <v>0</v>
      </c>
      <c r="K121" s="43"/>
      <c r="L121" s="33">
        <f>SUM(C121:K121)</f>
        <v>-5995</v>
      </c>
      <c r="P121" s="93"/>
      <c r="Q121" s="93"/>
      <c r="R121" s="93"/>
      <c r="S121" s="93"/>
    </row>
    <row r="122" spans="2:19" ht="15.95" customHeight="1">
      <c r="B122" s="68" t="s">
        <v>58</v>
      </c>
      <c r="C122" s="43"/>
      <c r="D122" s="43"/>
      <c r="E122" s="88">
        <v>0</v>
      </c>
      <c r="F122" s="88">
        <v>-5982</v>
      </c>
      <c r="G122" s="88">
        <v>0</v>
      </c>
      <c r="H122" s="88">
        <v>-13</v>
      </c>
      <c r="I122" s="88">
        <v>0</v>
      </c>
      <c r="J122" s="88">
        <v>0</v>
      </c>
      <c r="K122" s="43"/>
      <c r="L122" s="33">
        <f t="shared" ref="L122:L134" si="30">SUM(C122:K122)</f>
        <v>-5995</v>
      </c>
      <c r="P122" s="93"/>
      <c r="Q122" s="93"/>
      <c r="R122" s="93"/>
      <c r="S122" s="93"/>
    </row>
    <row r="123" spans="2:19" ht="15.95" customHeight="1">
      <c r="B123" s="68" t="s">
        <v>1</v>
      </c>
      <c r="C123" s="43"/>
      <c r="D123" s="43"/>
      <c r="E123" s="17">
        <v>0</v>
      </c>
      <c r="F123" s="43"/>
      <c r="G123" s="43"/>
      <c r="H123" s="43"/>
      <c r="I123" s="43"/>
      <c r="J123" s="43"/>
      <c r="K123" s="43"/>
      <c r="L123" s="33">
        <f>SUM(C123:K123)</f>
        <v>0</v>
      </c>
      <c r="P123" s="93"/>
      <c r="Q123" s="93"/>
      <c r="R123" s="93"/>
      <c r="S123" s="93"/>
    </row>
    <row r="124" spans="2:19" ht="15.95" customHeight="1">
      <c r="B124" s="30" t="s">
        <v>78</v>
      </c>
      <c r="C124" s="43"/>
      <c r="D124" s="43"/>
      <c r="E124" s="17">
        <v>0</v>
      </c>
      <c r="F124" s="43"/>
      <c r="G124" s="43"/>
      <c r="H124" s="43"/>
      <c r="I124" s="43"/>
      <c r="J124" s="43"/>
      <c r="K124" s="43"/>
      <c r="L124" s="33">
        <f>SUM(C124:K124)</f>
        <v>0</v>
      </c>
      <c r="P124" s="93"/>
      <c r="Q124" s="93"/>
      <c r="R124" s="93"/>
      <c r="S124" s="93"/>
    </row>
    <row r="125" spans="2:19" ht="15.95" customHeight="1">
      <c r="B125" s="30" t="s">
        <v>79</v>
      </c>
      <c r="C125" s="43"/>
      <c r="D125" s="43"/>
      <c r="E125" s="88">
        <v>0</v>
      </c>
      <c r="F125" s="88">
        <v>0</v>
      </c>
      <c r="G125" s="88">
        <v>0</v>
      </c>
      <c r="H125" s="88">
        <v>0</v>
      </c>
      <c r="I125" s="88">
        <v>0</v>
      </c>
      <c r="J125" s="88">
        <v>0</v>
      </c>
      <c r="K125" s="43"/>
      <c r="L125" s="33">
        <f t="shared" si="30"/>
        <v>0</v>
      </c>
      <c r="P125" s="93"/>
      <c r="Q125" s="93"/>
      <c r="R125" s="93"/>
      <c r="S125" s="93"/>
    </row>
    <row r="126" spans="2:19" ht="15.95" customHeight="1">
      <c r="B126" s="53" t="s">
        <v>80</v>
      </c>
      <c r="C126" s="43"/>
      <c r="D126" s="43"/>
      <c r="E126" s="54">
        <f t="shared" ref="E126:J126" si="31">SUM(E127:E134)</f>
        <v>-9</v>
      </c>
      <c r="F126" s="54">
        <f t="shared" si="31"/>
        <v>-1128</v>
      </c>
      <c r="G126" s="54">
        <f t="shared" si="31"/>
        <v>0</v>
      </c>
      <c r="H126" s="54">
        <f t="shared" si="31"/>
        <v>-44</v>
      </c>
      <c r="I126" s="54">
        <f t="shared" si="31"/>
        <v>0</v>
      </c>
      <c r="J126" s="54">
        <f t="shared" si="31"/>
        <v>0</v>
      </c>
      <c r="K126" s="43"/>
      <c r="L126" s="33">
        <f t="shared" si="30"/>
        <v>-1181</v>
      </c>
      <c r="P126" s="93"/>
      <c r="Q126" s="93"/>
      <c r="R126" s="93"/>
      <c r="S126" s="93"/>
    </row>
    <row r="127" spans="2:19" ht="15.95" customHeight="1">
      <c r="B127" s="68" t="s">
        <v>2</v>
      </c>
      <c r="C127" s="43"/>
      <c r="D127" s="43"/>
      <c r="E127" s="17">
        <v>0</v>
      </c>
      <c r="F127" s="17">
        <v>-1061</v>
      </c>
      <c r="G127" s="17">
        <v>0</v>
      </c>
      <c r="H127" s="17">
        <v>-19</v>
      </c>
      <c r="I127" s="17">
        <v>0</v>
      </c>
      <c r="J127" s="17">
        <v>0</v>
      </c>
      <c r="K127" s="43"/>
      <c r="L127" s="33">
        <f t="shared" si="30"/>
        <v>-1080</v>
      </c>
      <c r="P127" s="93"/>
      <c r="Q127" s="93"/>
      <c r="R127" s="93"/>
      <c r="S127" s="93"/>
    </row>
    <row r="128" spans="2:19" ht="15.95" customHeight="1">
      <c r="B128" s="68" t="s">
        <v>3</v>
      </c>
      <c r="C128" s="43"/>
      <c r="D128" s="43"/>
      <c r="E128" s="17">
        <v>0</v>
      </c>
      <c r="F128" s="17">
        <v>-67</v>
      </c>
      <c r="G128" s="17">
        <v>0</v>
      </c>
      <c r="H128" s="17">
        <v>-25</v>
      </c>
      <c r="I128" s="17">
        <v>0</v>
      </c>
      <c r="J128" s="17">
        <v>0</v>
      </c>
      <c r="K128" s="43"/>
      <c r="L128" s="33">
        <f t="shared" si="30"/>
        <v>-92</v>
      </c>
      <c r="P128" s="93"/>
      <c r="Q128" s="93"/>
      <c r="R128" s="93"/>
      <c r="S128" s="93"/>
    </row>
    <row r="129" spans="2:19" ht="15.95" customHeight="1">
      <c r="B129" s="30" t="s">
        <v>81</v>
      </c>
      <c r="C129" s="43"/>
      <c r="D129" s="43"/>
      <c r="E129" s="17">
        <v>0</v>
      </c>
      <c r="F129" s="17">
        <v>0</v>
      </c>
      <c r="G129" s="17">
        <v>0</v>
      </c>
      <c r="H129" s="17">
        <v>0</v>
      </c>
      <c r="I129" s="17">
        <v>0</v>
      </c>
      <c r="J129" s="17">
        <v>0</v>
      </c>
      <c r="K129" s="43"/>
      <c r="L129" s="33">
        <f t="shared" si="30"/>
        <v>0</v>
      </c>
      <c r="P129" s="93"/>
      <c r="Q129" s="93"/>
      <c r="R129" s="93"/>
      <c r="S129" s="93"/>
    </row>
    <row r="130" spans="2:19" ht="15.95" customHeight="1">
      <c r="B130" s="30" t="s">
        <v>82</v>
      </c>
      <c r="C130" s="43"/>
      <c r="D130" s="43"/>
      <c r="E130" s="17">
        <v>-9</v>
      </c>
      <c r="F130" s="17">
        <v>0</v>
      </c>
      <c r="G130" s="17">
        <v>0</v>
      </c>
      <c r="H130" s="17">
        <v>0</v>
      </c>
      <c r="I130" s="17">
        <v>0</v>
      </c>
      <c r="J130" s="17">
        <v>0</v>
      </c>
      <c r="K130" s="43"/>
      <c r="L130" s="33">
        <f t="shared" si="30"/>
        <v>-9</v>
      </c>
      <c r="P130" s="93"/>
      <c r="Q130" s="93"/>
      <c r="R130" s="93"/>
      <c r="S130" s="93"/>
    </row>
    <row r="131" spans="2:19" ht="15.95" customHeight="1">
      <c r="B131" s="30" t="s">
        <v>83</v>
      </c>
      <c r="C131" s="43"/>
      <c r="D131" s="43"/>
      <c r="E131" s="43"/>
      <c r="F131" s="17">
        <v>0</v>
      </c>
      <c r="G131" s="17">
        <v>0</v>
      </c>
      <c r="H131" s="17">
        <v>0</v>
      </c>
      <c r="I131" s="17">
        <v>0</v>
      </c>
      <c r="J131" s="17">
        <v>0</v>
      </c>
      <c r="K131" s="43"/>
      <c r="L131" s="33">
        <f t="shared" si="30"/>
        <v>0</v>
      </c>
      <c r="P131" s="93"/>
      <c r="Q131" s="93"/>
      <c r="R131" s="93"/>
      <c r="S131" s="93"/>
    </row>
    <row r="132" spans="2:19" ht="15.95" customHeight="1">
      <c r="B132" s="30" t="s">
        <v>84</v>
      </c>
      <c r="C132" s="43"/>
      <c r="D132" s="43"/>
      <c r="E132" s="17">
        <v>0</v>
      </c>
      <c r="F132" s="61"/>
      <c r="G132" s="61"/>
      <c r="H132" s="61"/>
      <c r="I132" s="61"/>
      <c r="J132" s="61"/>
      <c r="K132" s="43"/>
      <c r="L132" s="33">
        <f t="shared" si="30"/>
        <v>0</v>
      </c>
      <c r="P132" s="93"/>
      <c r="Q132" s="93"/>
      <c r="R132" s="93"/>
      <c r="S132" s="93"/>
    </row>
    <row r="133" spans="2:19" ht="15.95" customHeight="1">
      <c r="B133" s="30" t="s">
        <v>85</v>
      </c>
      <c r="C133" s="43"/>
      <c r="D133" s="43"/>
      <c r="E133" s="17">
        <v>0</v>
      </c>
      <c r="F133" s="61"/>
      <c r="G133" s="61"/>
      <c r="H133" s="61"/>
      <c r="I133" s="61"/>
      <c r="J133" s="61"/>
      <c r="K133" s="43"/>
      <c r="L133" s="33">
        <f t="shared" si="30"/>
        <v>0</v>
      </c>
      <c r="P133" s="93"/>
      <c r="Q133" s="93"/>
      <c r="R133" s="93"/>
      <c r="S133" s="93"/>
    </row>
    <row r="134" spans="2:19" ht="15.95" customHeight="1">
      <c r="B134" s="29" t="s">
        <v>86</v>
      </c>
      <c r="C134" s="43"/>
      <c r="D134" s="43"/>
      <c r="E134" s="17">
        <v>0</v>
      </c>
      <c r="F134" s="17">
        <v>0</v>
      </c>
      <c r="G134" s="17">
        <v>0</v>
      </c>
      <c r="H134" s="17">
        <v>0</v>
      </c>
      <c r="I134" s="17">
        <v>0</v>
      </c>
      <c r="J134" s="17">
        <v>0</v>
      </c>
      <c r="K134" s="43"/>
      <c r="L134" s="33">
        <f t="shared" si="30"/>
        <v>0</v>
      </c>
      <c r="P134" s="93"/>
      <c r="Q134" s="93"/>
      <c r="R134" s="93"/>
      <c r="S134" s="93"/>
    </row>
    <row r="135" spans="2:19" ht="15.95" customHeight="1">
      <c r="B135" s="31" t="s">
        <v>89</v>
      </c>
      <c r="C135" s="43"/>
      <c r="D135" s="43"/>
      <c r="E135" s="32">
        <f t="shared" ref="E135:J135" si="32">SUM(E117:E120)</f>
        <v>-193</v>
      </c>
      <c r="F135" s="32">
        <f t="shared" si="32"/>
        <v>-7110</v>
      </c>
      <c r="G135" s="32">
        <f t="shared" si="32"/>
        <v>-49</v>
      </c>
      <c r="H135" s="32">
        <f t="shared" si="32"/>
        <v>-57</v>
      </c>
      <c r="I135" s="32">
        <f t="shared" si="32"/>
        <v>0</v>
      </c>
      <c r="J135" s="32">
        <f t="shared" si="32"/>
        <v>0</v>
      </c>
      <c r="K135" s="43"/>
      <c r="L135" s="32">
        <f>SUM(C135:K135)</f>
        <v>-7409</v>
      </c>
      <c r="O135" s="16"/>
      <c r="P135" s="89">
        <v>-7409</v>
      </c>
      <c r="Q135" s="48">
        <f>P135-L135</f>
        <v>0</v>
      </c>
    </row>
    <row r="136" spans="2:19" ht="12.75" customHeight="1">
      <c r="B136" s="4"/>
      <c r="C136" s="3"/>
      <c r="D136" s="3"/>
      <c r="E136" s="3"/>
      <c r="F136" s="3"/>
      <c r="G136" s="3"/>
      <c r="H136" s="3"/>
      <c r="I136" s="3"/>
      <c r="J136" s="3"/>
      <c r="K136" s="3"/>
      <c r="L136" s="3"/>
      <c r="M136" s="3"/>
      <c r="P136" s="3"/>
    </row>
  </sheetData>
  <mergeCells count="12">
    <mergeCell ref="C6:C7"/>
    <mergeCell ref="D6:D7"/>
    <mergeCell ref="E6:E7"/>
    <mergeCell ref="F6:F7"/>
    <mergeCell ref="G6:G7"/>
    <mergeCell ref="P6:P7"/>
    <mergeCell ref="Q6:Q7"/>
    <mergeCell ref="H6:H7"/>
    <mergeCell ref="I6:I7"/>
    <mergeCell ref="J6:J7"/>
    <mergeCell ref="K6:K7"/>
    <mergeCell ref="L6:L7"/>
  </mergeCells>
  <conditionalFormatting sqref="M79:M81 M113:M114">
    <cfRule type="cellIs" dxfId="59" priority="24" operator="equal">
      <formula>"FAIL"</formula>
    </cfRule>
  </conditionalFormatting>
  <conditionalFormatting sqref="E77:J77 L77 E111:J111 L111">
    <cfRule type="cellIs" dxfId="58" priority="23" operator="notEqual">
      <formula>0</formula>
    </cfRule>
  </conditionalFormatting>
  <conditionalFormatting sqref="Q8:Q13 Q19:Q23 Q28 Q39:Q40 Q44 Q48 Q135">
    <cfRule type="cellIs" dxfId="57" priority="22" operator="notEqual">
      <formula>0</formula>
    </cfRule>
  </conditionalFormatting>
  <conditionalFormatting sqref="Q6:Q7">
    <cfRule type="expression" dxfId="56" priority="21">
      <formula>SUM($Q$8:$Q$135)&lt;&gt;0</formula>
    </cfRule>
  </conditionalFormatting>
  <conditionalFormatting sqref="C3:E3">
    <cfRule type="expression" dxfId="55" priority="20">
      <formula>$E$3&lt;&gt;0</formula>
    </cfRule>
  </conditionalFormatting>
  <conditionalFormatting sqref="C33:L33">
    <cfRule type="expression" dxfId="54" priority="18">
      <formula>ABS(C16-C33)&gt;1000</formula>
    </cfRule>
    <cfRule type="expression" dxfId="53" priority="19">
      <formula>ABS((C16-C33)/C33)&gt;0.1</formula>
    </cfRule>
  </conditionalFormatting>
  <conditionalFormatting sqref="C34:L34">
    <cfRule type="expression" dxfId="52" priority="16">
      <formula>ABS(C26-C34)&gt;1000</formula>
    </cfRule>
    <cfRule type="expression" dxfId="51" priority="17">
      <formula>ABS((C26-C34)/C34)&gt;0.1</formula>
    </cfRule>
  </conditionalFormatting>
  <conditionalFormatting sqref="C35:L35">
    <cfRule type="expression" dxfId="50" priority="14">
      <formula>ABS(C28-C35)&gt;1000</formula>
    </cfRule>
    <cfRule type="expression" dxfId="49" priority="15">
      <formula>ABS((C28-C35)/C35)&gt;0.1</formula>
    </cfRule>
  </conditionalFormatting>
  <conditionalFormatting sqref="Q45">
    <cfRule type="cellIs" dxfId="48" priority="13" operator="notEqual">
      <formula>0</formula>
    </cfRule>
  </conditionalFormatting>
  <dataValidations count="2">
    <dataValidation type="list" allowBlank="1" showInputMessage="1" showErrorMessage="1" sqref="H3">
      <formula1>#REF!</formula1>
    </dataValidation>
    <dataValidation errorStyle="warning" allowBlank="1" showInputMessage="1" showErrorMessage="1" sqref="E131 F132:J133 E126:J126 F123:J124 E120:J121 N54 N88 E54:J54 E88:J88 C117:D120 K117:K120 K79 C79:D79 C51:D54 K51:K54 E51:J51 C85:D88 K85:K88 C113:D113 K113"/>
  </dataValidations>
  <printOptions horizontalCentered="1" verticalCentered="1"/>
  <pageMargins left="0.47244094488188981" right="0.47244094488188981" top="0.47244094488188981" bottom="0.47244094488188981" header="0.51181102362204722" footer="0.51181102362204722"/>
  <pageSetup paperSize="8" scale="47"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8DB4E2"/>
    <pageSetUpPr fitToPage="1"/>
  </sheetPr>
  <dimension ref="A1:S136"/>
  <sheetViews>
    <sheetView zoomScaleNormal="100" workbookViewId="0">
      <pane ySplit="7" topLeftCell="A8" activePane="bottomLeft" state="frozen"/>
      <selection activeCell="L1" sqref="L1"/>
      <selection pane="bottomLeft" activeCell="L1" sqref="L1"/>
    </sheetView>
  </sheetViews>
  <sheetFormatPr defaultColWidth="10" defaultRowHeight="12.75"/>
  <cols>
    <col min="1" max="1" width="2.7109375" style="85" customWidth="1"/>
    <col min="2" max="2" width="104" style="85" customWidth="1"/>
    <col min="3" max="5" width="13.42578125" style="85" customWidth="1"/>
    <col min="6" max="6" width="13.85546875" style="85" customWidth="1"/>
    <col min="7" max="8" width="12.5703125" style="85" customWidth="1"/>
    <col min="9" max="9" width="13.28515625" style="85" customWidth="1"/>
    <col min="10" max="10" width="12.28515625" style="85" customWidth="1"/>
    <col min="11" max="12" width="15.140625" style="85" customWidth="1"/>
    <col min="13" max="13" width="7.7109375" style="85" customWidth="1"/>
    <col min="14" max="14" width="13" style="85" customWidth="1"/>
    <col min="15" max="15" width="3.28515625" style="85" customWidth="1"/>
    <col min="16" max="16" width="10.7109375" style="85" customWidth="1"/>
    <col min="17" max="17" width="11.5703125" style="85" customWidth="1"/>
    <col min="18" max="18" width="12.42578125" style="85" customWidth="1"/>
    <col min="19" max="20" width="9.140625" style="85" customWidth="1"/>
    <col min="21" max="21" width="10" style="85"/>
    <col min="22" max="22" width="10" style="85" customWidth="1"/>
    <col min="23" max="16384" width="10" style="85"/>
  </cols>
  <sheetData>
    <row r="1" spans="1:17" ht="20.100000000000001" customHeight="1">
      <c r="B1" s="22" t="s">
        <v>18</v>
      </c>
      <c r="C1" s="90"/>
      <c r="D1" s="90"/>
      <c r="G1" s="90"/>
      <c r="H1" s="90"/>
    </row>
    <row r="2" spans="1:17" ht="20.100000000000001" customHeight="1">
      <c r="B2" s="22" t="s">
        <v>116</v>
      </c>
    </row>
    <row r="3" spans="1:17" ht="20.100000000000001" customHeight="1">
      <c r="B3" s="23" t="s">
        <v>49</v>
      </c>
      <c r="C3" s="91"/>
      <c r="D3" s="91"/>
      <c r="E3" s="80"/>
      <c r="F3" s="92"/>
      <c r="G3" s="92"/>
      <c r="H3" s="82"/>
    </row>
    <row r="4" spans="1:17" ht="12.75" customHeight="1">
      <c r="C4" s="10"/>
      <c r="D4" s="10"/>
      <c r="E4" s="10"/>
      <c r="F4" s="10"/>
      <c r="G4" s="10"/>
      <c r="H4" s="10"/>
      <c r="I4" s="10"/>
      <c r="J4" s="10"/>
      <c r="K4" s="10"/>
      <c r="L4" s="10"/>
      <c r="M4" s="10"/>
      <c r="N4" s="10"/>
      <c r="P4" s="24"/>
    </row>
    <row r="5" spans="1:17" ht="12.75" customHeight="1">
      <c r="C5" s="10"/>
      <c r="D5" s="10"/>
      <c r="E5" s="10"/>
      <c r="F5" s="10"/>
      <c r="G5" s="10"/>
      <c r="H5" s="10"/>
      <c r="I5" s="10"/>
      <c r="J5" s="10"/>
      <c r="K5" s="10"/>
      <c r="L5" s="24" t="s">
        <v>64</v>
      </c>
      <c r="P5" s="16"/>
    </row>
    <row r="6" spans="1:17" ht="33" customHeight="1">
      <c r="B6" s="58" t="s">
        <v>104</v>
      </c>
      <c r="C6" s="108" t="s">
        <v>19</v>
      </c>
      <c r="D6" s="108" t="s">
        <v>20</v>
      </c>
      <c r="E6" s="108" t="s">
        <v>21</v>
      </c>
      <c r="F6" s="108" t="s">
        <v>63</v>
      </c>
      <c r="G6" s="108" t="s">
        <v>108</v>
      </c>
      <c r="H6" s="108" t="s">
        <v>109</v>
      </c>
      <c r="I6" s="108" t="s">
        <v>110</v>
      </c>
      <c r="J6" s="108" t="s">
        <v>111</v>
      </c>
      <c r="K6" s="108" t="s">
        <v>70</v>
      </c>
      <c r="L6" s="109" t="s">
        <v>22</v>
      </c>
      <c r="N6" s="49" t="s">
        <v>9</v>
      </c>
      <c r="O6" s="9"/>
      <c r="P6" s="107" t="s">
        <v>7</v>
      </c>
      <c r="Q6" s="107" t="s">
        <v>8</v>
      </c>
    </row>
    <row r="7" spans="1:17" ht="51.75" customHeight="1">
      <c r="B7" s="56" t="s">
        <v>105</v>
      </c>
      <c r="C7" s="108"/>
      <c r="D7" s="108"/>
      <c r="E7" s="108"/>
      <c r="F7" s="108"/>
      <c r="G7" s="108"/>
      <c r="H7" s="108"/>
      <c r="I7" s="108"/>
      <c r="J7" s="108"/>
      <c r="K7" s="108"/>
      <c r="L7" s="109"/>
      <c r="N7" s="49" t="s">
        <v>112</v>
      </c>
      <c r="O7" s="57"/>
      <c r="P7" s="107"/>
      <c r="Q7" s="107"/>
    </row>
    <row r="8" spans="1:17" ht="15.95" customHeight="1">
      <c r="A8" s="16"/>
      <c r="B8" s="28" t="s">
        <v>12</v>
      </c>
      <c r="C8" s="86">
        <v>0</v>
      </c>
      <c r="D8" s="86">
        <v>0</v>
      </c>
      <c r="E8" s="86">
        <v>2103</v>
      </c>
      <c r="F8" s="86">
        <v>2936</v>
      </c>
      <c r="G8" s="86">
        <v>500</v>
      </c>
      <c r="H8" s="86">
        <v>1507</v>
      </c>
      <c r="I8" s="86">
        <v>198</v>
      </c>
      <c r="J8" s="86">
        <v>123</v>
      </c>
      <c r="K8" s="86">
        <v>89</v>
      </c>
      <c r="L8" s="59">
        <f>SUM(C8:K8)</f>
        <v>7456</v>
      </c>
      <c r="M8" s="10"/>
      <c r="N8" s="10"/>
      <c r="O8" s="19"/>
      <c r="P8" s="46">
        <v>7456</v>
      </c>
      <c r="Q8" s="47">
        <f t="shared" ref="Q8:Q13" si="0">P8-L8</f>
        <v>0</v>
      </c>
    </row>
    <row r="9" spans="1:17" ht="15.95" customHeight="1">
      <c r="A9" s="16"/>
      <c r="B9" s="28" t="s">
        <v>57</v>
      </c>
      <c r="C9" s="43"/>
      <c r="D9" s="43"/>
      <c r="E9" s="43"/>
      <c r="F9" s="43"/>
      <c r="G9" s="43"/>
      <c r="H9" s="43"/>
      <c r="I9" s="43"/>
      <c r="J9" s="43"/>
      <c r="K9" s="43"/>
      <c r="L9" s="43"/>
      <c r="M9" s="10"/>
      <c r="N9" s="10"/>
      <c r="O9" s="19"/>
      <c r="P9" s="78"/>
      <c r="Q9" s="79"/>
    </row>
    <row r="10" spans="1:17" ht="15.95" customHeight="1">
      <c r="A10" s="16"/>
      <c r="B10" s="29" t="s">
        <v>94</v>
      </c>
      <c r="C10" s="17">
        <v>355</v>
      </c>
      <c r="D10" s="17">
        <v>0</v>
      </c>
      <c r="E10" s="17">
        <v>0</v>
      </c>
      <c r="F10" s="17">
        <v>72727</v>
      </c>
      <c r="G10" s="17">
        <v>16107</v>
      </c>
      <c r="H10" s="17">
        <v>32386</v>
      </c>
      <c r="I10" s="17">
        <v>3897</v>
      </c>
      <c r="J10" s="17">
        <v>1071</v>
      </c>
      <c r="K10" s="17">
        <v>0</v>
      </c>
      <c r="L10" s="33">
        <f>SUM(C10:K10)</f>
        <v>126543</v>
      </c>
      <c r="M10" s="10"/>
      <c r="N10" s="10"/>
      <c r="O10" s="18"/>
      <c r="P10" s="46">
        <v>126543</v>
      </c>
      <c r="Q10" s="47">
        <f t="shared" si="0"/>
        <v>0</v>
      </c>
    </row>
    <row r="11" spans="1:17" ht="15.95" customHeight="1">
      <c r="B11" s="29" t="s">
        <v>91</v>
      </c>
      <c r="C11" s="17">
        <v>0</v>
      </c>
      <c r="D11" s="17">
        <v>0</v>
      </c>
      <c r="E11" s="17">
        <v>-87</v>
      </c>
      <c r="F11" s="17">
        <v>-125</v>
      </c>
      <c r="G11" s="17">
        <v>-21</v>
      </c>
      <c r="H11" s="17">
        <v>-181</v>
      </c>
      <c r="I11" s="17">
        <v>-7</v>
      </c>
      <c r="J11" s="17">
        <v>-6</v>
      </c>
      <c r="K11" s="17">
        <v>-4</v>
      </c>
      <c r="L11" s="33">
        <f>SUM(C11:K11)</f>
        <v>-431</v>
      </c>
      <c r="O11" s="15"/>
      <c r="P11" s="46">
        <v>-431</v>
      </c>
      <c r="Q11" s="47">
        <f t="shared" si="0"/>
        <v>0</v>
      </c>
    </row>
    <row r="12" spans="1:17" ht="15.95" customHeight="1">
      <c r="B12" s="28" t="s">
        <v>15</v>
      </c>
      <c r="C12" s="17">
        <v>521</v>
      </c>
      <c r="D12" s="17">
        <v>0</v>
      </c>
      <c r="E12" s="17">
        <v>33673</v>
      </c>
      <c r="F12" s="17">
        <v>123249</v>
      </c>
      <c r="G12" s="17">
        <v>8211</v>
      </c>
      <c r="H12" s="17">
        <v>42987</v>
      </c>
      <c r="I12" s="17">
        <v>7409</v>
      </c>
      <c r="J12" s="17">
        <v>1286</v>
      </c>
      <c r="K12" s="17">
        <v>5980</v>
      </c>
      <c r="L12" s="33">
        <f>SUM(C12:K12)</f>
        <v>223316</v>
      </c>
      <c r="M12" s="10"/>
      <c r="N12" s="10"/>
      <c r="O12" s="11"/>
      <c r="P12" s="46">
        <v>223316</v>
      </c>
      <c r="Q12" s="47">
        <f t="shared" si="0"/>
        <v>0</v>
      </c>
    </row>
    <row r="13" spans="1:17" ht="15.95" customHeight="1">
      <c r="B13" s="31" t="s">
        <v>68</v>
      </c>
      <c r="C13" s="32">
        <f>C8+C9+C10+C11+C12</f>
        <v>876</v>
      </c>
      <c r="D13" s="32">
        <f t="shared" ref="D13:L13" si="1">D8+D9+D10+D11+D12</f>
        <v>0</v>
      </c>
      <c r="E13" s="32">
        <f t="shared" si="1"/>
        <v>35689</v>
      </c>
      <c r="F13" s="32">
        <f t="shared" si="1"/>
        <v>198787</v>
      </c>
      <c r="G13" s="32">
        <f t="shared" si="1"/>
        <v>24797</v>
      </c>
      <c r="H13" s="32">
        <f t="shared" si="1"/>
        <v>76699</v>
      </c>
      <c r="I13" s="32">
        <f t="shared" si="1"/>
        <v>11497</v>
      </c>
      <c r="J13" s="32">
        <f t="shared" si="1"/>
        <v>2474</v>
      </c>
      <c r="K13" s="32">
        <f t="shared" si="1"/>
        <v>6065</v>
      </c>
      <c r="L13" s="32">
        <f t="shared" si="1"/>
        <v>356884</v>
      </c>
      <c r="M13" s="12"/>
      <c r="N13" s="10"/>
      <c r="O13" s="11"/>
      <c r="P13" s="46">
        <v>356884</v>
      </c>
      <c r="Q13" s="47">
        <f t="shared" si="0"/>
        <v>0</v>
      </c>
    </row>
    <row r="14" spans="1:17" ht="12.75" customHeight="1">
      <c r="C14" s="3"/>
      <c r="D14" s="3"/>
      <c r="E14" s="3"/>
      <c r="F14" s="3"/>
      <c r="G14" s="3"/>
      <c r="H14" s="3"/>
      <c r="I14" s="3"/>
      <c r="J14" s="3"/>
      <c r="K14" s="3"/>
      <c r="L14" s="3"/>
      <c r="N14" s="10"/>
      <c r="O14" s="5"/>
      <c r="P14" s="7"/>
      <c r="Q14" s="7"/>
    </row>
    <row r="15" spans="1:17" ht="15.95" customHeight="1">
      <c r="B15" s="45" t="s">
        <v>95</v>
      </c>
      <c r="C15" s="83">
        <f t="shared" ref="C15:K15" si="2">IF(C10&gt;-C21,C10+C21,0)</f>
        <v>0</v>
      </c>
      <c r="D15" s="83">
        <f t="shared" si="2"/>
        <v>0</v>
      </c>
      <c r="E15" s="83">
        <f t="shared" si="2"/>
        <v>0</v>
      </c>
      <c r="F15" s="83">
        <f t="shared" si="2"/>
        <v>0</v>
      </c>
      <c r="G15" s="83">
        <f t="shared" si="2"/>
        <v>0</v>
      </c>
      <c r="H15" s="83">
        <f t="shared" si="2"/>
        <v>0</v>
      </c>
      <c r="I15" s="83">
        <f t="shared" si="2"/>
        <v>0</v>
      </c>
      <c r="J15" s="83">
        <f t="shared" si="2"/>
        <v>0</v>
      </c>
      <c r="K15" s="83">
        <f t="shared" si="2"/>
        <v>0</v>
      </c>
      <c r="L15" s="33">
        <f>SUM(C15:K15)</f>
        <v>0</v>
      </c>
      <c r="N15" s="10"/>
      <c r="O15" s="5"/>
      <c r="P15" s="7"/>
      <c r="Q15" s="7"/>
    </row>
    <row r="16" spans="1:17" ht="15.95" customHeight="1">
      <c r="B16" s="31" t="s">
        <v>92</v>
      </c>
      <c r="C16" s="32">
        <f>SUM(C8:C9,C12,C15)+C19+C20+C11</f>
        <v>521</v>
      </c>
      <c r="D16" s="32">
        <f t="shared" ref="D16:K16" si="3">SUM(D8:D9,D12,D15)+D19+D20+D11</f>
        <v>0</v>
      </c>
      <c r="E16" s="32">
        <f t="shared" si="3"/>
        <v>35689</v>
      </c>
      <c r="F16" s="32">
        <f t="shared" si="3"/>
        <v>126046</v>
      </c>
      <c r="G16" s="32">
        <f t="shared" si="3"/>
        <v>8656</v>
      </c>
      <c r="H16" s="32">
        <f t="shared" si="3"/>
        <v>44029</v>
      </c>
      <c r="I16" s="32">
        <f t="shared" si="3"/>
        <v>7598</v>
      </c>
      <c r="J16" s="32">
        <f t="shared" si="3"/>
        <v>1403</v>
      </c>
      <c r="K16" s="32">
        <f t="shared" si="3"/>
        <v>5471</v>
      </c>
      <c r="L16" s="32">
        <f>SUM(C16:K16)</f>
        <v>229413</v>
      </c>
      <c r="N16" s="10"/>
      <c r="O16" s="6"/>
      <c r="P16" s="7"/>
      <c r="Q16" s="7"/>
    </row>
    <row r="17" spans="1:19" ht="12.75" customHeight="1">
      <c r="A17" s="16"/>
      <c r="C17" s="3"/>
      <c r="D17" s="3"/>
      <c r="E17" s="3"/>
      <c r="F17" s="3"/>
      <c r="G17" s="3"/>
      <c r="H17" s="3"/>
      <c r="I17" s="3"/>
      <c r="J17" s="3"/>
      <c r="K17" s="3"/>
      <c r="L17" s="3"/>
      <c r="O17" s="18"/>
      <c r="P17" s="7"/>
      <c r="Q17" s="7"/>
    </row>
    <row r="18" spans="1:19" ht="15.95" customHeight="1">
      <c r="B18" s="21" t="s">
        <v>54</v>
      </c>
      <c r="C18" s="3"/>
      <c r="D18" s="3"/>
      <c r="E18" s="3"/>
      <c r="F18" s="3"/>
      <c r="G18" s="3"/>
      <c r="H18" s="3"/>
      <c r="I18" s="3"/>
      <c r="J18" s="3"/>
      <c r="K18" s="3"/>
      <c r="L18" s="3"/>
      <c r="M18" s="10"/>
      <c r="N18" s="5"/>
      <c r="O18" s="3"/>
      <c r="P18" s="7"/>
      <c r="Q18" s="7"/>
      <c r="R18" s="42"/>
      <c r="S18" s="42"/>
    </row>
    <row r="19" spans="1:19" ht="15.95" customHeight="1">
      <c r="A19" s="16"/>
      <c r="B19" s="29" t="s">
        <v>69</v>
      </c>
      <c r="C19" s="17">
        <v>0</v>
      </c>
      <c r="D19" s="17">
        <v>0</v>
      </c>
      <c r="E19" s="17">
        <v>0</v>
      </c>
      <c r="F19" s="17">
        <v>-14</v>
      </c>
      <c r="G19" s="17">
        <v>-34</v>
      </c>
      <c r="H19" s="17">
        <v>-284</v>
      </c>
      <c r="I19" s="17">
        <v>-2</v>
      </c>
      <c r="J19" s="17">
        <v>0</v>
      </c>
      <c r="K19" s="17">
        <v>-594</v>
      </c>
      <c r="L19" s="33">
        <f t="shared" ref="L19:L23" si="4">SUM(C19:K19)</f>
        <v>-928</v>
      </c>
      <c r="O19" s="19"/>
      <c r="P19" s="46">
        <v>-928</v>
      </c>
      <c r="Q19" s="47">
        <f t="shared" ref="Q19:Q23" si="5">P19-L19</f>
        <v>0</v>
      </c>
    </row>
    <row r="20" spans="1:19" ht="15.95" customHeight="1">
      <c r="A20" s="16"/>
      <c r="B20" s="28" t="s">
        <v>56</v>
      </c>
      <c r="C20" s="43"/>
      <c r="D20" s="43"/>
      <c r="E20" s="43"/>
      <c r="F20" s="43"/>
      <c r="G20" s="43"/>
      <c r="H20" s="43"/>
      <c r="I20" s="43"/>
      <c r="J20" s="43"/>
      <c r="K20" s="43"/>
      <c r="L20" s="43"/>
      <c r="O20" s="18"/>
      <c r="P20" s="78"/>
      <c r="Q20" s="79"/>
    </row>
    <row r="21" spans="1:19" ht="15.95" customHeight="1">
      <c r="B21" s="29" t="s">
        <v>97</v>
      </c>
      <c r="C21" s="17">
        <v>-355</v>
      </c>
      <c r="D21" s="17">
        <v>0</v>
      </c>
      <c r="E21" s="17">
        <v>0</v>
      </c>
      <c r="F21" s="17">
        <v>-72727</v>
      </c>
      <c r="G21" s="17">
        <v>-16107</v>
      </c>
      <c r="H21" s="17">
        <v>-32386</v>
      </c>
      <c r="I21" s="17">
        <v>-3897</v>
      </c>
      <c r="J21" s="17">
        <v>-1071</v>
      </c>
      <c r="K21" s="17">
        <v>0</v>
      </c>
      <c r="L21" s="33">
        <f t="shared" si="4"/>
        <v>-126543</v>
      </c>
      <c r="O21" s="18"/>
      <c r="P21" s="46">
        <v>-126543</v>
      </c>
      <c r="Q21" s="47">
        <f t="shared" si="5"/>
        <v>0</v>
      </c>
    </row>
    <row r="22" spans="1:19" ht="15.95" customHeight="1">
      <c r="B22" s="28" t="s">
        <v>17</v>
      </c>
      <c r="C22" s="17">
        <v>-147</v>
      </c>
      <c r="D22" s="17">
        <v>0</v>
      </c>
      <c r="E22" s="17">
        <v>-745</v>
      </c>
      <c r="F22" s="17">
        <v>-41352</v>
      </c>
      <c r="G22" s="17">
        <v>-536</v>
      </c>
      <c r="H22" s="17">
        <v>-17365</v>
      </c>
      <c r="I22" s="17">
        <v>-5040</v>
      </c>
      <c r="J22" s="17">
        <v>-239</v>
      </c>
      <c r="K22" s="17">
        <v>-5007</v>
      </c>
      <c r="L22" s="33">
        <f t="shared" si="4"/>
        <v>-70431</v>
      </c>
      <c r="O22" s="18"/>
      <c r="P22" s="46">
        <v>-70431</v>
      </c>
      <c r="Q22" s="47">
        <f t="shared" si="5"/>
        <v>0</v>
      </c>
    </row>
    <row r="23" spans="1:19" ht="15.95" customHeight="1">
      <c r="B23" s="34" t="s">
        <v>90</v>
      </c>
      <c r="C23" s="32">
        <f t="shared" ref="C23:K23" si="6">SUM(C19:C22)</f>
        <v>-502</v>
      </c>
      <c r="D23" s="32">
        <f t="shared" si="6"/>
        <v>0</v>
      </c>
      <c r="E23" s="32">
        <f t="shared" si="6"/>
        <v>-745</v>
      </c>
      <c r="F23" s="32">
        <f t="shared" si="6"/>
        <v>-114093</v>
      </c>
      <c r="G23" s="32">
        <f t="shared" si="6"/>
        <v>-16677</v>
      </c>
      <c r="H23" s="32">
        <f t="shared" si="6"/>
        <v>-50035</v>
      </c>
      <c r="I23" s="32">
        <f t="shared" si="6"/>
        <v>-8939</v>
      </c>
      <c r="J23" s="32">
        <f t="shared" si="6"/>
        <v>-1310</v>
      </c>
      <c r="K23" s="32">
        <f t="shared" si="6"/>
        <v>-5601</v>
      </c>
      <c r="L23" s="32">
        <f t="shared" si="4"/>
        <v>-197902</v>
      </c>
      <c r="M23" s="1"/>
      <c r="O23" s="15"/>
      <c r="P23" s="46">
        <v>-197902</v>
      </c>
      <c r="Q23" s="47">
        <f t="shared" si="5"/>
        <v>0</v>
      </c>
    </row>
    <row r="24" spans="1:19" ht="12.75" customHeight="1">
      <c r="A24" s="16"/>
      <c r="B24" s="2"/>
      <c r="C24" s="3"/>
      <c r="D24" s="3"/>
      <c r="E24" s="3"/>
      <c r="F24" s="3"/>
      <c r="G24" s="3"/>
      <c r="H24" s="3"/>
      <c r="I24" s="3"/>
      <c r="J24" s="3"/>
      <c r="K24" s="3"/>
      <c r="L24" s="3"/>
      <c r="O24" s="16"/>
      <c r="P24" s="7"/>
      <c r="Q24" s="7"/>
    </row>
    <row r="25" spans="1:19" ht="15.95" customHeight="1">
      <c r="A25" s="16"/>
      <c r="B25" s="45" t="s">
        <v>96</v>
      </c>
      <c r="C25" s="83">
        <f t="shared" ref="C25:K25" si="7">IF(-C21&gt;C10,C21+C10,0)</f>
        <v>0</v>
      </c>
      <c r="D25" s="83">
        <f t="shared" si="7"/>
        <v>0</v>
      </c>
      <c r="E25" s="83">
        <f t="shared" si="7"/>
        <v>0</v>
      </c>
      <c r="F25" s="83">
        <f t="shared" si="7"/>
        <v>0</v>
      </c>
      <c r="G25" s="83">
        <f t="shared" si="7"/>
        <v>0</v>
      </c>
      <c r="H25" s="83">
        <f t="shared" si="7"/>
        <v>0</v>
      </c>
      <c r="I25" s="83">
        <f t="shared" si="7"/>
        <v>0</v>
      </c>
      <c r="J25" s="83">
        <f t="shared" si="7"/>
        <v>0</v>
      </c>
      <c r="K25" s="83">
        <f t="shared" si="7"/>
        <v>0</v>
      </c>
      <c r="L25" s="33">
        <f t="shared" ref="L25:L26" si="8">SUM(C25:K25)</f>
        <v>0</v>
      </c>
      <c r="O25" s="16"/>
      <c r="P25" s="7"/>
      <c r="Q25" s="7"/>
    </row>
    <row r="26" spans="1:19" ht="15.95" customHeight="1">
      <c r="A26" s="16"/>
      <c r="B26" s="31" t="s">
        <v>93</v>
      </c>
      <c r="C26" s="32">
        <f>SUM(C22,C25)</f>
        <v>-147</v>
      </c>
      <c r="D26" s="32">
        <f t="shared" ref="D26:K26" si="9">SUM(D22,D25)</f>
        <v>0</v>
      </c>
      <c r="E26" s="32">
        <f t="shared" si="9"/>
        <v>-745</v>
      </c>
      <c r="F26" s="32">
        <f t="shared" si="9"/>
        <v>-41352</v>
      </c>
      <c r="G26" s="32">
        <f t="shared" si="9"/>
        <v>-536</v>
      </c>
      <c r="H26" s="32">
        <f t="shared" si="9"/>
        <v>-17365</v>
      </c>
      <c r="I26" s="32">
        <f t="shared" si="9"/>
        <v>-5040</v>
      </c>
      <c r="J26" s="32">
        <f t="shared" si="9"/>
        <v>-239</v>
      </c>
      <c r="K26" s="32">
        <f t="shared" si="9"/>
        <v>-5007</v>
      </c>
      <c r="L26" s="32">
        <f t="shared" si="8"/>
        <v>-70431</v>
      </c>
      <c r="O26" s="15"/>
      <c r="P26" s="7"/>
      <c r="Q26" s="7"/>
    </row>
    <row r="27" spans="1:19" ht="12.75" customHeight="1">
      <c r="A27" s="16"/>
      <c r="B27" s="2"/>
      <c r="C27" s="3"/>
      <c r="D27" s="3"/>
      <c r="E27" s="3"/>
      <c r="F27" s="3"/>
      <c r="G27" s="3"/>
      <c r="H27" s="3"/>
      <c r="I27" s="3"/>
      <c r="J27" s="3"/>
      <c r="K27" s="3"/>
      <c r="L27" s="3"/>
      <c r="O27" s="15"/>
      <c r="P27" s="7"/>
      <c r="Q27" s="7"/>
    </row>
    <row r="28" spans="1:19" ht="15.95" customHeight="1">
      <c r="A28" s="16"/>
      <c r="B28" s="31" t="s">
        <v>67</v>
      </c>
      <c r="C28" s="32">
        <f>C13+C23</f>
        <v>374</v>
      </c>
      <c r="D28" s="32">
        <f t="shared" ref="D28:L28" si="10">D13+D23</f>
        <v>0</v>
      </c>
      <c r="E28" s="32">
        <f t="shared" si="10"/>
        <v>34944</v>
      </c>
      <c r="F28" s="32">
        <f t="shared" si="10"/>
        <v>84694</v>
      </c>
      <c r="G28" s="32">
        <f t="shared" si="10"/>
        <v>8120</v>
      </c>
      <c r="H28" s="32">
        <f t="shared" si="10"/>
        <v>26664</v>
      </c>
      <c r="I28" s="32">
        <f t="shared" si="10"/>
        <v>2558</v>
      </c>
      <c r="J28" s="32">
        <f t="shared" si="10"/>
        <v>1164</v>
      </c>
      <c r="K28" s="32">
        <f t="shared" si="10"/>
        <v>464</v>
      </c>
      <c r="L28" s="32">
        <f t="shared" si="10"/>
        <v>158982</v>
      </c>
      <c r="M28" s="1"/>
      <c r="O28" s="15"/>
      <c r="P28" s="46">
        <v>158982</v>
      </c>
      <c r="Q28" s="47">
        <f>P28-L28</f>
        <v>0</v>
      </c>
    </row>
    <row r="29" spans="1:19" ht="12.75" customHeight="1">
      <c r="A29" s="20"/>
      <c r="B29" s="2"/>
      <c r="C29" s="3"/>
      <c r="D29" s="3"/>
      <c r="E29" s="3"/>
      <c r="F29" s="3"/>
      <c r="G29" s="3"/>
      <c r="H29" s="3"/>
      <c r="I29" s="3"/>
      <c r="J29" s="3"/>
      <c r="K29" s="3"/>
      <c r="L29" s="3"/>
      <c r="O29" s="41"/>
      <c r="P29" s="3"/>
      <c r="Q29" s="3"/>
    </row>
    <row r="30" spans="1:19" ht="15.95" customHeight="1">
      <c r="B30" s="28" t="s">
        <v>14</v>
      </c>
      <c r="C30" s="17">
        <v>0</v>
      </c>
      <c r="D30" s="17">
        <v>0</v>
      </c>
      <c r="E30" s="17">
        <v>0</v>
      </c>
      <c r="F30" s="17">
        <v>0</v>
      </c>
      <c r="G30" s="17">
        <v>0</v>
      </c>
      <c r="H30" s="17">
        <v>0</v>
      </c>
      <c r="I30" s="17">
        <v>0</v>
      </c>
      <c r="J30" s="17">
        <v>0</v>
      </c>
      <c r="K30" s="17">
        <v>0</v>
      </c>
      <c r="L30" s="33">
        <f>SUM(C30:K30)</f>
        <v>0</v>
      </c>
      <c r="M30" s="10"/>
      <c r="N30" s="10"/>
      <c r="P30" s="11"/>
      <c r="Q30" s="15"/>
    </row>
    <row r="31" spans="1:19" s="16" customFormat="1" ht="12.75" customHeight="1">
      <c r="A31" s="85"/>
      <c r="B31" s="14"/>
      <c r="C31" s="11"/>
      <c r="D31" s="11"/>
      <c r="E31" s="11"/>
      <c r="F31" s="11"/>
      <c r="G31" s="11"/>
      <c r="H31" s="11"/>
      <c r="I31" s="11"/>
      <c r="J31" s="11"/>
      <c r="K31" s="11"/>
      <c r="L31" s="11"/>
      <c r="M31" s="13"/>
      <c r="N31" s="13"/>
      <c r="O31" s="36"/>
      <c r="P31" s="25"/>
      <c r="Q31" s="26"/>
    </row>
    <row r="32" spans="1:19" s="16" customFormat="1" ht="15.95" customHeight="1">
      <c r="B32" s="37" t="s">
        <v>106</v>
      </c>
      <c r="C32" s="11"/>
      <c r="D32" s="11"/>
      <c r="E32" s="11"/>
      <c r="F32" s="11"/>
      <c r="G32" s="11"/>
      <c r="H32" s="11"/>
      <c r="I32" s="11"/>
      <c r="J32" s="11"/>
      <c r="K32" s="11"/>
      <c r="L32" s="15"/>
      <c r="M32" s="25"/>
      <c r="O32" s="15"/>
      <c r="P32" s="15"/>
      <c r="Q32" s="15"/>
      <c r="S32" s="15"/>
    </row>
    <row r="33" spans="1:19" s="16" customFormat="1" ht="15.95" customHeight="1">
      <c r="A33" s="85"/>
      <c r="B33" s="45" t="s">
        <v>117</v>
      </c>
      <c r="C33" s="83">
        <v>747</v>
      </c>
      <c r="D33" s="83">
        <v>5</v>
      </c>
      <c r="E33" s="83">
        <v>31922</v>
      </c>
      <c r="F33" s="83">
        <v>119722</v>
      </c>
      <c r="G33" s="83">
        <v>8073</v>
      </c>
      <c r="H33" s="83">
        <v>41250</v>
      </c>
      <c r="I33" s="83">
        <v>7191</v>
      </c>
      <c r="J33" s="83">
        <v>1510</v>
      </c>
      <c r="K33" s="83">
        <v>5392</v>
      </c>
      <c r="L33" s="83">
        <v>215812</v>
      </c>
      <c r="M33" s="13"/>
      <c r="N33" s="13"/>
      <c r="O33" s="36"/>
      <c r="P33" s="40"/>
      <c r="Q33" s="39"/>
    </row>
    <row r="34" spans="1:19" ht="15.95" customHeight="1">
      <c r="B34" s="45" t="s">
        <v>118</v>
      </c>
      <c r="C34" s="83">
        <v>-155</v>
      </c>
      <c r="D34" s="83">
        <v>-6</v>
      </c>
      <c r="E34" s="83">
        <v>-540</v>
      </c>
      <c r="F34" s="83">
        <v>-41494</v>
      </c>
      <c r="G34" s="83">
        <v>-581</v>
      </c>
      <c r="H34" s="83">
        <v>-17239</v>
      </c>
      <c r="I34" s="83">
        <v>-5082</v>
      </c>
      <c r="J34" s="83">
        <v>-311</v>
      </c>
      <c r="K34" s="83">
        <v>-5044</v>
      </c>
      <c r="L34" s="83">
        <v>-70452</v>
      </c>
      <c r="O34" s="36"/>
      <c r="P34" s="3"/>
      <c r="Q34" s="3"/>
    </row>
    <row r="35" spans="1:19" ht="15.95" customHeight="1">
      <c r="B35" s="45" t="s">
        <v>119</v>
      </c>
      <c r="C35" s="83">
        <v>592</v>
      </c>
      <c r="D35" s="83">
        <v>-1</v>
      </c>
      <c r="E35" s="83">
        <v>31382</v>
      </c>
      <c r="F35" s="83">
        <v>78228</v>
      </c>
      <c r="G35" s="83">
        <v>7492</v>
      </c>
      <c r="H35" s="83">
        <v>24011</v>
      </c>
      <c r="I35" s="83">
        <v>2109</v>
      </c>
      <c r="J35" s="83">
        <v>1199</v>
      </c>
      <c r="K35" s="83">
        <v>348</v>
      </c>
      <c r="L35" s="83">
        <v>145360</v>
      </c>
      <c r="O35" s="36"/>
      <c r="P35" s="3"/>
      <c r="Q35" s="3"/>
    </row>
    <row r="36" spans="1:19" ht="12.75" customHeight="1">
      <c r="C36" s="41">
        <v>2</v>
      </c>
      <c r="D36" s="41">
        <v>3</v>
      </c>
      <c r="E36" s="41">
        <v>4</v>
      </c>
      <c r="F36" s="41">
        <v>5</v>
      </c>
      <c r="G36" s="41">
        <v>6</v>
      </c>
      <c r="H36" s="41">
        <v>7</v>
      </c>
      <c r="I36" s="41">
        <v>8</v>
      </c>
      <c r="J36" s="41">
        <v>9</v>
      </c>
      <c r="K36" s="41">
        <v>10</v>
      </c>
      <c r="L36" s="41">
        <v>11</v>
      </c>
      <c r="O36" s="36"/>
      <c r="P36" s="3"/>
      <c r="Q36" s="3"/>
    </row>
    <row r="37" spans="1:19" ht="18" customHeight="1">
      <c r="B37" s="27" t="s">
        <v>103</v>
      </c>
      <c r="C37" s="3"/>
      <c r="D37" s="3"/>
      <c r="E37" s="3"/>
      <c r="F37" s="3"/>
      <c r="G37" s="3"/>
      <c r="H37" s="3"/>
      <c r="I37" s="3"/>
      <c r="J37" s="3"/>
      <c r="K37" s="3"/>
      <c r="L37" s="3"/>
      <c r="O37" s="3"/>
      <c r="P37" s="3"/>
      <c r="Q37" s="3"/>
      <c r="R37" s="3"/>
      <c r="S37" s="3"/>
    </row>
    <row r="38" spans="1:19" ht="15.95" customHeight="1">
      <c r="B38" s="1" t="s">
        <v>53</v>
      </c>
      <c r="C38" s="3"/>
      <c r="D38" s="3"/>
      <c r="E38" s="3"/>
      <c r="F38" s="3"/>
      <c r="G38" s="3"/>
      <c r="H38" s="3"/>
      <c r="I38" s="3"/>
      <c r="J38" s="3"/>
      <c r="K38" s="3"/>
      <c r="L38" s="3"/>
      <c r="O38" s="36"/>
      <c r="P38" s="3"/>
      <c r="Q38" s="3"/>
    </row>
    <row r="39" spans="1:19" ht="15.95" customHeight="1">
      <c r="B39" s="28" t="s">
        <v>10</v>
      </c>
      <c r="C39" s="17">
        <v>508</v>
      </c>
      <c r="D39" s="17">
        <v>0</v>
      </c>
      <c r="E39" s="17">
        <v>16121</v>
      </c>
      <c r="F39" s="17">
        <v>45395</v>
      </c>
      <c r="G39" s="17">
        <v>2211</v>
      </c>
      <c r="H39" s="17">
        <v>10509</v>
      </c>
      <c r="I39" s="17">
        <v>2310</v>
      </c>
      <c r="J39" s="17">
        <v>800</v>
      </c>
      <c r="K39" s="17">
        <v>4802</v>
      </c>
      <c r="L39" s="33">
        <f t="shared" ref="L39:L46" si="11">SUM(C39:K39)</f>
        <v>82656</v>
      </c>
      <c r="O39" s="81"/>
      <c r="P39" s="46">
        <v>82656</v>
      </c>
      <c r="Q39" s="47">
        <f>P39-L39</f>
        <v>0</v>
      </c>
    </row>
    <row r="40" spans="1:19" ht="15.95" customHeight="1">
      <c r="B40" s="53" t="s">
        <v>11</v>
      </c>
      <c r="C40" s="44">
        <f>SUM(C41:C46)</f>
        <v>7</v>
      </c>
      <c r="D40" s="44">
        <f>SUM(D41:D46)</f>
        <v>0</v>
      </c>
      <c r="E40" s="44">
        <f t="shared" ref="E40:J40" si="12">SUM(E41:E46)</f>
        <v>14307</v>
      </c>
      <c r="F40" s="44">
        <f t="shared" si="12"/>
        <v>69422</v>
      </c>
      <c r="G40" s="44">
        <f>SUM(G41:G46)</f>
        <v>5339</v>
      </c>
      <c r="H40" s="44">
        <f t="shared" si="12"/>
        <v>29178</v>
      </c>
      <c r="I40" s="44">
        <f t="shared" si="12"/>
        <v>5010</v>
      </c>
      <c r="J40" s="44">
        <f t="shared" si="12"/>
        <v>437</v>
      </c>
      <c r="K40" s="44">
        <f>SUM(K41:K46)</f>
        <v>359</v>
      </c>
      <c r="L40" s="33">
        <f t="shared" si="11"/>
        <v>124059</v>
      </c>
      <c r="O40" s="81"/>
      <c r="P40" s="46">
        <v>124059</v>
      </c>
      <c r="Q40" s="47">
        <f>P40-L40</f>
        <v>0</v>
      </c>
    </row>
    <row r="41" spans="1:19" ht="15.95" customHeight="1">
      <c r="B41" s="29" t="s">
        <v>71</v>
      </c>
      <c r="C41" s="17">
        <v>0</v>
      </c>
      <c r="D41" s="17">
        <v>0</v>
      </c>
      <c r="E41" s="17">
        <v>7668</v>
      </c>
      <c r="F41" s="17">
        <v>10581</v>
      </c>
      <c r="G41" s="17">
        <v>1625</v>
      </c>
      <c r="H41" s="17">
        <v>3833</v>
      </c>
      <c r="I41" s="17">
        <v>401</v>
      </c>
      <c r="J41" s="17">
        <v>73</v>
      </c>
      <c r="K41" s="17">
        <v>3</v>
      </c>
      <c r="L41" s="33">
        <f t="shared" si="11"/>
        <v>24184</v>
      </c>
      <c r="O41" s="36"/>
      <c r="P41" s="3"/>
      <c r="Q41" s="3"/>
    </row>
    <row r="42" spans="1:19" ht="15.95" customHeight="1">
      <c r="B42" s="29" t="s">
        <v>72</v>
      </c>
      <c r="C42" s="17">
        <v>7</v>
      </c>
      <c r="D42" s="17">
        <v>0</v>
      </c>
      <c r="E42" s="17">
        <v>6196</v>
      </c>
      <c r="F42" s="17">
        <v>57408</v>
      </c>
      <c r="G42" s="17">
        <v>3712</v>
      </c>
      <c r="H42" s="17">
        <v>25273</v>
      </c>
      <c r="I42" s="17">
        <v>4609</v>
      </c>
      <c r="J42" s="17">
        <v>362</v>
      </c>
      <c r="K42" s="17">
        <v>107</v>
      </c>
      <c r="L42" s="33">
        <f t="shared" si="11"/>
        <v>97674</v>
      </c>
      <c r="O42" s="5"/>
      <c r="P42" s="3"/>
      <c r="Q42" s="3"/>
    </row>
    <row r="43" spans="1:19" ht="15.95" customHeight="1">
      <c r="B43" s="29" t="s">
        <v>73</v>
      </c>
      <c r="C43" s="17">
        <v>0</v>
      </c>
      <c r="D43" s="17">
        <v>0</v>
      </c>
      <c r="E43" s="17">
        <v>401</v>
      </c>
      <c r="F43" s="17">
        <v>1433</v>
      </c>
      <c r="G43" s="17">
        <v>1</v>
      </c>
      <c r="H43" s="17">
        <v>67</v>
      </c>
      <c r="I43" s="17">
        <v>0</v>
      </c>
      <c r="J43" s="17">
        <v>2</v>
      </c>
      <c r="K43" s="17">
        <v>242</v>
      </c>
      <c r="L43" s="33">
        <f t="shared" si="11"/>
        <v>2146</v>
      </c>
      <c r="O43" s="36"/>
      <c r="P43" s="3"/>
      <c r="Q43" s="3"/>
    </row>
    <row r="44" spans="1:19" ht="15.95" customHeight="1">
      <c r="B44" s="29" t="s">
        <v>74</v>
      </c>
      <c r="C44" s="17">
        <v>0</v>
      </c>
      <c r="D44" s="17">
        <v>0</v>
      </c>
      <c r="E44" s="17">
        <v>0</v>
      </c>
      <c r="F44" s="17">
        <v>0</v>
      </c>
      <c r="G44" s="17">
        <v>0</v>
      </c>
      <c r="H44" s="17">
        <v>0</v>
      </c>
      <c r="I44" s="17">
        <v>0</v>
      </c>
      <c r="J44" s="17">
        <v>0</v>
      </c>
      <c r="K44" s="17">
        <v>0</v>
      </c>
      <c r="L44" s="33">
        <f t="shared" si="11"/>
        <v>0</v>
      </c>
      <c r="O44" s="51"/>
      <c r="P44" s="46">
        <v>0</v>
      </c>
      <c r="Q44" s="47">
        <f>P44-L44</f>
        <v>0</v>
      </c>
    </row>
    <row r="45" spans="1:19" ht="15.95" customHeight="1">
      <c r="B45" s="29" t="s">
        <v>75</v>
      </c>
      <c r="C45" s="17">
        <v>0</v>
      </c>
      <c r="D45" s="17">
        <v>0</v>
      </c>
      <c r="E45" s="17">
        <v>38</v>
      </c>
      <c r="F45" s="17">
        <v>0</v>
      </c>
      <c r="G45" s="17">
        <v>0</v>
      </c>
      <c r="H45" s="17">
        <v>0</v>
      </c>
      <c r="I45" s="17">
        <v>0</v>
      </c>
      <c r="J45" s="17">
        <v>0</v>
      </c>
      <c r="K45" s="17">
        <v>7</v>
      </c>
      <c r="L45" s="33">
        <f t="shared" si="11"/>
        <v>45</v>
      </c>
      <c r="O45" s="5"/>
      <c r="P45" s="46">
        <v>45</v>
      </c>
      <c r="Q45" s="47">
        <f>P45-L45</f>
        <v>0</v>
      </c>
    </row>
    <row r="46" spans="1:19" ht="15.95" customHeight="1">
      <c r="B46" s="29" t="s">
        <v>6</v>
      </c>
      <c r="C46" s="17">
        <v>0</v>
      </c>
      <c r="D46" s="17">
        <v>0</v>
      </c>
      <c r="E46" s="17">
        <v>4</v>
      </c>
      <c r="F46" s="17">
        <v>0</v>
      </c>
      <c r="G46" s="17">
        <v>1</v>
      </c>
      <c r="H46" s="17">
        <v>5</v>
      </c>
      <c r="I46" s="17">
        <v>0</v>
      </c>
      <c r="J46" s="17">
        <v>0</v>
      </c>
      <c r="K46" s="17">
        <v>0</v>
      </c>
      <c r="L46" s="33">
        <f t="shared" si="11"/>
        <v>10</v>
      </c>
      <c r="O46" s="5"/>
      <c r="P46" s="3"/>
      <c r="Q46" s="3"/>
    </row>
    <row r="47" spans="1:19" ht="15.95" customHeight="1">
      <c r="B47" s="1" t="s">
        <v>54</v>
      </c>
      <c r="C47" s="3"/>
      <c r="D47" s="3"/>
      <c r="E47" s="3"/>
      <c r="F47" s="3"/>
      <c r="G47" s="3"/>
      <c r="H47" s="3"/>
      <c r="I47" s="3"/>
      <c r="J47" s="3"/>
      <c r="K47" s="3"/>
      <c r="L47" s="3"/>
      <c r="O47" s="5"/>
      <c r="P47" s="3"/>
      <c r="Q47" s="3"/>
    </row>
    <row r="48" spans="1:19" ht="15.95" customHeight="1">
      <c r="B48" s="28" t="s">
        <v>13</v>
      </c>
      <c r="C48" s="17">
        <v>-27</v>
      </c>
      <c r="D48" s="17">
        <v>0</v>
      </c>
      <c r="E48" s="17">
        <v>-317</v>
      </c>
      <c r="F48" s="17">
        <v>-29059</v>
      </c>
      <c r="G48" s="17">
        <v>-73</v>
      </c>
      <c r="H48" s="17">
        <v>-12928</v>
      </c>
      <c r="I48" s="17">
        <v>-3925</v>
      </c>
      <c r="J48" s="17">
        <v>-166</v>
      </c>
      <c r="K48" s="17">
        <v>0</v>
      </c>
      <c r="L48" s="33">
        <f>SUM(C48:K48)</f>
        <v>-46495</v>
      </c>
      <c r="O48" s="51"/>
      <c r="P48" s="46">
        <v>-46495</v>
      </c>
      <c r="Q48" s="47">
        <f>P48-L48</f>
        <v>0</v>
      </c>
    </row>
    <row r="49" spans="2:19" ht="6" customHeight="1">
      <c r="B49" s="4"/>
      <c r="C49" s="3"/>
      <c r="D49" s="3"/>
      <c r="E49" s="3"/>
      <c r="F49" s="3"/>
      <c r="G49" s="3"/>
      <c r="H49" s="3"/>
      <c r="I49" s="3"/>
      <c r="J49" s="3"/>
      <c r="K49" s="3"/>
      <c r="L49" s="3"/>
      <c r="M49" s="3"/>
      <c r="O49" s="38"/>
      <c r="P49" s="3"/>
    </row>
    <row r="50" spans="2:19" ht="15.95" customHeight="1">
      <c r="B50" s="55" t="s">
        <v>101</v>
      </c>
      <c r="C50" s="3"/>
      <c r="D50" s="3"/>
      <c r="E50" s="5"/>
      <c r="F50" s="3"/>
      <c r="G50" s="5"/>
      <c r="H50" s="5"/>
      <c r="I50" s="5"/>
      <c r="J50" s="5"/>
      <c r="K50" s="3"/>
      <c r="L50" s="3"/>
      <c r="O50" s="12"/>
    </row>
    <row r="51" spans="2:19" ht="15.95" customHeight="1">
      <c r="B51" s="62" t="s">
        <v>12</v>
      </c>
      <c r="C51" s="43"/>
      <c r="D51" s="43"/>
      <c r="E51" s="50">
        <f t="shared" ref="E51:J51" si="13">E8</f>
        <v>2103</v>
      </c>
      <c r="F51" s="50">
        <f t="shared" si="13"/>
        <v>2936</v>
      </c>
      <c r="G51" s="50">
        <f t="shared" si="13"/>
        <v>500</v>
      </c>
      <c r="H51" s="50">
        <f t="shared" si="13"/>
        <v>1507</v>
      </c>
      <c r="I51" s="50">
        <f t="shared" si="13"/>
        <v>198</v>
      </c>
      <c r="J51" s="50">
        <f t="shared" si="13"/>
        <v>123</v>
      </c>
      <c r="K51" s="43"/>
      <c r="L51" s="33">
        <f>SUM(C51:K51)</f>
        <v>7367</v>
      </c>
      <c r="N51" s="43"/>
      <c r="O51" s="12"/>
    </row>
    <row r="52" spans="2:19" ht="15.95" customHeight="1">
      <c r="B52" s="28" t="s">
        <v>0</v>
      </c>
      <c r="C52" s="43"/>
      <c r="D52" s="43"/>
      <c r="E52" s="17">
        <v>9705</v>
      </c>
      <c r="F52" s="17">
        <v>7241</v>
      </c>
      <c r="G52" s="17">
        <v>456</v>
      </c>
      <c r="H52" s="17">
        <v>2357</v>
      </c>
      <c r="I52" s="17">
        <v>2298</v>
      </c>
      <c r="J52" s="17">
        <v>842</v>
      </c>
      <c r="K52" s="43"/>
      <c r="L52" s="33">
        <f>SUM(C52:K52)</f>
        <v>22899</v>
      </c>
      <c r="N52" s="43"/>
      <c r="O52" s="5"/>
      <c r="P52" s="93"/>
      <c r="Q52" s="93"/>
      <c r="R52" s="93"/>
      <c r="S52" s="93"/>
    </row>
    <row r="53" spans="2:19" ht="15.95" customHeight="1">
      <c r="B53" s="29" t="s">
        <v>65</v>
      </c>
      <c r="C53" s="43"/>
      <c r="D53" s="43"/>
      <c r="E53" s="17">
        <v>297</v>
      </c>
      <c r="F53" s="17">
        <v>1128</v>
      </c>
      <c r="G53" s="17">
        <v>1179</v>
      </c>
      <c r="H53" s="17">
        <v>3488</v>
      </c>
      <c r="I53" s="17">
        <v>15</v>
      </c>
      <c r="J53" s="17">
        <v>0</v>
      </c>
      <c r="K53" s="43"/>
      <c r="L53" s="33">
        <f>SUM(C53:K53)</f>
        <v>6107</v>
      </c>
      <c r="N53" s="43"/>
      <c r="P53" s="93"/>
      <c r="Q53" s="93"/>
      <c r="R53" s="93"/>
      <c r="S53" s="93"/>
    </row>
    <row r="54" spans="2:19" ht="15.95" customHeight="1">
      <c r="B54" s="53" t="s">
        <v>76</v>
      </c>
      <c r="C54" s="43"/>
      <c r="D54" s="43"/>
      <c r="E54" s="54">
        <f t="shared" ref="E54:J54" si="14">SUM(E55,E64)</f>
        <v>23671</v>
      </c>
      <c r="F54" s="54">
        <f t="shared" si="14"/>
        <v>114866</v>
      </c>
      <c r="G54" s="54">
        <f t="shared" si="14"/>
        <v>6542</v>
      </c>
      <c r="H54" s="54">
        <f t="shared" si="14"/>
        <v>36858</v>
      </c>
      <c r="I54" s="54">
        <f t="shared" si="14"/>
        <v>5094</v>
      </c>
      <c r="J54" s="54">
        <f t="shared" si="14"/>
        <v>444</v>
      </c>
      <c r="K54" s="43"/>
      <c r="L54" s="33">
        <f>SUM(C54:K54)</f>
        <v>187475</v>
      </c>
      <c r="N54" s="54">
        <f>SUM(N55,N64)</f>
        <v>0</v>
      </c>
      <c r="P54" s="93"/>
      <c r="Q54" s="93"/>
      <c r="R54" s="93"/>
      <c r="S54" s="93"/>
    </row>
    <row r="55" spans="2:19" ht="15.95" customHeight="1">
      <c r="B55" s="53" t="s">
        <v>77</v>
      </c>
      <c r="C55" s="43"/>
      <c r="D55" s="43"/>
      <c r="E55" s="54">
        <f>E61+E62+E56+E63</f>
        <v>10692</v>
      </c>
      <c r="F55" s="54">
        <f>F56+F63</f>
        <v>64363</v>
      </c>
      <c r="G55" s="54">
        <f>G56+G63</f>
        <v>2243</v>
      </c>
      <c r="H55" s="54">
        <f>H56+H63</f>
        <v>26153</v>
      </c>
      <c r="I55" s="54">
        <f>I56+I63</f>
        <v>3235</v>
      </c>
      <c r="J55" s="54">
        <f>J56+J63</f>
        <v>444</v>
      </c>
      <c r="K55" s="43"/>
      <c r="L55" s="33">
        <f>SUM(C55:K55)</f>
        <v>107130</v>
      </c>
      <c r="N55" s="54">
        <f>N56</f>
        <v>0</v>
      </c>
      <c r="P55" s="93"/>
      <c r="Q55" s="93"/>
      <c r="R55" s="93"/>
      <c r="S55" s="93"/>
    </row>
    <row r="56" spans="2:19" ht="15.95" customHeight="1">
      <c r="B56" s="63" t="s">
        <v>58</v>
      </c>
      <c r="C56" s="43"/>
      <c r="D56" s="43"/>
      <c r="E56" s="54">
        <f>SUM(E57:E60)</f>
        <v>5758</v>
      </c>
      <c r="F56" s="54">
        <f t="shared" ref="F56:J56" si="15">SUM(F57:F60)</f>
        <v>61212</v>
      </c>
      <c r="G56" s="54">
        <f t="shared" si="15"/>
        <v>2243</v>
      </c>
      <c r="H56" s="54">
        <f t="shared" si="15"/>
        <v>8652</v>
      </c>
      <c r="I56" s="54">
        <f t="shared" si="15"/>
        <v>2476</v>
      </c>
      <c r="J56" s="54">
        <f t="shared" si="15"/>
        <v>444</v>
      </c>
      <c r="K56" s="43"/>
      <c r="L56" s="33">
        <f t="shared" ref="L56:L74" si="16">SUM(C56:K56)</f>
        <v>80785</v>
      </c>
      <c r="N56" s="54">
        <f>N60</f>
        <v>0</v>
      </c>
      <c r="P56" s="93"/>
      <c r="Q56" s="93"/>
      <c r="R56" s="93"/>
      <c r="S56" s="93"/>
    </row>
    <row r="57" spans="2:19" ht="15.95" customHeight="1">
      <c r="B57" s="29" t="s">
        <v>114</v>
      </c>
      <c r="C57" s="43"/>
      <c r="D57" s="43"/>
      <c r="E57" s="17">
        <v>0</v>
      </c>
      <c r="F57" s="17">
        <v>5759</v>
      </c>
      <c r="G57" s="17">
        <v>0</v>
      </c>
      <c r="H57" s="17">
        <v>0</v>
      </c>
      <c r="I57" s="17">
        <v>0</v>
      </c>
      <c r="J57" s="17">
        <v>0</v>
      </c>
      <c r="K57" s="43"/>
      <c r="L57" s="33">
        <f t="shared" si="16"/>
        <v>5759</v>
      </c>
      <c r="N57" s="43"/>
      <c r="P57" s="93"/>
      <c r="Q57" s="93"/>
      <c r="R57" s="93"/>
      <c r="S57" s="93"/>
    </row>
    <row r="58" spans="2:19" ht="15.95" customHeight="1">
      <c r="B58" s="29" t="s">
        <v>115</v>
      </c>
      <c r="C58" s="43"/>
      <c r="D58" s="43"/>
      <c r="E58" s="17">
        <v>0</v>
      </c>
      <c r="F58" s="17">
        <v>1030</v>
      </c>
      <c r="G58" s="17">
        <v>0</v>
      </c>
      <c r="H58" s="17">
        <v>0</v>
      </c>
      <c r="I58" s="17">
        <v>0</v>
      </c>
      <c r="J58" s="17">
        <v>0</v>
      </c>
      <c r="K58" s="43"/>
      <c r="L58" s="33">
        <f t="shared" si="16"/>
        <v>1030</v>
      </c>
      <c r="N58" s="43"/>
      <c r="P58" s="93"/>
      <c r="Q58" s="93"/>
      <c r="R58" s="93"/>
      <c r="S58" s="93"/>
    </row>
    <row r="59" spans="2:19" ht="15.95" customHeight="1">
      <c r="B59" s="29" t="s">
        <v>59</v>
      </c>
      <c r="C59" s="43"/>
      <c r="D59" s="43"/>
      <c r="E59" s="43"/>
      <c r="F59" s="43"/>
      <c r="G59" s="17">
        <v>0</v>
      </c>
      <c r="H59" s="17">
        <v>0</v>
      </c>
      <c r="I59" s="17">
        <v>1</v>
      </c>
      <c r="J59" s="17">
        <v>0</v>
      </c>
      <c r="K59" s="43"/>
      <c r="L59" s="33">
        <f t="shared" si="16"/>
        <v>1</v>
      </c>
      <c r="N59" s="43"/>
      <c r="P59" s="93"/>
      <c r="Q59" s="93"/>
      <c r="R59" s="93"/>
      <c r="S59" s="93"/>
    </row>
    <row r="60" spans="2:19" ht="15.95" customHeight="1">
      <c r="B60" s="52" t="s">
        <v>60</v>
      </c>
      <c r="C60" s="43"/>
      <c r="D60" s="43"/>
      <c r="E60" s="17">
        <v>5758</v>
      </c>
      <c r="F60" s="17">
        <v>54423</v>
      </c>
      <c r="G60" s="17">
        <v>2243</v>
      </c>
      <c r="H60" s="17">
        <v>8652</v>
      </c>
      <c r="I60" s="17">
        <v>2475</v>
      </c>
      <c r="J60" s="17">
        <v>444</v>
      </c>
      <c r="K60" s="43"/>
      <c r="L60" s="33">
        <f t="shared" si="16"/>
        <v>73995</v>
      </c>
      <c r="N60" s="17">
        <v>0</v>
      </c>
      <c r="P60" s="93"/>
      <c r="Q60" s="93"/>
      <c r="R60" s="93"/>
      <c r="S60" s="93"/>
    </row>
    <row r="61" spans="2:19" ht="15.95" customHeight="1">
      <c r="B61" s="52" t="s">
        <v>1</v>
      </c>
      <c r="C61" s="43"/>
      <c r="D61" s="43"/>
      <c r="E61" s="17">
        <v>147</v>
      </c>
      <c r="F61" s="43"/>
      <c r="G61" s="43"/>
      <c r="H61" s="43"/>
      <c r="I61" s="43"/>
      <c r="J61" s="43"/>
      <c r="K61" s="43"/>
      <c r="L61" s="33">
        <f>SUM(C61:K61)</f>
        <v>147</v>
      </c>
      <c r="N61" s="43"/>
      <c r="P61" s="93"/>
      <c r="Q61" s="93"/>
      <c r="R61" s="93"/>
      <c r="S61" s="93"/>
    </row>
    <row r="62" spans="2:19" ht="15.95" customHeight="1">
      <c r="B62" s="29" t="s">
        <v>78</v>
      </c>
      <c r="C62" s="43"/>
      <c r="D62" s="43"/>
      <c r="E62" s="17">
        <v>4244</v>
      </c>
      <c r="F62" s="43"/>
      <c r="G62" s="43"/>
      <c r="H62" s="43"/>
      <c r="I62" s="43"/>
      <c r="J62" s="43"/>
      <c r="K62" s="43"/>
      <c r="L62" s="33">
        <f>SUM(C62:K62)</f>
        <v>4244</v>
      </c>
      <c r="N62" s="17">
        <v>0</v>
      </c>
      <c r="P62" s="93"/>
      <c r="Q62" s="93"/>
      <c r="R62" s="93"/>
      <c r="S62" s="93"/>
    </row>
    <row r="63" spans="2:19" ht="15.95" customHeight="1">
      <c r="B63" s="29" t="s">
        <v>79</v>
      </c>
      <c r="C63" s="43"/>
      <c r="D63" s="43"/>
      <c r="E63" s="17">
        <v>543</v>
      </c>
      <c r="F63" s="17">
        <v>3151</v>
      </c>
      <c r="G63" s="17">
        <v>0</v>
      </c>
      <c r="H63" s="17">
        <v>17501</v>
      </c>
      <c r="I63" s="17">
        <v>759</v>
      </c>
      <c r="J63" s="17">
        <v>0</v>
      </c>
      <c r="K63" s="43"/>
      <c r="L63" s="33">
        <f t="shared" si="16"/>
        <v>21954</v>
      </c>
      <c r="N63" s="17">
        <v>0</v>
      </c>
      <c r="P63" s="93"/>
      <c r="Q63" s="93"/>
      <c r="R63" s="93"/>
      <c r="S63" s="93"/>
    </row>
    <row r="64" spans="2:19" ht="15.95" customHeight="1">
      <c r="B64" s="53" t="s">
        <v>80</v>
      </c>
      <c r="C64" s="43"/>
      <c r="D64" s="43"/>
      <c r="E64" s="54">
        <f t="shared" ref="E64:J64" si="17">SUM(E65,E68:E74)</f>
        <v>12979</v>
      </c>
      <c r="F64" s="54">
        <f t="shared" si="17"/>
        <v>50503</v>
      </c>
      <c r="G64" s="54">
        <f t="shared" si="17"/>
        <v>4299</v>
      </c>
      <c r="H64" s="54">
        <f t="shared" si="17"/>
        <v>10705</v>
      </c>
      <c r="I64" s="54">
        <f t="shared" si="17"/>
        <v>1859</v>
      </c>
      <c r="J64" s="54">
        <f t="shared" si="17"/>
        <v>0</v>
      </c>
      <c r="K64" s="43"/>
      <c r="L64" s="33">
        <f t="shared" si="16"/>
        <v>80345</v>
      </c>
      <c r="N64" s="54">
        <f>SUM(N67:N69)</f>
        <v>0</v>
      </c>
      <c r="P64" s="93"/>
      <c r="Q64" s="93"/>
      <c r="R64" s="93"/>
      <c r="S64" s="93"/>
    </row>
    <row r="65" spans="2:19" ht="15.95" customHeight="1">
      <c r="B65" s="63" t="s">
        <v>2</v>
      </c>
      <c r="C65" s="43"/>
      <c r="D65" s="43"/>
      <c r="E65" s="54">
        <f>SUM(E66:E67)</f>
        <v>319</v>
      </c>
      <c r="F65" s="54">
        <f t="shared" ref="F65:J65" si="18">SUM(F66:F67)</f>
        <v>38609</v>
      </c>
      <c r="G65" s="54">
        <f t="shared" si="18"/>
        <v>3777</v>
      </c>
      <c r="H65" s="54">
        <f t="shared" si="18"/>
        <v>2982</v>
      </c>
      <c r="I65" s="54">
        <f t="shared" si="18"/>
        <v>837</v>
      </c>
      <c r="J65" s="54">
        <f t="shared" si="18"/>
        <v>0</v>
      </c>
      <c r="K65" s="43"/>
      <c r="L65" s="33">
        <f t="shared" si="16"/>
        <v>46524</v>
      </c>
      <c r="N65" s="54">
        <f>SUM(N66:N67)</f>
        <v>0</v>
      </c>
      <c r="P65" s="93"/>
      <c r="Q65" s="93"/>
      <c r="R65" s="93"/>
      <c r="S65" s="93"/>
    </row>
    <row r="66" spans="2:19" ht="15.95" customHeight="1">
      <c r="B66" s="29" t="s">
        <v>102</v>
      </c>
      <c r="C66" s="43"/>
      <c r="D66" s="43"/>
      <c r="E66" s="17">
        <v>0</v>
      </c>
      <c r="F66" s="17">
        <v>24442</v>
      </c>
      <c r="G66" s="17">
        <v>0</v>
      </c>
      <c r="H66" s="17">
        <v>0</v>
      </c>
      <c r="I66" s="17">
        <v>0</v>
      </c>
      <c r="J66" s="17">
        <v>0</v>
      </c>
      <c r="K66" s="43"/>
      <c r="L66" s="33">
        <f t="shared" si="16"/>
        <v>24442</v>
      </c>
      <c r="N66" s="17">
        <v>0</v>
      </c>
      <c r="P66" s="93"/>
      <c r="Q66" s="93"/>
      <c r="R66" s="93"/>
      <c r="S66" s="93"/>
    </row>
    <row r="67" spans="2:19" ht="15.95" customHeight="1">
      <c r="B67" s="52" t="s">
        <v>61</v>
      </c>
      <c r="C67" s="43"/>
      <c r="D67" s="43"/>
      <c r="E67" s="17">
        <v>319</v>
      </c>
      <c r="F67" s="17">
        <v>14167</v>
      </c>
      <c r="G67" s="17">
        <v>3777</v>
      </c>
      <c r="H67" s="17">
        <v>2982</v>
      </c>
      <c r="I67" s="17">
        <v>837</v>
      </c>
      <c r="J67" s="17">
        <v>0</v>
      </c>
      <c r="K67" s="43"/>
      <c r="L67" s="33">
        <f t="shared" si="16"/>
        <v>22082</v>
      </c>
      <c r="N67" s="17">
        <v>0</v>
      </c>
      <c r="P67" s="93"/>
      <c r="Q67" s="93"/>
      <c r="R67" s="93"/>
      <c r="S67" s="93"/>
    </row>
    <row r="68" spans="2:19" ht="15.95" customHeight="1">
      <c r="B68" s="52" t="s">
        <v>3</v>
      </c>
      <c r="C68" s="43"/>
      <c r="D68" s="43"/>
      <c r="E68" s="17">
        <v>938</v>
      </c>
      <c r="F68" s="17">
        <v>5164</v>
      </c>
      <c r="G68" s="17">
        <v>117</v>
      </c>
      <c r="H68" s="17">
        <v>6622</v>
      </c>
      <c r="I68" s="17">
        <v>494</v>
      </c>
      <c r="J68" s="17">
        <v>0</v>
      </c>
      <c r="K68" s="43"/>
      <c r="L68" s="33">
        <f t="shared" si="16"/>
        <v>13335</v>
      </c>
      <c r="N68" s="17">
        <v>0</v>
      </c>
      <c r="P68" s="93"/>
      <c r="Q68" s="93"/>
      <c r="R68" s="93"/>
      <c r="S68" s="93"/>
    </row>
    <row r="69" spans="2:19" ht="15.95" customHeight="1">
      <c r="B69" s="29" t="s">
        <v>81</v>
      </c>
      <c r="C69" s="43"/>
      <c r="D69" s="43"/>
      <c r="E69" s="17">
        <v>39</v>
      </c>
      <c r="F69" s="17">
        <v>3195</v>
      </c>
      <c r="G69" s="17">
        <v>196</v>
      </c>
      <c r="H69" s="17">
        <v>0</v>
      </c>
      <c r="I69" s="17">
        <v>0</v>
      </c>
      <c r="J69" s="17">
        <v>0</v>
      </c>
      <c r="K69" s="43"/>
      <c r="L69" s="33">
        <f t="shared" si="16"/>
        <v>3430</v>
      </c>
      <c r="N69" s="17">
        <v>0</v>
      </c>
      <c r="P69" s="93"/>
      <c r="Q69" s="93"/>
      <c r="R69" s="93"/>
      <c r="S69" s="93"/>
    </row>
    <row r="70" spans="2:19" ht="15.95" customHeight="1">
      <c r="B70" s="30" t="s">
        <v>82</v>
      </c>
      <c r="C70" s="43"/>
      <c r="D70" s="43"/>
      <c r="E70" s="17">
        <v>885</v>
      </c>
      <c r="F70" s="17">
        <v>642</v>
      </c>
      <c r="G70" s="17">
        <v>0</v>
      </c>
      <c r="H70" s="17">
        <v>0</v>
      </c>
      <c r="I70" s="17">
        <v>22</v>
      </c>
      <c r="J70" s="17">
        <v>0</v>
      </c>
      <c r="K70" s="43"/>
      <c r="L70" s="33">
        <f t="shared" si="16"/>
        <v>1549</v>
      </c>
      <c r="N70" s="43"/>
      <c r="P70" s="93"/>
      <c r="Q70" s="93"/>
      <c r="R70" s="93"/>
      <c r="S70" s="93"/>
    </row>
    <row r="71" spans="2:19" ht="15.95" customHeight="1">
      <c r="B71" s="29" t="s">
        <v>83</v>
      </c>
      <c r="C71" s="43"/>
      <c r="D71" s="43"/>
      <c r="E71" s="43"/>
      <c r="F71" s="17">
        <v>0</v>
      </c>
      <c r="G71" s="17">
        <v>47</v>
      </c>
      <c r="H71" s="17">
        <v>519</v>
      </c>
      <c r="I71" s="17">
        <v>172</v>
      </c>
      <c r="J71" s="17">
        <v>0</v>
      </c>
      <c r="K71" s="43"/>
      <c r="L71" s="33">
        <f t="shared" si="16"/>
        <v>738</v>
      </c>
      <c r="N71" s="43"/>
      <c r="P71" s="93"/>
      <c r="Q71" s="93"/>
      <c r="R71" s="93"/>
      <c r="S71" s="93"/>
    </row>
    <row r="72" spans="2:19" ht="15.95" customHeight="1">
      <c r="B72" s="29" t="s">
        <v>84</v>
      </c>
      <c r="C72" s="43"/>
      <c r="D72" s="43"/>
      <c r="E72" s="17">
        <v>1085</v>
      </c>
      <c r="F72" s="61"/>
      <c r="G72" s="61"/>
      <c r="H72" s="61"/>
      <c r="I72" s="61"/>
      <c r="J72" s="61"/>
      <c r="K72" s="43"/>
      <c r="L72" s="33">
        <f t="shared" si="16"/>
        <v>1085</v>
      </c>
      <c r="N72" s="43"/>
      <c r="P72" s="93"/>
      <c r="Q72" s="93"/>
      <c r="R72" s="93"/>
      <c r="S72" s="93"/>
    </row>
    <row r="73" spans="2:19" ht="15.95" customHeight="1">
      <c r="B73" s="29" t="s">
        <v>113</v>
      </c>
      <c r="C73" s="43"/>
      <c r="D73" s="43"/>
      <c r="E73" s="17">
        <v>8152</v>
      </c>
      <c r="F73" s="61"/>
      <c r="G73" s="61"/>
      <c r="H73" s="61"/>
      <c r="I73" s="61"/>
      <c r="J73" s="61"/>
      <c r="K73" s="43"/>
      <c r="L73" s="33">
        <f t="shared" si="16"/>
        <v>8152</v>
      </c>
      <c r="N73" s="43"/>
      <c r="P73" s="93"/>
      <c r="Q73" s="93"/>
      <c r="R73" s="93"/>
      <c r="S73" s="93"/>
    </row>
    <row r="74" spans="2:19" ht="15.95" customHeight="1">
      <c r="B74" s="29" t="s">
        <v>86</v>
      </c>
      <c r="C74" s="43"/>
      <c r="D74" s="43"/>
      <c r="E74" s="17">
        <v>1561</v>
      </c>
      <c r="F74" s="17">
        <v>2893</v>
      </c>
      <c r="G74" s="17">
        <v>162</v>
      </c>
      <c r="H74" s="17">
        <v>582</v>
      </c>
      <c r="I74" s="17">
        <v>334</v>
      </c>
      <c r="J74" s="17">
        <v>0</v>
      </c>
      <c r="K74" s="43"/>
      <c r="L74" s="33">
        <f t="shared" si="16"/>
        <v>5532</v>
      </c>
      <c r="N74" s="43"/>
      <c r="P74" s="93"/>
      <c r="Q74" s="93"/>
      <c r="R74" s="93"/>
      <c r="S74" s="93"/>
    </row>
    <row r="75" spans="2:19" ht="15.95" customHeight="1">
      <c r="B75" s="60" t="s">
        <v>16</v>
      </c>
      <c r="C75" s="32">
        <f>C16-C11</f>
        <v>521</v>
      </c>
      <c r="D75" s="32">
        <f>D16-D11</f>
        <v>0</v>
      </c>
      <c r="E75" s="32">
        <f t="shared" ref="E75:J75" si="19">SUM(E51:E54)</f>
        <v>35776</v>
      </c>
      <c r="F75" s="32">
        <f t="shared" si="19"/>
        <v>126171</v>
      </c>
      <c r="G75" s="32">
        <f t="shared" si="19"/>
        <v>8677</v>
      </c>
      <c r="H75" s="32">
        <f t="shared" si="19"/>
        <v>44210</v>
      </c>
      <c r="I75" s="32">
        <f t="shared" si="19"/>
        <v>7605</v>
      </c>
      <c r="J75" s="32">
        <f t="shared" si="19"/>
        <v>1409</v>
      </c>
      <c r="K75" s="32">
        <f>K16-K11</f>
        <v>5475</v>
      </c>
      <c r="L75" s="32">
        <f>SUM(C75:K75)</f>
        <v>229844</v>
      </c>
      <c r="N75" s="32">
        <f>N54</f>
        <v>0</v>
      </c>
      <c r="P75" s="93"/>
      <c r="Q75" s="93"/>
      <c r="R75" s="93"/>
      <c r="S75" s="93"/>
    </row>
    <row r="76" spans="2:19" ht="12.75" customHeight="1">
      <c r="B76" s="8"/>
      <c r="C76" s="5"/>
      <c r="D76" s="5"/>
      <c r="E76" s="5"/>
      <c r="F76" s="5"/>
      <c r="G76" s="5"/>
      <c r="H76" s="5"/>
      <c r="I76" s="5"/>
      <c r="J76" s="5"/>
      <c r="K76" s="6"/>
      <c r="L76" s="6"/>
      <c r="N76" s="3"/>
      <c r="P76" s="93"/>
      <c r="Q76" s="93"/>
      <c r="R76" s="93"/>
      <c r="S76" s="93"/>
    </row>
    <row r="77" spans="2:19" s="2" customFormat="1" ht="15.95" customHeight="1">
      <c r="B77" s="64" t="s">
        <v>4</v>
      </c>
      <c r="C77" s="66"/>
      <c r="D77" s="66"/>
      <c r="E77" s="65">
        <f>E16-E75-E11</f>
        <v>0</v>
      </c>
      <c r="F77" s="65">
        <f t="shared" ref="F77:I77" si="20">F16-F75-F11</f>
        <v>0</v>
      </c>
      <c r="G77" s="65">
        <f t="shared" si="20"/>
        <v>0</v>
      </c>
      <c r="H77" s="65">
        <f t="shared" si="20"/>
        <v>0</v>
      </c>
      <c r="I77" s="65">
        <f t="shared" si="20"/>
        <v>0</v>
      </c>
      <c r="J77" s="65">
        <f>J16-J75-J11</f>
        <v>0</v>
      </c>
      <c r="K77" s="66"/>
      <c r="L77" s="65">
        <f>L16-L75-L11</f>
        <v>0</v>
      </c>
      <c r="N77" s="7"/>
      <c r="P77" s="93"/>
      <c r="Q77" s="93"/>
      <c r="R77" s="93"/>
      <c r="S77" s="93"/>
    </row>
    <row r="78" spans="2:19" ht="12.75" customHeight="1">
      <c r="C78" s="84"/>
      <c r="D78" s="84"/>
      <c r="E78" s="84"/>
      <c r="F78" s="84"/>
      <c r="G78" s="84"/>
      <c r="H78" s="84"/>
      <c r="I78" s="84"/>
      <c r="J78" s="84"/>
      <c r="K78" s="84"/>
      <c r="L78" s="3"/>
      <c r="N78" s="3"/>
      <c r="P78" s="93"/>
      <c r="Q78" s="93"/>
      <c r="R78" s="93"/>
      <c r="S78" s="93"/>
    </row>
    <row r="79" spans="2:19" ht="15.95" customHeight="1">
      <c r="B79" s="29" t="s">
        <v>66</v>
      </c>
      <c r="C79" s="43"/>
      <c r="D79" s="43"/>
      <c r="E79" s="17">
        <v>0</v>
      </c>
      <c r="F79" s="17">
        <v>177</v>
      </c>
      <c r="G79" s="17">
        <v>62</v>
      </c>
      <c r="H79" s="17">
        <v>679</v>
      </c>
      <c r="I79" s="17">
        <v>0</v>
      </c>
      <c r="J79" s="17">
        <v>0</v>
      </c>
      <c r="K79" s="43"/>
      <c r="L79" s="33">
        <f>SUM(C79:K79)</f>
        <v>918</v>
      </c>
      <c r="M79" s="77" t="s">
        <v>122</v>
      </c>
      <c r="N79" s="3"/>
      <c r="P79" s="93"/>
      <c r="Q79" s="93"/>
      <c r="R79" s="93"/>
      <c r="S79" s="93"/>
    </row>
    <row r="80" spans="2:19" ht="15.95" customHeight="1">
      <c r="B80" s="52" t="s">
        <v>5</v>
      </c>
      <c r="C80" s="43"/>
      <c r="D80" s="43"/>
      <c r="E80" s="43"/>
      <c r="F80" s="43"/>
      <c r="G80" s="43"/>
      <c r="H80" s="43"/>
      <c r="I80" s="43"/>
      <c r="J80" s="43"/>
      <c r="K80" s="43"/>
      <c r="L80" s="17">
        <v>943</v>
      </c>
      <c r="M80" s="77" t="s">
        <v>122</v>
      </c>
      <c r="N80" s="3"/>
      <c r="P80" s="93"/>
      <c r="Q80" s="93"/>
      <c r="R80" s="93"/>
      <c r="S80" s="93"/>
    </row>
    <row r="81" spans="2:19" ht="15.95" customHeight="1">
      <c r="B81" s="29" t="s">
        <v>87</v>
      </c>
      <c r="C81" s="43"/>
      <c r="D81" s="43"/>
      <c r="E81" s="17">
        <v>2311</v>
      </c>
      <c r="F81" s="43"/>
      <c r="G81" s="43"/>
      <c r="H81" s="43"/>
      <c r="I81" s="43"/>
      <c r="J81" s="43"/>
      <c r="K81" s="43"/>
      <c r="L81" s="33">
        <f>SUM(C81:K81)</f>
        <v>2311</v>
      </c>
      <c r="M81" s="77" t="s">
        <v>122</v>
      </c>
      <c r="N81" s="3"/>
      <c r="P81" s="93"/>
      <c r="Q81" s="93"/>
      <c r="R81" s="93"/>
      <c r="S81" s="93"/>
    </row>
    <row r="82" spans="2:19" ht="15.95" customHeight="1">
      <c r="B82" s="29" t="s">
        <v>98</v>
      </c>
      <c r="C82" s="43"/>
      <c r="D82" s="43"/>
      <c r="E82" s="17">
        <v>0</v>
      </c>
      <c r="F82" s="17">
        <v>0</v>
      </c>
      <c r="G82" s="17">
        <v>0</v>
      </c>
      <c r="H82" s="17">
        <v>0</v>
      </c>
      <c r="I82" s="17">
        <v>0</v>
      </c>
      <c r="J82" s="17">
        <v>0</v>
      </c>
      <c r="K82" s="43"/>
      <c r="L82" s="33">
        <f>SUM(C82:K82)</f>
        <v>0</v>
      </c>
      <c r="M82" s="3"/>
      <c r="N82" s="3"/>
      <c r="P82" s="93"/>
      <c r="Q82" s="93"/>
      <c r="R82" s="93"/>
      <c r="S82" s="93"/>
    </row>
    <row r="83" spans="2:19" ht="12.75" customHeight="1">
      <c r="B83" s="8"/>
      <c r="C83" s="5"/>
      <c r="D83" s="5"/>
      <c r="E83" s="5"/>
      <c r="F83" s="5"/>
      <c r="G83" s="5"/>
      <c r="H83" s="5"/>
      <c r="I83" s="5"/>
      <c r="J83" s="5"/>
      <c r="K83" s="5"/>
      <c r="L83" s="5"/>
      <c r="N83" s="3"/>
      <c r="P83" s="93"/>
      <c r="Q83" s="93"/>
      <c r="R83" s="93"/>
      <c r="S83" s="93"/>
    </row>
    <row r="84" spans="2:19" ht="15.95" customHeight="1">
      <c r="B84" s="55" t="s">
        <v>99</v>
      </c>
      <c r="C84" s="3"/>
      <c r="D84" s="3"/>
      <c r="E84" s="3"/>
      <c r="F84" s="3"/>
      <c r="G84" s="3"/>
      <c r="H84" s="3"/>
      <c r="I84" s="3"/>
      <c r="J84" s="3"/>
      <c r="K84" s="3"/>
      <c r="L84" s="3"/>
      <c r="N84" s="3"/>
      <c r="P84" s="93"/>
      <c r="Q84" s="93"/>
      <c r="R84" s="93"/>
      <c r="S84" s="93"/>
    </row>
    <row r="85" spans="2:19" ht="15.95" customHeight="1">
      <c r="B85" s="28" t="s">
        <v>12</v>
      </c>
      <c r="C85" s="43"/>
      <c r="D85" s="43"/>
      <c r="E85" s="17">
        <v>2103</v>
      </c>
      <c r="F85" s="17">
        <v>2935</v>
      </c>
      <c r="G85" s="17">
        <v>500</v>
      </c>
      <c r="H85" s="17">
        <v>1507</v>
      </c>
      <c r="I85" s="17">
        <v>198</v>
      </c>
      <c r="J85" s="17">
        <v>124</v>
      </c>
      <c r="K85" s="43"/>
      <c r="L85" s="33">
        <f>SUM(C85:K85)</f>
        <v>7367</v>
      </c>
      <c r="N85" s="69"/>
      <c r="P85" s="93"/>
      <c r="Q85" s="93"/>
      <c r="R85" s="93"/>
      <c r="S85" s="93"/>
    </row>
    <row r="86" spans="2:19" ht="15.95" customHeight="1">
      <c r="B86" s="28" t="s">
        <v>0</v>
      </c>
      <c r="C86" s="43"/>
      <c r="D86" s="43"/>
      <c r="E86" s="17">
        <v>9694</v>
      </c>
      <c r="F86" s="17">
        <v>6828</v>
      </c>
      <c r="G86" s="17">
        <v>353</v>
      </c>
      <c r="H86" s="17">
        <v>845</v>
      </c>
      <c r="I86" s="17">
        <v>601</v>
      </c>
      <c r="J86" s="17">
        <v>669</v>
      </c>
      <c r="K86" s="43"/>
      <c r="L86" s="33">
        <f>SUM(C86:K86)</f>
        <v>18990</v>
      </c>
      <c r="N86" s="69"/>
      <c r="P86" s="93"/>
      <c r="Q86" s="93"/>
      <c r="R86" s="93"/>
      <c r="S86" s="93"/>
    </row>
    <row r="87" spans="2:19" ht="15.95" customHeight="1">
      <c r="B87" s="29" t="s">
        <v>65</v>
      </c>
      <c r="C87" s="43"/>
      <c r="D87" s="43"/>
      <c r="E87" s="17">
        <v>295</v>
      </c>
      <c r="F87" s="17">
        <v>612</v>
      </c>
      <c r="G87" s="17">
        <v>1145</v>
      </c>
      <c r="H87" s="17">
        <v>3438</v>
      </c>
      <c r="I87" s="17">
        <v>15</v>
      </c>
      <c r="J87" s="17">
        <v>0</v>
      </c>
      <c r="K87" s="43"/>
      <c r="L87" s="33">
        <f>SUM(C87:K87)</f>
        <v>5505</v>
      </c>
      <c r="N87" s="69"/>
      <c r="P87" s="93"/>
      <c r="Q87" s="93"/>
      <c r="R87" s="93"/>
      <c r="S87" s="93"/>
    </row>
    <row r="88" spans="2:19" ht="15.95" customHeight="1">
      <c r="B88" s="53" t="s">
        <v>76</v>
      </c>
      <c r="C88" s="43"/>
      <c r="D88" s="43"/>
      <c r="E88" s="54">
        <f t="shared" ref="E88:J88" si="21">SUM(E89,E98)</f>
        <v>22852</v>
      </c>
      <c r="F88" s="54">
        <f t="shared" si="21"/>
        <v>74319</v>
      </c>
      <c r="G88" s="54">
        <f t="shared" si="21"/>
        <v>6122</v>
      </c>
      <c r="H88" s="54">
        <f t="shared" si="21"/>
        <v>20874</v>
      </c>
      <c r="I88" s="54">
        <f t="shared" si="21"/>
        <v>1744</v>
      </c>
      <c r="J88" s="54">
        <f t="shared" si="21"/>
        <v>371</v>
      </c>
      <c r="K88" s="43"/>
      <c r="L88" s="33">
        <f>SUM(C88:K88)</f>
        <v>126282</v>
      </c>
      <c r="N88" s="75">
        <f>SUM(N89,N98)</f>
        <v>0</v>
      </c>
      <c r="P88" s="93"/>
      <c r="Q88" s="93"/>
      <c r="R88" s="93"/>
      <c r="S88" s="93"/>
    </row>
    <row r="89" spans="2:19" ht="15.95" customHeight="1">
      <c r="B89" s="53" t="s">
        <v>77</v>
      </c>
      <c r="C89" s="43"/>
      <c r="D89" s="43"/>
      <c r="E89" s="54">
        <f>E95+E96+E90+E97</f>
        <v>10318</v>
      </c>
      <c r="F89" s="54">
        <f>F90+F97</f>
        <v>43386</v>
      </c>
      <c r="G89" s="54">
        <f>G90+G97</f>
        <v>1826</v>
      </c>
      <c r="H89" s="54">
        <f>H90+H97</f>
        <v>11781</v>
      </c>
      <c r="I89" s="54">
        <f>I90+I97</f>
        <v>1042</v>
      </c>
      <c r="J89" s="54">
        <f>J90+J97</f>
        <v>371</v>
      </c>
      <c r="K89" s="43"/>
      <c r="L89" s="33">
        <f>SUM(C89:K89)</f>
        <v>68724</v>
      </c>
      <c r="N89" s="75">
        <f>N90</f>
        <v>0</v>
      </c>
      <c r="P89" s="93"/>
      <c r="Q89" s="93"/>
      <c r="R89" s="93"/>
      <c r="S89" s="93"/>
    </row>
    <row r="90" spans="2:19" ht="15.95" customHeight="1">
      <c r="B90" s="63" t="s">
        <v>58</v>
      </c>
      <c r="C90" s="43"/>
      <c r="D90" s="43"/>
      <c r="E90" s="54">
        <f>SUM(E91:E94)</f>
        <v>5384</v>
      </c>
      <c r="F90" s="54">
        <f t="shared" ref="F90:J90" si="22">SUM(F91:F94)</f>
        <v>40236</v>
      </c>
      <c r="G90" s="54">
        <f t="shared" si="22"/>
        <v>1826</v>
      </c>
      <c r="H90" s="54">
        <f t="shared" si="22"/>
        <v>3568</v>
      </c>
      <c r="I90" s="54">
        <f t="shared" si="22"/>
        <v>1042</v>
      </c>
      <c r="J90" s="54">
        <f t="shared" si="22"/>
        <v>371</v>
      </c>
      <c r="K90" s="43"/>
      <c r="L90" s="33">
        <f t="shared" ref="L90:L108" si="23">SUM(C90:K90)</f>
        <v>52427</v>
      </c>
      <c r="N90" s="75">
        <f>N94</f>
        <v>0</v>
      </c>
      <c r="P90" s="93"/>
      <c r="Q90" s="93"/>
      <c r="R90" s="93"/>
      <c r="S90" s="93"/>
    </row>
    <row r="91" spans="2:19" ht="15.95" customHeight="1">
      <c r="B91" s="29" t="s">
        <v>114</v>
      </c>
      <c r="C91" s="43"/>
      <c r="D91" s="43"/>
      <c r="E91" s="17">
        <v>0</v>
      </c>
      <c r="F91" s="17">
        <v>5760</v>
      </c>
      <c r="G91" s="17">
        <v>0</v>
      </c>
      <c r="H91" s="17">
        <v>0</v>
      </c>
      <c r="I91" s="17">
        <v>0</v>
      </c>
      <c r="J91" s="17">
        <v>0</v>
      </c>
      <c r="K91" s="43"/>
      <c r="L91" s="33">
        <f t="shared" si="23"/>
        <v>5760</v>
      </c>
      <c r="N91" s="69"/>
      <c r="P91" s="93"/>
      <c r="Q91" s="93"/>
      <c r="R91" s="93"/>
      <c r="S91" s="93"/>
    </row>
    <row r="92" spans="2:19" ht="15.95" customHeight="1">
      <c r="B92" s="29" t="s">
        <v>115</v>
      </c>
      <c r="C92" s="43"/>
      <c r="D92" s="43"/>
      <c r="E92" s="17">
        <v>0</v>
      </c>
      <c r="F92" s="17">
        <v>1030</v>
      </c>
      <c r="G92" s="17">
        <v>0</v>
      </c>
      <c r="H92" s="17">
        <v>0</v>
      </c>
      <c r="I92" s="17">
        <v>0</v>
      </c>
      <c r="J92" s="17">
        <v>0</v>
      </c>
      <c r="K92" s="43"/>
      <c r="L92" s="33">
        <f t="shared" si="23"/>
        <v>1030</v>
      </c>
      <c r="N92" s="69"/>
      <c r="P92" s="93"/>
      <c r="Q92" s="93"/>
      <c r="R92" s="93"/>
      <c r="S92" s="93"/>
    </row>
    <row r="93" spans="2:19" ht="15.95" customHeight="1">
      <c r="B93" s="29" t="s">
        <v>59</v>
      </c>
      <c r="C93" s="43"/>
      <c r="D93" s="43"/>
      <c r="E93" s="43"/>
      <c r="F93" s="43"/>
      <c r="G93" s="17">
        <v>0</v>
      </c>
      <c r="H93" s="17">
        <v>0</v>
      </c>
      <c r="I93" s="17">
        <v>1</v>
      </c>
      <c r="J93" s="17">
        <v>0</v>
      </c>
      <c r="K93" s="43"/>
      <c r="L93" s="33">
        <f t="shared" si="23"/>
        <v>1</v>
      </c>
      <c r="N93" s="69"/>
      <c r="P93" s="93"/>
      <c r="Q93" s="93"/>
      <c r="R93" s="93"/>
      <c r="S93" s="93"/>
    </row>
    <row r="94" spans="2:19" ht="15.95" customHeight="1">
      <c r="B94" s="52" t="s">
        <v>60</v>
      </c>
      <c r="C94" s="43"/>
      <c r="D94" s="43"/>
      <c r="E94" s="17">
        <v>5384</v>
      </c>
      <c r="F94" s="17">
        <v>33446</v>
      </c>
      <c r="G94" s="17">
        <v>1826</v>
      </c>
      <c r="H94" s="17">
        <v>3568</v>
      </c>
      <c r="I94" s="17">
        <v>1041</v>
      </c>
      <c r="J94" s="17">
        <v>371</v>
      </c>
      <c r="K94" s="43"/>
      <c r="L94" s="33">
        <f t="shared" si="23"/>
        <v>45636</v>
      </c>
      <c r="N94" s="87">
        <v>0</v>
      </c>
      <c r="P94" s="93"/>
      <c r="Q94" s="93"/>
      <c r="R94" s="93"/>
      <c r="S94" s="93"/>
    </row>
    <row r="95" spans="2:19" ht="15.95" customHeight="1">
      <c r="B95" s="52" t="s">
        <v>1</v>
      </c>
      <c r="C95" s="43"/>
      <c r="D95" s="43"/>
      <c r="E95" s="17">
        <v>147</v>
      </c>
      <c r="F95" s="43"/>
      <c r="G95" s="43"/>
      <c r="H95" s="43"/>
      <c r="I95" s="43"/>
      <c r="J95" s="43"/>
      <c r="K95" s="43"/>
      <c r="L95" s="33">
        <f>SUM(C95:K95)</f>
        <v>147</v>
      </c>
      <c r="N95" s="69"/>
      <c r="P95" s="93"/>
      <c r="Q95" s="93"/>
      <c r="R95" s="93"/>
      <c r="S95" s="93"/>
    </row>
    <row r="96" spans="2:19" ht="15.95" customHeight="1">
      <c r="B96" s="29" t="s">
        <v>78</v>
      </c>
      <c r="C96" s="43"/>
      <c r="D96" s="43"/>
      <c r="E96" s="17">
        <v>4244</v>
      </c>
      <c r="F96" s="43"/>
      <c r="G96" s="43"/>
      <c r="H96" s="43"/>
      <c r="I96" s="43"/>
      <c r="J96" s="43"/>
      <c r="K96" s="43"/>
      <c r="L96" s="33">
        <f>SUM(C96:K96)</f>
        <v>4244</v>
      </c>
      <c r="N96" s="87">
        <v>0</v>
      </c>
      <c r="P96" s="93"/>
      <c r="Q96" s="93"/>
      <c r="R96" s="93"/>
      <c r="S96" s="93"/>
    </row>
    <row r="97" spans="2:19" ht="15.95" customHeight="1">
      <c r="B97" s="29" t="s">
        <v>79</v>
      </c>
      <c r="C97" s="43"/>
      <c r="D97" s="43"/>
      <c r="E97" s="17">
        <v>543</v>
      </c>
      <c r="F97" s="17">
        <v>3150</v>
      </c>
      <c r="G97" s="17">
        <v>0</v>
      </c>
      <c r="H97" s="17">
        <v>8213</v>
      </c>
      <c r="I97" s="17">
        <v>0</v>
      </c>
      <c r="J97" s="17">
        <v>0</v>
      </c>
      <c r="K97" s="43"/>
      <c r="L97" s="33">
        <f t="shared" si="23"/>
        <v>11906</v>
      </c>
      <c r="N97" s="87">
        <v>0</v>
      </c>
      <c r="P97" s="93"/>
      <c r="Q97" s="93"/>
      <c r="R97" s="93"/>
      <c r="S97" s="93"/>
    </row>
    <row r="98" spans="2:19" ht="15.95" customHeight="1">
      <c r="B98" s="53" t="s">
        <v>80</v>
      </c>
      <c r="C98" s="43"/>
      <c r="D98" s="43"/>
      <c r="E98" s="54">
        <f t="shared" ref="E98:J98" si="24">SUM(E99,E102:E108)</f>
        <v>12534</v>
      </c>
      <c r="F98" s="54">
        <f t="shared" si="24"/>
        <v>30933</v>
      </c>
      <c r="G98" s="54">
        <f t="shared" si="24"/>
        <v>4296</v>
      </c>
      <c r="H98" s="54">
        <f t="shared" si="24"/>
        <v>9093</v>
      </c>
      <c r="I98" s="54">
        <f t="shared" si="24"/>
        <v>702</v>
      </c>
      <c r="J98" s="54">
        <f t="shared" si="24"/>
        <v>0</v>
      </c>
      <c r="K98" s="43"/>
      <c r="L98" s="33">
        <f t="shared" si="23"/>
        <v>57558</v>
      </c>
      <c r="N98" s="75">
        <f>SUM(N101:N103)</f>
        <v>0</v>
      </c>
      <c r="P98" s="93"/>
      <c r="Q98" s="93"/>
      <c r="R98" s="93"/>
      <c r="S98" s="93"/>
    </row>
    <row r="99" spans="2:19" ht="15.95" customHeight="1">
      <c r="B99" s="63" t="s">
        <v>2</v>
      </c>
      <c r="C99" s="43"/>
      <c r="D99" s="43"/>
      <c r="E99" s="54">
        <f>SUM(E100:E101)</f>
        <v>319</v>
      </c>
      <c r="F99" s="54">
        <f t="shared" ref="F99:J99" si="25">SUM(F100:F101)</f>
        <v>27073</v>
      </c>
      <c r="G99" s="54">
        <f t="shared" si="25"/>
        <v>3745</v>
      </c>
      <c r="H99" s="54">
        <f t="shared" si="25"/>
        <v>1997</v>
      </c>
      <c r="I99" s="54">
        <f t="shared" si="25"/>
        <v>283</v>
      </c>
      <c r="J99" s="54">
        <f t="shared" si="25"/>
        <v>0</v>
      </c>
      <c r="K99" s="43"/>
      <c r="L99" s="33">
        <f t="shared" si="23"/>
        <v>33417</v>
      </c>
      <c r="N99" s="75">
        <f>SUM(N100:N101)</f>
        <v>0</v>
      </c>
      <c r="P99" s="93"/>
      <c r="Q99" s="93"/>
      <c r="R99" s="93"/>
      <c r="S99" s="93"/>
    </row>
    <row r="100" spans="2:19" ht="15.95" customHeight="1">
      <c r="B100" s="52" t="s">
        <v>107</v>
      </c>
      <c r="C100" s="43"/>
      <c r="D100" s="43"/>
      <c r="E100" s="17">
        <v>0</v>
      </c>
      <c r="F100" s="17">
        <v>15885</v>
      </c>
      <c r="G100" s="17">
        <v>0</v>
      </c>
      <c r="H100" s="17">
        <v>0</v>
      </c>
      <c r="I100" s="17">
        <v>0</v>
      </c>
      <c r="J100" s="17">
        <v>0</v>
      </c>
      <c r="K100" s="43"/>
      <c r="L100" s="33">
        <f t="shared" si="23"/>
        <v>15885</v>
      </c>
      <c r="N100" s="17">
        <v>0</v>
      </c>
      <c r="P100" s="93"/>
      <c r="Q100" s="93"/>
      <c r="R100" s="93"/>
      <c r="S100" s="93"/>
    </row>
    <row r="101" spans="2:19" ht="15.95" customHeight="1">
      <c r="B101" s="52" t="s">
        <v>61</v>
      </c>
      <c r="C101" s="43"/>
      <c r="D101" s="43"/>
      <c r="E101" s="17">
        <v>319</v>
      </c>
      <c r="F101" s="17">
        <v>11188</v>
      </c>
      <c r="G101" s="17">
        <v>3745</v>
      </c>
      <c r="H101" s="17">
        <v>1997</v>
      </c>
      <c r="I101" s="17">
        <v>283</v>
      </c>
      <c r="J101" s="17">
        <v>0</v>
      </c>
      <c r="K101" s="43"/>
      <c r="L101" s="33">
        <f t="shared" si="23"/>
        <v>17532</v>
      </c>
      <c r="N101" s="87">
        <v>0</v>
      </c>
      <c r="P101" s="93"/>
      <c r="Q101" s="93"/>
      <c r="R101" s="93"/>
      <c r="S101" s="93"/>
    </row>
    <row r="102" spans="2:19" ht="15.95" customHeight="1">
      <c r="B102" s="52" t="s">
        <v>3</v>
      </c>
      <c r="C102" s="43"/>
      <c r="D102" s="43"/>
      <c r="E102" s="17">
        <v>938</v>
      </c>
      <c r="F102" s="17">
        <v>4501</v>
      </c>
      <c r="G102" s="17">
        <v>117</v>
      </c>
      <c r="H102" s="17">
        <v>6311</v>
      </c>
      <c r="I102" s="17">
        <v>169</v>
      </c>
      <c r="J102" s="17">
        <v>0</v>
      </c>
      <c r="K102" s="43"/>
      <c r="L102" s="33">
        <f t="shared" si="23"/>
        <v>12036</v>
      </c>
      <c r="N102" s="87">
        <v>0</v>
      </c>
      <c r="P102" s="93"/>
      <c r="Q102" s="93"/>
      <c r="R102" s="93"/>
      <c r="S102" s="93"/>
    </row>
    <row r="103" spans="2:19" ht="15.95" customHeight="1">
      <c r="B103" s="29" t="s">
        <v>81</v>
      </c>
      <c r="C103" s="43"/>
      <c r="D103" s="43"/>
      <c r="E103" s="17">
        <v>36</v>
      </c>
      <c r="F103" s="17">
        <v>2536</v>
      </c>
      <c r="G103" s="17">
        <v>246</v>
      </c>
      <c r="H103" s="17">
        <v>0</v>
      </c>
      <c r="I103" s="17">
        <v>0</v>
      </c>
      <c r="J103" s="17">
        <v>0</v>
      </c>
      <c r="K103" s="43"/>
      <c r="L103" s="33">
        <f t="shared" si="23"/>
        <v>2818</v>
      </c>
      <c r="N103" s="87">
        <v>0</v>
      </c>
      <c r="P103" s="93"/>
      <c r="Q103" s="93"/>
      <c r="R103" s="93"/>
      <c r="S103" s="93"/>
    </row>
    <row r="104" spans="2:19" ht="15.95" customHeight="1">
      <c r="B104" s="29" t="s">
        <v>82</v>
      </c>
      <c r="C104" s="43"/>
      <c r="D104" s="43"/>
      <c r="E104" s="17">
        <v>885</v>
      </c>
      <c r="F104" s="17">
        <v>617</v>
      </c>
      <c r="G104" s="17">
        <v>0</v>
      </c>
      <c r="H104" s="17">
        <v>0</v>
      </c>
      <c r="I104" s="17">
        <v>22</v>
      </c>
      <c r="J104" s="17">
        <v>0</v>
      </c>
      <c r="K104" s="43"/>
      <c r="L104" s="33">
        <f t="shared" si="23"/>
        <v>1524</v>
      </c>
      <c r="N104" s="69"/>
      <c r="P104" s="93"/>
      <c r="Q104" s="93"/>
      <c r="R104" s="93"/>
      <c r="S104" s="93"/>
    </row>
    <row r="105" spans="2:19" ht="15.95" customHeight="1">
      <c r="B105" s="29" t="s">
        <v>83</v>
      </c>
      <c r="C105" s="43"/>
      <c r="D105" s="43"/>
      <c r="E105" s="43"/>
      <c r="F105" s="17">
        <v>0</v>
      </c>
      <c r="G105" s="17">
        <v>47</v>
      </c>
      <c r="H105" s="17">
        <v>423</v>
      </c>
      <c r="I105" s="17">
        <v>154</v>
      </c>
      <c r="J105" s="17">
        <v>0</v>
      </c>
      <c r="K105" s="43"/>
      <c r="L105" s="33">
        <f t="shared" si="23"/>
        <v>624</v>
      </c>
      <c r="N105" s="69"/>
      <c r="P105" s="93"/>
      <c r="Q105" s="93"/>
      <c r="R105" s="93"/>
      <c r="S105" s="93"/>
    </row>
    <row r="106" spans="2:19" ht="15.95" customHeight="1">
      <c r="B106" s="29" t="s">
        <v>84</v>
      </c>
      <c r="C106" s="43"/>
      <c r="D106" s="43"/>
      <c r="E106" s="17">
        <v>1085</v>
      </c>
      <c r="F106" s="61"/>
      <c r="G106" s="61"/>
      <c r="H106" s="61"/>
      <c r="I106" s="61"/>
      <c r="J106" s="61"/>
      <c r="K106" s="43"/>
      <c r="L106" s="33">
        <f t="shared" si="23"/>
        <v>1085</v>
      </c>
      <c r="N106" s="69"/>
      <c r="P106" s="93"/>
      <c r="Q106" s="93"/>
      <c r="R106" s="93"/>
      <c r="S106" s="93"/>
    </row>
    <row r="107" spans="2:19" ht="15.95" customHeight="1">
      <c r="B107" s="29" t="s">
        <v>85</v>
      </c>
      <c r="C107" s="43"/>
      <c r="D107" s="43"/>
      <c r="E107" s="17">
        <v>7914</v>
      </c>
      <c r="F107" s="61"/>
      <c r="G107" s="61"/>
      <c r="H107" s="61"/>
      <c r="I107" s="61"/>
      <c r="J107" s="61"/>
      <c r="K107" s="43"/>
      <c r="L107" s="33">
        <f t="shared" si="23"/>
        <v>7914</v>
      </c>
      <c r="N107" s="69"/>
      <c r="P107" s="93"/>
      <c r="Q107" s="93"/>
      <c r="R107" s="93"/>
      <c r="S107" s="93"/>
    </row>
    <row r="108" spans="2:19" ht="15.95" customHeight="1">
      <c r="B108" s="29" t="s">
        <v>86</v>
      </c>
      <c r="C108" s="43"/>
      <c r="D108" s="43"/>
      <c r="E108" s="17">
        <v>1357</v>
      </c>
      <c r="F108" s="17">
        <v>-3794</v>
      </c>
      <c r="G108" s="17">
        <v>141</v>
      </c>
      <c r="H108" s="17">
        <v>362</v>
      </c>
      <c r="I108" s="17">
        <v>74</v>
      </c>
      <c r="J108" s="17">
        <v>0</v>
      </c>
      <c r="K108" s="43"/>
      <c r="L108" s="33">
        <f t="shared" si="23"/>
        <v>-1860</v>
      </c>
      <c r="N108" s="69"/>
      <c r="P108" s="93"/>
      <c r="Q108" s="93"/>
      <c r="R108" s="93"/>
      <c r="S108" s="93"/>
    </row>
    <row r="109" spans="2:19" ht="15.95" customHeight="1">
      <c r="B109" s="60" t="s">
        <v>62</v>
      </c>
      <c r="C109" s="32">
        <f>C28</f>
        <v>374</v>
      </c>
      <c r="D109" s="32">
        <f>D28</f>
        <v>0</v>
      </c>
      <c r="E109" s="32">
        <f t="shared" ref="E109:J109" si="26">SUM(E85:E88)</f>
        <v>34944</v>
      </c>
      <c r="F109" s="32">
        <f t="shared" si="26"/>
        <v>84694</v>
      </c>
      <c r="G109" s="32">
        <f t="shared" si="26"/>
        <v>8120</v>
      </c>
      <c r="H109" s="32">
        <f t="shared" si="26"/>
        <v>26664</v>
      </c>
      <c r="I109" s="32">
        <f t="shared" si="26"/>
        <v>2558</v>
      </c>
      <c r="J109" s="32">
        <f t="shared" si="26"/>
        <v>1164</v>
      </c>
      <c r="K109" s="32">
        <f>K28</f>
        <v>464</v>
      </c>
      <c r="L109" s="32">
        <f>SUM(C109:K109)</f>
        <v>158982</v>
      </c>
      <c r="N109" s="35">
        <f>N88</f>
        <v>0</v>
      </c>
      <c r="P109" s="93"/>
      <c r="Q109" s="93"/>
      <c r="R109" s="93"/>
      <c r="S109" s="93"/>
    </row>
    <row r="110" spans="2:19" ht="12.75" customHeight="1">
      <c r="B110" s="8"/>
      <c r="C110" s="5"/>
      <c r="D110" s="5"/>
      <c r="E110" s="5"/>
      <c r="F110" s="5"/>
      <c r="G110" s="5"/>
      <c r="H110" s="5"/>
      <c r="I110" s="5"/>
      <c r="J110" s="5"/>
      <c r="K110" s="6"/>
      <c r="L110" s="6"/>
      <c r="P110" s="93"/>
      <c r="Q110" s="93"/>
      <c r="R110" s="93"/>
      <c r="S110" s="93"/>
    </row>
    <row r="111" spans="2:19" ht="15.95" customHeight="1">
      <c r="B111" s="70" t="s">
        <v>55</v>
      </c>
      <c r="C111" s="72"/>
      <c r="D111" s="73"/>
      <c r="E111" s="71">
        <f>E28-E109</f>
        <v>0</v>
      </c>
      <c r="F111" s="71">
        <f t="shared" ref="F111:L111" si="27">F28-F109</f>
        <v>0</v>
      </c>
      <c r="G111" s="71">
        <f t="shared" si="27"/>
        <v>0</v>
      </c>
      <c r="H111" s="71">
        <f t="shared" si="27"/>
        <v>0</v>
      </c>
      <c r="I111" s="71">
        <f t="shared" si="27"/>
        <v>0</v>
      </c>
      <c r="J111" s="71">
        <f t="shared" si="27"/>
        <v>0</v>
      </c>
      <c r="K111" s="74"/>
      <c r="L111" s="71">
        <f t="shared" si="27"/>
        <v>0</v>
      </c>
      <c r="P111" s="93"/>
      <c r="Q111" s="93"/>
      <c r="R111" s="93"/>
      <c r="S111" s="93"/>
    </row>
    <row r="112" spans="2:19" ht="12.75" customHeight="1">
      <c r="B112" s="8"/>
      <c r="C112" s="5"/>
      <c r="D112" s="5"/>
      <c r="E112" s="5"/>
      <c r="F112" s="5"/>
      <c r="G112" s="5"/>
      <c r="H112" s="5"/>
      <c r="I112" s="5"/>
      <c r="J112" s="5"/>
      <c r="K112" s="6"/>
      <c r="L112" s="6"/>
      <c r="P112" s="93"/>
      <c r="Q112" s="93"/>
      <c r="R112" s="93"/>
      <c r="S112" s="93"/>
    </row>
    <row r="113" spans="2:19" ht="15.95" customHeight="1">
      <c r="B113" s="29" t="s">
        <v>66</v>
      </c>
      <c r="C113" s="43"/>
      <c r="D113" s="43"/>
      <c r="E113" s="17">
        <v>0</v>
      </c>
      <c r="F113" s="17">
        <v>177</v>
      </c>
      <c r="G113" s="17">
        <v>62</v>
      </c>
      <c r="H113" s="17">
        <v>679</v>
      </c>
      <c r="I113" s="17">
        <v>0</v>
      </c>
      <c r="J113" s="17">
        <v>0</v>
      </c>
      <c r="K113" s="43"/>
      <c r="L113" s="33">
        <f>SUM(C113:K113)</f>
        <v>918</v>
      </c>
      <c r="M113" s="76" t="s">
        <v>122</v>
      </c>
      <c r="P113" s="93"/>
      <c r="Q113" s="93"/>
      <c r="R113" s="93"/>
      <c r="S113" s="93"/>
    </row>
    <row r="114" spans="2:19" ht="15.95" customHeight="1">
      <c r="B114" s="52" t="s">
        <v>5</v>
      </c>
      <c r="C114" s="43"/>
      <c r="D114" s="43"/>
      <c r="E114" s="43"/>
      <c r="F114" s="43"/>
      <c r="G114" s="43"/>
      <c r="H114" s="43"/>
      <c r="I114" s="43"/>
      <c r="J114" s="43"/>
      <c r="K114" s="43"/>
      <c r="L114" s="17">
        <v>943</v>
      </c>
      <c r="M114" s="76" t="s">
        <v>122</v>
      </c>
      <c r="P114" s="93"/>
      <c r="Q114" s="93"/>
      <c r="R114" s="93"/>
      <c r="S114" s="93"/>
    </row>
    <row r="115" spans="2:19" ht="12.75" customHeight="1">
      <c r="B115" s="8"/>
      <c r="C115" s="5"/>
      <c r="D115" s="5"/>
      <c r="E115" s="5"/>
      <c r="F115" s="5"/>
      <c r="G115" s="5"/>
      <c r="H115" s="5"/>
      <c r="I115" s="5"/>
      <c r="J115" s="5"/>
      <c r="K115" s="5"/>
      <c r="L115" s="5"/>
      <c r="P115" s="93"/>
      <c r="Q115" s="93"/>
      <c r="R115" s="93"/>
      <c r="S115" s="93"/>
    </row>
    <row r="116" spans="2:19" ht="15.95" customHeight="1">
      <c r="B116" s="55" t="s">
        <v>100</v>
      </c>
      <c r="C116" s="3"/>
      <c r="D116" s="3"/>
      <c r="E116" s="3"/>
      <c r="F116" s="3"/>
      <c r="G116" s="3"/>
      <c r="H116" s="3"/>
      <c r="I116" s="3"/>
      <c r="J116" s="3"/>
      <c r="K116" s="3"/>
      <c r="L116" s="3"/>
      <c r="P116" s="93"/>
      <c r="Q116" s="93"/>
      <c r="R116" s="93"/>
      <c r="S116" s="93"/>
    </row>
    <row r="117" spans="2:19" ht="15.95" customHeight="1">
      <c r="B117" s="67" t="s">
        <v>0</v>
      </c>
      <c r="C117" s="43"/>
      <c r="D117" s="43"/>
      <c r="E117" s="17">
        <v>0</v>
      </c>
      <c r="F117" s="17">
        <v>0</v>
      </c>
      <c r="G117" s="17">
        <v>0</v>
      </c>
      <c r="H117" s="17">
        <v>0</v>
      </c>
      <c r="I117" s="17">
        <v>0</v>
      </c>
      <c r="J117" s="17">
        <v>0</v>
      </c>
      <c r="K117" s="43"/>
      <c r="L117" s="33">
        <f>SUM(C117:K117)</f>
        <v>0</v>
      </c>
      <c r="P117" s="93"/>
      <c r="Q117" s="93"/>
      <c r="R117" s="93"/>
      <c r="S117" s="93"/>
    </row>
    <row r="118" spans="2:19" ht="15.95" customHeight="1">
      <c r="B118" s="29" t="s">
        <v>65</v>
      </c>
      <c r="C118" s="43"/>
      <c r="D118" s="43"/>
      <c r="E118" s="17">
        <v>0</v>
      </c>
      <c r="F118" s="17">
        <v>0</v>
      </c>
      <c r="G118" s="17">
        <v>0</v>
      </c>
      <c r="H118" s="17">
        <v>0</v>
      </c>
      <c r="I118" s="17">
        <v>0</v>
      </c>
      <c r="J118" s="17">
        <v>0</v>
      </c>
      <c r="K118" s="43"/>
      <c r="L118" s="33">
        <f>SUM(C118:K118)</f>
        <v>0</v>
      </c>
      <c r="P118" s="93"/>
      <c r="Q118" s="93"/>
      <c r="R118" s="93"/>
      <c r="S118" s="93"/>
    </row>
    <row r="119" spans="2:19" ht="15.95" customHeight="1">
      <c r="B119" s="29" t="s">
        <v>88</v>
      </c>
      <c r="C119" s="43"/>
      <c r="D119" s="43"/>
      <c r="E119" s="17">
        <v>0</v>
      </c>
      <c r="F119" s="17">
        <v>0</v>
      </c>
      <c r="G119" s="17">
        <v>0</v>
      </c>
      <c r="H119" s="17">
        <v>0</v>
      </c>
      <c r="I119" s="17">
        <v>0</v>
      </c>
      <c r="J119" s="17">
        <v>0</v>
      </c>
      <c r="K119" s="43"/>
      <c r="L119" s="33">
        <f>SUM(C119:K119)</f>
        <v>0</v>
      </c>
      <c r="P119" s="93"/>
      <c r="Q119" s="93"/>
      <c r="R119" s="93"/>
      <c r="S119" s="93"/>
    </row>
    <row r="120" spans="2:19" ht="15.95" customHeight="1">
      <c r="B120" s="53" t="s">
        <v>76</v>
      </c>
      <c r="C120" s="43"/>
      <c r="D120" s="43"/>
      <c r="E120" s="54">
        <f t="shared" ref="E120:J120" si="28">SUM(E121,E126)</f>
        <v>0</v>
      </c>
      <c r="F120" s="54">
        <f t="shared" si="28"/>
        <v>-14330</v>
      </c>
      <c r="G120" s="54">
        <f t="shared" si="28"/>
        <v>-418</v>
      </c>
      <c r="H120" s="54">
        <f t="shared" si="28"/>
        <v>-2067</v>
      </c>
      <c r="I120" s="54">
        <f t="shared" si="28"/>
        <v>-465</v>
      </c>
      <c r="J120" s="54">
        <f t="shared" si="28"/>
        <v>-73</v>
      </c>
      <c r="K120" s="43"/>
      <c r="L120" s="33">
        <f>SUM(C120:K120)</f>
        <v>-17353</v>
      </c>
      <c r="P120" s="93"/>
      <c r="Q120" s="93"/>
      <c r="R120" s="93"/>
      <c r="S120" s="93"/>
    </row>
    <row r="121" spans="2:19" ht="15.95" customHeight="1">
      <c r="B121" s="53" t="s">
        <v>77</v>
      </c>
      <c r="C121" s="43"/>
      <c r="D121" s="43"/>
      <c r="E121" s="54">
        <f t="shared" ref="E121:J121" si="29">SUM(E122:E125)</f>
        <v>0</v>
      </c>
      <c r="F121" s="54">
        <f t="shared" si="29"/>
        <v>-13190</v>
      </c>
      <c r="G121" s="54">
        <f t="shared" si="29"/>
        <v>-408</v>
      </c>
      <c r="H121" s="54">
        <f t="shared" si="29"/>
        <v>-1362</v>
      </c>
      <c r="I121" s="54">
        <f t="shared" si="29"/>
        <v>-465</v>
      </c>
      <c r="J121" s="54">
        <f t="shared" si="29"/>
        <v>-73</v>
      </c>
      <c r="K121" s="43"/>
      <c r="L121" s="33">
        <f>SUM(C121:K121)</f>
        <v>-15498</v>
      </c>
      <c r="P121" s="93"/>
      <c r="Q121" s="93"/>
      <c r="R121" s="93"/>
      <c r="S121" s="93"/>
    </row>
    <row r="122" spans="2:19" ht="15.95" customHeight="1">
      <c r="B122" s="68" t="s">
        <v>58</v>
      </c>
      <c r="C122" s="43"/>
      <c r="D122" s="43"/>
      <c r="E122" s="88">
        <v>0</v>
      </c>
      <c r="F122" s="88">
        <v>-13190</v>
      </c>
      <c r="G122" s="88">
        <v>-408</v>
      </c>
      <c r="H122" s="88">
        <v>-586</v>
      </c>
      <c r="I122" s="88">
        <v>-378</v>
      </c>
      <c r="J122" s="88">
        <v>-73</v>
      </c>
      <c r="K122" s="43"/>
      <c r="L122" s="33">
        <f t="shared" ref="L122:L134" si="30">SUM(C122:K122)</f>
        <v>-14635</v>
      </c>
      <c r="P122" s="93"/>
      <c r="Q122" s="93"/>
      <c r="R122" s="93"/>
      <c r="S122" s="93"/>
    </row>
    <row r="123" spans="2:19" ht="15.95" customHeight="1">
      <c r="B123" s="68" t="s">
        <v>1</v>
      </c>
      <c r="C123" s="43"/>
      <c r="D123" s="43"/>
      <c r="E123" s="17">
        <v>0</v>
      </c>
      <c r="F123" s="43"/>
      <c r="G123" s="43"/>
      <c r="H123" s="43"/>
      <c r="I123" s="43"/>
      <c r="J123" s="43"/>
      <c r="K123" s="43"/>
      <c r="L123" s="33">
        <f>SUM(C123:K123)</f>
        <v>0</v>
      </c>
      <c r="P123" s="93"/>
      <c r="Q123" s="93"/>
      <c r="R123" s="93"/>
      <c r="S123" s="93"/>
    </row>
    <row r="124" spans="2:19" ht="15.95" customHeight="1">
      <c r="B124" s="30" t="s">
        <v>78</v>
      </c>
      <c r="C124" s="43"/>
      <c r="D124" s="43"/>
      <c r="E124" s="17">
        <v>0</v>
      </c>
      <c r="F124" s="43"/>
      <c r="G124" s="43"/>
      <c r="H124" s="43"/>
      <c r="I124" s="43"/>
      <c r="J124" s="43"/>
      <c r="K124" s="43"/>
      <c r="L124" s="33">
        <f>SUM(C124:K124)</f>
        <v>0</v>
      </c>
      <c r="P124" s="93"/>
      <c r="Q124" s="93"/>
      <c r="R124" s="93"/>
      <c r="S124" s="93"/>
    </row>
    <row r="125" spans="2:19" ht="15.95" customHeight="1">
      <c r="B125" s="30" t="s">
        <v>79</v>
      </c>
      <c r="C125" s="43"/>
      <c r="D125" s="43"/>
      <c r="E125" s="88">
        <v>0</v>
      </c>
      <c r="F125" s="88">
        <v>0</v>
      </c>
      <c r="G125" s="88">
        <v>0</v>
      </c>
      <c r="H125" s="88">
        <v>-776</v>
      </c>
      <c r="I125" s="88">
        <v>-87</v>
      </c>
      <c r="J125" s="88">
        <v>0</v>
      </c>
      <c r="K125" s="43"/>
      <c r="L125" s="33">
        <f t="shared" si="30"/>
        <v>-863</v>
      </c>
      <c r="P125" s="93"/>
      <c r="Q125" s="93"/>
      <c r="R125" s="93"/>
      <c r="S125" s="93"/>
    </row>
    <row r="126" spans="2:19" ht="15.95" customHeight="1">
      <c r="B126" s="53" t="s">
        <v>80</v>
      </c>
      <c r="C126" s="43"/>
      <c r="D126" s="43"/>
      <c r="E126" s="54">
        <f t="shared" ref="E126:J126" si="31">SUM(E127:E134)</f>
        <v>0</v>
      </c>
      <c r="F126" s="54">
        <f t="shared" si="31"/>
        <v>-1140</v>
      </c>
      <c r="G126" s="54">
        <f t="shared" si="31"/>
        <v>-10</v>
      </c>
      <c r="H126" s="54">
        <f t="shared" si="31"/>
        <v>-705</v>
      </c>
      <c r="I126" s="54">
        <f t="shared" si="31"/>
        <v>0</v>
      </c>
      <c r="J126" s="54">
        <f t="shared" si="31"/>
        <v>0</v>
      </c>
      <c r="K126" s="43"/>
      <c r="L126" s="33">
        <f t="shared" si="30"/>
        <v>-1855</v>
      </c>
      <c r="P126" s="93"/>
      <c r="Q126" s="93"/>
      <c r="R126" s="93"/>
      <c r="S126" s="93"/>
    </row>
    <row r="127" spans="2:19" ht="15.95" customHeight="1">
      <c r="B127" s="68" t="s">
        <v>2</v>
      </c>
      <c r="C127" s="43"/>
      <c r="D127" s="43"/>
      <c r="E127" s="17">
        <v>0</v>
      </c>
      <c r="F127" s="17">
        <v>-641</v>
      </c>
      <c r="G127" s="17">
        <v>-10</v>
      </c>
      <c r="H127" s="17">
        <v>-658</v>
      </c>
      <c r="I127" s="17">
        <v>0</v>
      </c>
      <c r="J127" s="17">
        <v>0</v>
      </c>
      <c r="K127" s="43"/>
      <c r="L127" s="33">
        <f t="shared" si="30"/>
        <v>-1309</v>
      </c>
      <c r="P127" s="93"/>
      <c r="Q127" s="93"/>
      <c r="R127" s="93"/>
      <c r="S127" s="93"/>
    </row>
    <row r="128" spans="2:19" ht="15.95" customHeight="1">
      <c r="B128" s="68" t="s">
        <v>3</v>
      </c>
      <c r="C128" s="43"/>
      <c r="D128" s="43"/>
      <c r="E128" s="17">
        <v>0</v>
      </c>
      <c r="F128" s="17">
        <v>-43</v>
      </c>
      <c r="G128" s="17">
        <v>0</v>
      </c>
      <c r="H128" s="17">
        <v>-47</v>
      </c>
      <c r="I128" s="17">
        <v>0</v>
      </c>
      <c r="J128" s="17">
        <v>0</v>
      </c>
      <c r="K128" s="43"/>
      <c r="L128" s="33">
        <f t="shared" si="30"/>
        <v>-90</v>
      </c>
      <c r="P128" s="93"/>
      <c r="Q128" s="93"/>
      <c r="R128" s="93"/>
      <c r="S128" s="93"/>
    </row>
    <row r="129" spans="2:19" ht="15.95" customHeight="1">
      <c r="B129" s="30" t="s">
        <v>81</v>
      </c>
      <c r="C129" s="43"/>
      <c r="D129" s="43"/>
      <c r="E129" s="17">
        <v>0</v>
      </c>
      <c r="F129" s="17">
        <v>-456</v>
      </c>
      <c r="G129" s="17">
        <v>0</v>
      </c>
      <c r="H129" s="17">
        <v>0</v>
      </c>
      <c r="I129" s="17">
        <v>0</v>
      </c>
      <c r="J129" s="17">
        <v>0</v>
      </c>
      <c r="K129" s="43"/>
      <c r="L129" s="33">
        <f t="shared" si="30"/>
        <v>-456</v>
      </c>
      <c r="P129" s="93"/>
      <c r="Q129" s="93"/>
      <c r="R129" s="93"/>
      <c r="S129" s="93"/>
    </row>
    <row r="130" spans="2:19" ht="15.95" customHeight="1">
      <c r="B130" s="30" t="s">
        <v>82</v>
      </c>
      <c r="C130" s="43"/>
      <c r="D130" s="43"/>
      <c r="E130" s="17">
        <v>0</v>
      </c>
      <c r="F130" s="17">
        <v>0</v>
      </c>
      <c r="G130" s="17">
        <v>0</v>
      </c>
      <c r="H130" s="17">
        <v>0</v>
      </c>
      <c r="I130" s="17">
        <v>0</v>
      </c>
      <c r="J130" s="17">
        <v>0</v>
      </c>
      <c r="K130" s="43"/>
      <c r="L130" s="33">
        <f t="shared" si="30"/>
        <v>0</v>
      </c>
      <c r="P130" s="93"/>
      <c r="Q130" s="93"/>
      <c r="R130" s="93"/>
      <c r="S130" s="93"/>
    </row>
    <row r="131" spans="2:19" ht="15.95" customHeight="1">
      <c r="B131" s="30" t="s">
        <v>83</v>
      </c>
      <c r="C131" s="43"/>
      <c r="D131" s="43"/>
      <c r="E131" s="43"/>
      <c r="F131" s="17">
        <v>0</v>
      </c>
      <c r="G131" s="17">
        <v>0</v>
      </c>
      <c r="H131" s="17">
        <v>0</v>
      </c>
      <c r="I131" s="17">
        <v>0</v>
      </c>
      <c r="J131" s="17">
        <v>0</v>
      </c>
      <c r="K131" s="43"/>
      <c r="L131" s="33">
        <f t="shared" si="30"/>
        <v>0</v>
      </c>
      <c r="P131" s="93"/>
      <c r="Q131" s="93"/>
      <c r="R131" s="93"/>
      <c r="S131" s="93"/>
    </row>
    <row r="132" spans="2:19" ht="15.95" customHeight="1">
      <c r="B132" s="30" t="s">
        <v>84</v>
      </c>
      <c r="C132" s="43"/>
      <c r="D132" s="43"/>
      <c r="E132" s="17">
        <v>0</v>
      </c>
      <c r="F132" s="61"/>
      <c r="G132" s="61"/>
      <c r="H132" s="61"/>
      <c r="I132" s="61"/>
      <c r="J132" s="61"/>
      <c r="K132" s="43"/>
      <c r="L132" s="33">
        <f t="shared" si="30"/>
        <v>0</v>
      </c>
      <c r="P132" s="93"/>
      <c r="Q132" s="93"/>
      <c r="R132" s="93"/>
      <c r="S132" s="93"/>
    </row>
    <row r="133" spans="2:19" ht="15.95" customHeight="1">
      <c r="B133" s="30" t="s">
        <v>85</v>
      </c>
      <c r="C133" s="43"/>
      <c r="D133" s="43"/>
      <c r="E133" s="17">
        <v>0</v>
      </c>
      <c r="F133" s="61"/>
      <c r="G133" s="61"/>
      <c r="H133" s="61"/>
      <c r="I133" s="61"/>
      <c r="J133" s="61"/>
      <c r="K133" s="43"/>
      <c r="L133" s="33">
        <f t="shared" si="30"/>
        <v>0</v>
      </c>
      <c r="P133" s="93"/>
      <c r="Q133" s="93"/>
      <c r="R133" s="93"/>
      <c r="S133" s="93"/>
    </row>
    <row r="134" spans="2:19" ht="15.95" customHeight="1">
      <c r="B134" s="29" t="s">
        <v>86</v>
      </c>
      <c r="C134" s="43"/>
      <c r="D134" s="43"/>
      <c r="E134" s="17">
        <v>0</v>
      </c>
      <c r="F134" s="17">
        <v>0</v>
      </c>
      <c r="G134" s="17">
        <v>0</v>
      </c>
      <c r="H134" s="17">
        <v>0</v>
      </c>
      <c r="I134" s="17">
        <v>0</v>
      </c>
      <c r="J134" s="17">
        <v>0</v>
      </c>
      <c r="K134" s="43"/>
      <c r="L134" s="33">
        <f t="shared" si="30"/>
        <v>0</v>
      </c>
      <c r="P134" s="93"/>
      <c r="Q134" s="93"/>
      <c r="R134" s="93"/>
      <c r="S134" s="93"/>
    </row>
    <row r="135" spans="2:19" ht="15.95" customHeight="1">
      <c r="B135" s="31" t="s">
        <v>89</v>
      </c>
      <c r="C135" s="43"/>
      <c r="D135" s="43"/>
      <c r="E135" s="32">
        <f t="shared" ref="E135:J135" si="32">SUM(E117:E120)</f>
        <v>0</v>
      </c>
      <c r="F135" s="32">
        <f t="shared" si="32"/>
        <v>-14330</v>
      </c>
      <c r="G135" s="32">
        <f t="shared" si="32"/>
        <v>-418</v>
      </c>
      <c r="H135" s="32">
        <f t="shared" si="32"/>
        <v>-2067</v>
      </c>
      <c r="I135" s="32">
        <f t="shared" si="32"/>
        <v>-465</v>
      </c>
      <c r="J135" s="32">
        <f t="shared" si="32"/>
        <v>-73</v>
      </c>
      <c r="K135" s="43"/>
      <c r="L135" s="32">
        <f>SUM(C135:K135)</f>
        <v>-17353</v>
      </c>
      <c r="O135" s="16"/>
      <c r="P135" s="89">
        <v>-17353</v>
      </c>
      <c r="Q135" s="48">
        <f>P135-L135</f>
        <v>0</v>
      </c>
    </row>
    <row r="136" spans="2:19" ht="12.75" customHeight="1">
      <c r="B136" s="4"/>
      <c r="C136" s="3"/>
      <c r="D136" s="3"/>
      <c r="E136" s="3"/>
      <c r="F136" s="3"/>
      <c r="G136" s="3"/>
      <c r="H136" s="3"/>
      <c r="I136" s="3"/>
      <c r="J136" s="3"/>
      <c r="K136" s="3"/>
      <c r="L136" s="3"/>
      <c r="M136" s="3"/>
      <c r="P136" s="3"/>
    </row>
  </sheetData>
  <mergeCells count="12">
    <mergeCell ref="C6:C7"/>
    <mergeCell ref="D6:D7"/>
    <mergeCell ref="E6:E7"/>
    <mergeCell ref="F6:F7"/>
    <mergeCell ref="G6:G7"/>
    <mergeCell ref="P6:P7"/>
    <mergeCell ref="Q6:Q7"/>
    <mergeCell ref="H6:H7"/>
    <mergeCell ref="I6:I7"/>
    <mergeCell ref="J6:J7"/>
    <mergeCell ref="K6:K7"/>
    <mergeCell ref="L6:L7"/>
  </mergeCells>
  <conditionalFormatting sqref="M79:M81 M113:M114">
    <cfRule type="cellIs" dxfId="47" priority="24" operator="equal">
      <formula>"FAIL"</formula>
    </cfRule>
  </conditionalFormatting>
  <conditionalFormatting sqref="E77:J77 L77 E111:J111 L111">
    <cfRule type="cellIs" dxfId="46" priority="23" operator="notEqual">
      <formula>0</formula>
    </cfRule>
  </conditionalFormatting>
  <conditionalFormatting sqref="Q8:Q13 Q19:Q23 Q28 Q39:Q40 Q44 Q48 Q135">
    <cfRule type="cellIs" dxfId="45" priority="22" operator="notEqual">
      <formula>0</formula>
    </cfRule>
  </conditionalFormatting>
  <conditionalFormatting sqref="Q6:Q7">
    <cfRule type="expression" dxfId="44" priority="21">
      <formula>SUM($Q$8:$Q$135)&lt;&gt;0</formula>
    </cfRule>
  </conditionalFormatting>
  <conditionalFormatting sqref="C3:E3">
    <cfRule type="expression" dxfId="43" priority="20">
      <formula>$E$3&lt;&gt;0</formula>
    </cfRule>
  </conditionalFormatting>
  <conditionalFormatting sqref="C33:L33">
    <cfRule type="expression" dxfId="42" priority="18">
      <formula>ABS(C16-C33)&gt;1000</formula>
    </cfRule>
    <cfRule type="expression" dxfId="41" priority="19">
      <formula>ABS((C16-C33)/C33)&gt;0.1</formula>
    </cfRule>
  </conditionalFormatting>
  <conditionalFormatting sqref="C34:L34">
    <cfRule type="expression" dxfId="40" priority="16">
      <formula>ABS(C26-C34)&gt;1000</formula>
    </cfRule>
    <cfRule type="expression" dxfId="39" priority="17">
      <formula>ABS((C26-C34)/C34)&gt;0.1</formula>
    </cfRule>
  </conditionalFormatting>
  <conditionalFormatting sqref="C35:L35">
    <cfRule type="expression" dxfId="38" priority="14">
      <formula>ABS(C28-C35)&gt;1000</formula>
    </cfRule>
    <cfRule type="expression" dxfId="37" priority="15">
      <formula>ABS((C28-C35)/C35)&gt;0.1</formula>
    </cfRule>
  </conditionalFormatting>
  <conditionalFormatting sqref="Q45">
    <cfRule type="cellIs" dxfId="36" priority="13" operator="notEqual">
      <formula>0</formula>
    </cfRule>
  </conditionalFormatting>
  <dataValidations count="2">
    <dataValidation type="list" allowBlank="1" showInputMessage="1" showErrorMessage="1" sqref="H3">
      <formula1>#REF!</formula1>
    </dataValidation>
    <dataValidation errorStyle="warning" allowBlank="1" showInputMessage="1" showErrorMessage="1" sqref="E131 F132:J133 E126:J126 F123:J124 E120:J121 N54 N88 E54:J54 E88:J88 C117:D120 K117:K120 K79 C79:D79 C51:D54 K51:K54 E51:J51 C85:D88 K85:K88 C113:D113 K113"/>
  </dataValidations>
  <printOptions horizontalCentered="1" verticalCentered="1"/>
  <pageMargins left="0.47244094488188981" right="0.47244094488188981" top="0.47244094488188981" bottom="0.47244094488188981" header="0.51181102362204722" footer="0.51181102362204722"/>
  <pageSetup paperSize="8" scale="47"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8DB4E2"/>
    <pageSetUpPr fitToPage="1"/>
  </sheetPr>
  <dimension ref="A1:S136"/>
  <sheetViews>
    <sheetView zoomScaleNormal="100" workbookViewId="0">
      <pane ySplit="7" topLeftCell="A8" activePane="bottomLeft" state="frozen"/>
      <selection activeCell="L1" sqref="L1"/>
      <selection pane="bottomLeft" activeCell="L1" sqref="L1"/>
    </sheetView>
  </sheetViews>
  <sheetFormatPr defaultColWidth="10" defaultRowHeight="12.75"/>
  <cols>
    <col min="1" max="1" width="2.7109375" style="85" customWidth="1"/>
    <col min="2" max="2" width="104" style="85" customWidth="1"/>
    <col min="3" max="5" width="13.42578125" style="85" customWidth="1"/>
    <col min="6" max="6" width="13.85546875" style="85" customWidth="1"/>
    <col min="7" max="8" width="12.5703125" style="85" customWidth="1"/>
    <col min="9" max="9" width="13.28515625" style="85" customWidth="1"/>
    <col min="10" max="10" width="12.28515625" style="85" customWidth="1"/>
    <col min="11" max="12" width="15.140625" style="85" customWidth="1"/>
    <col min="13" max="13" width="7.7109375" style="85" customWidth="1"/>
    <col min="14" max="14" width="13" style="85" customWidth="1"/>
    <col min="15" max="15" width="3.28515625" style="85" customWidth="1"/>
    <col min="16" max="16" width="10.7109375" style="85" customWidth="1"/>
    <col min="17" max="17" width="11.5703125" style="85" customWidth="1"/>
    <col min="18" max="18" width="12.42578125" style="85" customWidth="1"/>
    <col min="19" max="20" width="9.140625" style="85" customWidth="1"/>
    <col min="21" max="21" width="10" style="85"/>
    <col min="22" max="22" width="10" style="85" customWidth="1"/>
    <col min="23" max="16384" width="10" style="85"/>
  </cols>
  <sheetData>
    <row r="1" spans="1:17" ht="20.100000000000001" customHeight="1">
      <c r="B1" s="22" t="s">
        <v>18</v>
      </c>
      <c r="C1" s="90"/>
      <c r="D1" s="90"/>
      <c r="G1" s="90"/>
      <c r="H1" s="90"/>
    </row>
    <row r="2" spans="1:17" ht="20.100000000000001" customHeight="1">
      <c r="B2" s="22" t="s">
        <v>116</v>
      </c>
    </row>
    <row r="3" spans="1:17" ht="20.100000000000001" customHeight="1">
      <c r="B3" s="23" t="s">
        <v>50</v>
      </c>
      <c r="C3" s="91"/>
      <c r="D3" s="91"/>
      <c r="E3" s="80"/>
      <c r="F3" s="92"/>
      <c r="G3" s="92"/>
      <c r="H3" s="82"/>
    </row>
    <row r="4" spans="1:17" ht="12.75" customHeight="1">
      <c r="C4" s="10"/>
      <c r="D4" s="10"/>
      <c r="E4" s="10"/>
      <c r="F4" s="10"/>
      <c r="G4" s="10"/>
      <c r="H4" s="10"/>
      <c r="I4" s="10"/>
      <c r="J4" s="10"/>
      <c r="K4" s="10"/>
      <c r="L4" s="10"/>
      <c r="M4" s="10"/>
      <c r="N4" s="10"/>
      <c r="P4" s="24"/>
    </row>
    <row r="5" spans="1:17" ht="12.75" customHeight="1">
      <c r="C5" s="10"/>
      <c r="D5" s="10"/>
      <c r="E5" s="10"/>
      <c r="F5" s="10"/>
      <c r="G5" s="10"/>
      <c r="H5" s="10"/>
      <c r="I5" s="10"/>
      <c r="J5" s="10"/>
      <c r="K5" s="10"/>
      <c r="L5" s="24" t="s">
        <v>64</v>
      </c>
      <c r="P5" s="16"/>
    </row>
    <row r="6" spans="1:17" ht="33" customHeight="1">
      <c r="B6" s="58" t="s">
        <v>104</v>
      </c>
      <c r="C6" s="108" t="s">
        <v>19</v>
      </c>
      <c r="D6" s="108" t="s">
        <v>20</v>
      </c>
      <c r="E6" s="108" t="s">
        <v>21</v>
      </c>
      <c r="F6" s="108" t="s">
        <v>63</v>
      </c>
      <c r="G6" s="108" t="s">
        <v>108</v>
      </c>
      <c r="H6" s="108" t="s">
        <v>109</v>
      </c>
      <c r="I6" s="108" t="s">
        <v>110</v>
      </c>
      <c r="J6" s="108" t="s">
        <v>111</v>
      </c>
      <c r="K6" s="108" t="s">
        <v>70</v>
      </c>
      <c r="L6" s="109" t="s">
        <v>22</v>
      </c>
      <c r="N6" s="49" t="s">
        <v>9</v>
      </c>
      <c r="O6" s="9"/>
      <c r="P6" s="107" t="s">
        <v>7</v>
      </c>
      <c r="Q6" s="107" t="s">
        <v>8</v>
      </c>
    </row>
    <row r="7" spans="1:17" ht="51.75" customHeight="1">
      <c r="B7" s="56" t="s">
        <v>105</v>
      </c>
      <c r="C7" s="108"/>
      <c r="D7" s="108"/>
      <c r="E7" s="108"/>
      <c r="F7" s="108"/>
      <c r="G7" s="108"/>
      <c r="H7" s="108"/>
      <c r="I7" s="108"/>
      <c r="J7" s="108"/>
      <c r="K7" s="108"/>
      <c r="L7" s="109"/>
      <c r="N7" s="49" t="s">
        <v>112</v>
      </c>
      <c r="O7" s="57"/>
      <c r="P7" s="107"/>
      <c r="Q7" s="107"/>
    </row>
    <row r="8" spans="1:17" ht="15.95" customHeight="1">
      <c r="A8" s="16"/>
      <c r="B8" s="28" t="s">
        <v>12</v>
      </c>
      <c r="C8" s="86">
        <v>19</v>
      </c>
      <c r="D8" s="86">
        <v>1</v>
      </c>
      <c r="E8" s="86">
        <v>488</v>
      </c>
      <c r="F8" s="86">
        <v>1033</v>
      </c>
      <c r="G8" s="86">
        <v>141</v>
      </c>
      <c r="H8" s="86">
        <v>452</v>
      </c>
      <c r="I8" s="86">
        <v>54</v>
      </c>
      <c r="J8" s="86">
        <v>18</v>
      </c>
      <c r="K8" s="86">
        <v>5</v>
      </c>
      <c r="L8" s="59">
        <f>SUM(C8:K8)</f>
        <v>2211</v>
      </c>
      <c r="M8" s="10"/>
      <c r="N8" s="10"/>
      <c r="O8" s="19"/>
      <c r="P8" s="46">
        <v>2211</v>
      </c>
      <c r="Q8" s="47">
        <f t="shared" ref="Q8:Q13" si="0">P8-L8</f>
        <v>0</v>
      </c>
    </row>
    <row r="9" spans="1:17" ht="15.95" customHeight="1">
      <c r="A9" s="16"/>
      <c r="B9" s="28" t="s">
        <v>57</v>
      </c>
      <c r="C9" s="43"/>
      <c r="D9" s="43"/>
      <c r="E9" s="43"/>
      <c r="F9" s="43"/>
      <c r="G9" s="43"/>
      <c r="H9" s="43"/>
      <c r="I9" s="43"/>
      <c r="J9" s="43"/>
      <c r="K9" s="43"/>
      <c r="L9" s="43"/>
      <c r="M9" s="10"/>
      <c r="N9" s="10"/>
      <c r="O9" s="19"/>
      <c r="P9" s="78"/>
      <c r="Q9" s="79"/>
    </row>
    <row r="10" spans="1:17" ht="15.95" customHeight="1">
      <c r="A10" s="16"/>
      <c r="B10" s="29" t="s">
        <v>94</v>
      </c>
      <c r="C10" s="17">
        <v>32651</v>
      </c>
      <c r="D10" s="17">
        <v>0</v>
      </c>
      <c r="E10" s="17">
        <v>0</v>
      </c>
      <c r="F10" s="17">
        <v>0</v>
      </c>
      <c r="G10" s="17">
        <v>0</v>
      </c>
      <c r="H10" s="17">
        <v>0</v>
      </c>
      <c r="I10" s="17">
        <v>0</v>
      </c>
      <c r="J10" s="17">
        <v>0</v>
      </c>
      <c r="K10" s="17">
        <v>0</v>
      </c>
      <c r="L10" s="33">
        <f>SUM(C10:K10)</f>
        <v>32651</v>
      </c>
      <c r="M10" s="10"/>
      <c r="N10" s="10"/>
      <c r="O10" s="18"/>
      <c r="P10" s="46">
        <v>32651</v>
      </c>
      <c r="Q10" s="47">
        <f t="shared" si="0"/>
        <v>0</v>
      </c>
    </row>
    <row r="11" spans="1:17" ht="15.95" customHeight="1">
      <c r="B11" s="29" t="s">
        <v>91</v>
      </c>
      <c r="C11" s="17">
        <v>0</v>
      </c>
      <c r="D11" s="17">
        <v>0</v>
      </c>
      <c r="E11" s="17">
        <v>0</v>
      </c>
      <c r="F11" s="17">
        <v>0</v>
      </c>
      <c r="G11" s="17">
        <v>0</v>
      </c>
      <c r="H11" s="17">
        <v>0</v>
      </c>
      <c r="I11" s="17">
        <v>0</v>
      </c>
      <c r="J11" s="17">
        <v>0</v>
      </c>
      <c r="K11" s="17">
        <v>0</v>
      </c>
      <c r="L11" s="33">
        <f>SUM(C11:K11)</f>
        <v>0</v>
      </c>
      <c r="O11" s="15"/>
      <c r="P11" s="46">
        <v>0</v>
      </c>
      <c r="Q11" s="47">
        <f t="shared" si="0"/>
        <v>0</v>
      </c>
    </row>
    <row r="12" spans="1:17" ht="15.95" customHeight="1">
      <c r="B12" s="28" t="s">
        <v>15</v>
      </c>
      <c r="C12" s="17">
        <v>379</v>
      </c>
      <c r="D12" s="17">
        <v>20</v>
      </c>
      <c r="E12" s="17">
        <v>10907</v>
      </c>
      <c r="F12" s="17">
        <v>29339</v>
      </c>
      <c r="G12" s="17">
        <v>3401</v>
      </c>
      <c r="H12" s="17">
        <v>13150</v>
      </c>
      <c r="I12" s="17">
        <v>1901</v>
      </c>
      <c r="J12" s="17">
        <v>687</v>
      </c>
      <c r="K12" s="17">
        <v>1891</v>
      </c>
      <c r="L12" s="33">
        <f>SUM(C12:K12)</f>
        <v>61675</v>
      </c>
      <c r="M12" s="10"/>
      <c r="N12" s="10"/>
      <c r="O12" s="11"/>
      <c r="P12" s="46">
        <v>61675</v>
      </c>
      <c r="Q12" s="47">
        <f t="shared" si="0"/>
        <v>0</v>
      </c>
    </row>
    <row r="13" spans="1:17" ht="15.95" customHeight="1">
      <c r="B13" s="31" t="s">
        <v>68</v>
      </c>
      <c r="C13" s="32">
        <f>C8+C9+C10+C11+C12</f>
        <v>33049</v>
      </c>
      <c r="D13" s="32">
        <f t="shared" ref="D13:L13" si="1">D8+D9+D10+D11+D12</f>
        <v>21</v>
      </c>
      <c r="E13" s="32">
        <f t="shared" si="1"/>
        <v>11395</v>
      </c>
      <c r="F13" s="32">
        <f t="shared" si="1"/>
        <v>30372</v>
      </c>
      <c r="G13" s="32">
        <f t="shared" si="1"/>
        <v>3542</v>
      </c>
      <c r="H13" s="32">
        <f t="shared" si="1"/>
        <v>13602</v>
      </c>
      <c r="I13" s="32">
        <f t="shared" si="1"/>
        <v>1955</v>
      </c>
      <c r="J13" s="32">
        <f t="shared" si="1"/>
        <v>705</v>
      </c>
      <c r="K13" s="32">
        <f t="shared" si="1"/>
        <v>1896</v>
      </c>
      <c r="L13" s="32">
        <f t="shared" si="1"/>
        <v>96537</v>
      </c>
      <c r="M13" s="12"/>
      <c r="N13" s="10"/>
      <c r="O13" s="11"/>
      <c r="P13" s="46">
        <v>96537</v>
      </c>
      <c r="Q13" s="47">
        <f t="shared" si="0"/>
        <v>0</v>
      </c>
    </row>
    <row r="14" spans="1:17" ht="12.75" customHeight="1">
      <c r="C14" s="3"/>
      <c r="D14" s="3"/>
      <c r="E14" s="3"/>
      <c r="F14" s="3"/>
      <c r="G14" s="3"/>
      <c r="H14" s="3"/>
      <c r="I14" s="3"/>
      <c r="J14" s="3"/>
      <c r="K14" s="3"/>
      <c r="L14" s="3"/>
      <c r="N14" s="10"/>
      <c r="O14" s="5"/>
      <c r="P14" s="7"/>
      <c r="Q14" s="7"/>
    </row>
    <row r="15" spans="1:17" ht="15.95" customHeight="1">
      <c r="B15" s="45" t="s">
        <v>95</v>
      </c>
      <c r="C15" s="83">
        <f t="shared" ref="C15:K15" si="2">IF(C10&gt;-C21,C10+C21,0)</f>
        <v>0</v>
      </c>
      <c r="D15" s="83">
        <f t="shared" si="2"/>
        <v>0</v>
      </c>
      <c r="E15" s="83">
        <f t="shared" si="2"/>
        <v>0</v>
      </c>
      <c r="F15" s="83">
        <f t="shared" si="2"/>
        <v>0</v>
      </c>
      <c r="G15" s="83">
        <f t="shared" si="2"/>
        <v>0</v>
      </c>
      <c r="H15" s="83">
        <f t="shared" si="2"/>
        <v>0</v>
      </c>
      <c r="I15" s="83">
        <f t="shared" si="2"/>
        <v>0</v>
      </c>
      <c r="J15" s="83">
        <f t="shared" si="2"/>
        <v>0</v>
      </c>
      <c r="K15" s="83">
        <f t="shared" si="2"/>
        <v>0</v>
      </c>
      <c r="L15" s="33">
        <f>SUM(C15:K15)</f>
        <v>0</v>
      </c>
      <c r="N15" s="10"/>
      <c r="O15" s="5"/>
      <c r="P15" s="7"/>
      <c r="Q15" s="7"/>
    </row>
    <row r="16" spans="1:17" ht="15.95" customHeight="1">
      <c r="B16" s="31" t="s">
        <v>92</v>
      </c>
      <c r="C16" s="32">
        <f>SUM(C8:C9,C12,C15)+C19+C20+C11</f>
        <v>398</v>
      </c>
      <c r="D16" s="32">
        <f t="shared" ref="D16:K16" si="3">SUM(D8:D9,D12,D15)+D19+D20+D11</f>
        <v>21</v>
      </c>
      <c r="E16" s="32">
        <f t="shared" si="3"/>
        <v>10946</v>
      </c>
      <c r="F16" s="32">
        <f t="shared" si="3"/>
        <v>30160</v>
      </c>
      <c r="G16" s="32">
        <f t="shared" si="3"/>
        <v>3514</v>
      </c>
      <c r="H16" s="32">
        <f t="shared" si="3"/>
        <v>13517</v>
      </c>
      <c r="I16" s="32">
        <f t="shared" si="3"/>
        <v>1941</v>
      </c>
      <c r="J16" s="32">
        <f t="shared" si="3"/>
        <v>702</v>
      </c>
      <c r="K16" s="32">
        <f t="shared" si="3"/>
        <v>1799</v>
      </c>
      <c r="L16" s="32">
        <f>SUM(C16:K16)</f>
        <v>62998</v>
      </c>
      <c r="N16" s="10"/>
      <c r="O16" s="6"/>
      <c r="P16" s="7"/>
      <c r="Q16" s="7"/>
    </row>
    <row r="17" spans="1:19" ht="12.75" customHeight="1">
      <c r="A17" s="16"/>
      <c r="C17" s="3"/>
      <c r="D17" s="3"/>
      <c r="E17" s="3"/>
      <c r="F17" s="3"/>
      <c r="G17" s="3"/>
      <c r="H17" s="3"/>
      <c r="I17" s="3"/>
      <c r="J17" s="3"/>
      <c r="K17" s="3"/>
      <c r="L17" s="3"/>
      <c r="O17" s="18"/>
      <c r="P17" s="7"/>
      <c r="Q17" s="7"/>
    </row>
    <row r="18" spans="1:19" ht="15.95" customHeight="1">
      <c r="B18" s="21" t="s">
        <v>54</v>
      </c>
      <c r="C18" s="3"/>
      <c r="D18" s="3"/>
      <c r="E18" s="3"/>
      <c r="F18" s="3"/>
      <c r="G18" s="3"/>
      <c r="H18" s="3"/>
      <c r="I18" s="3"/>
      <c r="J18" s="3"/>
      <c r="K18" s="3"/>
      <c r="L18" s="3"/>
      <c r="M18" s="10"/>
      <c r="N18" s="5"/>
      <c r="O18" s="3"/>
      <c r="P18" s="7"/>
      <c r="Q18" s="7"/>
      <c r="R18" s="42"/>
      <c r="S18" s="42"/>
    </row>
    <row r="19" spans="1:19" ht="15.95" customHeight="1">
      <c r="A19" s="16"/>
      <c r="B19" s="29" t="s">
        <v>69</v>
      </c>
      <c r="C19" s="17">
        <v>0</v>
      </c>
      <c r="D19" s="17">
        <v>0</v>
      </c>
      <c r="E19" s="17">
        <v>-449</v>
      </c>
      <c r="F19" s="17">
        <v>-212</v>
      </c>
      <c r="G19" s="17">
        <v>-28</v>
      </c>
      <c r="H19" s="17">
        <v>-85</v>
      </c>
      <c r="I19" s="17">
        <v>-14</v>
      </c>
      <c r="J19" s="17">
        <v>-3</v>
      </c>
      <c r="K19" s="17">
        <v>-97</v>
      </c>
      <c r="L19" s="33">
        <f t="shared" ref="L19:L23" si="4">SUM(C19:K19)</f>
        <v>-888</v>
      </c>
      <c r="O19" s="19"/>
      <c r="P19" s="46">
        <v>-888</v>
      </c>
      <c r="Q19" s="47">
        <f t="shared" ref="Q19:Q23" si="5">P19-L19</f>
        <v>0</v>
      </c>
    </row>
    <row r="20" spans="1:19" ht="15.95" customHeight="1">
      <c r="A20" s="16"/>
      <c r="B20" s="28" t="s">
        <v>56</v>
      </c>
      <c r="C20" s="43"/>
      <c r="D20" s="43"/>
      <c r="E20" s="43"/>
      <c r="F20" s="43"/>
      <c r="G20" s="43"/>
      <c r="H20" s="43"/>
      <c r="I20" s="43"/>
      <c r="J20" s="43"/>
      <c r="K20" s="43"/>
      <c r="L20" s="43"/>
      <c r="O20" s="18"/>
      <c r="P20" s="78"/>
      <c r="Q20" s="79"/>
    </row>
    <row r="21" spans="1:19" ht="15.95" customHeight="1">
      <c r="B21" s="29" t="s">
        <v>97</v>
      </c>
      <c r="C21" s="17">
        <v>-32651</v>
      </c>
      <c r="D21" s="17">
        <v>0</v>
      </c>
      <c r="E21" s="17">
        <v>0</v>
      </c>
      <c r="F21" s="17">
        <v>0</v>
      </c>
      <c r="G21" s="17">
        <v>0</v>
      </c>
      <c r="H21" s="17">
        <v>0</v>
      </c>
      <c r="I21" s="17">
        <v>0</v>
      </c>
      <c r="J21" s="17">
        <v>0</v>
      </c>
      <c r="K21" s="17">
        <v>0</v>
      </c>
      <c r="L21" s="33">
        <f t="shared" si="4"/>
        <v>-32651</v>
      </c>
      <c r="O21" s="18"/>
      <c r="P21" s="46">
        <v>-32651</v>
      </c>
      <c r="Q21" s="47">
        <f t="shared" si="5"/>
        <v>0</v>
      </c>
    </row>
    <row r="22" spans="1:19" ht="15.95" customHeight="1">
      <c r="B22" s="28" t="s">
        <v>17</v>
      </c>
      <c r="C22" s="17">
        <v>-2</v>
      </c>
      <c r="D22" s="17">
        <v>0</v>
      </c>
      <c r="E22" s="17">
        <v>-509</v>
      </c>
      <c r="F22" s="17">
        <v>-11509</v>
      </c>
      <c r="G22" s="17">
        <v>-714</v>
      </c>
      <c r="H22" s="17">
        <v>-5156</v>
      </c>
      <c r="I22" s="17">
        <v>-1018</v>
      </c>
      <c r="J22" s="17">
        <v>-318</v>
      </c>
      <c r="K22" s="17">
        <v>-1691</v>
      </c>
      <c r="L22" s="33">
        <f t="shared" si="4"/>
        <v>-20917</v>
      </c>
      <c r="O22" s="18"/>
      <c r="P22" s="46">
        <v>-20917</v>
      </c>
      <c r="Q22" s="47">
        <f t="shared" si="5"/>
        <v>0</v>
      </c>
    </row>
    <row r="23" spans="1:19" ht="15.95" customHeight="1">
      <c r="B23" s="34" t="s">
        <v>90</v>
      </c>
      <c r="C23" s="32">
        <f t="shared" ref="C23:K23" si="6">SUM(C19:C22)</f>
        <v>-32653</v>
      </c>
      <c r="D23" s="32">
        <f t="shared" si="6"/>
        <v>0</v>
      </c>
      <c r="E23" s="32">
        <f t="shared" si="6"/>
        <v>-958</v>
      </c>
      <c r="F23" s="32">
        <f t="shared" si="6"/>
        <v>-11721</v>
      </c>
      <c r="G23" s="32">
        <f t="shared" si="6"/>
        <v>-742</v>
      </c>
      <c r="H23" s="32">
        <f t="shared" si="6"/>
        <v>-5241</v>
      </c>
      <c r="I23" s="32">
        <f t="shared" si="6"/>
        <v>-1032</v>
      </c>
      <c r="J23" s="32">
        <f t="shared" si="6"/>
        <v>-321</v>
      </c>
      <c r="K23" s="32">
        <f t="shared" si="6"/>
        <v>-1788</v>
      </c>
      <c r="L23" s="32">
        <f t="shared" si="4"/>
        <v>-54456</v>
      </c>
      <c r="M23" s="1"/>
      <c r="O23" s="15"/>
      <c r="P23" s="46">
        <v>-54456</v>
      </c>
      <c r="Q23" s="47">
        <f t="shared" si="5"/>
        <v>0</v>
      </c>
    </row>
    <row r="24" spans="1:19" ht="12.75" customHeight="1">
      <c r="A24" s="16"/>
      <c r="B24" s="2"/>
      <c r="C24" s="3"/>
      <c r="D24" s="3"/>
      <c r="E24" s="3"/>
      <c r="F24" s="3"/>
      <c r="G24" s="3"/>
      <c r="H24" s="3"/>
      <c r="I24" s="3"/>
      <c r="J24" s="3"/>
      <c r="K24" s="3"/>
      <c r="L24" s="3"/>
      <c r="O24" s="16"/>
      <c r="P24" s="7"/>
      <c r="Q24" s="7"/>
    </row>
    <row r="25" spans="1:19" ht="15.95" customHeight="1">
      <c r="A25" s="16"/>
      <c r="B25" s="45" t="s">
        <v>96</v>
      </c>
      <c r="C25" s="83">
        <f t="shared" ref="C25:K25" si="7">IF(-C21&gt;C10,C21+C10,0)</f>
        <v>0</v>
      </c>
      <c r="D25" s="83">
        <f t="shared" si="7"/>
        <v>0</v>
      </c>
      <c r="E25" s="83">
        <f t="shared" si="7"/>
        <v>0</v>
      </c>
      <c r="F25" s="83">
        <f t="shared" si="7"/>
        <v>0</v>
      </c>
      <c r="G25" s="83">
        <f t="shared" si="7"/>
        <v>0</v>
      </c>
      <c r="H25" s="83">
        <f t="shared" si="7"/>
        <v>0</v>
      </c>
      <c r="I25" s="83">
        <f t="shared" si="7"/>
        <v>0</v>
      </c>
      <c r="J25" s="83">
        <f t="shared" si="7"/>
        <v>0</v>
      </c>
      <c r="K25" s="83">
        <f t="shared" si="7"/>
        <v>0</v>
      </c>
      <c r="L25" s="33">
        <f t="shared" ref="L25:L26" si="8">SUM(C25:K25)</f>
        <v>0</v>
      </c>
      <c r="O25" s="16"/>
      <c r="P25" s="7"/>
      <c r="Q25" s="7"/>
    </row>
    <row r="26" spans="1:19" ht="15.95" customHeight="1">
      <c r="A26" s="16"/>
      <c r="B26" s="31" t="s">
        <v>93</v>
      </c>
      <c r="C26" s="32">
        <f>SUM(C22,C25)</f>
        <v>-2</v>
      </c>
      <c r="D26" s="32">
        <f t="shared" ref="D26:K26" si="9">SUM(D22,D25)</f>
        <v>0</v>
      </c>
      <c r="E26" s="32">
        <f t="shared" si="9"/>
        <v>-509</v>
      </c>
      <c r="F26" s="32">
        <f t="shared" si="9"/>
        <v>-11509</v>
      </c>
      <c r="G26" s="32">
        <f t="shared" si="9"/>
        <v>-714</v>
      </c>
      <c r="H26" s="32">
        <f t="shared" si="9"/>
        <v>-5156</v>
      </c>
      <c r="I26" s="32">
        <f t="shared" si="9"/>
        <v>-1018</v>
      </c>
      <c r="J26" s="32">
        <f t="shared" si="9"/>
        <v>-318</v>
      </c>
      <c r="K26" s="32">
        <f t="shared" si="9"/>
        <v>-1691</v>
      </c>
      <c r="L26" s="32">
        <f t="shared" si="8"/>
        <v>-20917</v>
      </c>
      <c r="O26" s="15"/>
      <c r="P26" s="7"/>
      <c r="Q26" s="7"/>
    </row>
    <row r="27" spans="1:19" ht="12.75" customHeight="1">
      <c r="A27" s="16"/>
      <c r="B27" s="2"/>
      <c r="C27" s="3"/>
      <c r="D27" s="3"/>
      <c r="E27" s="3"/>
      <c r="F27" s="3"/>
      <c r="G27" s="3"/>
      <c r="H27" s="3"/>
      <c r="I27" s="3"/>
      <c r="J27" s="3"/>
      <c r="K27" s="3"/>
      <c r="L27" s="3"/>
      <c r="O27" s="15"/>
      <c r="P27" s="7"/>
      <c r="Q27" s="7"/>
    </row>
    <row r="28" spans="1:19" ht="15.95" customHeight="1">
      <c r="A28" s="16"/>
      <c r="B28" s="31" t="s">
        <v>67</v>
      </c>
      <c r="C28" s="32">
        <f>C13+C23</f>
        <v>396</v>
      </c>
      <c r="D28" s="32">
        <f t="shared" ref="D28:L28" si="10">D13+D23</f>
        <v>21</v>
      </c>
      <c r="E28" s="32">
        <f t="shared" si="10"/>
        <v>10437</v>
      </c>
      <c r="F28" s="32">
        <f t="shared" si="10"/>
        <v>18651</v>
      </c>
      <c r="G28" s="32">
        <f t="shared" si="10"/>
        <v>2800</v>
      </c>
      <c r="H28" s="32">
        <f t="shared" si="10"/>
        <v>8361</v>
      </c>
      <c r="I28" s="32">
        <f t="shared" si="10"/>
        <v>923</v>
      </c>
      <c r="J28" s="32">
        <f t="shared" si="10"/>
        <v>384</v>
      </c>
      <c r="K28" s="32">
        <f t="shared" si="10"/>
        <v>108</v>
      </c>
      <c r="L28" s="32">
        <f t="shared" si="10"/>
        <v>42081</v>
      </c>
      <c r="M28" s="1"/>
      <c r="O28" s="15"/>
      <c r="P28" s="46">
        <v>42081</v>
      </c>
      <c r="Q28" s="47">
        <f>P28-L28</f>
        <v>0</v>
      </c>
    </row>
    <row r="29" spans="1:19" ht="12.75" customHeight="1">
      <c r="A29" s="20"/>
      <c r="B29" s="2"/>
      <c r="C29" s="3"/>
      <c r="D29" s="3"/>
      <c r="E29" s="3"/>
      <c r="F29" s="3"/>
      <c r="G29" s="3"/>
      <c r="H29" s="3"/>
      <c r="I29" s="3"/>
      <c r="J29" s="3"/>
      <c r="K29" s="3"/>
      <c r="L29" s="3"/>
      <c r="O29" s="41"/>
      <c r="P29" s="3"/>
      <c r="Q29" s="3"/>
    </row>
    <row r="30" spans="1:19" ht="15.95" customHeight="1">
      <c r="B30" s="28" t="s">
        <v>14</v>
      </c>
      <c r="C30" s="17">
        <v>0</v>
      </c>
      <c r="D30" s="17">
        <v>0</v>
      </c>
      <c r="E30" s="17">
        <v>9</v>
      </c>
      <c r="F30" s="17">
        <v>6</v>
      </c>
      <c r="G30" s="17">
        <v>1</v>
      </c>
      <c r="H30" s="17">
        <v>5</v>
      </c>
      <c r="I30" s="17">
        <v>0</v>
      </c>
      <c r="J30" s="17">
        <v>0</v>
      </c>
      <c r="K30" s="17">
        <v>52</v>
      </c>
      <c r="L30" s="33">
        <f>SUM(C30:K30)</f>
        <v>73</v>
      </c>
      <c r="M30" s="10"/>
      <c r="N30" s="10"/>
      <c r="P30" s="11"/>
      <c r="Q30" s="15"/>
    </row>
    <row r="31" spans="1:19" s="16" customFormat="1" ht="12.75" customHeight="1">
      <c r="A31" s="85"/>
      <c r="B31" s="14"/>
      <c r="C31" s="11"/>
      <c r="D31" s="11"/>
      <c r="E31" s="11"/>
      <c r="F31" s="11"/>
      <c r="G31" s="11"/>
      <c r="H31" s="11"/>
      <c r="I31" s="11"/>
      <c r="J31" s="11"/>
      <c r="K31" s="11"/>
      <c r="L31" s="11"/>
      <c r="M31" s="13"/>
      <c r="N31" s="13"/>
      <c r="O31" s="36"/>
      <c r="P31" s="25"/>
      <c r="Q31" s="26"/>
    </row>
    <row r="32" spans="1:19" s="16" customFormat="1" ht="15.95" customHeight="1">
      <c r="B32" s="37" t="s">
        <v>106</v>
      </c>
      <c r="C32" s="11"/>
      <c r="D32" s="11"/>
      <c r="E32" s="11"/>
      <c r="F32" s="11"/>
      <c r="G32" s="11"/>
      <c r="H32" s="11"/>
      <c r="I32" s="11"/>
      <c r="J32" s="11"/>
      <c r="K32" s="11"/>
      <c r="L32" s="15"/>
      <c r="M32" s="25"/>
      <c r="O32" s="15"/>
      <c r="P32" s="15"/>
      <c r="Q32" s="15"/>
      <c r="S32" s="15"/>
    </row>
    <row r="33" spans="1:19" s="16" customFormat="1" ht="15.95" customHeight="1">
      <c r="A33" s="85"/>
      <c r="B33" s="45" t="s">
        <v>117</v>
      </c>
      <c r="C33" s="83">
        <v>440</v>
      </c>
      <c r="D33" s="83">
        <v>20</v>
      </c>
      <c r="E33" s="83">
        <v>11359</v>
      </c>
      <c r="F33" s="83">
        <v>27098</v>
      </c>
      <c r="G33" s="83">
        <v>3356</v>
      </c>
      <c r="H33" s="83">
        <v>13365</v>
      </c>
      <c r="I33" s="83">
        <v>2010</v>
      </c>
      <c r="J33" s="83">
        <v>710</v>
      </c>
      <c r="K33" s="83">
        <v>1679</v>
      </c>
      <c r="L33" s="83">
        <v>60037</v>
      </c>
      <c r="M33" s="13"/>
      <c r="N33" s="13"/>
      <c r="O33" s="36"/>
      <c r="P33" s="40"/>
      <c r="Q33" s="39"/>
    </row>
    <row r="34" spans="1:19" ht="15.95" customHeight="1">
      <c r="B34" s="45" t="s">
        <v>118</v>
      </c>
      <c r="C34" s="83">
        <v>0</v>
      </c>
      <c r="D34" s="83">
        <v>0</v>
      </c>
      <c r="E34" s="83">
        <v>-379</v>
      </c>
      <c r="F34" s="83">
        <v>-10499</v>
      </c>
      <c r="G34" s="83">
        <v>-674</v>
      </c>
      <c r="H34" s="83">
        <v>-4961</v>
      </c>
      <c r="I34" s="83">
        <v>-985</v>
      </c>
      <c r="J34" s="83">
        <v>-263</v>
      </c>
      <c r="K34" s="83">
        <v>-1545</v>
      </c>
      <c r="L34" s="83">
        <v>-19306</v>
      </c>
      <c r="O34" s="36"/>
      <c r="P34" s="3"/>
      <c r="Q34" s="3"/>
    </row>
    <row r="35" spans="1:19" ht="15.95" customHeight="1">
      <c r="B35" s="45" t="s">
        <v>119</v>
      </c>
      <c r="C35" s="83">
        <v>440</v>
      </c>
      <c r="D35" s="83">
        <v>20</v>
      </c>
      <c r="E35" s="83">
        <v>10980</v>
      </c>
      <c r="F35" s="83">
        <v>16599</v>
      </c>
      <c r="G35" s="83">
        <v>2682</v>
      </c>
      <c r="H35" s="83">
        <v>8404</v>
      </c>
      <c r="I35" s="83">
        <v>1025</v>
      </c>
      <c r="J35" s="83">
        <v>447</v>
      </c>
      <c r="K35" s="83">
        <v>134</v>
      </c>
      <c r="L35" s="83">
        <v>40731</v>
      </c>
      <c r="O35" s="36"/>
      <c r="P35" s="3"/>
      <c r="Q35" s="3"/>
    </row>
    <row r="36" spans="1:19" ht="12.75" customHeight="1">
      <c r="C36" s="41">
        <v>2</v>
      </c>
      <c r="D36" s="41">
        <v>3</v>
      </c>
      <c r="E36" s="41">
        <v>4</v>
      </c>
      <c r="F36" s="41">
        <v>5</v>
      </c>
      <c r="G36" s="41">
        <v>6</v>
      </c>
      <c r="H36" s="41">
        <v>7</v>
      </c>
      <c r="I36" s="41">
        <v>8</v>
      </c>
      <c r="J36" s="41">
        <v>9</v>
      </c>
      <c r="K36" s="41">
        <v>10</v>
      </c>
      <c r="L36" s="41">
        <v>11</v>
      </c>
      <c r="O36" s="36"/>
      <c r="P36" s="3"/>
      <c r="Q36" s="3"/>
    </row>
    <row r="37" spans="1:19" ht="18" customHeight="1">
      <c r="B37" s="27" t="s">
        <v>103</v>
      </c>
      <c r="C37" s="3"/>
      <c r="D37" s="3"/>
      <c r="E37" s="3"/>
      <c r="F37" s="3"/>
      <c r="G37" s="3"/>
      <c r="H37" s="3"/>
      <c r="I37" s="3"/>
      <c r="J37" s="3"/>
      <c r="K37" s="3"/>
      <c r="L37" s="3"/>
      <c r="O37" s="3"/>
      <c r="P37" s="3"/>
      <c r="Q37" s="3"/>
      <c r="R37" s="3"/>
      <c r="S37" s="3"/>
    </row>
    <row r="38" spans="1:19" ht="15.95" customHeight="1">
      <c r="B38" s="1" t="s">
        <v>53</v>
      </c>
      <c r="C38" s="3"/>
      <c r="D38" s="3"/>
      <c r="E38" s="3"/>
      <c r="F38" s="3"/>
      <c r="G38" s="3"/>
      <c r="H38" s="3"/>
      <c r="I38" s="3"/>
      <c r="J38" s="3"/>
      <c r="K38" s="3"/>
      <c r="L38" s="3"/>
      <c r="O38" s="36"/>
      <c r="P38" s="3"/>
      <c r="Q38" s="3"/>
    </row>
    <row r="39" spans="1:19" ht="15.95" customHeight="1">
      <c r="B39" s="28" t="s">
        <v>10</v>
      </c>
      <c r="C39" s="17">
        <v>312</v>
      </c>
      <c r="D39" s="17">
        <v>0</v>
      </c>
      <c r="E39" s="17">
        <v>4763</v>
      </c>
      <c r="F39" s="17">
        <v>8384</v>
      </c>
      <c r="G39" s="17">
        <v>632</v>
      </c>
      <c r="H39" s="17">
        <v>1860</v>
      </c>
      <c r="I39" s="17">
        <v>379</v>
      </c>
      <c r="J39" s="17">
        <v>163</v>
      </c>
      <c r="K39" s="17">
        <v>1405</v>
      </c>
      <c r="L39" s="33">
        <f t="shared" ref="L39:L46" si="11">SUM(C39:K39)</f>
        <v>17898</v>
      </c>
      <c r="O39" s="81"/>
      <c r="P39" s="46">
        <v>17898</v>
      </c>
      <c r="Q39" s="47">
        <f>P39-L39</f>
        <v>0</v>
      </c>
    </row>
    <row r="40" spans="1:19" ht="15.95" customHeight="1">
      <c r="B40" s="53" t="s">
        <v>11</v>
      </c>
      <c r="C40" s="44">
        <f>SUM(C41:C46)</f>
        <v>0</v>
      </c>
      <c r="D40" s="44">
        <f>SUM(D41:D46)</f>
        <v>0</v>
      </c>
      <c r="E40" s="44">
        <f t="shared" ref="E40:J40" si="12">SUM(E41:E46)</f>
        <v>3907</v>
      </c>
      <c r="F40" s="44">
        <f t="shared" si="12"/>
        <v>19972</v>
      </c>
      <c r="G40" s="44">
        <f>SUM(G41:G46)</f>
        <v>2751</v>
      </c>
      <c r="H40" s="44">
        <f t="shared" si="12"/>
        <v>11152</v>
      </c>
      <c r="I40" s="44">
        <f t="shared" si="12"/>
        <v>1500</v>
      </c>
      <c r="J40" s="44">
        <f t="shared" si="12"/>
        <v>516</v>
      </c>
      <c r="K40" s="44">
        <f>SUM(K41:K46)</f>
        <v>182</v>
      </c>
      <c r="L40" s="33">
        <f t="shared" si="11"/>
        <v>39980</v>
      </c>
      <c r="O40" s="81"/>
      <c r="P40" s="46">
        <v>39980</v>
      </c>
      <c r="Q40" s="47">
        <f>P40-L40</f>
        <v>0</v>
      </c>
    </row>
    <row r="41" spans="1:19" ht="15.95" customHeight="1">
      <c r="B41" s="29" t="s">
        <v>71</v>
      </c>
      <c r="C41" s="17">
        <v>0</v>
      </c>
      <c r="D41" s="17">
        <v>0</v>
      </c>
      <c r="E41" s="17">
        <v>2260</v>
      </c>
      <c r="F41" s="17">
        <v>373</v>
      </c>
      <c r="G41" s="17">
        <v>250</v>
      </c>
      <c r="H41" s="17">
        <v>221</v>
      </c>
      <c r="I41" s="17">
        <v>22</v>
      </c>
      <c r="J41" s="17">
        <v>18</v>
      </c>
      <c r="K41" s="17">
        <v>0</v>
      </c>
      <c r="L41" s="33">
        <f t="shared" si="11"/>
        <v>3144</v>
      </c>
      <c r="O41" s="36"/>
      <c r="P41" s="3"/>
      <c r="Q41" s="3"/>
    </row>
    <row r="42" spans="1:19" ht="15.95" customHeight="1">
      <c r="B42" s="29" t="s">
        <v>72</v>
      </c>
      <c r="C42" s="17">
        <v>0</v>
      </c>
      <c r="D42" s="17">
        <v>0</v>
      </c>
      <c r="E42" s="17">
        <v>385</v>
      </c>
      <c r="F42" s="17">
        <v>12342</v>
      </c>
      <c r="G42" s="17">
        <v>1328</v>
      </c>
      <c r="H42" s="17">
        <v>5685</v>
      </c>
      <c r="I42" s="17">
        <v>918</v>
      </c>
      <c r="J42" s="17">
        <v>289</v>
      </c>
      <c r="K42" s="17">
        <v>82</v>
      </c>
      <c r="L42" s="33">
        <f t="shared" si="11"/>
        <v>21029</v>
      </c>
      <c r="O42" s="5"/>
      <c r="P42" s="3"/>
      <c r="Q42" s="3"/>
    </row>
    <row r="43" spans="1:19" ht="15.95" customHeight="1">
      <c r="B43" s="29" t="s">
        <v>73</v>
      </c>
      <c r="C43" s="17">
        <v>0</v>
      </c>
      <c r="D43" s="17">
        <v>0</v>
      </c>
      <c r="E43" s="17">
        <v>1061</v>
      </c>
      <c r="F43" s="17">
        <v>6161</v>
      </c>
      <c r="G43" s="17">
        <v>946</v>
      </c>
      <c r="H43" s="17">
        <v>4744</v>
      </c>
      <c r="I43" s="17">
        <v>494</v>
      </c>
      <c r="J43" s="17">
        <v>194</v>
      </c>
      <c r="K43" s="17">
        <v>1</v>
      </c>
      <c r="L43" s="33">
        <f t="shared" si="11"/>
        <v>13601</v>
      </c>
      <c r="O43" s="36"/>
      <c r="P43" s="3"/>
      <c r="Q43" s="3"/>
    </row>
    <row r="44" spans="1:19" ht="15.95" customHeight="1">
      <c r="B44" s="29" t="s">
        <v>74</v>
      </c>
      <c r="C44" s="17">
        <v>0</v>
      </c>
      <c r="D44" s="17">
        <v>0</v>
      </c>
      <c r="E44" s="17">
        <v>35</v>
      </c>
      <c r="F44" s="17">
        <v>329</v>
      </c>
      <c r="G44" s="17">
        <v>54</v>
      </c>
      <c r="H44" s="17">
        <v>231</v>
      </c>
      <c r="I44" s="17">
        <v>25</v>
      </c>
      <c r="J44" s="17">
        <v>5</v>
      </c>
      <c r="K44" s="17">
        <v>51</v>
      </c>
      <c r="L44" s="33">
        <f t="shared" si="11"/>
        <v>730</v>
      </c>
      <c r="O44" s="51"/>
      <c r="P44" s="46">
        <v>730</v>
      </c>
      <c r="Q44" s="47">
        <f>P44-L44</f>
        <v>0</v>
      </c>
    </row>
    <row r="45" spans="1:19" ht="15.95" customHeight="1">
      <c r="B45" s="29" t="s">
        <v>75</v>
      </c>
      <c r="C45" s="17">
        <v>0</v>
      </c>
      <c r="D45" s="17">
        <v>0</v>
      </c>
      <c r="E45" s="17">
        <v>129</v>
      </c>
      <c r="F45" s="17">
        <v>345</v>
      </c>
      <c r="G45" s="17">
        <v>138</v>
      </c>
      <c r="H45" s="17">
        <v>119</v>
      </c>
      <c r="I45" s="17">
        <v>10</v>
      </c>
      <c r="J45" s="17">
        <v>3</v>
      </c>
      <c r="K45" s="17">
        <v>48</v>
      </c>
      <c r="L45" s="33">
        <f t="shared" si="11"/>
        <v>792</v>
      </c>
      <c r="O45" s="5"/>
      <c r="P45" s="46">
        <v>792</v>
      </c>
      <c r="Q45" s="47">
        <f>P45-L45</f>
        <v>0</v>
      </c>
    </row>
    <row r="46" spans="1:19" ht="15.95" customHeight="1">
      <c r="B46" s="29" t="s">
        <v>6</v>
      </c>
      <c r="C46" s="17">
        <v>0</v>
      </c>
      <c r="D46" s="17">
        <v>0</v>
      </c>
      <c r="E46" s="17">
        <v>37</v>
      </c>
      <c r="F46" s="17">
        <v>422</v>
      </c>
      <c r="G46" s="17">
        <v>35</v>
      </c>
      <c r="H46" s="17">
        <v>152</v>
      </c>
      <c r="I46" s="17">
        <v>31</v>
      </c>
      <c r="J46" s="17">
        <v>7</v>
      </c>
      <c r="K46" s="17">
        <v>0</v>
      </c>
      <c r="L46" s="33">
        <f t="shared" si="11"/>
        <v>684</v>
      </c>
      <c r="O46" s="5"/>
      <c r="P46" s="3"/>
      <c r="Q46" s="3"/>
    </row>
    <row r="47" spans="1:19" ht="15.95" customHeight="1">
      <c r="B47" s="1" t="s">
        <v>54</v>
      </c>
      <c r="C47" s="3"/>
      <c r="D47" s="3"/>
      <c r="E47" s="3"/>
      <c r="F47" s="3"/>
      <c r="G47" s="3"/>
      <c r="H47" s="3"/>
      <c r="I47" s="3"/>
      <c r="J47" s="3"/>
      <c r="K47" s="3"/>
      <c r="L47" s="3"/>
      <c r="O47" s="5"/>
      <c r="P47" s="3"/>
      <c r="Q47" s="3"/>
    </row>
    <row r="48" spans="1:19" ht="15.95" customHeight="1">
      <c r="B48" s="28" t="s">
        <v>13</v>
      </c>
      <c r="C48" s="17">
        <v>0</v>
      </c>
      <c r="D48" s="17">
        <v>0</v>
      </c>
      <c r="E48" s="17">
        <v>0</v>
      </c>
      <c r="F48" s="17">
        <v>-8559</v>
      </c>
      <c r="G48" s="17">
        <v>-401</v>
      </c>
      <c r="H48" s="17">
        <v>-3926</v>
      </c>
      <c r="I48" s="17">
        <v>-826</v>
      </c>
      <c r="J48" s="17">
        <v>-266</v>
      </c>
      <c r="K48" s="17">
        <v>0</v>
      </c>
      <c r="L48" s="33">
        <f>SUM(C48:K48)</f>
        <v>-13978</v>
      </c>
      <c r="O48" s="51"/>
      <c r="P48" s="46">
        <v>-13978</v>
      </c>
      <c r="Q48" s="47">
        <f>P48-L48</f>
        <v>0</v>
      </c>
    </row>
    <row r="49" spans="2:19" ht="6" customHeight="1">
      <c r="B49" s="4"/>
      <c r="C49" s="3"/>
      <c r="D49" s="3"/>
      <c r="E49" s="3"/>
      <c r="F49" s="3"/>
      <c r="G49" s="3"/>
      <c r="H49" s="3"/>
      <c r="I49" s="3"/>
      <c r="J49" s="3"/>
      <c r="K49" s="3"/>
      <c r="L49" s="3"/>
      <c r="M49" s="3"/>
      <c r="O49" s="38"/>
      <c r="P49" s="3"/>
    </row>
    <row r="50" spans="2:19" ht="15.95" customHeight="1">
      <c r="B50" s="55" t="s">
        <v>101</v>
      </c>
      <c r="C50" s="3"/>
      <c r="D50" s="3"/>
      <c r="E50" s="5"/>
      <c r="F50" s="3"/>
      <c r="G50" s="5"/>
      <c r="H50" s="5"/>
      <c r="I50" s="5"/>
      <c r="J50" s="5"/>
      <c r="K50" s="3"/>
      <c r="L50" s="3"/>
      <c r="O50" s="12"/>
    </row>
    <row r="51" spans="2:19" ht="15.95" customHeight="1">
      <c r="B51" s="62" t="s">
        <v>12</v>
      </c>
      <c r="C51" s="43"/>
      <c r="D51" s="43"/>
      <c r="E51" s="50">
        <f t="shared" ref="E51:J51" si="13">E8</f>
        <v>488</v>
      </c>
      <c r="F51" s="50">
        <f t="shared" si="13"/>
        <v>1033</v>
      </c>
      <c r="G51" s="50">
        <f t="shared" si="13"/>
        <v>141</v>
      </c>
      <c r="H51" s="50">
        <f t="shared" si="13"/>
        <v>452</v>
      </c>
      <c r="I51" s="50">
        <f t="shared" si="13"/>
        <v>54</v>
      </c>
      <c r="J51" s="50">
        <f t="shared" si="13"/>
        <v>18</v>
      </c>
      <c r="K51" s="43"/>
      <c r="L51" s="33">
        <f>SUM(C51:K51)</f>
        <v>2186</v>
      </c>
      <c r="N51" s="43"/>
      <c r="O51" s="12"/>
    </row>
    <row r="52" spans="2:19" ht="15.95" customHeight="1">
      <c r="B52" s="28" t="s">
        <v>0</v>
      </c>
      <c r="C52" s="43"/>
      <c r="D52" s="43"/>
      <c r="E52" s="17">
        <v>2880</v>
      </c>
      <c r="F52" s="17">
        <v>1794</v>
      </c>
      <c r="G52" s="17">
        <v>468</v>
      </c>
      <c r="H52" s="17">
        <v>1114</v>
      </c>
      <c r="I52" s="17">
        <v>388</v>
      </c>
      <c r="J52" s="17">
        <v>384</v>
      </c>
      <c r="K52" s="43"/>
      <c r="L52" s="33">
        <f>SUM(C52:K52)</f>
        <v>7028</v>
      </c>
      <c r="N52" s="43"/>
      <c r="O52" s="5"/>
      <c r="P52" s="93"/>
      <c r="Q52" s="93"/>
      <c r="R52" s="93"/>
      <c r="S52" s="93"/>
    </row>
    <row r="53" spans="2:19" ht="15.95" customHeight="1">
      <c r="B53" s="29" t="s">
        <v>65</v>
      </c>
      <c r="C53" s="43"/>
      <c r="D53" s="43"/>
      <c r="E53" s="17">
        <v>100</v>
      </c>
      <c r="F53" s="17">
        <v>401</v>
      </c>
      <c r="G53" s="17">
        <v>259</v>
      </c>
      <c r="H53" s="17">
        <v>231</v>
      </c>
      <c r="I53" s="17">
        <v>23</v>
      </c>
      <c r="J53" s="17">
        <v>0</v>
      </c>
      <c r="K53" s="43"/>
      <c r="L53" s="33">
        <f>SUM(C53:K53)</f>
        <v>1014</v>
      </c>
      <c r="N53" s="43"/>
      <c r="P53" s="93"/>
      <c r="Q53" s="93"/>
      <c r="R53" s="93"/>
      <c r="S53" s="93"/>
    </row>
    <row r="54" spans="2:19" ht="15.95" customHeight="1">
      <c r="B54" s="53" t="s">
        <v>76</v>
      </c>
      <c r="C54" s="43"/>
      <c r="D54" s="43"/>
      <c r="E54" s="54">
        <f t="shared" ref="E54:J54" si="14">SUM(E55,E64)</f>
        <v>7478</v>
      </c>
      <c r="F54" s="54">
        <f t="shared" si="14"/>
        <v>26932</v>
      </c>
      <c r="G54" s="54">
        <f t="shared" si="14"/>
        <v>2646</v>
      </c>
      <c r="H54" s="54">
        <f t="shared" si="14"/>
        <v>11720</v>
      </c>
      <c r="I54" s="54">
        <f t="shared" si="14"/>
        <v>1476</v>
      </c>
      <c r="J54" s="54">
        <f t="shared" si="14"/>
        <v>300</v>
      </c>
      <c r="K54" s="43"/>
      <c r="L54" s="33">
        <f>SUM(C54:K54)</f>
        <v>50552</v>
      </c>
      <c r="N54" s="54">
        <f>SUM(N55,N64)</f>
        <v>238</v>
      </c>
      <c r="P54" s="93"/>
      <c r="Q54" s="93"/>
      <c r="R54" s="93"/>
      <c r="S54" s="93"/>
    </row>
    <row r="55" spans="2:19" ht="15.95" customHeight="1">
      <c r="B55" s="53" t="s">
        <v>77</v>
      </c>
      <c r="C55" s="43"/>
      <c r="D55" s="43"/>
      <c r="E55" s="54">
        <f>E61+E62+E56+E63</f>
        <v>3650</v>
      </c>
      <c r="F55" s="54">
        <f>F56+F63</f>
        <v>17924</v>
      </c>
      <c r="G55" s="54">
        <f>G56+G63</f>
        <v>1122</v>
      </c>
      <c r="H55" s="54">
        <f>H56+H63</f>
        <v>4522</v>
      </c>
      <c r="I55" s="54">
        <f>I56+I63</f>
        <v>903</v>
      </c>
      <c r="J55" s="54">
        <f>J56+J63</f>
        <v>207</v>
      </c>
      <c r="K55" s="43"/>
      <c r="L55" s="33">
        <f>SUM(C55:K55)</f>
        <v>28328</v>
      </c>
      <c r="N55" s="54">
        <f>N56</f>
        <v>29</v>
      </c>
      <c r="P55" s="93"/>
      <c r="Q55" s="93"/>
      <c r="R55" s="93"/>
      <c r="S55" s="93"/>
    </row>
    <row r="56" spans="2:19" ht="15.95" customHeight="1">
      <c r="B56" s="63" t="s">
        <v>58</v>
      </c>
      <c r="C56" s="43"/>
      <c r="D56" s="43"/>
      <c r="E56" s="54">
        <f>SUM(E57:E60)</f>
        <v>1192</v>
      </c>
      <c r="F56" s="54">
        <f t="shared" ref="F56:J56" si="15">SUM(F57:F60)</f>
        <v>17012</v>
      </c>
      <c r="G56" s="54">
        <f t="shared" si="15"/>
        <v>1042</v>
      </c>
      <c r="H56" s="54">
        <f t="shared" si="15"/>
        <v>4406</v>
      </c>
      <c r="I56" s="54">
        <f t="shared" si="15"/>
        <v>880</v>
      </c>
      <c r="J56" s="54">
        <f t="shared" si="15"/>
        <v>203</v>
      </c>
      <c r="K56" s="43"/>
      <c r="L56" s="33">
        <f t="shared" ref="L56:L74" si="16">SUM(C56:K56)</f>
        <v>24735</v>
      </c>
      <c r="N56" s="54">
        <f>N60</f>
        <v>29</v>
      </c>
      <c r="P56" s="93"/>
      <c r="Q56" s="93"/>
      <c r="R56" s="93"/>
      <c r="S56" s="93"/>
    </row>
    <row r="57" spans="2:19" ht="15.95" customHeight="1">
      <c r="B57" s="29" t="s">
        <v>114</v>
      </c>
      <c r="C57" s="43"/>
      <c r="D57" s="43"/>
      <c r="E57" s="17">
        <v>0</v>
      </c>
      <c r="F57" s="17">
        <v>1944</v>
      </c>
      <c r="G57" s="17">
        <v>0</v>
      </c>
      <c r="H57" s="17">
        <v>0</v>
      </c>
      <c r="I57" s="17">
        <v>0</v>
      </c>
      <c r="J57" s="17">
        <v>0</v>
      </c>
      <c r="K57" s="43"/>
      <c r="L57" s="33">
        <f t="shared" si="16"/>
        <v>1944</v>
      </c>
      <c r="N57" s="43"/>
      <c r="P57" s="93"/>
      <c r="Q57" s="93"/>
      <c r="R57" s="93"/>
      <c r="S57" s="93"/>
    </row>
    <row r="58" spans="2:19" ht="15.95" customHeight="1">
      <c r="B58" s="29" t="s">
        <v>115</v>
      </c>
      <c r="C58" s="43"/>
      <c r="D58" s="43"/>
      <c r="E58" s="17">
        <v>0</v>
      </c>
      <c r="F58" s="17">
        <v>691</v>
      </c>
      <c r="G58" s="17">
        <v>0</v>
      </c>
      <c r="H58" s="17">
        <v>0</v>
      </c>
      <c r="I58" s="17">
        <v>0</v>
      </c>
      <c r="J58" s="17">
        <v>0</v>
      </c>
      <c r="K58" s="43"/>
      <c r="L58" s="33">
        <f t="shared" si="16"/>
        <v>691</v>
      </c>
      <c r="N58" s="43"/>
      <c r="P58" s="93"/>
      <c r="Q58" s="93"/>
      <c r="R58" s="93"/>
      <c r="S58" s="93"/>
    </row>
    <row r="59" spans="2:19" ht="15.95" customHeight="1">
      <c r="B59" s="29" t="s">
        <v>59</v>
      </c>
      <c r="C59" s="43"/>
      <c r="D59" s="43"/>
      <c r="E59" s="43"/>
      <c r="F59" s="43"/>
      <c r="G59" s="17">
        <v>0</v>
      </c>
      <c r="H59" s="17">
        <v>0</v>
      </c>
      <c r="I59" s="17">
        <v>0</v>
      </c>
      <c r="J59" s="17">
        <v>0</v>
      </c>
      <c r="K59" s="43"/>
      <c r="L59" s="33">
        <f t="shared" si="16"/>
        <v>0</v>
      </c>
      <c r="N59" s="43"/>
      <c r="P59" s="93"/>
      <c r="Q59" s="93"/>
      <c r="R59" s="93"/>
      <c r="S59" s="93"/>
    </row>
    <row r="60" spans="2:19" ht="15.95" customHeight="1">
      <c r="B60" s="52" t="s">
        <v>60</v>
      </c>
      <c r="C60" s="43"/>
      <c r="D60" s="43"/>
      <c r="E60" s="17">
        <v>1192</v>
      </c>
      <c r="F60" s="17">
        <v>14377</v>
      </c>
      <c r="G60" s="17">
        <v>1042</v>
      </c>
      <c r="H60" s="17">
        <v>4406</v>
      </c>
      <c r="I60" s="17">
        <v>880</v>
      </c>
      <c r="J60" s="17">
        <v>203</v>
      </c>
      <c r="K60" s="43"/>
      <c r="L60" s="33">
        <f t="shared" si="16"/>
        <v>22100</v>
      </c>
      <c r="N60" s="17">
        <v>29</v>
      </c>
      <c r="P60" s="93"/>
      <c r="Q60" s="93"/>
      <c r="R60" s="93"/>
      <c r="S60" s="93"/>
    </row>
    <row r="61" spans="2:19" ht="15.95" customHeight="1">
      <c r="B61" s="52" t="s">
        <v>1</v>
      </c>
      <c r="C61" s="43"/>
      <c r="D61" s="43"/>
      <c r="E61" s="17">
        <v>47</v>
      </c>
      <c r="F61" s="43"/>
      <c r="G61" s="43"/>
      <c r="H61" s="43"/>
      <c r="I61" s="43"/>
      <c r="J61" s="43"/>
      <c r="K61" s="43"/>
      <c r="L61" s="33">
        <f>SUM(C61:K61)</f>
        <v>47</v>
      </c>
      <c r="N61" s="43"/>
      <c r="P61" s="93"/>
      <c r="Q61" s="93"/>
      <c r="R61" s="93"/>
      <c r="S61" s="93"/>
    </row>
    <row r="62" spans="2:19" ht="15.95" customHeight="1">
      <c r="B62" s="29" t="s">
        <v>78</v>
      </c>
      <c r="C62" s="43"/>
      <c r="D62" s="43"/>
      <c r="E62" s="17">
        <v>1599</v>
      </c>
      <c r="F62" s="43"/>
      <c r="G62" s="43"/>
      <c r="H62" s="43"/>
      <c r="I62" s="43"/>
      <c r="J62" s="43"/>
      <c r="K62" s="43"/>
      <c r="L62" s="33">
        <f>SUM(C62:K62)</f>
        <v>1599</v>
      </c>
      <c r="N62" s="17">
        <v>364</v>
      </c>
      <c r="P62" s="93"/>
      <c r="Q62" s="93"/>
      <c r="R62" s="93"/>
      <c r="S62" s="93"/>
    </row>
    <row r="63" spans="2:19" ht="15.95" customHeight="1">
      <c r="B63" s="29" t="s">
        <v>79</v>
      </c>
      <c r="C63" s="43"/>
      <c r="D63" s="43"/>
      <c r="E63" s="17">
        <v>812</v>
      </c>
      <c r="F63" s="17">
        <v>912</v>
      </c>
      <c r="G63" s="17">
        <v>80</v>
      </c>
      <c r="H63" s="17">
        <v>116</v>
      </c>
      <c r="I63" s="17">
        <v>23</v>
      </c>
      <c r="J63" s="17">
        <v>4</v>
      </c>
      <c r="K63" s="43"/>
      <c r="L63" s="33">
        <f t="shared" si="16"/>
        <v>1947</v>
      </c>
      <c r="N63" s="17">
        <v>29</v>
      </c>
      <c r="P63" s="93"/>
      <c r="Q63" s="93"/>
      <c r="R63" s="93"/>
      <c r="S63" s="93"/>
    </row>
    <row r="64" spans="2:19" ht="15.95" customHeight="1">
      <c r="B64" s="53" t="s">
        <v>80</v>
      </c>
      <c r="C64" s="43"/>
      <c r="D64" s="43"/>
      <c r="E64" s="54">
        <f t="shared" ref="E64:J64" si="17">SUM(E65,E68:E74)</f>
        <v>3828</v>
      </c>
      <c r="F64" s="54">
        <f t="shared" si="17"/>
        <v>9008</v>
      </c>
      <c r="G64" s="54">
        <f t="shared" si="17"/>
        <v>1524</v>
      </c>
      <c r="H64" s="54">
        <f t="shared" si="17"/>
        <v>7198</v>
      </c>
      <c r="I64" s="54">
        <f t="shared" si="17"/>
        <v>573</v>
      </c>
      <c r="J64" s="54">
        <f t="shared" si="17"/>
        <v>93</v>
      </c>
      <c r="K64" s="43"/>
      <c r="L64" s="33">
        <f t="shared" si="16"/>
        <v>22224</v>
      </c>
      <c r="N64" s="54">
        <f>SUM(N67:N69)</f>
        <v>209</v>
      </c>
      <c r="P64" s="93"/>
      <c r="Q64" s="93"/>
      <c r="R64" s="93"/>
      <c r="S64" s="93"/>
    </row>
    <row r="65" spans="2:19" ht="15.95" customHeight="1">
      <c r="B65" s="63" t="s">
        <v>2</v>
      </c>
      <c r="C65" s="43"/>
      <c r="D65" s="43"/>
      <c r="E65" s="54">
        <f>SUM(E66:E67)</f>
        <v>321</v>
      </c>
      <c r="F65" s="54">
        <f t="shared" ref="F65:J65" si="18">SUM(F66:F67)</f>
        <v>8222</v>
      </c>
      <c r="G65" s="54">
        <f t="shared" si="18"/>
        <v>1230</v>
      </c>
      <c r="H65" s="54">
        <f t="shared" si="18"/>
        <v>5355</v>
      </c>
      <c r="I65" s="54">
        <f t="shared" si="18"/>
        <v>569</v>
      </c>
      <c r="J65" s="54">
        <f t="shared" si="18"/>
        <v>91</v>
      </c>
      <c r="K65" s="43"/>
      <c r="L65" s="33">
        <f t="shared" si="16"/>
        <v>15788</v>
      </c>
      <c r="N65" s="54">
        <f>SUM(N66:N67)</f>
        <v>431</v>
      </c>
      <c r="P65" s="93"/>
      <c r="Q65" s="93"/>
      <c r="R65" s="93"/>
      <c r="S65" s="93"/>
    </row>
    <row r="66" spans="2:19" ht="15.95" customHeight="1">
      <c r="B66" s="29" t="s">
        <v>102</v>
      </c>
      <c r="C66" s="43"/>
      <c r="D66" s="43"/>
      <c r="E66" s="17">
        <v>241</v>
      </c>
      <c r="F66" s="17">
        <v>3369</v>
      </c>
      <c r="G66" s="17">
        <v>746</v>
      </c>
      <c r="H66" s="17">
        <v>1888</v>
      </c>
      <c r="I66" s="17">
        <v>162</v>
      </c>
      <c r="J66" s="17">
        <v>58</v>
      </c>
      <c r="K66" s="43"/>
      <c r="L66" s="33">
        <f t="shared" si="16"/>
        <v>6464</v>
      </c>
      <c r="N66" s="17">
        <v>369</v>
      </c>
      <c r="P66" s="93"/>
      <c r="Q66" s="93"/>
      <c r="R66" s="93"/>
      <c r="S66" s="93"/>
    </row>
    <row r="67" spans="2:19" ht="15.95" customHeight="1">
      <c r="B67" s="52" t="s">
        <v>61</v>
      </c>
      <c r="C67" s="43"/>
      <c r="D67" s="43"/>
      <c r="E67" s="17">
        <v>80</v>
      </c>
      <c r="F67" s="17">
        <v>4853</v>
      </c>
      <c r="G67" s="17">
        <v>484</v>
      </c>
      <c r="H67" s="17">
        <v>3467</v>
      </c>
      <c r="I67" s="17">
        <v>407</v>
      </c>
      <c r="J67" s="17">
        <v>33</v>
      </c>
      <c r="K67" s="43"/>
      <c r="L67" s="33">
        <f t="shared" si="16"/>
        <v>9324</v>
      </c>
      <c r="N67" s="17">
        <v>62</v>
      </c>
      <c r="P67" s="93"/>
      <c r="Q67" s="93"/>
      <c r="R67" s="93"/>
      <c r="S67" s="93"/>
    </row>
    <row r="68" spans="2:19" ht="15.95" customHeight="1">
      <c r="B68" s="52" t="s">
        <v>3</v>
      </c>
      <c r="C68" s="43"/>
      <c r="D68" s="43"/>
      <c r="E68" s="17">
        <v>138</v>
      </c>
      <c r="F68" s="17">
        <v>104</v>
      </c>
      <c r="G68" s="17">
        <v>141</v>
      </c>
      <c r="H68" s="17">
        <v>1526</v>
      </c>
      <c r="I68" s="17">
        <v>2</v>
      </c>
      <c r="J68" s="17">
        <v>0</v>
      </c>
      <c r="K68" s="43"/>
      <c r="L68" s="33">
        <f t="shared" si="16"/>
        <v>1911</v>
      </c>
      <c r="N68" s="17">
        <v>116</v>
      </c>
      <c r="P68" s="93"/>
      <c r="Q68" s="93"/>
      <c r="R68" s="93"/>
      <c r="S68" s="93"/>
    </row>
    <row r="69" spans="2:19" ht="15.95" customHeight="1">
      <c r="B69" s="29" t="s">
        <v>81</v>
      </c>
      <c r="C69" s="43"/>
      <c r="D69" s="43"/>
      <c r="E69" s="17">
        <v>38</v>
      </c>
      <c r="F69" s="17">
        <v>193</v>
      </c>
      <c r="G69" s="17">
        <v>145</v>
      </c>
      <c r="H69" s="17">
        <v>81</v>
      </c>
      <c r="I69" s="17">
        <v>2</v>
      </c>
      <c r="J69" s="17">
        <v>2</v>
      </c>
      <c r="K69" s="43"/>
      <c r="L69" s="33">
        <f t="shared" si="16"/>
        <v>461</v>
      </c>
      <c r="N69" s="17">
        <v>31</v>
      </c>
      <c r="P69" s="93"/>
      <c r="Q69" s="93"/>
      <c r="R69" s="93"/>
      <c r="S69" s="93"/>
    </row>
    <row r="70" spans="2:19" ht="15.95" customHeight="1">
      <c r="B70" s="30" t="s">
        <v>82</v>
      </c>
      <c r="C70" s="43"/>
      <c r="D70" s="43"/>
      <c r="E70" s="17">
        <v>454</v>
      </c>
      <c r="F70" s="17">
        <v>471</v>
      </c>
      <c r="G70" s="17">
        <v>0</v>
      </c>
      <c r="H70" s="17">
        <v>164</v>
      </c>
      <c r="I70" s="17">
        <v>0</v>
      </c>
      <c r="J70" s="17">
        <v>0</v>
      </c>
      <c r="K70" s="43"/>
      <c r="L70" s="33">
        <f t="shared" si="16"/>
        <v>1089</v>
      </c>
      <c r="N70" s="43"/>
      <c r="P70" s="93"/>
      <c r="Q70" s="93"/>
      <c r="R70" s="93"/>
      <c r="S70" s="93"/>
    </row>
    <row r="71" spans="2:19" ht="15.95" customHeight="1">
      <c r="B71" s="29" t="s">
        <v>83</v>
      </c>
      <c r="C71" s="43"/>
      <c r="D71" s="43"/>
      <c r="E71" s="43"/>
      <c r="F71" s="17">
        <v>0</v>
      </c>
      <c r="G71" s="17">
        <v>0</v>
      </c>
      <c r="H71" s="17">
        <v>0</v>
      </c>
      <c r="I71" s="17">
        <v>0</v>
      </c>
      <c r="J71" s="17">
        <v>0</v>
      </c>
      <c r="K71" s="43"/>
      <c r="L71" s="33">
        <f t="shared" si="16"/>
        <v>0</v>
      </c>
      <c r="N71" s="43"/>
      <c r="P71" s="93"/>
      <c r="Q71" s="93"/>
      <c r="R71" s="93"/>
      <c r="S71" s="93"/>
    </row>
    <row r="72" spans="2:19" ht="15.95" customHeight="1">
      <c r="B72" s="29" t="s">
        <v>84</v>
      </c>
      <c r="C72" s="43"/>
      <c r="D72" s="43"/>
      <c r="E72" s="17">
        <v>108</v>
      </c>
      <c r="F72" s="61"/>
      <c r="G72" s="61"/>
      <c r="H72" s="61"/>
      <c r="I72" s="61"/>
      <c r="J72" s="61"/>
      <c r="K72" s="43"/>
      <c r="L72" s="33">
        <f t="shared" si="16"/>
        <v>108</v>
      </c>
      <c r="N72" s="43"/>
      <c r="P72" s="93"/>
      <c r="Q72" s="93"/>
      <c r="R72" s="93"/>
      <c r="S72" s="93"/>
    </row>
    <row r="73" spans="2:19" ht="15.95" customHeight="1">
      <c r="B73" s="29" t="s">
        <v>113</v>
      </c>
      <c r="C73" s="43"/>
      <c r="D73" s="43"/>
      <c r="E73" s="17">
        <v>2441</v>
      </c>
      <c r="F73" s="61"/>
      <c r="G73" s="61"/>
      <c r="H73" s="61"/>
      <c r="I73" s="61"/>
      <c r="J73" s="61"/>
      <c r="K73" s="43"/>
      <c r="L73" s="33">
        <f t="shared" si="16"/>
        <v>2441</v>
      </c>
      <c r="N73" s="43"/>
      <c r="P73" s="93"/>
      <c r="Q73" s="93"/>
      <c r="R73" s="93"/>
      <c r="S73" s="93"/>
    </row>
    <row r="74" spans="2:19" ht="15.95" customHeight="1">
      <c r="B74" s="29" t="s">
        <v>86</v>
      </c>
      <c r="C74" s="43"/>
      <c r="D74" s="43"/>
      <c r="E74" s="17">
        <v>328</v>
      </c>
      <c r="F74" s="17">
        <v>18</v>
      </c>
      <c r="G74" s="17">
        <v>8</v>
      </c>
      <c r="H74" s="17">
        <v>72</v>
      </c>
      <c r="I74" s="17">
        <v>0</v>
      </c>
      <c r="J74" s="17">
        <v>0</v>
      </c>
      <c r="K74" s="43"/>
      <c r="L74" s="33">
        <f t="shared" si="16"/>
        <v>426</v>
      </c>
      <c r="N74" s="43"/>
      <c r="P74" s="93"/>
      <c r="Q74" s="93"/>
      <c r="R74" s="93"/>
      <c r="S74" s="93"/>
    </row>
    <row r="75" spans="2:19" ht="15.95" customHeight="1">
      <c r="B75" s="60" t="s">
        <v>16</v>
      </c>
      <c r="C75" s="32">
        <f>C16-C11</f>
        <v>398</v>
      </c>
      <c r="D75" s="32">
        <f>D16-D11</f>
        <v>21</v>
      </c>
      <c r="E75" s="32">
        <f t="shared" ref="E75:J75" si="19">SUM(E51:E54)</f>
        <v>10946</v>
      </c>
      <c r="F75" s="32">
        <f t="shared" si="19"/>
        <v>30160</v>
      </c>
      <c r="G75" s="32">
        <f t="shared" si="19"/>
        <v>3514</v>
      </c>
      <c r="H75" s="32">
        <f t="shared" si="19"/>
        <v>13517</v>
      </c>
      <c r="I75" s="32">
        <f t="shared" si="19"/>
        <v>1941</v>
      </c>
      <c r="J75" s="32">
        <f t="shared" si="19"/>
        <v>702</v>
      </c>
      <c r="K75" s="32">
        <f>K16-K11</f>
        <v>1799</v>
      </c>
      <c r="L75" s="32">
        <f>SUM(C75:K75)</f>
        <v>62998</v>
      </c>
      <c r="N75" s="32">
        <f>N54</f>
        <v>238</v>
      </c>
      <c r="P75" s="93"/>
      <c r="Q75" s="93"/>
      <c r="R75" s="93"/>
      <c r="S75" s="93"/>
    </row>
    <row r="76" spans="2:19" ht="12.75" customHeight="1">
      <c r="B76" s="8"/>
      <c r="C76" s="5"/>
      <c r="D76" s="5"/>
      <c r="E76" s="5"/>
      <c r="F76" s="5"/>
      <c r="G76" s="5"/>
      <c r="H76" s="5"/>
      <c r="I76" s="5"/>
      <c r="J76" s="5"/>
      <c r="K76" s="6"/>
      <c r="L76" s="6"/>
      <c r="N76" s="3"/>
      <c r="P76" s="93"/>
      <c r="Q76" s="93"/>
      <c r="R76" s="93"/>
      <c r="S76" s="93"/>
    </row>
    <row r="77" spans="2:19" s="2" customFormat="1" ht="15.95" customHeight="1">
      <c r="B77" s="64" t="s">
        <v>4</v>
      </c>
      <c r="C77" s="66"/>
      <c r="D77" s="66"/>
      <c r="E77" s="65">
        <f>E16-E75-E11</f>
        <v>0</v>
      </c>
      <c r="F77" s="65">
        <f t="shared" ref="F77:I77" si="20">F16-F75-F11</f>
        <v>0</v>
      </c>
      <c r="G77" s="65">
        <f t="shared" si="20"/>
        <v>0</v>
      </c>
      <c r="H77" s="65">
        <f t="shared" si="20"/>
        <v>0</v>
      </c>
      <c r="I77" s="65">
        <f t="shared" si="20"/>
        <v>0</v>
      </c>
      <c r="J77" s="65">
        <f>J16-J75-J11</f>
        <v>0</v>
      </c>
      <c r="K77" s="66"/>
      <c r="L77" s="65">
        <f>L16-L75-L11</f>
        <v>0</v>
      </c>
      <c r="N77" s="7"/>
      <c r="P77" s="93"/>
      <c r="Q77" s="93"/>
      <c r="R77" s="93"/>
      <c r="S77" s="93"/>
    </row>
    <row r="78" spans="2:19" ht="12.75" customHeight="1">
      <c r="C78" s="84"/>
      <c r="D78" s="84"/>
      <c r="E78" s="84"/>
      <c r="F78" s="84"/>
      <c r="G78" s="84"/>
      <c r="H78" s="84"/>
      <c r="I78" s="84"/>
      <c r="J78" s="84"/>
      <c r="K78" s="84"/>
      <c r="L78" s="3"/>
      <c r="N78" s="3"/>
      <c r="P78" s="93"/>
      <c r="Q78" s="93"/>
      <c r="R78" s="93"/>
      <c r="S78" s="93"/>
    </row>
    <row r="79" spans="2:19" ht="15.95" customHeight="1">
      <c r="B79" s="29" t="s">
        <v>66</v>
      </c>
      <c r="C79" s="43"/>
      <c r="D79" s="43"/>
      <c r="E79" s="17">
        <v>336</v>
      </c>
      <c r="F79" s="17">
        <v>530</v>
      </c>
      <c r="G79" s="17">
        <v>168</v>
      </c>
      <c r="H79" s="17">
        <v>809</v>
      </c>
      <c r="I79" s="17">
        <v>28</v>
      </c>
      <c r="J79" s="17">
        <v>0</v>
      </c>
      <c r="K79" s="43"/>
      <c r="L79" s="33">
        <f>SUM(C79:K79)</f>
        <v>1871</v>
      </c>
      <c r="M79" s="77" t="s">
        <v>122</v>
      </c>
      <c r="N79" s="3"/>
      <c r="P79" s="93"/>
      <c r="Q79" s="93"/>
      <c r="R79" s="93"/>
      <c r="S79" s="93"/>
    </row>
    <row r="80" spans="2:19" ht="15.95" customHeight="1">
      <c r="B80" s="52" t="s">
        <v>5</v>
      </c>
      <c r="C80" s="43"/>
      <c r="D80" s="43"/>
      <c r="E80" s="43"/>
      <c r="F80" s="43"/>
      <c r="G80" s="43"/>
      <c r="H80" s="43"/>
      <c r="I80" s="43"/>
      <c r="J80" s="43"/>
      <c r="K80" s="43"/>
      <c r="L80" s="17">
        <v>160</v>
      </c>
      <c r="M80" s="77" t="s">
        <v>122</v>
      </c>
      <c r="N80" s="3"/>
      <c r="P80" s="93"/>
      <c r="Q80" s="93"/>
      <c r="R80" s="93"/>
      <c r="S80" s="93"/>
    </row>
    <row r="81" spans="2:19" ht="15.95" customHeight="1">
      <c r="B81" s="29" t="s">
        <v>87</v>
      </c>
      <c r="C81" s="43"/>
      <c r="D81" s="43"/>
      <c r="E81" s="17">
        <v>1267</v>
      </c>
      <c r="F81" s="43"/>
      <c r="G81" s="43"/>
      <c r="H81" s="43"/>
      <c r="I81" s="43"/>
      <c r="J81" s="43"/>
      <c r="K81" s="43"/>
      <c r="L81" s="33">
        <f>SUM(C81:K81)</f>
        <v>1267</v>
      </c>
      <c r="M81" s="77" t="s">
        <v>122</v>
      </c>
      <c r="N81" s="3"/>
      <c r="P81" s="93"/>
      <c r="Q81" s="93"/>
      <c r="R81" s="93"/>
      <c r="S81" s="93"/>
    </row>
    <row r="82" spans="2:19" ht="15.95" customHeight="1">
      <c r="B82" s="29" t="s">
        <v>98</v>
      </c>
      <c r="C82" s="43"/>
      <c r="D82" s="43"/>
      <c r="E82" s="17">
        <v>0</v>
      </c>
      <c r="F82" s="17">
        <v>2202</v>
      </c>
      <c r="G82" s="17">
        <v>71</v>
      </c>
      <c r="H82" s="17">
        <v>191</v>
      </c>
      <c r="I82" s="17">
        <v>67</v>
      </c>
      <c r="J82" s="17">
        <v>28</v>
      </c>
      <c r="K82" s="43"/>
      <c r="L82" s="33">
        <f>SUM(C82:K82)</f>
        <v>2559</v>
      </c>
      <c r="M82" s="3"/>
      <c r="N82" s="3"/>
      <c r="P82" s="93"/>
      <c r="Q82" s="93"/>
      <c r="R82" s="93"/>
      <c r="S82" s="93"/>
    </row>
    <row r="83" spans="2:19" ht="12.75" customHeight="1">
      <c r="B83" s="8"/>
      <c r="C83" s="5"/>
      <c r="D83" s="5"/>
      <c r="E83" s="5"/>
      <c r="F83" s="5"/>
      <c r="G83" s="5"/>
      <c r="H83" s="5"/>
      <c r="I83" s="5"/>
      <c r="J83" s="5"/>
      <c r="K83" s="5"/>
      <c r="L83" s="5"/>
      <c r="N83" s="3"/>
      <c r="P83" s="93"/>
      <c r="Q83" s="93"/>
      <c r="R83" s="93"/>
      <c r="S83" s="93"/>
    </row>
    <row r="84" spans="2:19" ht="15.95" customHeight="1">
      <c r="B84" s="55" t="s">
        <v>99</v>
      </c>
      <c r="C84" s="3"/>
      <c r="D84" s="3"/>
      <c r="E84" s="3"/>
      <c r="F84" s="3"/>
      <c r="G84" s="3"/>
      <c r="H84" s="3"/>
      <c r="I84" s="3"/>
      <c r="J84" s="3"/>
      <c r="K84" s="3"/>
      <c r="L84" s="3"/>
      <c r="N84" s="3"/>
      <c r="P84" s="93"/>
      <c r="Q84" s="93"/>
      <c r="R84" s="93"/>
      <c r="S84" s="93"/>
    </row>
    <row r="85" spans="2:19" ht="15.95" customHeight="1">
      <c r="B85" s="28" t="s">
        <v>12</v>
      </c>
      <c r="C85" s="43"/>
      <c r="D85" s="43"/>
      <c r="E85" s="17">
        <v>488</v>
      </c>
      <c r="F85" s="17">
        <v>1033</v>
      </c>
      <c r="G85" s="17">
        <v>141</v>
      </c>
      <c r="H85" s="17">
        <v>452</v>
      </c>
      <c r="I85" s="17">
        <v>54</v>
      </c>
      <c r="J85" s="17">
        <v>18</v>
      </c>
      <c r="K85" s="43"/>
      <c r="L85" s="33">
        <f>SUM(C85:K85)</f>
        <v>2186</v>
      </c>
      <c r="N85" s="69"/>
      <c r="P85" s="93"/>
      <c r="Q85" s="93"/>
      <c r="R85" s="93"/>
      <c r="S85" s="93"/>
    </row>
    <row r="86" spans="2:19" ht="15.95" customHeight="1">
      <c r="B86" s="28" t="s">
        <v>0</v>
      </c>
      <c r="C86" s="43"/>
      <c r="D86" s="43"/>
      <c r="E86" s="17">
        <v>2847</v>
      </c>
      <c r="F86" s="17">
        <v>270</v>
      </c>
      <c r="G86" s="17">
        <v>307</v>
      </c>
      <c r="H86" s="17">
        <v>598</v>
      </c>
      <c r="I86" s="17">
        <v>332</v>
      </c>
      <c r="J86" s="17">
        <v>113</v>
      </c>
      <c r="K86" s="43"/>
      <c r="L86" s="33">
        <f>SUM(C86:K86)</f>
        <v>4467</v>
      </c>
      <c r="N86" s="69"/>
      <c r="P86" s="93"/>
      <c r="Q86" s="93"/>
      <c r="R86" s="93"/>
      <c r="S86" s="93"/>
    </row>
    <row r="87" spans="2:19" ht="15.95" customHeight="1">
      <c r="B87" s="29" t="s">
        <v>65</v>
      </c>
      <c r="C87" s="43"/>
      <c r="D87" s="43"/>
      <c r="E87" s="17">
        <v>100</v>
      </c>
      <c r="F87" s="17">
        <v>401</v>
      </c>
      <c r="G87" s="17">
        <v>259</v>
      </c>
      <c r="H87" s="17">
        <v>231</v>
      </c>
      <c r="I87" s="17">
        <v>23</v>
      </c>
      <c r="J87" s="17">
        <v>0</v>
      </c>
      <c r="K87" s="43"/>
      <c r="L87" s="33">
        <f>SUM(C87:K87)</f>
        <v>1014</v>
      </c>
      <c r="N87" s="69"/>
      <c r="P87" s="93"/>
      <c r="Q87" s="93"/>
      <c r="R87" s="93"/>
      <c r="S87" s="93"/>
    </row>
    <row r="88" spans="2:19" ht="15.95" customHeight="1">
      <c r="B88" s="53" t="s">
        <v>76</v>
      </c>
      <c r="C88" s="43"/>
      <c r="D88" s="43"/>
      <c r="E88" s="54">
        <f t="shared" ref="E88:J88" si="21">SUM(E89,E98)</f>
        <v>7002</v>
      </c>
      <c r="F88" s="54">
        <f t="shared" si="21"/>
        <v>16947</v>
      </c>
      <c r="G88" s="54">
        <f t="shared" si="21"/>
        <v>2093</v>
      </c>
      <c r="H88" s="54">
        <f t="shared" si="21"/>
        <v>7080</v>
      </c>
      <c r="I88" s="54">
        <f t="shared" si="21"/>
        <v>514</v>
      </c>
      <c r="J88" s="54">
        <f t="shared" si="21"/>
        <v>253</v>
      </c>
      <c r="K88" s="43"/>
      <c r="L88" s="33">
        <f>SUM(C88:K88)</f>
        <v>33889</v>
      </c>
      <c r="N88" s="75">
        <f>SUM(N89,N98)</f>
        <v>238</v>
      </c>
      <c r="P88" s="93"/>
      <c r="Q88" s="93"/>
      <c r="R88" s="93"/>
      <c r="S88" s="93"/>
    </row>
    <row r="89" spans="2:19" ht="15.95" customHeight="1">
      <c r="B89" s="53" t="s">
        <v>77</v>
      </c>
      <c r="C89" s="43"/>
      <c r="D89" s="43"/>
      <c r="E89" s="54">
        <f>E95+E96+E90+E97</f>
        <v>3649</v>
      </c>
      <c r="F89" s="54">
        <f>F90+F97</f>
        <v>11788</v>
      </c>
      <c r="G89" s="54">
        <f>G90+G97</f>
        <v>695</v>
      </c>
      <c r="H89" s="54">
        <f>H90+H97</f>
        <v>2010</v>
      </c>
      <c r="I89" s="54">
        <f>I90+I97</f>
        <v>235</v>
      </c>
      <c r="J89" s="54">
        <f>J90+J97</f>
        <v>170</v>
      </c>
      <c r="K89" s="43"/>
      <c r="L89" s="33">
        <f>SUM(C89:K89)</f>
        <v>18547</v>
      </c>
      <c r="N89" s="75">
        <f>N90</f>
        <v>29</v>
      </c>
      <c r="P89" s="93"/>
      <c r="Q89" s="93"/>
      <c r="R89" s="93"/>
      <c r="S89" s="93"/>
    </row>
    <row r="90" spans="2:19" ht="15.95" customHeight="1">
      <c r="B90" s="63" t="s">
        <v>58</v>
      </c>
      <c r="C90" s="43"/>
      <c r="D90" s="43"/>
      <c r="E90" s="54">
        <f>SUM(E91:E94)</f>
        <v>1191</v>
      </c>
      <c r="F90" s="54">
        <f t="shared" ref="F90:J90" si="22">SUM(F91:F94)</f>
        <v>11038</v>
      </c>
      <c r="G90" s="54">
        <f t="shared" si="22"/>
        <v>630</v>
      </c>
      <c r="H90" s="54">
        <f t="shared" si="22"/>
        <v>1915</v>
      </c>
      <c r="I90" s="54">
        <f t="shared" si="22"/>
        <v>216</v>
      </c>
      <c r="J90" s="54">
        <f t="shared" si="22"/>
        <v>167</v>
      </c>
      <c r="K90" s="43"/>
      <c r="L90" s="33">
        <f t="shared" ref="L90:L108" si="23">SUM(C90:K90)</f>
        <v>15157</v>
      </c>
      <c r="N90" s="75">
        <f>N94</f>
        <v>29</v>
      </c>
      <c r="P90" s="93"/>
      <c r="Q90" s="93"/>
      <c r="R90" s="93"/>
      <c r="S90" s="93"/>
    </row>
    <row r="91" spans="2:19" ht="15.95" customHeight="1">
      <c r="B91" s="29" t="s">
        <v>114</v>
      </c>
      <c r="C91" s="43"/>
      <c r="D91" s="43"/>
      <c r="E91" s="17">
        <v>0</v>
      </c>
      <c r="F91" s="17">
        <v>1944</v>
      </c>
      <c r="G91" s="17">
        <v>0</v>
      </c>
      <c r="H91" s="17">
        <v>0</v>
      </c>
      <c r="I91" s="17">
        <v>0</v>
      </c>
      <c r="J91" s="17">
        <v>0</v>
      </c>
      <c r="K91" s="43"/>
      <c r="L91" s="33">
        <f t="shared" si="23"/>
        <v>1944</v>
      </c>
      <c r="N91" s="69"/>
      <c r="P91" s="93"/>
      <c r="Q91" s="93"/>
      <c r="R91" s="93"/>
      <c r="S91" s="93"/>
    </row>
    <row r="92" spans="2:19" ht="15.95" customHeight="1">
      <c r="B92" s="29" t="s">
        <v>115</v>
      </c>
      <c r="C92" s="43"/>
      <c r="D92" s="43"/>
      <c r="E92" s="17">
        <v>0</v>
      </c>
      <c r="F92" s="17">
        <v>691</v>
      </c>
      <c r="G92" s="17">
        <v>0</v>
      </c>
      <c r="H92" s="17">
        <v>0</v>
      </c>
      <c r="I92" s="17">
        <v>0</v>
      </c>
      <c r="J92" s="17">
        <v>0</v>
      </c>
      <c r="K92" s="43"/>
      <c r="L92" s="33">
        <f t="shared" si="23"/>
        <v>691</v>
      </c>
      <c r="N92" s="69"/>
      <c r="P92" s="93"/>
      <c r="Q92" s="93"/>
      <c r="R92" s="93"/>
      <c r="S92" s="93"/>
    </row>
    <row r="93" spans="2:19" ht="15.95" customHeight="1">
      <c r="B93" s="29" t="s">
        <v>59</v>
      </c>
      <c r="C93" s="43"/>
      <c r="D93" s="43"/>
      <c r="E93" s="43"/>
      <c r="F93" s="43"/>
      <c r="G93" s="17">
        <v>0</v>
      </c>
      <c r="H93" s="17">
        <v>0</v>
      </c>
      <c r="I93" s="17">
        <v>0</v>
      </c>
      <c r="J93" s="17">
        <v>0</v>
      </c>
      <c r="K93" s="43"/>
      <c r="L93" s="33">
        <f t="shared" si="23"/>
        <v>0</v>
      </c>
      <c r="N93" s="69"/>
      <c r="P93" s="93"/>
      <c r="Q93" s="93"/>
      <c r="R93" s="93"/>
      <c r="S93" s="93"/>
    </row>
    <row r="94" spans="2:19" ht="15.95" customHeight="1">
      <c r="B94" s="52" t="s">
        <v>60</v>
      </c>
      <c r="C94" s="43"/>
      <c r="D94" s="43"/>
      <c r="E94" s="17">
        <v>1191</v>
      </c>
      <c r="F94" s="17">
        <v>8403</v>
      </c>
      <c r="G94" s="17">
        <v>630</v>
      </c>
      <c r="H94" s="17">
        <v>1915</v>
      </c>
      <c r="I94" s="17">
        <v>216</v>
      </c>
      <c r="J94" s="17">
        <v>167</v>
      </c>
      <c r="K94" s="43"/>
      <c r="L94" s="33">
        <f t="shared" si="23"/>
        <v>12522</v>
      </c>
      <c r="N94" s="87">
        <v>29</v>
      </c>
      <c r="P94" s="93"/>
      <c r="Q94" s="93"/>
      <c r="R94" s="93"/>
      <c r="S94" s="93"/>
    </row>
    <row r="95" spans="2:19" ht="15.95" customHeight="1">
      <c r="B95" s="52" t="s">
        <v>1</v>
      </c>
      <c r="C95" s="43"/>
      <c r="D95" s="43"/>
      <c r="E95" s="17">
        <v>47</v>
      </c>
      <c r="F95" s="43"/>
      <c r="G95" s="43"/>
      <c r="H95" s="43"/>
      <c r="I95" s="43"/>
      <c r="J95" s="43"/>
      <c r="K95" s="43"/>
      <c r="L95" s="33">
        <f>SUM(C95:K95)</f>
        <v>47</v>
      </c>
      <c r="N95" s="69"/>
      <c r="P95" s="93"/>
      <c r="Q95" s="93"/>
      <c r="R95" s="93"/>
      <c r="S95" s="93"/>
    </row>
    <row r="96" spans="2:19" ht="15.95" customHeight="1">
      <c r="B96" s="29" t="s">
        <v>78</v>
      </c>
      <c r="C96" s="43"/>
      <c r="D96" s="43"/>
      <c r="E96" s="17">
        <v>1599</v>
      </c>
      <c r="F96" s="43"/>
      <c r="G96" s="43"/>
      <c r="H96" s="43"/>
      <c r="I96" s="43"/>
      <c r="J96" s="43"/>
      <c r="K96" s="43"/>
      <c r="L96" s="33">
        <f>SUM(C96:K96)</f>
        <v>1599</v>
      </c>
      <c r="N96" s="87">
        <v>364</v>
      </c>
      <c r="P96" s="93"/>
      <c r="Q96" s="93"/>
      <c r="R96" s="93"/>
      <c r="S96" s="93"/>
    </row>
    <row r="97" spans="2:19" ht="15.95" customHeight="1">
      <c r="B97" s="29" t="s">
        <v>79</v>
      </c>
      <c r="C97" s="43"/>
      <c r="D97" s="43"/>
      <c r="E97" s="17">
        <v>812</v>
      </c>
      <c r="F97" s="17">
        <v>750</v>
      </c>
      <c r="G97" s="17">
        <v>65</v>
      </c>
      <c r="H97" s="17">
        <v>95</v>
      </c>
      <c r="I97" s="17">
        <v>19</v>
      </c>
      <c r="J97" s="17">
        <v>3</v>
      </c>
      <c r="K97" s="43"/>
      <c r="L97" s="33">
        <f t="shared" si="23"/>
        <v>1744</v>
      </c>
      <c r="N97" s="87">
        <v>29</v>
      </c>
      <c r="P97" s="93"/>
      <c r="Q97" s="93"/>
      <c r="R97" s="93"/>
      <c r="S97" s="93"/>
    </row>
    <row r="98" spans="2:19" ht="15.95" customHeight="1">
      <c r="B98" s="53" t="s">
        <v>80</v>
      </c>
      <c r="C98" s="43"/>
      <c r="D98" s="43"/>
      <c r="E98" s="54">
        <f t="shared" ref="E98:J98" si="24">SUM(E99,E102:E108)</f>
        <v>3353</v>
      </c>
      <c r="F98" s="54">
        <f t="shared" si="24"/>
        <v>5159</v>
      </c>
      <c r="G98" s="54">
        <f t="shared" si="24"/>
        <v>1398</v>
      </c>
      <c r="H98" s="54">
        <f t="shared" si="24"/>
        <v>5070</v>
      </c>
      <c r="I98" s="54">
        <f t="shared" si="24"/>
        <v>279</v>
      </c>
      <c r="J98" s="54">
        <f t="shared" si="24"/>
        <v>83</v>
      </c>
      <c r="K98" s="43"/>
      <c r="L98" s="33">
        <f t="shared" si="23"/>
        <v>15342</v>
      </c>
      <c r="N98" s="75">
        <f>SUM(N101:N103)</f>
        <v>209</v>
      </c>
      <c r="P98" s="93"/>
      <c r="Q98" s="93"/>
      <c r="R98" s="93"/>
      <c r="S98" s="93"/>
    </row>
    <row r="99" spans="2:19" ht="15.95" customHeight="1">
      <c r="B99" s="63" t="s">
        <v>2</v>
      </c>
      <c r="C99" s="43"/>
      <c r="D99" s="43"/>
      <c r="E99" s="54">
        <f>SUM(E100:E101)</f>
        <v>272</v>
      </c>
      <c r="F99" s="54">
        <f t="shared" ref="F99:J99" si="25">SUM(F100:F101)</f>
        <v>4373</v>
      </c>
      <c r="G99" s="54">
        <f t="shared" si="25"/>
        <v>1104</v>
      </c>
      <c r="H99" s="54">
        <f t="shared" si="25"/>
        <v>3483</v>
      </c>
      <c r="I99" s="54">
        <f t="shared" si="25"/>
        <v>275</v>
      </c>
      <c r="J99" s="54">
        <f t="shared" si="25"/>
        <v>81</v>
      </c>
      <c r="K99" s="43"/>
      <c r="L99" s="33">
        <f t="shared" si="23"/>
        <v>9588</v>
      </c>
      <c r="N99" s="75">
        <f>SUM(N100:N101)</f>
        <v>431</v>
      </c>
      <c r="P99" s="93"/>
      <c r="Q99" s="93"/>
      <c r="R99" s="93"/>
      <c r="S99" s="93"/>
    </row>
    <row r="100" spans="2:19" ht="15.95" customHeight="1">
      <c r="B100" s="52" t="s">
        <v>107</v>
      </c>
      <c r="C100" s="43"/>
      <c r="D100" s="43"/>
      <c r="E100" s="17">
        <v>224</v>
      </c>
      <c r="F100" s="17">
        <v>4091</v>
      </c>
      <c r="G100" s="17">
        <v>678</v>
      </c>
      <c r="H100" s="17">
        <v>1716</v>
      </c>
      <c r="I100" s="17">
        <v>147</v>
      </c>
      <c r="J100" s="17">
        <v>53</v>
      </c>
      <c r="K100" s="43"/>
      <c r="L100" s="33">
        <f t="shared" si="23"/>
        <v>6909</v>
      </c>
      <c r="N100" s="17">
        <v>369</v>
      </c>
      <c r="P100" s="93"/>
      <c r="Q100" s="93"/>
      <c r="R100" s="93"/>
      <c r="S100" s="93"/>
    </row>
    <row r="101" spans="2:19" ht="15.95" customHeight="1">
      <c r="B101" s="52" t="s">
        <v>61</v>
      </c>
      <c r="C101" s="43"/>
      <c r="D101" s="43"/>
      <c r="E101" s="17">
        <v>48</v>
      </c>
      <c r="F101" s="17">
        <v>282</v>
      </c>
      <c r="G101" s="17">
        <v>426</v>
      </c>
      <c r="H101" s="17">
        <v>1767</v>
      </c>
      <c r="I101" s="17">
        <v>128</v>
      </c>
      <c r="J101" s="17">
        <v>28</v>
      </c>
      <c r="K101" s="43"/>
      <c r="L101" s="33">
        <f t="shared" si="23"/>
        <v>2679</v>
      </c>
      <c r="N101" s="87">
        <v>62</v>
      </c>
      <c r="P101" s="93"/>
      <c r="Q101" s="93"/>
      <c r="R101" s="93"/>
      <c r="S101" s="93"/>
    </row>
    <row r="102" spans="2:19" ht="15.95" customHeight="1">
      <c r="B102" s="52" t="s">
        <v>3</v>
      </c>
      <c r="C102" s="43"/>
      <c r="D102" s="43"/>
      <c r="E102" s="17">
        <v>138</v>
      </c>
      <c r="F102" s="17">
        <v>104</v>
      </c>
      <c r="G102" s="17">
        <v>141</v>
      </c>
      <c r="H102" s="17">
        <v>1270</v>
      </c>
      <c r="I102" s="17">
        <v>2</v>
      </c>
      <c r="J102" s="17">
        <v>0</v>
      </c>
      <c r="K102" s="43"/>
      <c r="L102" s="33">
        <f t="shared" si="23"/>
        <v>1655</v>
      </c>
      <c r="N102" s="87">
        <v>116</v>
      </c>
      <c r="P102" s="93"/>
      <c r="Q102" s="93"/>
      <c r="R102" s="93"/>
      <c r="S102" s="93"/>
    </row>
    <row r="103" spans="2:19" ht="15.95" customHeight="1">
      <c r="B103" s="29" t="s">
        <v>81</v>
      </c>
      <c r="C103" s="43"/>
      <c r="D103" s="43"/>
      <c r="E103" s="17">
        <v>38</v>
      </c>
      <c r="F103" s="17">
        <v>193</v>
      </c>
      <c r="G103" s="17">
        <v>145</v>
      </c>
      <c r="H103" s="17">
        <v>81</v>
      </c>
      <c r="I103" s="17">
        <v>2</v>
      </c>
      <c r="J103" s="17">
        <v>2</v>
      </c>
      <c r="K103" s="43"/>
      <c r="L103" s="33">
        <f t="shared" si="23"/>
        <v>461</v>
      </c>
      <c r="N103" s="87">
        <v>31</v>
      </c>
      <c r="P103" s="93"/>
      <c r="Q103" s="93"/>
      <c r="R103" s="93"/>
      <c r="S103" s="93"/>
    </row>
    <row r="104" spans="2:19" ht="15.95" customHeight="1">
      <c r="B104" s="29" t="s">
        <v>82</v>
      </c>
      <c r="C104" s="43"/>
      <c r="D104" s="43"/>
      <c r="E104" s="17">
        <v>66</v>
      </c>
      <c r="F104" s="17">
        <v>471</v>
      </c>
      <c r="G104" s="17">
        <v>0</v>
      </c>
      <c r="H104" s="17">
        <v>164</v>
      </c>
      <c r="I104" s="17">
        <v>0</v>
      </c>
      <c r="J104" s="17">
        <v>0</v>
      </c>
      <c r="K104" s="43"/>
      <c r="L104" s="33">
        <f t="shared" si="23"/>
        <v>701</v>
      </c>
      <c r="N104" s="69"/>
      <c r="P104" s="93"/>
      <c r="Q104" s="93"/>
      <c r="R104" s="93"/>
      <c r="S104" s="93"/>
    </row>
    <row r="105" spans="2:19" ht="15.95" customHeight="1">
      <c r="B105" s="29" t="s">
        <v>83</v>
      </c>
      <c r="C105" s="43"/>
      <c r="D105" s="43"/>
      <c r="E105" s="43"/>
      <c r="F105" s="17">
        <v>0</v>
      </c>
      <c r="G105" s="17">
        <v>0</v>
      </c>
      <c r="H105" s="17">
        <v>0</v>
      </c>
      <c r="I105" s="17">
        <v>0</v>
      </c>
      <c r="J105" s="17">
        <v>0</v>
      </c>
      <c r="K105" s="43"/>
      <c r="L105" s="33">
        <f t="shared" si="23"/>
        <v>0</v>
      </c>
      <c r="N105" s="69"/>
      <c r="P105" s="93"/>
      <c r="Q105" s="93"/>
      <c r="R105" s="93"/>
      <c r="S105" s="93"/>
    </row>
    <row r="106" spans="2:19" ht="15.95" customHeight="1">
      <c r="B106" s="29" t="s">
        <v>84</v>
      </c>
      <c r="C106" s="43"/>
      <c r="D106" s="43"/>
      <c r="E106" s="17">
        <v>108</v>
      </c>
      <c r="F106" s="61"/>
      <c r="G106" s="61"/>
      <c r="H106" s="61"/>
      <c r="I106" s="61"/>
      <c r="J106" s="61"/>
      <c r="K106" s="43"/>
      <c r="L106" s="33">
        <f t="shared" si="23"/>
        <v>108</v>
      </c>
      <c r="N106" s="69"/>
      <c r="P106" s="93"/>
      <c r="Q106" s="93"/>
      <c r="R106" s="93"/>
      <c r="S106" s="93"/>
    </row>
    <row r="107" spans="2:19" ht="15.95" customHeight="1">
      <c r="B107" s="29" t="s">
        <v>85</v>
      </c>
      <c r="C107" s="43"/>
      <c r="D107" s="43"/>
      <c r="E107" s="17">
        <v>2441</v>
      </c>
      <c r="F107" s="61"/>
      <c r="G107" s="61"/>
      <c r="H107" s="61"/>
      <c r="I107" s="61"/>
      <c r="J107" s="61"/>
      <c r="K107" s="43"/>
      <c r="L107" s="33">
        <f t="shared" si="23"/>
        <v>2441</v>
      </c>
      <c r="N107" s="69"/>
      <c r="P107" s="93"/>
      <c r="Q107" s="93"/>
      <c r="R107" s="93"/>
      <c r="S107" s="93"/>
    </row>
    <row r="108" spans="2:19" ht="15.95" customHeight="1">
      <c r="B108" s="29" t="s">
        <v>86</v>
      </c>
      <c r="C108" s="43"/>
      <c r="D108" s="43"/>
      <c r="E108" s="17">
        <v>290</v>
      </c>
      <c r="F108" s="17">
        <v>18</v>
      </c>
      <c r="G108" s="17">
        <v>8</v>
      </c>
      <c r="H108" s="17">
        <v>72</v>
      </c>
      <c r="I108" s="17">
        <v>0</v>
      </c>
      <c r="J108" s="17">
        <v>0</v>
      </c>
      <c r="K108" s="43"/>
      <c r="L108" s="33">
        <f t="shared" si="23"/>
        <v>388</v>
      </c>
      <c r="N108" s="69"/>
      <c r="P108" s="93"/>
      <c r="Q108" s="93"/>
      <c r="R108" s="93"/>
      <c r="S108" s="93"/>
    </row>
    <row r="109" spans="2:19" ht="15.95" customHeight="1">
      <c r="B109" s="60" t="s">
        <v>62</v>
      </c>
      <c r="C109" s="32">
        <f>C28</f>
        <v>396</v>
      </c>
      <c r="D109" s="32">
        <f>D28</f>
        <v>21</v>
      </c>
      <c r="E109" s="32">
        <f t="shared" ref="E109:J109" si="26">SUM(E85:E88)</f>
        <v>10437</v>
      </c>
      <c r="F109" s="32">
        <f t="shared" si="26"/>
        <v>18651</v>
      </c>
      <c r="G109" s="32">
        <f t="shared" si="26"/>
        <v>2800</v>
      </c>
      <c r="H109" s="32">
        <f t="shared" si="26"/>
        <v>8361</v>
      </c>
      <c r="I109" s="32">
        <f t="shared" si="26"/>
        <v>923</v>
      </c>
      <c r="J109" s="32">
        <f t="shared" si="26"/>
        <v>384</v>
      </c>
      <c r="K109" s="32">
        <f>K28</f>
        <v>108</v>
      </c>
      <c r="L109" s="32">
        <f>SUM(C109:K109)</f>
        <v>42081</v>
      </c>
      <c r="N109" s="35">
        <f>N88</f>
        <v>238</v>
      </c>
      <c r="P109" s="93"/>
      <c r="Q109" s="93"/>
      <c r="R109" s="93"/>
      <c r="S109" s="93"/>
    </row>
    <row r="110" spans="2:19" ht="12.75" customHeight="1">
      <c r="B110" s="8"/>
      <c r="C110" s="5"/>
      <c r="D110" s="5"/>
      <c r="E110" s="5"/>
      <c r="F110" s="5"/>
      <c r="G110" s="5"/>
      <c r="H110" s="5"/>
      <c r="I110" s="5"/>
      <c r="J110" s="5"/>
      <c r="K110" s="6"/>
      <c r="L110" s="6"/>
      <c r="P110" s="93"/>
      <c r="Q110" s="93"/>
      <c r="R110" s="93"/>
      <c r="S110" s="93"/>
    </row>
    <row r="111" spans="2:19" ht="15.95" customHeight="1">
      <c r="B111" s="70" t="s">
        <v>55</v>
      </c>
      <c r="C111" s="72"/>
      <c r="D111" s="73"/>
      <c r="E111" s="71">
        <f>E28-E109</f>
        <v>0</v>
      </c>
      <c r="F111" s="71">
        <f t="shared" ref="F111:L111" si="27">F28-F109</f>
        <v>0</v>
      </c>
      <c r="G111" s="71">
        <f t="shared" si="27"/>
        <v>0</v>
      </c>
      <c r="H111" s="71">
        <f t="shared" si="27"/>
        <v>0</v>
      </c>
      <c r="I111" s="71">
        <f t="shared" si="27"/>
        <v>0</v>
      </c>
      <c r="J111" s="71">
        <f t="shared" si="27"/>
        <v>0</v>
      </c>
      <c r="K111" s="74"/>
      <c r="L111" s="71">
        <f t="shared" si="27"/>
        <v>0</v>
      </c>
      <c r="P111" s="93"/>
      <c r="Q111" s="93"/>
      <c r="R111" s="93"/>
      <c r="S111" s="93"/>
    </row>
    <row r="112" spans="2:19" ht="12.75" customHeight="1">
      <c r="B112" s="8"/>
      <c r="C112" s="5"/>
      <c r="D112" s="5"/>
      <c r="E112" s="5"/>
      <c r="F112" s="5"/>
      <c r="G112" s="5"/>
      <c r="H112" s="5"/>
      <c r="I112" s="5"/>
      <c r="J112" s="5"/>
      <c r="K112" s="6"/>
      <c r="L112" s="6"/>
      <c r="P112" s="93"/>
      <c r="Q112" s="93"/>
      <c r="R112" s="93"/>
      <c r="S112" s="93"/>
    </row>
    <row r="113" spans="2:19" ht="15.95" customHeight="1">
      <c r="B113" s="29" t="s">
        <v>66</v>
      </c>
      <c r="C113" s="43"/>
      <c r="D113" s="43"/>
      <c r="E113" s="17">
        <v>336</v>
      </c>
      <c r="F113" s="17">
        <v>530</v>
      </c>
      <c r="G113" s="17">
        <v>168</v>
      </c>
      <c r="H113" s="17">
        <v>809</v>
      </c>
      <c r="I113" s="17">
        <v>28</v>
      </c>
      <c r="J113" s="17">
        <v>0</v>
      </c>
      <c r="K113" s="43"/>
      <c r="L113" s="33">
        <f>SUM(C113:K113)</f>
        <v>1871</v>
      </c>
      <c r="M113" s="76" t="s">
        <v>122</v>
      </c>
      <c r="P113" s="93"/>
      <c r="Q113" s="93"/>
      <c r="R113" s="93"/>
      <c r="S113" s="93"/>
    </row>
    <row r="114" spans="2:19" ht="15.95" customHeight="1">
      <c r="B114" s="52" t="s">
        <v>5</v>
      </c>
      <c r="C114" s="43"/>
      <c r="D114" s="43"/>
      <c r="E114" s="43"/>
      <c r="F114" s="43"/>
      <c r="G114" s="43"/>
      <c r="H114" s="43"/>
      <c r="I114" s="43"/>
      <c r="J114" s="43"/>
      <c r="K114" s="43"/>
      <c r="L114" s="17">
        <v>160</v>
      </c>
      <c r="M114" s="76" t="s">
        <v>122</v>
      </c>
      <c r="P114" s="93"/>
      <c r="Q114" s="93"/>
      <c r="R114" s="93"/>
      <c r="S114" s="93"/>
    </row>
    <row r="115" spans="2:19" ht="12.75" customHeight="1">
      <c r="B115" s="8"/>
      <c r="C115" s="5"/>
      <c r="D115" s="5"/>
      <c r="E115" s="5"/>
      <c r="F115" s="5"/>
      <c r="G115" s="5"/>
      <c r="H115" s="5"/>
      <c r="I115" s="5"/>
      <c r="J115" s="5"/>
      <c r="K115" s="5"/>
      <c r="L115" s="5"/>
      <c r="P115" s="93"/>
      <c r="Q115" s="93"/>
      <c r="R115" s="93"/>
      <c r="S115" s="93"/>
    </row>
    <row r="116" spans="2:19" ht="15.95" customHeight="1">
      <c r="B116" s="55" t="s">
        <v>100</v>
      </c>
      <c r="C116" s="3"/>
      <c r="D116" s="3"/>
      <c r="E116" s="3"/>
      <c r="F116" s="3"/>
      <c r="G116" s="3"/>
      <c r="H116" s="3"/>
      <c r="I116" s="3"/>
      <c r="J116" s="3"/>
      <c r="K116" s="3"/>
      <c r="L116" s="3"/>
      <c r="P116" s="93"/>
      <c r="Q116" s="93"/>
      <c r="R116" s="93"/>
      <c r="S116" s="93"/>
    </row>
    <row r="117" spans="2:19" ht="15.95" customHeight="1">
      <c r="B117" s="67" t="s">
        <v>0</v>
      </c>
      <c r="C117" s="43"/>
      <c r="D117" s="43"/>
      <c r="E117" s="17">
        <v>-16</v>
      </c>
      <c r="F117" s="17">
        <v>-20</v>
      </c>
      <c r="G117" s="17">
        <v>-3</v>
      </c>
      <c r="H117" s="17">
        <v>-10</v>
      </c>
      <c r="I117" s="17">
        <v>-5</v>
      </c>
      <c r="J117" s="17">
        <v>0</v>
      </c>
      <c r="K117" s="43"/>
      <c r="L117" s="33">
        <f>SUM(C117:K117)</f>
        <v>-54</v>
      </c>
      <c r="P117" s="93"/>
      <c r="Q117" s="93"/>
      <c r="R117" s="93"/>
      <c r="S117" s="93"/>
    </row>
    <row r="118" spans="2:19" ht="15.95" customHeight="1">
      <c r="B118" s="29" t="s">
        <v>65</v>
      </c>
      <c r="C118" s="43"/>
      <c r="D118" s="43"/>
      <c r="E118" s="17">
        <v>0</v>
      </c>
      <c r="F118" s="17">
        <v>0</v>
      </c>
      <c r="G118" s="17">
        <v>0</v>
      </c>
      <c r="H118" s="17">
        <v>0</v>
      </c>
      <c r="I118" s="17">
        <v>0</v>
      </c>
      <c r="J118" s="17">
        <v>0</v>
      </c>
      <c r="K118" s="43"/>
      <c r="L118" s="33">
        <f>SUM(C118:K118)</f>
        <v>0</v>
      </c>
      <c r="P118" s="93"/>
      <c r="Q118" s="93"/>
      <c r="R118" s="93"/>
      <c r="S118" s="93"/>
    </row>
    <row r="119" spans="2:19" ht="15.95" customHeight="1">
      <c r="B119" s="29" t="s">
        <v>88</v>
      </c>
      <c r="C119" s="43"/>
      <c r="D119" s="43"/>
      <c r="E119" s="17">
        <v>0</v>
      </c>
      <c r="F119" s="17">
        <v>0</v>
      </c>
      <c r="G119" s="17">
        <v>0</v>
      </c>
      <c r="H119" s="17">
        <v>0</v>
      </c>
      <c r="I119" s="17">
        <v>0</v>
      </c>
      <c r="J119" s="17">
        <v>0</v>
      </c>
      <c r="K119" s="43"/>
      <c r="L119" s="33">
        <f>SUM(C119:K119)</f>
        <v>0</v>
      </c>
      <c r="P119" s="93"/>
      <c r="Q119" s="93"/>
      <c r="R119" s="93"/>
      <c r="S119" s="93"/>
    </row>
    <row r="120" spans="2:19" ht="15.95" customHeight="1">
      <c r="B120" s="53" t="s">
        <v>76</v>
      </c>
      <c r="C120" s="43"/>
      <c r="D120" s="43"/>
      <c r="E120" s="54">
        <f t="shared" ref="E120:J120" si="28">SUM(E121,E126)</f>
        <v>-1</v>
      </c>
      <c r="F120" s="54">
        <f t="shared" si="28"/>
        <v>-2486</v>
      </c>
      <c r="G120" s="54">
        <f t="shared" si="28"/>
        <v>-275</v>
      </c>
      <c r="H120" s="54">
        <f t="shared" si="28"/>
        <v>-1079</v>
      </c>
      <c r="I120" s="54">
        <f t="shared" si="28"/>
        <v>-184</v>
      </c>
      <c r="J120" s="54">
        <f t="shared" si="28"/>
        <v>-44</v>
      </c>
      <c r="K120" s="43"/>
      <c r="L120" s="33">
        <f>SUM(C120:K120)</f>
        <v>-4069</v>
      </c>
      <c r="P120" s="93"/>
      <c r="Q120" s="93"/>
      <c r="R120" s="93"/>
      <c r="S120" s="93"/>
    </row>
    <row r="121" spans="2:19" ht="15.95" customHeight="1">
      <c r="B121" s="53" t="s">
        <v>77</v>
      </c>
      <c r="C121" s="43"/>
      <c r="D121" s="43"/>
      <c r="E121" s="54">
        <f t="shared" ref="E121:J121" si="29">SUM(E122:E125)</f>
        <v>-1</v>
      </c>
      <c r="F121" s="54">
        <f t="shared" si="29"/>
        <v>-2427</v>
      </c>
      <c r="G121" s="54">
        <f t="shared" si="29"/>
        <v>-193</v>
      </c>
      <c r="H121" s="54">
        <f t="shared" si="29"/>
        <v>-798</v>
      </c>
      <c r="I121" s="54">
        <f t="shared" si="29"/>
        <v>-162</v>
      </c>
      <c r="J121" s="54">
        <f t="shared" si="29"/>
        <v>-37</v>
      </c>
      <c r="K121" s="43"/>
      <c r="L121" s="33">
        <f>SUM(C121:K121)</f>
        <v>-3618</v>
      </c>
      <c r="P121" s="93"/>
      <c r="Q121" s="93"/>
      <c r="R121" s="93"/>
      <c r="S121" s="93"/>
    </row>
    <row r="122" spans="2:19" ht="15.95" customHeight="1">
      <c r="B122" s="68" t="s">
        <v>58</v>
      </c>
      <c r="C122" s="43"/>
      <c r="D122" s="43"/>
      <c r="E122" s="88">
        <v>-1</v>
      </c>
      <c r="F122" s="88">
        <v>-2266</v>
      </c>
      <c r="G122" s="88">
        <v>-178</v>
      </c>
      <c r="H122" s="88">
        <v>-777</v>
      </c>
      <c r="I122" s="88">
        <v>-158</v>
      </c>
      <c r="J122" s="88">
        <v>-36</v>
      </c>
      <c r="K122" s="43"/>
      <c r="L122" s="33">
        <f t="shared" ref="L122:L134" si="30">SUM(C122:K122)</f>
        <v>-3416</v>
      </c>
      <c r="P122" s="93"/>
      <c r="Q122" s="93"/>
      <c r="R122" s="93"/>
      <c r="S122" s="93"/>
    </row>
    <row r="123" spans="2:19" ht="15.95" customHeight="1">
      <c r="B123" s="68" t="s">
        <v>1</v>
      </c>
      <c r="C123" s="43"/>
      <c r="D123" s="43"/>
      <c r="E123" s="17">
        <v>0</v>
      </c>
      <c r="F123" s="43"/>
      <c r="G123" s="43"/>
      <c r="H123" s="43"/>
      <c r="I123" s="43"/>
      <c r="J123" s="43"/>
      <c r="K123" s="43"/>
      <c r="L123" s="33">
        <f>SUM(C123:K123)</f>
        <v>0</v>
      </c>
      <c r="P123" s="93"/>
      <c r="Q123" s="93"/>
      <c r="R123" s="93"/>
      <c r="S123" s="93"/>
    </row>
    <row r="124" spans="2:19" ht="15.95" customHeight="1">
      <c r="B124" s="30" t="s">
        <v>78</v>
      </c>
      <c r="C124" s="43"/>
      <c r="D124" s="43"/>
      <c r="E124" s="17">
        <v>0</v>
      </c>
      <c r="F124" s="43"/>
      <c r="G124" s="43"/>
      <c r="H124" s="43"/>
      <c r="I124" s="43"/>
      <c r="J124" s="43"/>
      <c r="K124" s="43"/>
      <c r="L124" s="33">
        <f>SUM(C124:K124)</f>
        <v>0</v>
      </c>
      <c r="P124" s="93"/>
      <c r="Q124" s="93"/>
      <c r="R124" s="93"/>
      <c r="S124" s="93"/>
    </row>
    <row r="125" spans="2:19" ht="15.95" customHeight="1">
      <c r="B125" s="30" t="s">
        <v>79</v>
      </c>
      <c r="C125" s="43"/>
      <c r="D125" s="43"/>
      <c r="E125" s="88">
        <v>0</v>
      </c>
      <c r="F125" s="88">
        <v>-161</v>
      </c>
      <c r="G125" s="88">
        <v>-15</v>
      </c>
      <c r="H125" s="88">
        <v>-21</v>
      </c>
      <c r="I125" s="88">
        <v>-4</v>
      </c>
      <c r="J125" s="88">
        <v>-1</v>
      </c>
      <c r="K125" s="43"/>
      <c r="L125" s="33">
        <f t="shared" si="30"/>
        <v>-202</v>
      </c>
      <c r="P125" s="93"/>
      <c r="Q125" s="93"/>
      <c r="R125" s="93"/>
      <c r="S125" s="93"/>
    </row>
    <row r="126" spans="2:19" ht="15.95" customHeight="1">
      <c r="B126" s="53" t="s">
        <v>80</v>
      </c>
      <c r="C126" s="43"/>
      <c r="D126" s="43"/>
      <c r="E126" s="54">
        <f t="shared" ref="E126:J126" si="31">SUM(E127:E134)</f>
        <v>0</v>
      </c>
      <c r="F126" s="54">
        <f t="shared" si="31"/>
        <v>-59</v>
      </c>
      <c r="G126" s="54">
        <f t="shared" si="31"/>
        <v>-82</v>
      </c>
      <c r="H126" s="54">
        <f t="shared" si="31"/>
        <v>-281</v>
      </c>
      <c r="I126" s="54">
        <f t="shared" si="31"/>
        <v>-22</v>
      </c>
      <c r="J126" s="54">
        <f t="shared" si="31"/>
        <v>-7</v>
      </c>
      <c r="K126" s="43"/>
      <c r="L126" s="33">
        <f t="shared" si="30"/>
        <v>-451</v>
      </c>
      <c r="P126" s="93"/>
      <c r="Q126" s="93"/>
      <c r="R126" s="93"/>
      <c r="S126" s="93"/>
    </row>
    <row r="127" spans="2:19" ht="15.95" customHeight="1">
      <c r="B127" s="68" t="s">
        <v>2</v>
      </c>
      <c r="C127" s="43"/>
      <c r="D127" s="43"/>
      <c r="E127" s="17">
        <v>0</v>
      </c>
      <c r="F127" s="17">
        <v>-59</v>
      </c>
      <c r="G127" s="17">
        <v>-82</v>
      </c>
      <c r="H127" s="17">
        <v>-277</v>
      </c>
      <c r="I127" s="17">
        <v>-22</v>
      </c>
      <c r="J127" s="17">
        <v>-7</v>
      </c>
      <c r="K127" s="43"/>
      <c r="L127" s="33">
        <f t="shared" si="30"/>
        <v>-447</v>
      </c>
      <c r="P127" s="93"/>
      <c r="Q127" s="93"/>
      <c r="R127" s="93"/>
      <c r="S127" s="93"/>
    </row>
    <row r="128" spans="2:19" ht="15.95" customHeight="1">
      <c r="B128" s="68" t="s">
        <v>3</v>
      </c>
      <c r="C128" s="43"/>
      <c r="D128" s="43"/>
      <c r="E128" s="17">
        <v>0</v>
      </c>
      <c r="F128" s="17">
        <v>0</v>
      </c>
      <c r="G128" s="17">
        <v>0</v>
      </c>
      <c r="H128" s="17">
        <v>-4</v>
      </c>
      <c r="I128" s="17">
        <v>0</v>
      </c>
      <c r="J128" s="17">
        <v>0</v>
      </c>
      <c r="K128" s="43"/>
      <c r="L128" s="33">
        <f t="shared" si="30"/>
        <v>-4</v>
      </c>
      <c r="P128" s="93"/>
      <c r="Q128" s="93"/>
      <c r="R128" s="93"/>
      <c r="S128" s="93"/>
    </row>
    <row r="129" spans="2:19" ht="15.95" customHeight="1">
      <c r="B129" s="30" t="s">
        <v>81</v>
      </c>
      <c r="C129" s="43"/>
      <c r="D129" s="43"/>
      <c r="E129" s="17">
        <v>0</v>
      </c>
      <c r="F129" s="17">
        <v>0</v>
      </c>
      <c r="G129" s="17">
        <v>0</v>
      </c>
      <c r="H129" s="17">
        <v>0</v>
      </c>
      <c r="I129" s="17">
        <v>0</v>
      </c>
      <c r="J129" s="17">
        <v>0</v>
      </c>
      <c r="K129" s="43"/>
      <c r="L129" s="33">
        <f t="shared" si="30"/>
        <v>0</v>
      </c>
      <c r="P129" s="93"/>
      <c r="Q129" s="93"/>
      <c r="R129" s="93"/>
      <c r="S129" s="93"/>
    </row>
    <row r="130" spans="2:19" ht="15.95" customHeight="1">
      <c r="B130" s="30" t="s">
        <v>82</v>
      </c>
      <c r="C130" s="43"/>
      <c r="D130" s="43"/>
      <c r="E130" s="17">
        <v>0</v>
      </c>
      <c r="F130" s="17">
        <v>0</v>
      </c>
      <c r="G130" s="17">
        <v>0</v>
      </c>
      <c r="H130" s="17">
        <v>0</v>
      </c>
      <c r="I130" s="17">
        <v>0</v>
      </c>
      <c r="J130" s="17">
        <v>0</v>
      </c>
      <c r="K130" s="43"/>
      <c r="L130" s="33">
        <f t="shared" si="30"/>
        <v>0</v>
      </c>
      <c r="P130" s="93"/>
      <c r="Q130" s="93"/>
      <c r="R130" s="93"/>
      <c r="S130" s="93"/>
    </row>
    <row r="131" spans="2:19" ht="15.95" customHeight="1">
      <c r="B131" s="30" t="s">
        <v>83</v>
      </c>
      <c r="C131" s="43"/>
      <c r="D131" s="43"/>
      <c r="E131" s="43"/>
      <c r="F131" s="17">
        <v>0</v>
      </c>
      <c r="G131" s="17">
        <v>0</v>
      </c>
      <c r="H131" s="17">
        <v>0</v>
      </c>
      <c r="I131" s="17">
        <v>0</v>
      </c>
      <c r="J131" s="17">
        <v>0</v>
      </c>
      <c r="K131" s="43"/>
      <c r="L131" s="33">
        <f t="shared" si="30"/>
        <v>0</v>
      </c>
      <c r="P131" s="93"/>
      <c r="Q131" s="93"/>
      <c r="R131" s="93"/>
      <c r="S131" s="93"/>
    </row>
    <row r="132" spans="2:19" ht="15.95" customHeight="1">
      <c r="B132" s="30" t="s">
        <v>84</v>
      </c>
      <c r="C132" s="43"/>
      <c r="D132" s="43"/>
      <c r="E132" s="17">
        <v>0</v>
      </c>
      <c r="F132" s="61"/>
      <c r="G132" s="61"/>
      <c r="H132" s="61"/>
      <c r="I132" s="61"/>
      <c r="J132" s="61"/>
      <c r="K132" s="43"/>
      <c r="L132" s="33">
        <f t="shared" si="30"/>
        <v>0</v>
      </c>
      <c r="P132" s="93"/>
      <c r="Q132" s="93"/>
      <c r="R132" s="93"/>
      <c r="S132" s="93"/>
    </row>
    <row r="133" spans="2:19" ht="15.95" customHeight="1">
      <c r="B133" s="30" t="s">
        <v>85</v>
      </c>
      <c r="C133" s="43"/>
      <c r="D133" s="43"/>
      <c r="E133" s="17">
        <v>0</v>
      </c>
      <c r="F133" s="61"/>
      <c r="G133" s="61"/>
      <c r="H133" s="61"/>
      <c r="I133" s="61"/>
      <c r="J133" s="61"/>
      <c r="K133" s="43"/>
      <c r="L133" s="33">
        <f t="shared" si="30"/>
        <v>0</v>
      </c>
      <c r="P133" s="93"/>
      <c r="Q133" s="93"/>
      <c r="R133" s="93"/>
      <c r="S133" s="93"/>
    </row>
    <row r="134" spans="2:19" ht="15.95" customHeight="1">
      <c r="B134" s="29" t="s">
        <v>86</v>
      </c>
      <c r="C134" s="43"/>
      <c r="D134" s="43"/>
      <c r="E134" s="17">
        <v>0</v>
      </c>
      <c r="F134" s="17">
        <v>0</v>
      </c>
      <c r="G134" s="17">
        <v>0</v>
      </c>
      <c r="H134" s="17">
        <v>0</v>
      </c>
      <c r="I134" s="17">
        <v>0</v>
      </c>
      <c r="J134" s="17">
        <v>0</v>
      </c>
      <c r="K134" s="43"/>
      <c r="L134" s="33">
        <f t="shared" si="30"/>
        <v>0</v>
      </c>
      <c r="P134" s="93"/>
      <c r="Q134" s="93"/>
      <c r="R134" s="93"/>
      <c r="S134" s="93"/>
    </row>
    <row r="135" spans="2:19" ht="15.95" customHeight="1">
      <c r="B135" s="31" t="s">
        <v>89</v>
      </c>
      <c r="C135" s="43"/>
      <c r="D135" s="43"/>
      <c r="E135" s="32">
        <f t="shared" ref="E135:J135" si="32">SUM(E117:E120)</f>
        <v>-17</v>
      </c>
      <c r="F135" s="32">
        <f t="shared" si="32"/>
        <v>-2506</v>
      </c>
      <c r="G135" s="32">
        <f t="shared" si="32"/>
        <v>-278</v>
      </c>
      <c r="H135" s="32">
        <f t="shared" si="32"/>
        <v>-1089</v>
      </c>
      <c r="I135" s="32">
        <f t="shared" si="32"/>
        <v>-189</v>
      </c>
      <c r="J135" s="32">
        <f t="shared" si="32"/>
        <v>-44</v>
      </c>
      <c r="K135" s="43"/>
      <c r="L135" s="32">
        <f>SUM(C135:K135)</f>
        <v>-4123</v>
      </c>
      <c r="O135" s="16"/>
      <c r="P135" s="89">
        <v>-4123</v>
      </c>
      <c r="Q135" s="48">
        <f>P135-L135</f>
        <v>0</v>
      </c>
    </row>
    <row r="136" spans="2:19" ht="12.75" customHeight="1">
      <c r="B136" s="4"/>
      <c r="C136" s="3"/>
      <c r="D136" s="3"/>
      <c r="E136" s="3"/>
      <c r="F136" s="3"/>
      <c r="G136" s="3"/>
      <c r="H136" s="3"/>
      <c r="I136" s="3"/>
      <c r="J136" s="3"/>
      <c r="K136" s="3"/>
      <c r="L136" s="3"/>
      <c r="M136" s="3"/>
      <c r="P136" s="3"/>
    </row>
  </sheetData>
  <mergeCells count="12">
    <mergeCell ref="C6:C7"/>
    <mergeCell ref="D6:D7"/>
    <mergeCell ref="E6:E7"/>
    <mergeCell ref="F6:F7"/>
    <mergeCell ref="G6:G7"/>
    <mergeCell ref="P6:P7"/>
    <mergeCell ref="Q6:Q7"/>
    <mergeCell ref="H6:H7"/>
    <mergeCell ref="I6:I7"/>
    <mergeCell ref="J6:J7"/>
    <mergeCell ref="K6:K7"/>
    <mergeCell ref="L6:L7"/>
  </mergeCells>
  <conditionalFormatting sqref="M79:M81 M113:M114">
    <cfRule type="cellIs" dxfId="35" priority="24" operator="equal">
      <formula>"FAIL"</formula>
    </cfRule>
  </conditionalFormatting>
  <conditionalFormatting sqref="E77:J77 L77 E111:J111 L111">
    <cfRule type="cellIs" dxfId="34" priority="23" operator="notEqual">
      <formula>0</formula>
    </cfRule>
  </conditionalFormatting>
  <conditionalFormatting sqref="Q8:Q13 Q19:Q23 Q28 Q39:Q40 Q44 Q48 Q135">
    <cfRule type="cellIs" dxfId="33" priority="22" operator="notEqual">
      <formula>0</formula>
    </cfRule>
  </conditionalFormatting>
  <conditionalFormatting sqref="Q6:Q7">
    <cfRule type="expression" dxfId="32" priority="21">
      <formula>SUM($Q$8:$Q$135)&lt;&gt;0</formula>
    </cfRule>
  </conditionalFormatting>
  <conditionalFormatting sqref="C3:E3">
    <cfRule type="expression" dxfId="31" priority="20">
      <formula>$E$3&lt;&gt;0</formula>
    </cfRule>
  </conditionalFormatting>
  <conditionalFormatting sqref="C33:L33">
    <cfRule type="expression" dxfId="30" priority="18">
      <formula>ABS(C16-C33)&gt;1000</formula>
    </cfRule>
    <cfRule type="expression" dxfId="29" priority="19">
      <formula>ABS((C16-C33)/C33)&gt;0.1</formula>
    </cfRule>
  </conditionalFormatting>
  <conditionalFormatting sqref="C34:L34">
    <cfRule type="expression" dxfId="28" priority="16">
      <formula>ABS(C26-C34)&gt;1000</formula>
    </cfRule>
    <cfRule type="expression" dxfId="27" priority="17">
      <formula>ABS((C26-C34)/C34)&gt;0.1</formula>
    </cfRule>
  </conditionalFormatting>
  <conditionalFormatting sqref="C35:L35">
    <cfRule type="expression" dxfId="26" priority="14">
      <formula>ABS(C28-C35)&gt;1000</formula>
    </cfRule>
    <cfRule type="expression" dxfId="25" priority="15">
      <formula>ABS((C28-C35)/C35)&gt;0.1</formula>
    </cfRule>
  </conditionalFormatting>
  <conditionalFormatting sqref="Q45">
    <cfRule type="cellIs" dxfId="24" priority="13" operator="notEqual">
      <formula>0</formula>
    </cfRule>
  </conditionalFormatting>
  <dataValidations count="2">
    <dataValidation type="list" allowBlank="1" showInputMessage="1" showErrorMessage="1" sqref="H3">
      <formula1>#REF!</formula1>
    </dataValidation>
    <dataValidation errorStyle="warning" allowBlank="1" showInputMessage="1" showErrorMessage="1" sqref="E131 F132:J133 E126:J126 F123:J124 E120:J121 N54 N88 E54:J54 E88:J88 C117:D120 K117:K120 K79 C79:D79 C51:D54 K51:K54 E51:J51 C85:D88 K85:K88 C113:D113 K113"/>
  </dataValidations>
  <printOptions horizontalCentered="1" verticalCentered="1"/>
  <pageMargins left="0.47244094488188981" right="0.47244094488188981" top="0.47244094488188981" bottom="0.47244094488188981" header="0.51181102362204722" footer="0.51181102362204722"/>
  <pageSetup paperSize="8" scale="47"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8DB4E2"/>
    <pageSetUpPr fitToPage="1"/>
  </sheetPr>
  <dimension ref="A1:S136"/>
  <sheetViews>
    <sheetView zoomScaleNormal="100" workbookViewId="0">
      <pane ySplit="7" topLeftCell="A8" activePane="bottomLeft" state="frozen"/>
      <selection activeCell="L1" sqref="L1"/>
      <selection pane="bottomLeft" activeCell="L1" sqref="L1"/>
    </sheetView>
  </sheetViews>
  <sheetFormatPr defaultColWidth="10" defaultRowHeight="12.75"/>
  <cols>
    <col min="1" max="1" width="2.7109375" style="85" customWidth="1"/>
    <col min="2" max="2" width="104" style="85" customWidth="1"/>
    <col min="3" max="5" width="13.42578125" style="85" customWidth="1"/>
    <col min="6" max="6" width="13.85546875" style="85" customWidth="1"/>
    <col min="7" max="8" width="12.5703125" style="85" customWidth="1"/>
    <col min="9" max="9" width="13.28515625" style="85" customWidth="1"/>
    <col min="10" max="10" width="12.28515625" style="85" customWidth="1"/>
    <col min="11" max="12" width="15.140625" style="85" customWidth="1"/>
    <col min="13" max="13" width="7.7109375" style="85" customWidth="1"/>
    <col min="14" max="14" width="13" style="85" customWidth="1"/>
    <col min="15" max="15" width="3.28515625" style="85" customWidth="1"/>
    <col min="16" max="16" width="10.7109375" style="85" customWidth="1"/>
    <col min="17" max="17" width="11.5703125" style="85" customWidth="1"/>
    <col min="18" max="18" width="12.42578125" style="85" customWidth="1"/>
    <col min="19" max="20" width="9.140625" style="85" customWidth="1"/>
    <col min="21" max="21" width="10" style="85"/>
    <col min="22" max="22" width="10" style="85" customWidth="1"/>
    <col min="23" max="16384" width="10" style="85"/>
  </cols>
  <sheetData>
    <row r="1" spans="1:17" ht="20.100000000000001" customHeight="1">
      <c r="B1" s="22" t="s">
        <v>18</v>
      </c>
      <c r="C1" s="90"/>
      <c r="D1" s="90"/>
      <c r="G1" s="90"/>
      <c r="H1" s="90"/>
    </row>
    <row r="2" spans="1:17" ht="20.100000000000001" customHeight="1">
      <c r="B2" s="22" t="s">
        <v>116</v>
      </c>
    </row>
    <row r="3" spans="1:17" ht="20.100000000000001" customHeight="1">
      <c r="B3" s="23" t="s">
        <v>51</v>
      </c>
      <c r="C3" s="91"/>
      <c r="D3" s="91"/>
      <c r="E3" s="80"/>
      <c r="F3" s="92"/>
      <c r="G3" s="92"/>
      <c r="H3" s="82"/>
    </row>
    <row r="4" spans="1:17" ht="12.75" customHeight="1">
      <c r="C4" s="10"/>
      <c r="D4" s="10"/>
      <c r="E4" s="10"/>
      <c r="F4" s="10"/>
      <c r="G4" s="10"/>
      <c r="H4" s="10"/>
      <c r="I4" s="10"/>
      <c r="J4" s="10"/>
      <c r="K4" s="10"/>
      <c r="L4" s="10"/>
      <c r="M4" s="10"/>
      <c r="N4" s="10"/>
      <c r="P4" s="24"/>
    </row>
    <row r="5" spans="1:17" ht="12.75" customHeight="1">
      <c r="C5" s="10"/>
      <c r="D5" s="10"/>
      <c r="E5" s="10"/>
      <c r="F5" s="10"/>
      <c r="G5" s="10"/>
      <c r="H5" s="10"/>
      <c r="I5" s="10"/>
      <c r="J5" s="10"/>
      <c r="K5" s="10"/>
      <c r="L5" s="24" t="s">
        <v>64</v>
      </c>
      <c r="P5" s="16"/>
    </row>
    <row r="6" spans="1:17" ht="33" customHeight="1">
      <c r="B6" s="58" t="s">
        <v>104</v>
      </c>
      <c r="C6" s="108" t="s">
        <v>19</v>
      </c>
      <c r="D6" s="108" t="s">
        <v>20</v>
      </c>
      <c r="E6" s="108" t="s">
        <v>21</v>
      </c>
      <c r="F6" s="108" t="s">
        <v>63</v>
      </c>
      <c r="G6" s="108" t="s">
        <v>108</v>
      </c>
      <c r="H6" s="108" t="s">
        <v>109</v>
      </c>
      <c r="I6" s="108" t="s">
        <v>110</v>
      </c>
      <c r="J6" s="108" t="s">
        <v>111</v>
      </c>
      <c r="K6" s="108" t="s">
        <v>70</v>
      </c>
      <c r="L6" s="109" t="s">
        <v>22</v>
      </c>
      <c r="N6" s="49" t="s">
        <v>9</v>
      </c>
      <c r="O6" s="9"/>
      <c r="P6" s="107" t="s">
        <v>7</v>
      </c>
      <c r="Q6" s="107" t="s">
        <v>8</v>
      </c>
    </row>
    <row r="7" spans="1:17" ht="51.75" customHeight="1">
      <c r="B7" s="56" t="s">
        <v>105</v>
      </c>
      <c r="C7" s="108"/>
      <c r="D7" s="108"/>
      <c r="E7" s="108"/>
      <c r="F7" s="108"/>
      <c r="G7" s="108"/>
      <c r="H7" s="108"/>
      <c r="I7" s="108"/>
      <c r="J7" s="108"/>
      <c r="K7" s="108"/>
      <c r="L7" s="109"/>
      <c r="N7" s="49" t="s">
        <v>112</v>
      </c>
      <c r="O7" s="57"/>
      <c r="P7" s="107"/>
      <c r="Q7" s="107"/>
    </row>
    <row r="8" spans="1:17" ht="15.95" customHeight="1">
      <c r="A8" s="16"/>
      <c r="B8" s="28" t="s">
        <v>12</v>
      </c>
      <c r="C8" s="86">
        <v>85</v>
      </c>
      <c r="D8" s="86">
        <v>0</v>
      </c>
      <c r="E8" s="86">
        <v>80</v>
      </c>
      <c r="F8" s="86">
        <v>183</v>
      </c>
      <c r="G8" s="86">
        <v>103</v>
      </c>
      <c r="H8" s="86">
        <v>40</v>
      </c>
      <c r="I8" s="86">
        <v>37</v>
      </c>
      <c r="J8" s="86">
        <v>25</v>
      </c>
      <c r="K8" s="86">
        <v>1</v>
      </c>
      <c r="L8" s="59">
        <f>SUM(C8:K8)</f>
        <v>554</v>
      </c>
      <c r="M8" s="10"/>
      <c r="N8" s="10"/>
      <c r="O8" s="19"/>
      <c r="P8" s="46">
        <v>554</v>
      </c>
      <c r="Q8" s="47">
        <f t="shared" ref="Q8:Q13" si="0">P8-L8</f>
        <v>0</v>
      </c>
    </row>
    <row r="9" spans="1:17" ht="15.95" customHeight="1">
      <c r="A9" s="16"/>
      <c r="B9" s="28" t="s">
        <v>57</v>
      </c>
      <c r="C9" s="43"/>
      <c r="D9" s="43"/>
      <c r="E9" s="43"/>
      <c r="F9" s="43"/>
      <c r="G9" s="43"/>
      <c r="H9" s="43"/>
      <c r="I9" s="43"/>
      <c r="J9" s="43"/>
      <c r="K9" s="43"/>
      <c r="L9" s="43"/>
      <c r="M9" s="10"/>
      <c r="N9" s="10"/>
      <c r="O9" s="19"/>
      <c r="P9" s="78"/>
      <c r="Q9" s="79"/>
    </row>
    <row r="10" spans="1:17" ht="15.95" customHeight="1">
      <c r="A10" s="16"/>
      <c r="B10" s="29" t="s">
        <v>94</v>
      </c>
      <c r="C10" s="17">
        <v>753</v>
      </c>
      <c r="D10" s="17">
        <v>0</v>
      </c>
      <c r="E10" s="17">
        <v>15127</v>
      </c>
      <c r="F10" s="17">
        <v>29694</v>
      </c>
      <c r="G10" s="17">
        <v>4525</v>
      </c>
      <c r="H10" s="17">
        <v>10436</v>
      </c>
      <c r="I10" s="17">
        <v>2655</v>
      </c>
      <c r="J10" s="17">
        <v>1128</v>
      </c>
      <c r="K10" s="17">
        <v>0</v>
      </c>
      <c r="L10" s="33">
        <f>SUM(C10:K10)</f>
        <v>64318</v>
      </c>
      <c r="M10" s="10"/>
      <c r="N10" s="10"/>
      <c r="O10" s="18"/>
      <c r="P10" s="46">
        <v>64318</v>
      </c>
      <c r="Q10" s="47">
        <f t="shared" si="0"/>
        <v>0</v>
      </c>
    </row>
    <row r="11" spans="1:17" ht="15.95" customHeight="1">
      <c r="B11" s="29" t="s">
        <v>91</v>
      </c>
      <c r="C11" s="17">
        <v>-6</v>
      </c>
      <c r="D11" s="17">
        <v>0</v>
      </c>
      <c r="E11" s="17">
        <v>-14</v>
      </c>
      <c r="F11" s="17">
        <v>-919</v>
      </c>
      <c r="G11" s="17">
        <v>-40</v>
      </c>
      <c r="H11" s="17">
        <v>-16</v>
      </c>
      <c r="I11" s="17">
        <v>-6</v>
      </c>
      <c r="J11" s="17">
        <v>-2</v>
      </c>
      <c r="K11" s="17">
        <v>0</v>
      </c>
      <c r="L11" s="33">
        <f>SUM(C11:K11)</f>
        <v>-1003</v>
      </c>
      <c r="O11" s="15"/>
      <c r="P11" s="46">
        <v>-1003</v>
      </c>
      <c r="Q11" s="47">
        <f t="shared" si="0"/>
        <v>0</v>
      </c>
    </row>
    <row r="12" spans="1:17" ht="15.95" customHeight="1">
      <c r="B12" s="28" t="s">
        <v>15</v>
      </c>
      <c r="C12" s="17">
        <v>1036</v>
      </c>
      <c r="D12" s="17">
        <v>0</v>
      </c>
      <c r="E12" s="17">
        <v>20808</v>
      </c>
      <c r="F12" s="17">
        <v>40848</v>
      </c>
      <c r="G12" s="17">
        <v>6224</v>
      </c>
      <c r="H12" s="17">
        <v>14355</v>
      </c>
      <c r="I12" s="17">
        <v>3652</v>
      </c>
      <c r="J12" s="17">
        <v>1552</v>
      </c>
      <c r="K12" s="17">
        <v>2120</v>
      </c>
      <c r="L12" s="33">
        <f>SUM(C12:K12)</f>
        <v>90595</v>
      </c>
      <c r="M12" s="10"/>
      <c r="N12" s="10"/>
      <c r="O12" s="11"/>
      <c r="P12" s="46">
        <v>90595</v>
      </c>
      <c r="Q12" s="47">
        <f t="shared" si="0"/>
        <v>0</v>
      </c>
    </row>
    <row r="13" spans="1:17" ht="15.95" customHeight="1">
      <c r="B13" s="31" t="s">
        <v>68</v>
      </c>
      <c r="C13" s="32">
        <f>C8+C9+C10+C11+C12</f>
        <v>1868</v>
      </c>
      <c r="D13" s="32">
        <f t="shared" ref="D13:L13" si="1">D8+D9+D10+D11+D12</f>
        <v>0</v>
      </c>
      <c r="E13" s="32">
        <f t="shared" si="1"/>
        <v>36001</v>
      </c>
      <c r="F13" s="32">
        <f t="shared" si="1"/>
        <v>69806</v>
      </c>
      <c r="G13" s="32">
        <f t="shared" si="1"/>
        <v>10812</v>
      </c>
      <c r="H13" s="32">
        <f t="shared" si="1"/>
        <v>24815</v>
      </c>
      <c r="I13" s="32">
        <f t="shared" si="1"/>
        <v>6338</v>
      </c>
      <c r="J13" s="32">
        <f t="shared" si="1"/>
        <v>2703</v>
      </c>
      <c r="K13" s="32">
        <f t="shared" si="1"/>
        <v>2121</v>
      </c>
      <c r="L13" s="32">
        <f t="shared" si="1"/>
        <v>154464</v>
      </c>
      <c r="M13" s="12"/>
      <c r="N13" s="10"/>
      <c r="O13" s="11"/>
      <c r="P13" s="46">
        <v>154464</v>
      </c>
      <c r="Q13" s="47">
        <f t="shared" si="0"/>
        <v>0</v>
      </c>
    </row>
    <row r="14" spans="1:17" ht="12.75" customHeight="1">
      <c r="C14" s="3"/>
      <c r="D14" s="3"/>
      <c r="E14" s="3"/>
      <c r="F14" s="3"/>
      <c r="G14" s="3"/>
      <c r="H14" s="3"/>
      <c r="I14" s="3"/>
      <c r="J14" s="3"/>
      <c r="K14" s="3"/>
      <c r="L14" s="3"/>
      <c r="N14" s="10"/>
      <c r="O14" s="5"/>
      <c r="P14" s="7"/>
      <c r="Q14" s="7"/>
    </row>
    <row r="15" spans="1:17" ht="15.95" customHeight="1">
      <c r="B15" s="45" t="s">
        <v>95</v>
      </c>
      <c r="C15" s="83">
        <f t="shared" ref="C15:K15" si="2">IF(C10&gt;-C21,C10+C21,0)</f>
        <v>0</v>
      </c>
      <c r="D15" s="83">
        <f t="shared" si="2"/>
        <v>0</v>
      </c>
      <c r="E15" s="83">
        <f t="shared" si="2"/>
        <v>0</v>
      </c>
      <c r="F15" s="83">
        <f t="shared" si="2"/>
        <v>0</v>
      </c>
      <c r="G15" s="83">
        <f t="shared" si="2"/>
        <v>0</v>
      </c>
      <c r="H15" s="83">
        <f t="shared" si="2"/>
        <v>0</v>
      </c>
      <c r="I15" s="83">
        <f t="shared" si="2"/>
        <v>0</v>
      </c>
      <c r="J15" s="83">
        <f t="shared" si="2"/>
        <v>0</v>
      </c>
      <c r="K15" s="83">
        <f t="shared" si="2"/>
        <v>0</v>
      </c>
      <c r="L15" s="33">
        <f>SUM(C15:K15)</f>
        <v>0</v>
      </c>
      <c r="N15" s="10"/>
      <c r="O15" s="5"/>
      <c r="P15" s="7"/>
      <c r="Q15" s="7"/>
    </row>
    <row r="16" spans="1:17" ht="15.95" customHeight="1">
      <c r="B16" s="31" t="s">
        <v>92</v>
      </c>
      <c r="C16" s="32">
        <f>SUM(C8:C9,C12,C15)+C19+C20+C11</f>
        <v>1115</v>
      </c>
      <c r="D16" s="32">
        <f t="shared" ref="D16:K16" si="3">SUM(D8:D9,D12,D15)+D19+D20+D11</f>
        <v>0</v>
      </c>
      <c r="E16" s="32">
        <f t="shared" si="3"/>
        <v>20874</v>
      </c>
      <c r="F16" s="32">
        <f t="shared" si="3"/>
        <v>40020</v>
      </c>
      <c r="G16" s="32">
        <f t="shared" si="3"/>
        <v>6287</v>
      </c>
      <c r="H16" s="32">
        <f t="shared" si="3"/>
        <v>14370</v>
      </c>
      <c r="I16" s="32">
        <f t="shared" si="3"/>
        <v>3652</v>
      </c>
      <c r="J16" s="32">
        <f t="shared" si="3"/>
        <v>1575</v>
      </c>
      <c r="K16" s="32">
        <f t="shared" si="3"/>
        <v>2062</v>
      </c>
      <c r="L16" s="32">
        <f>SUM(C16:K16)</f>
        <v>89955</v>
      </c>
      <c r="N16" s="10"/>
      <c r="O16" s="6"/>
      <c r="P16" s="7"/>
      <c r="Q16" s="7"/>
    </row>
    <row r="17" spans="1:19" ht="12.75" customHeight="1">
      <c r="A17" s="16"/>
      <c r="C17" s="3"/>
      <c r="D17" s="3"/>
      <c r="E17" s="3"/>
      <c r="F17" s="3"/>
      <c r="G17" s="3"/>
      <c r="H17" s="3"/>
      <c r="I17" s="3"/>
      <c r="J17" s="3"/>
      <c r="K17" s="3"/>
      <c r="L17" s="3"/>
      <c r="O17" s="18"/>
      <c r="P17" s="7"/>
      <c r="Q17" s="7"/>
    </row>
    <row r="18" spans="1:19" ht="15.95" customHeight="1">
      <c r="B18" s="21" t="s">
        <v>54</v>
      </c>
      <c r="C18" s="3"/>
      <c r="D18" s="3"/>
      <c r="E18" s="3"/>
      <c r="F18" s="3"/>
      <c r="G18" s="3"/>
      <c r="H18" s="3"/>
      <c r="I18" s="3"/>
      <c r="J18" s="3"/>
      <c r="K18" s="3"/>
      <c r="L18" s="3"/>
      <c r="M18" s="10"/>
      <c r="N18" s="5"/>
      <c r="O18" s="3"/>
      <c r="P18" s="7"/>
      <c r="Q18" s="7"/>
      <c r="R18" s="42"/>
      <c r="S18" s="42"/>
    </row>
    <row r="19" spans="1:19" ht="15.95" customHeight="1">
      <c r="A19" s="16"/>
      <c r="B19" s="29" t="s">
        <v>69</v>
      </c>
      <c r="C19" s="17">
        <v>0</v>
      </c>
      <c r="D19" s="17">
        <v>0</v>
      </c>
      <c r="E19" s="17">
        <v>0</v>
      </c>
      <c r="F19" s="17">
        <v>-92</v>
      </c>
      <c r="G19" s="17">
        <v>0</v>
      </c>
      <c r="H19" s="17">
        <v>-9</v>
      </c>
      <c r="I19" s="17">
        <v>-31</v>
      </c>
      <c r="J19" s="17">
        <v>0</v>
      </c>
      <c r="K19" s="17">
        <v>-59</v>
      </c>
      <c r="L19" s="33">
        <f t="shared" ref="L19:L23" si="4">SUM(C19:K19)</f>
        <v>-191</v>
      </c>
      <c r="O19" s="19"/>
      <c r="P19" s="46">
        <v>-191</v>
      </c>
      <c r="Q19" s="47">
        <f t="shared" ref="Q19:Q23" si="5">P19-L19</f>
        <v>0</v>
      </c>
    </row>
    <row r="20" spans="1:19" ht="15.95" customHeight="1">
      <c r="A20" s="16"/>
      <c r="B20" s="28" t="s">
        <v>56</v>
      </c>
      <c r="C20" s="43"/>
      <c r="D20" s="43"/>
      <c r="E20" s="43"/>
      <c r="F20" s="43"/>
      <c r="G20" s="43"/>
      <c r="H20" s="43"/>
      <c r="I20" s="43"/>
      <c r="J20" s="43"/>
      <c r="K20" s="43"/>
      <c r="L20" s="43"/>
      <c r="O20" s="18"/>
      <c r="P20" s="78"/>
      <c r="Q20" s="79"/>
    </row>
    <row r="21" spans="1:19" ht="15.95" customHeight="1">
      <c r="B21" s="29" t="s">
        <v>97</v>
      </c>
      <c r="C21" s="17">
        <v>-753</v>
      </c>
      <c r="D21" s="17">
        <v>0</v>
      </c>
      <c r="E21" s="17">
        <v>-15127</v>
      </c>
      <c r="F21" s="17">
        <v>-29694</v>
      </c>
      <c r="G21" s="17">
        <v>-4525</v>
      </c>
      <c r="H21" s="17">
        <v>-10436</v>
      </c>
      <c r="I21" s="17">
        <v>-2655</v>
      </c>
      <c r="J21" s="17">
        <v>-1128</v>
      </c>
      <c r="K21" s="17">
        <v>0</v>
      </c>
      <c r="L21" s="33">
        <f t="shared" si="4"/>
        <v>-64318</v>
      </c>
      <c r="O21" s="18"/>
      <c r="P21" s="46">
        <v>-64318</v>
      </c>
      <c r="Q21" s="47">
        <f t="shared" si="5"/>
        <v>0</v>
      </c>
    </row>
    <row r="22" spans="1:19" ht="15.95" customHeight="1">
      <c r="B22" s="28" t="s">
        <v>17</v>
      </c>
      <c r="C22" s="17">
        <v>-112</v>
      </c>
      <c r="D22" s="17">
        <v>0</v>
      </c>
      <c r="E22" s="17">
        <v>-876</v>
      </c>
      <c r="F22" s="17">
        <v>-15406</v>
      </c>
      <c r="G22" s="17">
        <v>-1603</v>
      </c>
      <c r="H22" s="17">
        <v>-4604</v>
      </c>
      <c r="I22" s="17">
        <v>-1645</v>
      </c>
      <c r="J22" s="17">
        <v>-642</v>
      </c>
      <c r="K22" s="17">
        <v>-2061</v>
      </c>
      <c r="L22" s="33">
        <f t="shared" si="4"/>
        <v>-26949</v>
      </c>
      <c r="O22" s="18"/>
      <c r="P22" s="46">
        <v>-26949</v>
      </c>
      <c r="Q22" s="47">
        <f t="shared" si="5"/>
        <v>0</v>
      </c>
    </row>
    <row r="23" spans="1:19" ht="15.95" customHeight="1">
      <c r="B23" s="34" t="s">
        <v>90</v>
      </c>
      <c r="C23" s="32">
        <f t="shared" ref="C23:K23" si="6">SUM(C19:C22)</f>
        <v>-865</v>
      </c>
      <c r="D23" s="32">
        <f t="shared" si="6"/>
        <v>0</v>
      </c>
      <c r="E23" s="32">
        <f t="shared" si="6"/>
        <v>-16003</v>
      </c>
      <c r="F23" s="32">
        <f t="shared" si="6"/>
        <v>-45192</v>
      </c>
      <c r="G23" s="32">
        <f t="shared" si="6"/>
        <v>-6128</v>
      </c>
      <c r="H23" s="32">
        <f t="shared" si="6"/>
        <v>-15049</v>
      </c>
      <c r="I23" s="32">
        <f t="shared" si="6"/>
        <v>-4331</v>
      </c>
      <c r="J23" s="32">
        <f t="shared" si="6"/>
        <v>-1770</v>
      </c>
      <c r="K23" s="32">
        <f t="shared" si="6"/>
        <v>-2120</v>
      </c>
      <c r="L23" s="32">
        <f t="shared" si="4"/>
        <v>-91458</v>
      </c>
      <c r="M23" s="1"/>
      <c r="O23" s="15"/>
      <c r="P23" s="46">
        <v>-91458</v>
      </c>
      <c r="Q23" s="47">
        <f t="shared" si="5"/>
        <v>0</v>
      </c>
    </row>
    <row r="24" spans="1:19" ht="12.75" customHeight="1">
      <c r="A24" s="16"/>
      <c r="B24" s="2"/>
      <c r="C24" s="3"/>
      <c r="D24" s="3"/>
      <c r="E24" s="3"/>
      <c r="F24" s="3"/>
      <c r="G24" s="3"/>
      <c r="H24" s="3"/>
      <c r="I24" s="3"/>
      <c r="J24" s="3"/>
      <c r="K24" s="3"/>
      <c r="L24" s="3"/>
      <c r="O24" s="16"/>
      <c r="P24" s="7"/>
      <c r="Q24" s="7"/>
    </row>
    <row r="25" spans="1:19" ht="15.95" customHeight="1">
      <c r="A25" s="16"/>
      <c r="B25" s="45" t="s">
        <v>96</v>
      </c>
      <c r="C25" s="83">
        <f t="shared" ref="C25:K25" si="7">IF(-C21&gt;C10,C21+C10,0)</f>
        <v>0</v>
      </c>
      <c r="D25" s="83">
        <f t="shared" si="7"/>
        <v>0</v>
      </c>
      <c r="E25" s="83">
        <f t="shared" si="7"/>
        <v>0</v>
      </c>
      <c r="F25" s="83">
        <f t="shared" si="7"/>
        <v>0</v>
      </c>
      <c r="G25" s="83">
        <f t="shared" si="7"/>
        <v>0</v>
      </c>
      <c r="H25" s="83">
        <f t="shared" si="7"/>
        <v>0</v>
      </c>
      <c r="I25" s="83">
        <f t="shared" si="7"/>
        <v>0</v>
      </c>
      <c r="J25" s="83">
        <f t="shared" si="7"/>
        <v>0</v>
      </c>
      <c r="K25" s="83">
        <f t="shared" si="7"/>
        <v>0</v>
      </c>
      <c r="L25" s="33">
        <f t="shared" ref="L25:L26" si="8">SUM(C25:K25)</f>
        <v>0</v>
      </c>
      <c r="O25" s="16"/>
      <c r="P25" s="7"/>
      <c r="Q25" s="7"/>
    </row>
    <row r="26" spans="1:19" ht="15.95" customHeight="1">
      <c r="A26" s="16"/>
      <c r="B26" s="31" t="s">
        <v>93</v>
      </c>
      <c r="C26" s="32">
        <f>SUM(C22,C25)</f>
        <v>-112</v>
      </c>
      <c r="D26" s="32">
        <f t="shared" ref="D26:K26" si="9">SUM(D22,D25)</f>
        <v>0</v>
      </c>
      <c r="E26" s="32">
        <f t="shared" si="9"/>
        <v>-876</v>
      </c>
      <c r="F26" s="32">
        <f t="shared" si="9"/>
        <v>-15406</v>
      </c>
      <c r="G26" s="32">
        <f t="shared" si="9"/>
        <v>-1603</v>
      </c>
      <c r="H26" s="32">
        <f t="shared" si="9"/>
        <v>-4604</v>
      </c>
      <c r="I26" s="32">
        <f t="shared" si="9"/>
        <v>-1645</v>
      </c>
      <c r="J26" s="32">
        <f t="shared" si="9"/>
        <v>-642</v>
      </c>
      <c r="K26" s="32">
        <f t="shared" si="9"/>
        <v>-2061</v>
      </c>
      <c r="L26" s="32">
        <f t="shared" si="8"/>
        <v>-26949</v>
      </c>
      <c r="O26" s="15"/>
      <c r="P26" s="7"/>
      <c r="Q26" s="7"/>
    </row>
    <row r="27" spans="1:19" ht="12.75" customHeight="1">
      <c r="A27" s="16"/>
      <c r="B27" s="2"/>
      <c r="C27" s="3"/>
      <c r="D27" s="3"/>
      <c r="E27" s="3"/>
      <c r="F27" s="3"/>
      <c r="G27" s="3"/>
      <c r="H27" s="3"/>
      <c r="I27" s="3"/>
      <c r="J27" s="3"/>
      <c r="K27" s="3"/>
      <c r="L27" s="3"/>
      <c r="O27" s="15"/>
      <c r="P27" s="7"/>
      <c r="Q27" s="7"/>
    </row>
    <row r="28" spans="1:19" ht="15.95" customHeight="1">
      <c r="A28" s="16"/>
      <c r="B28" s="31" t="s">
        <v>67</v>
      </c>
      <c r="C28" s="32">
        <f>C13+C23</f>
        <v>1003</v>
      </c>
      <c r="D28" s="32">
        <f t="shared" ref="D28:L28" si="10">D13+D23</f>
        <v>0</v>
      </c>
      <c r="E28" s="32">
        <f t="shared" si="10"/>
        <v>19998</v>
      </c>
      <c r="F28" s="32">
        <f t="shared" si="10"/>
        <v>24614</v>
      </c>
      <c r="G28" s="32">
        <f t="shared" si="10"/>
        <v>4684</v>
      </c>
      <c r="H28" s="32">
        <f t="shared" si="10"/>
        <v>9766</v>
      </c>
      <c r="I28" s="32">
        <f t="shared" si="10"/>
        <v>2007</v>
      </c>
      <c r="J28" s="32">
        <f t="shared" si="10"/>
        <v>933</v>
      </c>
      <c r="K28" s="32">
        <f t="shared" si="10"/>
        <v>1</v>
      </c>
      <c r="L28" s="32">
        <f t="shared" si="10"/>
        <v>63006</v>
      </c>
      <c r="M28" s="1"/>
      <c r="O28" s="15"/>
      <c r="P28" s="46">
        <v>63006</v>
      </c>
      <c r="Q28" s="47">
        <f>P28-L28</f>
        <v>0</v>
      </c>
    </row>
    <row r="29" spans="1:19" ht="12.75" customHeight="1">
      <c r="A29" s="20"/>
      <c r="B29" s="2"/>
      <c r="C29" s="3"/>
      <c r="D29" s="3"/>
      <c r="E29" s="3"/>
      <c r="F29" s="3"/>
      <c r="G29" s="3"/>
      <c r="H29" s="3"/>
      <c r="I29" s="3"/>
      <c r="J29" s="3"/>
      <c r="K29" s="3"/>
      <c r="L29" s="3"/>
      <c r="O29" s="41"/>
      <c r="P29" s="3"/>
      <c r="Q29" s="3"/>
    </row>
    <row r="30" spans="1:19" ht="15.95" customHeight="1">
      <c r="B30" s="28" t="s">
        <v>14</v>
      </c>
      <c r="C30" s="17">
        <v>0</v>
      </c>
      <c r="D30" s="17">
        <v>0</v>
      </c>
      <c r="E30" s="17">
        <v>0</v>
      </c>
      <c r="F30" s="17">
        <v>0</v>
      </c>
      <c r="G30" s="17">
        <v>0</v>
      </c>
      <c r="H30" s="17">
        <v>0</v>
      </c>
      <c r="I30" s="17">
        <v>0</v>
      </c>
      <c r="J30" s="17">
        <v>0</v>
      </c>
      <c r="K30" s="17">
        <v>0</v>
      </c>
      <c r="L30" s="33">
        <f>SUM(C30:K30)</f>
        <v>0</v>
      </c>
      <c r="M30" s="10"/>
      <c r="N30" s="10"/>
      <c r="P30" s="11"/>
      <c r="Q30" s="15"/>
    </row>
    <row r="31" spans="1:19" s="16" customFormat="1" ht="12.75" customHeight="1">
      <c r="A31" s="85"/>
      <c r="B31" s="14"/>
      <c r="C31" s="11"/>
      <c r="D31" s="11"/>
      <c r="E31" s="11"/>
      <c r="F31" s="11"/>
      <c r="G31" s="11"/>
      <c r="H31" s="11"/>
      <c r="I31" s="11"/>
      <c r="J31" s="11"/>
      <c r="K31" s="11"/>
      <c r="L31" s="11"/>
      <c r="M31" s="13"/>
      <c r="N31" s="13"/>
      <c r="O31" s="36"/>
      <c r="P31" s="25"/>
      <c r="Q31" s="26"/>
    </row>
    <row r="32" spans="1:19" s="16" customFormat="1" ht="15.95" customHeight="1">
      <c r="B32" s="37" t="s">
        <v>106</v>
      </c>
      <c r="C32" s="11"/>
      <c r="D32" s="11"/>
      <c r="E32" s="11"/>
      <c r="F32" s="11"/>
      <c r="G32" s="11"/>
      <c r="H32" s="11"/>
      <c r="I32" s="11"/>
      <c r="J32" s="11"/>
      <c r="K32" s="11"/>
      <c r="L32" s="15"/>
      <c r="M32" s="25"/>
      <c r="O32" s="15"/>
      <c r="P32" s="15"/>
      <c r="Q32" s="15"/>
      <c r="S32" s="15"/>
    </row>
    <row r="33" spans="1:19" s="16" customFormat="1" ht="15.95" customHeight="1">
      <c r="A33" s="85"/>
      <c r="B33" s="45" t="s">
        <v>117</v>
      </c>
      <c r="C33" s="83">
        <v>1091</v>
      </c>
      <c r="D33" s="83">
        <v>0</v>
      </c>
      <c r="E33" s="83">
        <v>19181</v>
      </c>
      <c r="F33" s="83">
        <v>37891</v>
      </c>
      <c r="G33" s="83">
        <v>5494</v>
      </c>
      <c r="H33" s="83">
        <v>13489</v>
      </c>
      <c r="I33" s="83">
        <v>3426</v>
      </c>
      <c r="J33" s="83">
        <v>1703</v>
      </c>
      <c r="K33" s="83">
        <v>1913</v>
      </c>
      <c r="L33" s="83">
        <v>84188</v>
      </c>
      <c r="M33" s="13"/>
      <c r="N33" s="13"/>
      <c r="O33" s="36"/>
      <c r="P33" s="40"/>
      <c r="Q33" s="39"/>
    </row>
    <row r="34" spans="1:19" ht="15.95" customHeight="1">
      <c r="B34" s="45" t="s">
        <v>118</v>
      </c>
      <c r="C34" s="83">
        <v>-31</v>
      </c>
      <c r="D34" s="83">
        <v>0</v>
      </c>
      <c r="E34" s="83">
        <v>-648</v>
      </c>
      <c r="F34" s="83">
        <v>-15224</v>
      </c>
      <c r="G34" s="83">
        <v>-1030</v>
      </c>
      <c r="H34" s="83">
        <v>-4448</v>
      </c>
      <c r="I34" s="83">
        <v>-1471</v>
      </c>
      <c r="J34" s="83">
        <v>-524</v>
      </c>
      <c r="K34" s="83">
        <v>-1856</v>
      </c>
      <c r="L34" s="83">
        <v>-25232</v>
      </c>
      <c r="O34" s="36"/>
      <c r="P34" s="3"/>
      <c r="Q34" s="3"/>
    </row>
    <row r="35" spans="1:19" ht="15.95" customHeight="1">
      <c r="B35" s="45" t="s">
        <v>119</v>
      </c>
      <c r="C35" s="83">
        <v>1060</v>
      </c>
      <c r="D35" s="83">
        <v>0</v>
      </c>
      <c r="E35" s="83">
        <v>18533</v>
      </c>
      <c r="F35" s="83">
        <v>22667</v>
      </c>
      <c r="G35" s="83">
        <v>4464</v>
      </c>
      <c r="H35" s="83">
        <v>9041</v>
      </c>
      <c r="I35" s="83">
        <v>1955</v>
      </c>
      <c r="J35" s="83">
        <v>1179</v>
      </c>
      <c r="K35" s="83">
        <v>57</v>
      </c>
      <c r="L35" s="83">
        <v>58956</v>
      </c>
      <c r="O35" s="36"/>
      <c r="P35" s="3"/>
      <c r="Q35" s="3"/>
    </row>
    <row r="36" spans="1:19" ht="12.75" customHeight="1">
      <c r="C36" s="41">
        <v>2</v>
      </c>
      <c r="D36" s="41">
        <v>3</v>
      </c>
      <c r="E36" s="41">
        <v>4</v>
      </c>
      <c r="F36" s="41">
        <v>5</v>
      </c>
      <c r="G36" s="41">
        <v>6</v>
      </c>
      <c r="H36" s="41">
        <v>7</v>
      </c>
      <c r="I36" s="41">
        <v>8</v>
      </c>
      <c r="J36" s="41">
        <v>9</v>
      </c>
      <c r="K36" s="41">
        <v>10</v>
      </c>
      <c r="L36" s="41">
        <v>11</v>
      </c>
      <c r="O36" s="36"/>
      <c r="P36" s="3"/>
      <c r="Q36" s="3"/>
    </row>
    <row r="37" spans="1:19" ht="18" customHeight="1">
      <c r="B37" s="27" t="s">
        <v>103</v>
      </c>
      <c r="C37" s="3"/>
      <c r="D37" s="3"/>
      <c r="E37" s="3"/>
      <c r="F37" s="3"/>
      <c r="G37" s="3"/>
      <c r="H37" s="3"/>
      <c r="I37" s="3"/>
      <c r="J37" s="3"/>
      <c r="K37" s="3"/>
      <c r="L37" s="3"/>
      <c r="O37" s="3"/>
      <c r="P37" s="3"/>
      <c r="Q37" s="3"/>
      <c r="R37" s="3"/>
      <c r="S37" s="3"/>
    </row>
    <row r="38" spans="1:19" ht="15.95" customHeight="1">
      <c r="B38" s="1" t="s">
        <v>53</v>
      </c>
      <c r="C38" s="3"/>
      <c r="D38" s="3"/>
      <c r="E38" s="3"/>
      <c r="F38" s="3"/>
      <c r="G38" s="3"/>
      <c r="H38" s="3"/>
      <c r="I38" s="3"/>
      <c r="J38" s="3"/>
      <c r="K38" s="3"/>
      <c r="L38" s="3"/>
      <c r="O38" s="36"/>
      <c r="P38" s="3"/>
      <c r="Q38" s="3"/>
    </row>
    <row r="39" spans="1:19" ht="15.95" customHeight="1">
      <c r="B39" s="28" t="s">
        <v>10</v>
      </c>
      <c r="C39" s="17">
        <v>478</v>
      </c>
      <c r="D39" s="17">
        <v>0</v>
      </c>
      <c r="E39" s="17">
        <v>9675</v>
      </c>
      <c r="F39" s="17">
        <v>22503</v>
      </c>
      <c r="G39" s="17">
        <v>1905</v>
      </c>
      <c r="H39" s="17">
        <v>4184</v>
      </c>
      <c r="I39" s="17">
        <v>1434</v>
      </c>
      <c r="J39" s="17">
        <v>592</v>
      </c>
      <c r="K39" s="17">
        <v>1676</v>
      </c>
      <c r="L39" s="33">
        <f t="shared" ref="L39:L46" si="11">SUM(C39:K39)</f>
        <v>42447</v>
      </c>
      <c r="O39" s="81"/>
      <c r="P39" s="46">
        <v>42447</v>
      </c>
      <c r="Q39" s="47">
        <f>P39-L39</f>
        <v>0</v>
      </c>
    </row>
    <row r="40" spans="1:19" ht="15.95" customHeight="1">
      <c r="B40" s="53" t="s">
        <v>11</v>
      </c>
      <c r="C40" s="44">
        <f>SUM(C41:C46)</f>
        <v>228</v>
      </c>
      <c r="D40" s="44">
        <f>SUM(D41:D46)</f>
        <v>0</v>
      </c>
      <c r="E40" s="44">
        <f t="shared" ref="E40:J40" si="12">SUM(E41:E46)</f>
        <v>10464</v>
      </c>
      <c r="F40" s="44">
        <f t="shared" si="12"/>
        <v>16404</v>
      </c>
      <c r="G40" s="44">
        <f>SUM(G41:G46)</f>
        <v>4057</v>
      </c>
      <c r="H40" s="44">
        <f t="shared" si="12"/>
        <v>9520</v>
      </c>
      <c r="I40" s="44">
        <f t="shared" si="12"/>
        <v>2166</v>
      </c>
      <c r="J40" s="44">
        <f t="shared" si="12"/>
        <v>895</v>
      </c>
      <c r="K40" s="44">
        <f>SUM(K41:K46)</f>
        <v>385</v>
      </c>
      <c r="L40" s="33">
        <f t="shared" si="11"/>
        <v>44119</v>
      </c>
      <c r="O40" s="81"/>
      <c r="P40" s="46">
        <v>44119</v>
      </c>
      <c r="Q40" s="47">
        <f>P40-L40</f>
        <v>0</v>
      </c>
    </row>
    <row r="41" spans="1:19" ht="15.95" customHeight="1">
      <c r="B41" s="29" t="s">
        <v>71</v>
      </c>
      <c r="C41" s="17">
        <v>0</v>
      </c>
      <c r="D41" s="17">
        <v>0</v>
      </c>
      <c r="E41" s="17">
        <v>3443</v>
      </c>
      <c r="F41" s="17">
        <v>211</v>
      </c>
      <c r="G41" s="17">
        <v>659</v>
      </c>
      <c r="H41" s="17">
        <v>609</v>
      </c>
      <c r="I41" s="17">
        <v>25</v>
      </c>
      <c r="J41" s="17">
        <v>0</v>
      </c>
      <c r="K41" s="17">
        <v>0</v>
      </c>
      <c r="L41" s="33">
        <f t="shared" si="11"/>
        <v>4947</v>
      </c>
      <c r="O41" s="36"/>
      <c r="P41" s="3"/>
      <c r="Q41" s="3"/>
    </row>
    <row r="42" spans="1:19" ht="15.95" customHeight="1">
      <c r="B42" s="29" t="s">
        <v>72</v>
      </c>
      <c r="C42" s="17">
        <v>3</v>
      </c>
      <c r="D42" s="17">
        <v>0</v>
      </c>
      <c r="E42" s="17">
        <v>2811</v>
      </c>
      <c r="F42" s="17">
        <v>13838</v>
      </c>
      <c r="G42" s="17">
        <v>1256</v>
      </c>
      <c r="H42" s="17">
        <v>970</v>
      </c>
      <c r="I42" s="17">
        <v>992</v>
      </c>
      <c r="J42" s="17">
        <v>216</v>
      </c>
      <c r="K42" s="17">
        <v>0</v>
      </c>
      <c r="L42" s="33">
        <f t="shared" si="11"/>
        <v>20086</v>
      </c>
      <c r="O42" s="5"/>
      <c r="P42" s="3"/>
      <c r="Q42" s="3"/>
    </row>
    <row r="43" spans="1:19" ht="15.95" customHeight="1">
      <c r="B43" s="29" t="s">
        <v>73</v>
      </c>
      <c r="C43" s="17">
        <v>132</v>
      </c>
      <c r="D43" s="17">
        <v>0</v>
      </c>
      <c r="E43" s="17">
        <v>3717</v>
      </c>
      <c r="F43" s="17">
        <v>1719</v>
      </c>
      <c r="G43" s="17">
        <v>1613</v>
      </c>
      <c r="H43" s="17">
        <v>7666</v>
      </c>
      <c r="I43" s="17">
        <v>748</v>
      </c>
      <c r="J43" s="17">
        <v>658</v>
      </c>
      <c r="K43" s="17">
        <v>0</v>
      </c>
      <c r="L43" s="33">
        <f t="shared" si="11"/>
        <v>16253</v>
      </c>
      <c r="O43" s="36"/>
      <c r="P43" s="3"/>
      <c r="Q43" s="3"/>
    </row>
    <row r="44" spans="1:19" ht="15.95" customHeight="1">
      <c r="B44" s="29" t="s">
        <v>74</v>
      </c>
      <c r="C44" s="17">
        <v>0</v>
      </c>
      <c r="D44" s="17">
        <v>0</v>
      </c>
      <c r="E44" s="17">
        <v>348</v>
      </c>
      <c r="F44" s="17">
        <v>0</v>
      </c>
      <c r="G44" s="17">
        <v>0</v>
      </c>
      <c r="H44" s="17">
        <v>0</v>
      </c>
      <c r="I44" s="17">
        <v>290</v>
      </c>
      <c r="J44" s="17">
        <v>0</v>
      </c>
      <c r="K44" s="17">
        <v>105</v>
      </c>
      <c r="L44" s="33">
        <f t="shared" si="11"/>
        <v>743</v>
      </c>
      <c r="O44" s="51"/>
      <c r="P44" s="46">
        <v>743</v>
      </c>
      <c r="Q44" s="47">
        <f>P44-L44</f>
        <v>0</v>
      </c>
    </row>
    <row r="45" spans="1:19" ht="15.95" customHeight="1">
      <c r="B45" s="29" t="s">
        <v>75</v>
      </c>
      <c r="C45" s="17">
        <v>38</v>
      </c>
      <c r="D45" s="17">
        <v>0</v>
      </c>
      <c r="E45" s="17">
        <v>50</v>
      </c>
      <c r="F45" s="17">
        <v>325</v>
      </c>
      <c r="G45" s="17">
        <v>136</v>
      </c>
      <c r="H45" s="17">
        <v>262</v>
      </c>
      <c r="I45" s="17">
        <v>27</v>
      </c>
      <c r="J45" s="17">
        <v>11</v>
      </c>
      <c r="K45" s="17">
        <v>0</v>
      </c>
      <c r="L45" s="33">
        <f t="shared" si="11"/>
        <v>849</v>
      </c>
      <c r="O45" s="5"/>
      <c r="P45" s="46">
        <v>849</v>
      </c>
      <c r="Q45" s="47">
        <f>P45-L45</f>
        <v>0</v>
      </c>
    </row>
    <row r="46" spans="1:19" ht="15.95" customHeight="1">
      <c r="B46" s="29" t="s">
        <v>6</v>
      </c>
      <c r="C46" s="17">
        <v>55</v>
      </c>
      <c r="D46" s="17">
        <v>0</v>
      </c>
      <c r="E46" s="17">
        <v>95</v>
      </c>
      <c r="F46" s="17">
        <v>311</v>
      </c>
      <c r="G46" s="17">
        <v>393</v>
      </c>
      <c r="H46" s="17">
        <v>13</v>
      </c>
      <c r="I46" s="17">
        <v>84</v>
      </c>
      <c r="J46" s="17">
        <v>10</v>
      </c>
      <c r="K46" s="17">
        <v>280</v>
      </c>
      <c r="L46" s="33">
        <f t="shared" si="11"/>
        <v>1241</v>
      </c>
      <c r="O46" s="5"/>
      <c r="P46" s="3"/>
      <c r="Q46" s="3"/>
    </row>
    <row r="47" spans="1:19" ht="15.95" customHeight="1">
      <c r="B47" s="1" t="s">
        <v>54</v>
      </c>
      <c r="C47" s="3"/>
      <c r="D47" s="3"/>
      <c r="E47" s="3"/>
      <c r="F47" s="3"/>
      <c r="G47" s="3"/>
      <c r="H47" s="3"/>
      <c r="I47" s="3"/>
      <c r="J47" s="3"/>
      <c r="K47" s="3"/>
      <c r="L47" s="3"/>
      <c r="O47" s="5"/>
      <c r="P47" s="3"/>
      <c r="Q47" s="3"/>
    </row>
    <row r="48" spans="1:19" ht="15.95" customHeight="1">
      <c r="B48" s="28" t="s">
        <v>13</v>
      </c>
      <c r="C48" s="17">
        <v>-92</v>
      </c>
      <c r="D48" s="17">
        <v>0</v>
      </c>
      <c r="E48" s="17">
        <v>-309</v>
      </c>
      <c r="F48" s="17">
        <v>-2953</v>
      </c>
      <c r="G48" s="17">
        <v>-960</v>
      </c>
      <c r="H48" s="17">
        <v>-3906</v>
      </c>
      <c r="I48" s="17">
        <v>-1362</v>
      </c>
      <c r="J48" s="17">
        <v>-555</v>
      </c>
      <c r="K48" s="17">
        <v>0</v>
      </c>
      <c r="L48" s="33">
        <f>SUM(C48:K48)</f>
        <v>-10137</v>
      </c>
      <c r="O48" s="51"/>
      <c r="P48" s="46">
        <v>-10137</v>
      </c>
      <c r="Q48" s="47">
        <f>P48-L48</f>
        <v>0</v>
      </c>
    </row>
    <row r="49" spans="2:19" ht="6" customHeight="1">
      <c r="B49" s="4"/>
      <c r="C49" s="3"/>
      <c r="D49" s="3"/>
      <c r="E49" s="3"/>
      <c r="F49" s="3"/>
      <c r="G49" s="3"/>
      <c r="H49" s="3"/>
      <c r="I49" s="3"/>
      <c r="J49" s="3"/>
      <c r="K49" s="3"/>
      <c r="L49" s="3"/>
      <c r="M49" s="3"/>
      <c r="O49" s="38"/>
      <c r="P49" s="3"/>
    </row>
    <row r="50" spans="2:19" ht="15.95" customHeight="1">
      <c r="B50" s="55" t="s">
        <v>101</v>
      </c>
      <c r="C50" s="3"/>
      <c r="D50" s="3"/>
      <c r="E50" s="5"/>
      <c r="F50" s="3"/>
      <c r="G50" s="5"/>
      <c r="H50" s="5"/>
      <c r="I50" s="5"/>
      <c r="J50" s="5"/>
      <c r="K50" s="3"/>
      <c r="L50" s="3"/>
      <c r="O50" s="12"/>
    </row>
    <row r="51" spans="2:19" ht="15.95" customHeight="1">
      <c r="B51" s="62" t="s">
        <v>12</v>
      </c>
      <c r="C51" s="43"/>
      <c r="D51" s="43"/>
      <c r="E51" s="50">
        <f t="shared" ref="E51:J51" si="13">E8</f>
        <v>80</v>
      </c>
      <c r="F51" s="50">
        <f t="shared" si="13"/>
        <v>183</v>
      </c>
      <c r="G51" s="50">
        <f t="shared" si="13"/>
        <v>103</v>
      </c>
      <c r="H51" s="50">
        <f t="shared" si="13"/>
        <v>40</v>
      </c>
      <c r="I51" s="50">
        <f t="shared" si="13"/>
        <v>37</v>
      </c>
      <c r="J51" s="50">
        <f t="shared" si="13"/>
        <v>25</v>
      </c>
      <c r="K51" s="43"/>
      <c r="L51" s="33">
        <f>SUM(C51:K51)</f>
        <v>468</v>
      </c>
      <c r="N51" s="43"/>
      <c r="O51" s="12"/>
    </row>
    <row r="52" spans="2:19" ht="15.95" customHeight="1">
      <c r="B52" s="28" t="s">
        <v>0</v>
      </c>
      <c r="C52" s="43"/>
      <c r="D52" s="43"/>
      <c r="E52" s="17">
        <v>3071</v>
      </c>
      <c r="F52" s="17">
        <v>3680</v>
      </c>
      <c r="G52" s="17">
        <v>260</v>
      </c>
      <c r="H52" s="17">
        <v>328</v>
      </c>
      <c r="I52" s="17">
        <v>152</v>
      </c>
      <c r="J52" s="17">
        <v>59</v>
      </c>
      <c r="K52" s="43"/>
      <c r="L52" s="33">
        <f>SUM(C52:K52)</f>
        <v>7550</v>
      </c>
      <c r="N52" s="43"/>
      <c r="O52" s="5"/>
      <c r="P52" s="93"/>
      <c r="Q52" s="93"/>
      <c r="R52" s="93"/>
      <c r="S52" s="93"/>
    </row>
    <row r="53" spans="2:19" ht="15.95" customHeight="1">
      <c r="B53" s="29" t="s">
        <v>65</v>
      </c>
      <c r="C53" s="43"/>
      <c r="D53" s="43"/>
      <c r="E53" s="17">
        <v>76</v>
      </c>
      <c r="F53" s="17">
        <v>242</v>
      </c>
      <c r="G53" s="17">
        <v>660</v>
      </c>
      <c r="H53" s="17">
        <v>587</v>
      </c>
      <c r="I53" s="17">
        <v>25</v>
      </c>
      <c r="J53" s="17">
        <v>22</v>
      </c>
      <c r="K53" s="43"/>
      <c r="L53" s="33">
        <f>SUM(C53:K53)</f>
        <v>1612</v>
      </c>
      <c r="N53" s="43"/>
      <c r="P53" s="93"/>
      <c r="Q53" s="93"/>
      <c r="R53" s="93"/>
      <c r="S53" s="93"/>
    </row>
    <row r="54" spans="2:19" ht="15.95" customHeight="1">
      <c r="B54" s="53" t="s">
        <v>76</v>
      </c>
      <c r="C54" s="43"/>
      <c r="D54" s="43"/>
      <c r="E54" s="54">
        <f t="shared" ref="E54:J54" si="14">SUM(E55,E64)</f>
        <v>17661</v>
      </c>
      <c r="F54" s="54">
        <f t="shared" si="14"/>
        <v>36834</v>
      </c>
      <c r="G54" s="54">
        <f t="shared" si="14"/>
        <v>5304</v>
      </c>
      <c r="H54" s="54">
        <f t="shared" si="14"/>
        <v>13431</v>
      </c>
      <c r="I54" s="54">
        <f t="shared" si="14"/>
        <v>3444</v>
      </c>
      <c r="J54" s="54">
        <f t="shared" si="14"/>
        <v>1471</v>
      </c>
      <c r="K54" s="43"/>
      <c r="L54" s="33">
        <f>SUM(C54:K54)</f>
        <v>78145</v>
      </c>
      <c r="N54" s="54">
        <f>SUM(N55,N64)</f>
        <v>0</v>
      </c>
      <c r="P54" s="93"/>
      <c r="Q54" s="93"/>
      <c r="R54" s="93"/>
      <c r="S54" s="93"/>
    </row>
    <row r="55" spans="2:19" ht="15.95" customHeight="1">
      <c r="B55" s="53" t="s">
        <v>77</v>
      </c>
      <c r="C55" s="43"/>
      <c r="D55" s="43"/>
      <c r="E55" s="54">
        <f>E61+E62+E56+E63</f>
        <v>5608</v>
      </c>
      <c r="F55" s="54">
        <f>F56+F63</f>
        <v>23278</v>
      </c>
      <c r="G55" s="54">
        <f>G56+G63</f>
        <v>2073</v>
      </c>
      <c r="H55" s="54">
        <f>H56+H63</f>
        <v>8827</v>
      </c>
      <c r="I55" s="54">
        <f>I56+I63</f>
        <v>2760</v>
      </c>
      <c r="J55" s="54">
        <f>J56+J63</f>
        <v>231</v>
      </c>
      <c r="K55" s="43"/>
      <c r="L55" s="33">
        <f>SUM(C55:K55)</f>
        <v>42777</v>
      </c>
      <c r="N55" s="54">
        <f>N56</f>
        <v>0</v>
      </c>
      <c r="P55" s="93"/>
      <c r="Q55" s="93"/>
      <c r="R55" s="93"/>
      <c r="S55" s="93"/>
    </row>
    <row r="56" spans="2:19" ht="15.95" customHeight="1">
      <c r="B56" s="63" t="s">
        <v>58</v>
      </c>
      <c r="C56" s="43"/>
      <c r="D56" s="43"/>
      <c r="E56" s="54">
        <f>SUM(E57:E60)</f>
        <v>2951</v>
      </c>
      <c r="F56" s="54">
        <f t="shared" ref="F56:J56" si="15">SUM(F57:F60)</f>
        <v>21701</v>
      </c>
      <c r="G56" s="54">
        <f t="shared" si="15"/>
        <v>2073</v>
      </c>
      <c r="H56" s="54">
        <f t="shared" si="15"/>
        <v>7476</v>
      </c>
      <c r="I56" s="54">
        <f t="shared" si="15"/>
        <v>2760</v>
      </c>
      <c r="J56" s="54">
        <f t="shared" si="15"/>
        <v>231</v>
      </c>
      <c r="K56" s="43"/>
      <c r="L56" s="33">
        <f t="shared" ref="L56:L74" si="16">SUM(C56:K56)</f>
        <v>37192</v>
      </c>
      <c r="N56" s="54">
        <f>N60</f>
        <v>0</v>
      </c>
      <c r="P56" s="93"/>
      <c r="Q56" s="93"/>
      <c r="R56" s="93"/>
      <c r="S56" s="93"/>
    </row>
    <row r="57" spans="2:19" ht="15.95" customHeight="1">
      <c r="B57" s="29" t="s">
        <v>114</v>
      </c>
      <c r="C57" s="43"/>
      <c r="D57" s="43"/>
      <c r="E57" s="17">
        <v>0</v>
      </c>
      <c r="F57" s="17">
        <v>931</v>
      </c>
      <c r="G57" s="17">
        <v>0</v>
      </c>
      <c r="H57" s="17">
        <v>0</v>
      </c>
      <c r="I57" s="17">
        <v>0</v>
      </c>
      <c r="J57" s="17">
        <v>0</v>
      </c>
      <c r="K57" s="43"/>
      <c r="L57" s="33">
        <f t="shared" si="16"/>
        <v>931</v>
      </c>
      <c r="N57" s="43"/>
      <c r="P57" s="93"/>
      <c r="Q57" s="93"/>
      <c r="R57" s="93"/>
      <c r="S57" s="93"/>
    </row>
    <row r="58" spans="2:19" ht="15.95" customHeight="1">
      <c r="B58" s="29" t="s">
        <v>115</v>
      </c>
      <c r="C58" s="43"/>
      <c r="D58" s="43"/>
      <c r="E58" s="17">
        <v>0</v>
      </c>
      <c r="F58" s="17">
        <v>505</v>
      </c>
      <c r="G58" s="17">
        <v>0</v>
      </c>
      <c r="H58" s="17">
        <v>0</v>
      </c>
      <c r="I58" s="17">
        <v>0</v>
      </c>
      <c r="J58" s="17">
        <v>0</v>
      </c>
      <c r="K58" s="43"/>
      <c r="L58" s="33">
        <f t="shared" si="16"/>
        <v>505</v>
      </c>
      <c r="N58" s="43"/>
      <c r="P58" s="93"/>
      <c r="Q58" s="93"/>
      <c r="R58" s="93"/>
      <c r="S58" s="93"/>
    </row>
    <row r="59" spans="2:19" ht="15.95" customHeight="1">
      <c r="B59" s="29" t="s">
        <v>59</v>
      </c>
      <c r="C59" s="43"/>
      <c r="D59" s="43"/>
      <c r="E59" s="43"/>
      <c r="F59" s="43"/>
      <c r="G59" s="17">
        <v>0</v>
      </c>
      <c r="H59" s="17">
        <v>0</v>
      </c>
      <c r="I59" s="17">
        <v>4</v>
      </c>
      <c r="J59" s="17">
        <v>0</v>
      </c>
      <c r="K59" s="43"/>
      <c r="L59" s="33">
        <f t="shared" si="16"/>
        <v>4</v>
      </c>
      <c r="N59" s="43"/>
      <c r="P59" s="93"/>
      <c r="Q59" s="93"/>
      <c r="R59" s="93"/>
      <c r="S59" s="93"/>
    </row>
    <row r="60" spans="2:19" ht="15.95" customHeight="1">
      <c r="B60" s="52" t="s">
        <v>60</v>
      </c>
      <c r="C60" s="43"/>
      <c r="D60" s="43"/>
      <c r="E60" s="17">
        <v>2951</v>
      </c>
      <c r="F60" s="17">
        <v>20265</v>
      </c>
      <c r="G60" s="17">
        <v>2073</v>
      </c>
      <c r="H60" s="17">
        <v>7476</v>
      </c>
      <c r="I60" s="17">
        <v>2756</v>
      </c>
      <c r="J60" s="17">
        <v>231</v>
      </c>
      <c r="K60" s="43"/>
      <c r="L60" s="33">
        <f t="shared" si="16"/>
        <v>35752</v>
      </c>
      <c r="N60" s="17">
        <v>0</v>
      </c>
      <c r="P60" s="93"/>
      <c r="Q60" s="93"/>
      <c r="R60" s="93"/>
      <c r="S60" s="93"/>
    </row>
    <row r="61" spans="2:19" ht="15.95" customHeight="1">
      <c r="B61" s="52" t="s">
        <v>1</v>
      </c>
      <c r="C61" s="43"/>
      <c r="D61" s="43"/>
      <c r="E61" s="17">
        <v>72</v>
      </c>
      <c r="F61" s="43"/>
      <c r="G61" s="43"/>
      <c r="H61" s="43"/>
      <c r="I61" s="43"/>
      <c r="J61" s="43"/>
      <c r="K61" s="43"/>
      <c r="L61" s="33">
        <f>SUM(C61:K61)</f>
        <v>72</v>
      </c>
      <c r="N61" s="43"/>
      <c r="P61" s="93"/>
      <c r="Q61" s="93"/>
      <c r="R61" s="93"/>
      <c r="S61" s="93"/>
    </row>
    <row r="62" spans="2:19" ht="15.95" customHeight="1">
      <c r="B62" s="29" t="s">
        <v>78</v>
      </c>
      <c r="C62" s="43"/>
      <c r="D62" s="43"/>
      <c r="E62" s="17">
        <v>2585</v>
      </c>
      <c r="F62" s="43"/>
      <c r="G62" s="43"/>
      <c r="H62" s="43"/>
      <c r="I62" s="43"/>
      <c r="J62" s="43"/>
      <c r="K62" s="43"/>
      <c r="L62" s="33">
        <f>SUM(C62:K62)</f>
        <v>2585</v>
      </c>
      <c r="N62" s="17">
        <v>0</v>
      </c>
      <c r="P62" s="93"/>
      <c r="Q62" s="93"/>
      <c r="R62" s="93"/>
      <c r="S62" s="93"/>
    </row>
    <row r="63" spans="2:19" ht="15.95" customHeight="1">
      <c r="B63" s="29" t="s">
        <v>79</v>
      </c>
      <c r="C63" s="43"/>
      <c r="D63" s="43"/>
      <c r="E63" s="17">
        <v>0</v>
      </c>
      <c r="F63" s="17">
        <v>1577</v>
      </c>
      <c r="G63" s="17">
        <v>0</v>
      </c>
      <c r="H63" s="17">
        <v>1351</v>
      </c>
      <c r="I63" s="17">
        <v>0</v>
      </c>
      <c r="J63" s="17">
        <v>0</v>
      </c>
      <c r="K63" s="43"/>
      <c r="L63" s="33">
        <f t="shared" si="16"/>
        <v>2928</v>
      </c>
      <c r="N63" s="17">
        <v>0</v>
      </c>
      <c r="P63" s="93"/>
      <c r="Q63" s="93"/>
      <c r="R63" s="93"/>
      <c r="S63" s="93"/>
    </row>
    <row r="64" spans="2:19" ht="15.95" customHeight="1">
      <c r="B64" s="53" t="s">
        <v>80</v>
      </c>
      <c r="C64" s="43"/>
      <c r="D64" s="43"/>
      <c r="E64" s="54">
        <f t="shared" ref="E64:J64" si="17">SUM(E65,E68:E74)</f>
        <v>12053</v>
      </c>
      <c r="F64" s="54">
        <f t="shared" si="17"/>
        <v>13556</v>
      </c>
      <c r="G64" s="54">
        <f t="shared" si="17"/>
        <v>3231</v>
      </c>
      <c r="H64" s="54">
        <f t="shared" si="17"/>
        <v>4604</v>
      </c>
      <c r="I64" s="54">
        <f t="shared" si="17"/>
        <v>684</v>
      </c>
      <c r="J64" s="54">
        <f t="shared" si="17"/>
        <v>1240</v>
      </c>
      <c r="K64" s="43"/>
      <c r="L64" s="33">
        <f t="shared" si="16"/>
        <v>35368</v>
      </c>
      <c r="N64" s="54">
        <f>SUM(N67:N69)</f>
        <v>0</v>
      </c>
      <c r="P64" s="93"/>
      <c r="Q64" s="93"/>
      <c r="R64" s="93"/>
      <c r="S64" s="93"/>
    </row>
    <row r="65" spans="2:19" ht="15.95" customHeight="1">
      <c r="B65" s="63" t="s">
        <v>2</v>
      </c>
      <c r="C65" s="43"/>
      <c r="D65" s="43"/>
      <c r="E65" s="54">
        <f>SUM(E66:E67)</f>
        <v>1296</v>
      </c>
      <c r="F65" s="54">
        <f t="shared" ref="F65:J65" si="18">SUM(F66:F67)</f>
        <v>11027</v>
      </c>
      <c r="G65" s="54">
        <f t="shared" si="18"/>
        <v>1568</v>
      </c>
      <c r="H65" s="54">
        <f t="shared" si="18"/>
        <v>427</v>
      </c>
      <c r="I65" s="54">
        <f t="shared" si="18"/>
        <v>437</v>
      </c>
      <c r="J65" s="54">
        <f t="shared" si="18"/>
        <v>0</v>
      </c>
      <c r="K65" s="43"/>
      <c r="L65" s="33">
        <f t="shared" si="16"/>
        <v>14755</v>
      </c>
      <c r="N65" s="54">
        <f>SUM(N66:N67)</f>
        <v>0</v>
      </c>
      <c r="P65" s="93"/>
      <c r="Q65" s="93"/>
      <c r="R65" s="93"/>
      <c r="S65" s="93"/>
    </row>
    <row r="66" spans="2:19" ht="15.95" customHeight="1">
      <c r="B66" s="29" t="s">
        <v>102</v>
      </c>
      <c r="C66" s="43"/>
      <c r="D66" s="43"/>
      <c r="E66" s="17">
        <v>1011</v>
      </c>
      <c r="F66" s="17">
        <v>7829</v>
      </c>
      <c r="G66" s="17">
        <v>1223</v>
      </c>
      <c r="H66" s="17">
        <v>333</v>
      </c>
      <c r="I66" s="17">
        <v>341</v>
      </c>
      <c r="J66" s="17">
        <v>0</v>
      </c>
      <c r="K66" s="43"/>
      <c r="L66" s="33">
        <f t="shared" si="16"/>
        <v>10737</v>
      </c>
      <c r="N66" s="17">
        <v>0</v>
      </c>
      <c r="P66" s="93"/>
      <c r="Q66" s="93"/>
      <c r="R66" s="93"/>
      <c r="S66" s="93"/>
    </row>
    <row r="67" spans="2:19" ht="15.95" customHeight="1">
      <c r="B67" s="52" t="s">
        <v>61</v>
      </c>
      <c r="C67" s="43"/>
      <c r="D67" s="43"/>
      <c r="E67" s="17">
        <v>285</v>
      </c>
      <c r="F67" s="17">
        <v>3198</v>
      </c>
      <c r="G67" s="17">
        <v>345</v>
      </c>
      <c r="H67" s="17">
        <v>94</v>
      </c>
      <c r="I67" s="17">
        <v>96</v>
      </c>
      <c r="J67" s="17">
        <v>0</v>
      </c>
      <c r="K67" s="43"/>
      <c r="L67" s="33">
        <f t="shared" si="16"/>
        <v>4018</v>
      </c>
      <c r="N67" s="17">
        <v>0</v>
      </c>
      <c r="P67" s="93"/>
      <c r="Q67" s="93"/>
      <c r="R67" s="93"/>
      <c r="S67" s="93"/>
    </row>
    <row r="68" spans="2:19" ht="15.95" customHeight="1">
      <c r="B68" s="52" t="s">
        <v>3</v>
      </c>
      <c r="C68" s="43"/>
      <c r="D68" s="43"/>
      <c r="E68" s="17">
        <v>0</v>
      </c>
      <c r="F68" s="17">
        <v>1238</v>
      </c>
      <c r="G68" s="17">
        <v>0</v>
      </c>
      <c r="H68" s="17">
        <v>3315</v>
      </c>
      <c r="I68" s="17">
        <v>0</v>
      </c>
      <c r="J68" s="17">
        <v>0</v>
      </c>
      <c r="K68" s="43"/>
      <c r="L68" s="33">
        <f t="shared" si="16"/>
        <v>4553</v>
      </c>
      <c r="N68" s="17">
        <v>0</v>
      </c>
      <c r="P68" s="93"/>
      <c r="Q68" s="93"/>
      <c r="R68" s="93"/>
      <c r="S68" s="93"/>
    </row>
    <row r="69" spans="2:19" ht="15.95" customHeight="1">
      <c r="B69" s="29" t="s">
        <v>81</v>
      </c>
      <c r="C69" s="43"/>
      <c r="D69" s="43"/>
      <c r="E69" s="17">
        <v>104</v>
      </c>
      <c r="F69" s="17">
        <v>438</v>
      </c>
      <c r="G69" s="17">
        <v>368</v>
      </c>
      <c r="H69" s="17">
        <v>0</v>
      </c>
      <c r="I69" s="17">
        <v>0</v>
      </c>
      <c r="J69" s="17">
        <v>0</v>
      </c>
      <c r="K69" s="43"/>
      <c r="L69" s="33">
        <f t="shared" si="16"/>
        <v>910</v>
      </c>
      <c r="N69" s="17">
        <v>0</v>
      </c>
      <c r="P69" s="93"/>
      <c r="Q69" s="93"/>
      <c r="R69" s="93"/>
      <c r="S69" s="93"/>
    </row>
    <row r="70" spans="2:19" ht="15.95" customHeight="1">
      <c r="B70" s="30" t="s">
        <v>82</v>
      </c>
      <c r="C70" s="43"/>
      <c r="D70" s="43"/>
      <c r="E70" s="17">
        <v>0</v>
      </c>
      <c r="F70" s="17">
        <v>0</v>
      </c>
      <c r="G70" s="17">
        <v>0</v>
      </c>
      <c r="H70" s="17">
        <v>0</v>
      </c>
      <c r="I70" s="17">
        <v>0</v>
      </c>
      <c r="J70" s="17">
        <v>0</v>
      </c>
      <c r="K70" s="43"/>
      <c r="L70" s="33">
        <f t="shared" si="16"/>
        <v>0</v>
      </c>
      <c r="N70" s="43"/>
      <c r="P70" s="93"/>
      <c r="Q70" s="93"/>
      <c r="R70" s="93"/>
      <c r="S70" s="93"/>
    </row>
    <row r="71" spans="2:19" ht="15.95" customHeight="1">
      <c r="B71" s="29" t="s">
        <v>83</v>
      </c>
      <c r="C71" s="43"/>
      <c r="D71" s="43"/>
      <c r="E71" s="43"/>
      <c r="F71" s="17">
        <v>0</v>
      </c>
      <c r="G71" s="17">
        <v>0</v>
      </c>
      <c r="H71" s="17">
        <v>0</v>
      </c>
      <c r="I71" s="17">
        <v>0</v>
      </c>
      <c r="J71" s="17">
        <v>0</v>
      </c>
      <c r="K71" s="43"/>
      <c r="L71" s="33">
        <f t="shared" si="16"/>
        <v>0</v>
      </c>
      <c r="N71" s="43"/>
      <c r="P71" s="93"/>
      <c r="Q71" s="93"/>
      <c r="R71" s="93"/>
      <c r="S71" s="93"/>
    </row>
    <row r="72" spans="2:19" ht="15.95" customHeight="1">
      <c r="B72" s="29" t="s">
        <v>84</v>
      </c>
      <c r="C72" s="43"/>
      <c r="D72" s="43"/>
      <c r="E72" s="17">
        <v>698</v>
      </c>
      <c r="F72" s="61"/>
      <c r="G72" s="61"/>
      <c r="H72" s="61"/>
      <c r="I72" s="61"/>
      <c r="J72" s="61"/>
      <c r="K72" s="43"/>
      <c r="L72" s="33">
        <f t="shared" si="16"/>
        <v>698</v>
      </c>
      <c r="N72" s="43"/>
      <c r="P72" s="93"/>
      <c r="Q72" s="93"/>
      <c r="R72" s="93"/>
      <c r="S72" s="93"/>
    </row>
    <row r="73" spans="2:19" ht="15.95" customHeight="1">
      <c r="B73" s="29" t="s">
        <v>113</v>
      </c>
      <c r="C73" s="43"/>
      <c r="D73" s="43"/>
      <c r="E73" s="17">
        <v>5320</v>
      </c>
      <c r="F73" s="61"/>
      <c r="G73" s="61"/>
      <c r="H73" s="61"/>
      <c r="I73" s="61"/>
      <c r="J73" s="61"/>
      <c r="K73" s="43"/>
      <c r="L73" s="33">
        <f t="shared" si="16"/>
        <v>5320</v>
      </c>
      <c r="N73" s="43"/>
      <c r="P73" s="93"/>
      <c r="Q73" s="93"/>
      <c r="R73" s="93"/>
      <c r="S73" s="93"/>
    </row>
    <row r="74" spans="2:19" ht="15.95" customHeight="1">
      <c r="B74" s="29" t="s">
        <v>86</v>
      </c>
      <c r="C74" s="43"/>
      <c r="D74" s="43"/>
      <c r="E74" s="17">
        <v>4635</v>
      </c>
      <c r="F74" s="17">
        <v>853</v>
      </c>
      <c r="G74" s="17">
        <v>1295</v>
      </c>
      <c r="H74" s="17">
        <v>862</v>
      </c>
      <c r="I74" s="17">
        <v>247</v>
      </c>
      <c r="J74" s="17">
        <v>1240</v>
      </c>
      <c r="K74" s="43"/>
      <c r="L74" s="33">
        <f t="shared" si="16"/>
        <v>9132</v>
      </c>
      <c r="N74" s="43"/>
      <c r="P74" s="93"/>
      <c r="Q74" s="93"/>
      <c r="R74" s="93"/>
      <c r="S74" s="93"/>
    </row>
    <row r="75" spans="2:19" ht="15.95" customHeight="1">
      <c r="B75" s="60" t="s">
        <v>16</v>
      </c>
      <c r="C75" s="32">
        <f>C16-C11</f>
        <v>1121</v>
      </c>
      <c r="D75" s="32">
        <f>D16-D11</f>
        <v>0</v>
      </c>
      <c r="E75" s="32">
        <f t="shared" ref="E75:J75" si="19">SUM(E51:E54)</f>
        <v>20888</v>
      </c>
      <c r="F75" s="32">
        <f t="shared" si="19"/>
        <v>40939</v>
      </c>
      <c r="G75" s="32">
        <f t="shared" si="19"/>
        <v>6327</v>
      </c>
      <c r="H75" s="32">
        <f t="shared" si="19"/>
        <v>14386</v>
      </c>
      <c r="I75" s="32">
        <f t="shared" si="19"/>
        <v>3658</v>
      </c>
      <c r="J75" s="32">
        <f t="shared" si="19"/>
        <v>1577</v>
      </c>
      <c r="K75" s="32">
        <f>K16-K11</f>
        <v>2062</v>
      </c>
      <c r="L75" s="32">
        <f>SUM(C75:K75)</f>
        <v>90958</v>
      </c>
      <c r="N75" s="32">
        <f>N54</f>
        <v>0</v>
      </c>
      <c r="P75" s="93"/>
      <c r="Q75" s="93"/>
      <c r="R75" s="93"/>
      <c r="S75" s="93"/>
    </row>
    <row r="76" spans="2:19" ht="12.75" customHeight="1">
      <c r="B76" s="8"/>
      <c r="C76" s="5"/>
      <c r="D76" s="5"/>
      <c r="E76" s="5"/>
      <c r="F76" s="5"/>
      <c r="G76" s="5"/>
      <c r="H76" s="5"/>
      <c r="I76" s="5"/>
      <c r="J76" s="5"/>
      <c r="K76" s="6"/>
      <c r="L76" s="6"/>
      <c r="N76" s="3"/>
      <c r="P76" s="93"/>
      <c r="Q76" s="93"/>
      <c r="R76" s="93"/>
      <c r="S76" s="93"/>
    </row>
    <row r="77" spans="2:19" s="2" customFormat="1" ht="15.95" customHeight="1">
      <c r="B77" s="64" t="s">
        <v>4</v>
      </c>
      <c r="C77" s="66"/>
      <c r="D77" s="66"/>
      <c r="E77" s="65">
        <f>E16-E75-E11</f>
        <v>0</v>
      </c>
      <c r="F77" s="65">
        <f t="shared" ref="F77:I77" si="20">F16-F75-F11</f>
        <v>0</v>
      </c>
      <c r="G77" s="65">
        <f t="shared" si="20"/>
        <v>0</v>
      </c>
      <c r="H77" s="65">
        <f t="shared" si="20"/>
        <v>0</v>
      </c>
      <c r="I77" s="65">
        <f t="shared" si="20"/>
        <v>0</v>
      </c>
      <c r="J77" s="65">
        <f>J16-J75-J11</f>
        <v>0</v>
      </c>
      <c r="K77" s="66"/>
      <c r="L77" s="65">
        <f>L16-L75-L11</f>
        <v>0</v>
      </c>
      <c r="N77" s="7"/>
      <c r="P77" s="93"/>
      <c r="Q77" s="93"/>
      <c r="R77" s="93"/>
      <c r="S77" s="93"/>
    </row>
    <row r="78" spans="2:19" ht="12.75" customHeight="1">
      <c r="C78" s="84"/>
      <c r="D78" s="84"/>
      <c r="E78" s="84"/>
      <c r="F78" s="84"/>
      <c r="G78" s="84"/>
      <c r="H78" s="84"/>
      <c r="I78" s="84"/>
      <c r="J78" s="84"/>
      <c r="K78" s="84"/>
      <c r="L78" s="3"/>
      <c r="N78" s="3"/>
      <c r="P78" s="93"/>
      <c r="Q78" s="93"/>
      <c r="R78" s="93"/>
      <c r="S78" s="93"/>
    </row>
    <row r="79" spans="2:19" ht="15.95" customHeight="1">
      <c r="B79" s="29" t="s">
        <v>66</v>
      </c>
      <c r="C79" s="43"/>
      <c r="D79" s="43"/>
      <c r="E79" s="17">
        <v>1</v>
      </c>
      <c r="F79" s="17">
        <v>59</v>
      </c>
      <c r="G79" s="17">
        <v>4</v>
      </c>
      <c r="H79" s="17">
        <v>1</v>
      </c>
      <c r="I79" s="17">
        <v>1</v>
      </c>
      <c r="J79" s="17">
        <v>4</v>
      </c>
      <c r="K79" s="43"/>
      <c r="L79" s="33">
        <f>SUM(C79:K79)</f>
        <v>70</v>
      </c>
      <c r="M79" s="77" t="s">
        <v>122</v>
      </c>
      <c r="N79" s="3"/>
      <c r="P79" s="93"/>
      <c r="Q79" s="93"/>
      <c r="R79" s="93"/>
      <c r="S79" s="93"/>
    </row>
    <row r="80" spans="2:19" ht="15.95" customHeight="1">
      <c r="B80" s="52" t="s">
        <v>5</v>
      </c>
      <c r="C80" s="43"/>
      <c r="D80" s="43"/>
      <c r="E80" s="43"/>
      <c r="F80" s="43"/>
      <c r="G80" s="43"/>
      <c r="H80" s="43"/>
      <c r="I80" s="43"/>
      <c r="J80" s="43"/>
      <c r="K80" s="43"/>
      <c r="L80" s="17">
        <v>195</v>
      </c>
      <c r="M80" s="77" t="s">
        <v>122</v>
      </c>
      <c r="N80" s="3"/>
      <c r="P80" s="93"/>
      <c r="Q80" s="93"/>
      <c r="R80" s="93"/>
      <c r="S80" s="93"/>
    </row>
    <row r="81" spans="2:19" ht="15.95" customHeight="1">
      <c r="B81" s="29" t="s">
        <v>87</v>
      </c>
      <c r="C81" s="43"/>
      <c r="D81" s="43"/>
      <c r="E81" s="17">
        <v>242</v>
      </c>
      <c r="F81" s="43"/>
      <c r="G81" s="43"/>
      <c r="H81" s="43"/>
      <c r="I81" s="43"/>
      <c r="J81" s="43"/>
      <c r="K81" s="43"/>
      <c r="L81" s="33">
        <f>SUM(C81:K81)</f>
        <v>242</v>
      </c>
      <c r="M81" s="77" t="s">
        <v>122</v>
      </c>
      <c r="N81" s="3"/>
      <c r="P81" s="93"/>
      <c r="Q81" s="93"/>
      <c r="R81" s="93"/>
      <c r="S81" s="93"/>
    </row>
    <row r="82" spans="2:19" ht="15.95" customHeight="1">
      <c r="B82" s="29" t="s">
        <v>98</v>
      </c>
      <c r="C82" s="43"/>
      <c r="D82" s="43"/>
      <c r="E82" s="17">
        <v>0</v>
      </c>
      <c r="F82" s="17">
        <v>0</v>
      </c>
      <c r="G82" s="17">
        <v>0</v>
      </c>
      <c r="H82" s="17">
        <v>0</v>
      </c>
      <c r="I82" s="17">
        <v>0</v>
      </c>
      <c r="J82" s="17">
        <v>0</v>
      </c>
      <c r="K82" s="43"/>
      <c r="L82" s="33">
        <f>SUM(C82:K82)</f>
        <v>0</v>
      </c>
      <c r="M82" s="3"/>
      <c r="N82" s="3"/>
      <c r="P82" s="93"/>
      <c r="Q82" s="93"/>
      <c r="R82" s="93"/>
      <c r="S82" s="93"/>
    </row>
    <row r="83" spans="2:19" ht="12.75" customHeight="1">
      <c r="B83" s="8"/>
      <c r="C83" s="5"/>
      <c r="D83" s="5"/>
      <c r="E83" s="5"/>
      <c r="F83" s="5"/>
      <c r="G83" s="5"/>
      <c r="H83" s="5"/>
      <c r="I83" s="5"/>
      <c r="J83" s="5"/>
      <c r="K83" s="5"/>
      <c r="L83" s="5"/>
      <c r="N83" s="3"/>
      <c r="P83" s="93"/>
      <c r="Q83" s="93"/>
      <c r="R83" s="93"/>
      <c r="S83" s="93"/>
    </row>
    <row r="84" spans="2:19" ht="15.95" customHeight="1">
      <c r="B84" s="55" t="s">
        <v>99</v>
      </c>
      <c r="C84" s="3"/>
      <c r="D84" s="3"/>
      <c r="E84" s="3"/>
      <c r="F84" s="3"/>
      <c r="G84" s="3"/>
      <c r="H84" s="3"/>
      <c r="I84" s="3"/>
      <c r="J84" s="3"/>
      <c r="K84" s="3"/>
      <c r="L84" s="3"/>
      <c r="N84" s="3"/>
      <c r="P84" s="93"/>
      <c r="Q84" s="93"/>
      <c r="R84" s="93"/>
      <c r="S84" s="93"/>
    </row>
    <row r="85" spans="2:19" ht="15.95" customHeight="1">
      <c r="B85" s="28" t="s">
        <v>12</v>
      </c>
      <c r="C85" s="43"/>
      <c r="D85" s="43"/>
      <c r="E85" s="17">
        <v>80</v>
      </c>
      <c r="F85" s="17">
        <v>11</v>
      </c>
      <c r="G85" s="17">
        <v>-9</v>
      </c>
      <c r="H85" s="17">
        <v>40</v>
      </c>
      <c r="I85" s="17">
        <v>37</v>
      </c>
      <c r="J85" s="17">
        <v>25</v>
      </c>
      <c r="K85" s="43"/>
      <c r="L85" s="33">
        <f>SUM(C85:K85)</f>
        <v>184</v>
      </c>
      <c r="N85" s="69"/>
      <c r="P85" s="93"/>
      <c r="Q85" s="93"/>
      <c r="R85" s="93"/>
      <c r="S85" s="93"/>
    </row>
    <row r="86" spans="2:19" ht="15.95" customHeight="1">
      <c r="B86" s="28" t="s">
        <v>0</v>
      </c>
      <c r="C86" s="43"/>
      <c r="D86" s="43"/>
      <c r="E86" s="17">
        <v>3053</v>
      </c>
      <c r="F86" s="17">
        <v>3364</v>
      </c>
      <c r="G86" s="17">
        <v>258</v>
      </c>
      <c r="H86" s="17">
        <v>285</v>
      </c>
      <c r="I86" s="17">
        <v>111</v>
      </c>
      <c r="J86" s="17">
        <v>31</v>
      </c>
      <c r="K86" s="43"/>
      <c r="L86" s="33">
        <f>SUM(C86:K86)</f>
        <v>7102</v>
      </c>
      <c r="N86" s="69"/>
      <c r="P86" s="93"/>
      <c r="Q86" s="93"/>
      <c r="R86" s="93"/>
      <c r="S86" s="93"/>
    </row>
    <row r="87" spans="2:19" ht="15.95" customHeight="1">
      <c r="B87" s="29" t="s">
        <v>65</v>
      </c>
      <c r="C87" s="43"/>
      <c r="D87" s="43"/>
      <c r="E87" s="17">
        <v>76</v>
      </c>
      <c r="F87" s="17">
        <v>242</v>
      </c>
      <c r="G87" s="17">
        <v>659</v>
      </c>
      <c r="H87" s="17">
        <v>587</v>
      </c>
      <c r="I87" s="17">
        <v>25</v>
      </c>
      <c r="J87" s="17">
        <v>22</v>
      </c>
      <c r="K87" s="43"/>
      <c r="L87" s="33">
        <f>SUM(C87:K87)</f>
        <v>1611</v>
      </c>
      <c r="N87" s="69"/>
      <c r="P87" s="93"/>
      <c r="Q87" s="93"/>
      <c r="R87" s="93"/>
      <c r="S87" s="93"/>
    </row>
    <row r="88" spans="2:19" ht="15.95" customHeight="1">
      <c r="B88" s="53" t="s">
        <v>76</v>
      </c>
      <c r="C88" s="43"/>
      <c r="D88" s="43"/>
      <c r="E88" s="54">
        <f t="shared" ref="E88:J88" si="21">SUM(E89,E98)</f>
        <v>16789</v>
      </c>
      <c r="F88" s="54">
        <f t="shared" si="21"/>
        <v>20997</v>
      </c>
      <c r="G88" s="54">
        <f t="shared" si="21"/>
        <v>3776</v>
      </c>
      <c r="H88" s="54">
        <f t="shared" si="21"/>
        <v>8854</v>
      </c>
      <c r="I88" s="54">
        <f t="shared" si="21"/>
        <v>1834</v>
      </c>
      <c r="J88" s="54">
        <f t="shared" si="21"/>
        <v>855</v>
      </c>
      <c r="K88" s="43"/>
      <c r="L88" s="33">
        <f>SUM(C88:K88)</f>
        <v>53105</v>
      </c>
      <c r="N88" s="75">
        <f>SUM(N89,N98)</f>
        <v>0</v>
      </c>
      <c r="P88" s="93"/>
      <c r="Q88" s="93"/>
      <c r="R88" s="93"/>
      <c r="S88" s="93"/>
    </row>
    <row r="89" spans="2:19" ht="15.95" customHeight="1">
      <c r="B89" s="53" t="s">
        <v>77</v>
      </c>
      <c r="C89" s="43"/>
      <c r="D89" s="43"/>
      <c r="E89" s="54">
        <f>E95+E96+E90+E97</f>
        <v>5563</v>
      </c>
      <c r="F89" s="54">
        <f>F90+F97</f>
        <v>15704</v>
      </c>
      <c r="G89" s="54">
        <f>G90+G97</f>
        <v>1714</v>
      </c>
      <c r="H89" s="54">
        <f>H90+H97</f>
        <v>4594</v>
      </c>
      <c r="I89" s="54">
        <f>I90+I97</f>
        <v>1284</v>
      </c>
      <c r="J89" s="54">
        <f>J90+J97</f>
        <v>231</v>
      </c>
      <c r="K89" s="43"/>
      <c r="L89" s="33">
        <f>SUM(C89:K89)</f>
        <v>29090</v>
      </c>
      <c r="N89" s="75">
        <f>N90</f>
        <v>0</v>
      </c>
      <c r="P89" s="93"/>
      <c r="Q89" s="93"/>
      <c r="R89" s="93"/>
      <c r="S89" s="93"/>
    </row>
    <row r="90" spans="2:19" ht="15.95" customHeight="1">
      <c r="B90" s="63" t="s">
        <v>58</v>
      </c>
      <c r="C90" s="43"/>
      <c r="D90" s="43"/>
      <c r="E90" s="54">
        <f>SUM(E91:E94)</f>
        <v>2948</v>
      </c>
      <c r="F90" s="54">
        <f t="shared" ref="F90:J90" si="22">SUM(F91:F94)</f>
        <v>14711</v>
      </c>
      <c r="G90" s="54">
        <f t="shared" si="22"/>
        <v>1714</v>
      </c>
      <c r="H90" s="54">
        <f t="shared" si="22"/>
        <v>3382</v>
      </c>
      <c r="I90" s="54">
        <f t="shared" si="22"/>
        <v>1284</v>
      </c>
      <c r="J90" s="54">
        <f t="shared" si="22"/>
        <v>231</v>
      </c>
      <c r="K90" s="43"/>
      <c r="L90" s="33">
        <f t="shared" ref="L90:L108" si="23">SUM(C90:K90)</f>
        <v>24270</v>
      </c>
      <c r="N90" s="75">
        <f>N94</f>
        <v>0</v>
      </c>
      <c r="P90" s="93"/>
      <c r="Q90" s="93"/>
      <c r="R90" s="93"/>
      <c r="S90" s="93"/>
    </row>
    <row r="91" spans="2:19" ht="15.95" customHeight="1">
      <c r="B91" s="29" t="s">
        <v>114</v>
      </c>
      <c r="C91" s="43"/>
      <c r="D91" s="43"/>
      <c r="E91" s="17">
        <v>0</v>
      </c>
      <c r="F91" s="17">
        <v>930</v>
      </c>
      <c r="G91" s="17">
        <v>0</v>
      </c>
      <c r="H91" s="17">
        <v>0</v>
      </c>
      <c r="I91" s="17">
        <v>0</v>
      </c>
      <c r="J91" s="17">
        <v>0</v>
      </c>
      <c r="K91" s="43"/>
      <c r="L91" s="33">
        <f t="shared" si="23"/>
        <v>930</v>
      </c>
      <c r="N91" s="69"/>
      <c r="P91" s="93"/>
      <c r="Q91" s="93"/>
      <c r="R91" s="93"/>
      <c r="S91" s="93"/>
    </row>
    <row r="92" spans="2:19" ht="15.95" customHeight="1">
      <c r="B92" s="29" t="s">
        <v>115</v>
      </c>
      <c r="C92" s="43"/>
      <c r="D92" s="43"/>
      <c r="E92" s="17">
        <v>0</v>
      </c>
      <c r="F92" s="17">
        <v>504</v>
      </c>
      <c r="G92" s="17">
        <v>0</v>
      </c>
      <c r="H92" s="17">
        <v>0</v>
      </c>
      <c r="I92" s="17">
        <v>0</v>
      </c>
      <c r="J92" s="17">
        <v>0</v>
      </c>
      <c r="K92" s="43"/>
      <c r="L92" s="33">
        <f t="shared" si="23"/>
        <v>504</v>
      </c>
      <c r="N92" s="69"/>
      <c r="P92" s="93"/>
      <c r="Q92" s="93"/>
      <c r="R92" s="93"/>
      <c r="S92" s="93"/>
    </row>
    <row r="93" spans="2:19" ht="15.95" customHeight="1">
      <c r="B93" s="29" t="s">
        <v>59</v>
      </c>
      <c r="C93" s="43"/>
      <c r="D93" s="43"/>
      <c r="E93" s="43"/>
      <c r="F93" s="43"/>
      <c r="G93" s="17">
        <v>0</v>
      </c>
      <c r="H93" s="17">
        <v>0</v>
      </c>
      <c r="I93" s="17">
        <v>0</v>
      </c>
      <c r="J93" s="17">
        <v>0</v>
      </c>
      <c r="K93" s="43"/>
      <c r="L93" s="33">
        <f t="shared" si="23"/>
        <v>0</v>
      </c>
      <c r="N93" s="69"/>
      <c r="P93" s="93"/>
      <c r="Q93" s="93"/>
      <c r="R93" s="93"/>
      <c r="S93" s="93"/>
    </row>
    <row r="94" spans="2:19" ht="15.95" customHeight="1">
      <c r="B94" s="52" t="s">
        <v>60</v>
      </c>
      <c r="C94" s="43"/>
      <c r="D94" s="43"/>
      <c r="E94" s="17">
        <v>2948</v>
      </c>
      <c r="F94" s="17">
        <v>13277</v>
      </c>
      <c r="G94" s="17">
        <v>1714</v>
      </c>
      <c r="H94" s="17">
        <v>3382</v>
      </c>
      <c r="I94" s="17">
        <v>1284</v>
      </c>
      <c r="J94" s="17">
        <v>231</v>
      </c>
      <c r="K94" s="43"/>
      <c r="L94" s="33">
        <f t="shared" si="23"/>
        <v>22836</v>
      </c>
      <c r="N94" s="87">
        <v>0</v>
      </c>
      <c r="P94" s="93"/>
      <c r="Q94" s="93"/>
      <c r="R94" s="93"/>
      <c r="S94" s="93"/>
    </row>
    <row r="95" spans="2:19" ht="15.95" customHeight="1">
      <c r="B95" s="52" t="s">
        <v>1</v>
      </c>
      <c r="C95" s="43"/>
      <c r="D95" s="43"/>
      <c r="E95" s="17">
        <v>72</v>
      </c>
      <c r="F95" s="43"/>
      <c r="G95" s="43"/>
      <c r="H95" s="43"/>
      <c r="I95" s="43"/>
      <c r="J95" s="43"/>
      <c r="K95" s="43"/>
      <c r="L95" s="33">
        <f>SUM(C95:K95)</f>
        <v>72</v>
      </c>
      <c r="N95" s="69"/>
      <c r="P95" s="93"/>
      <c r="Q95" s="93"/>
      <c r="R95" s="93"/>
      <c r="S95" s="93"/>
    </row>
    <row r="96" spans="2:19" ht="15.95" customHeight="1">
      <c r="B96" s="29" t="s">
        <v>78</v>
      </c>
      <c r="C96" s="43"/>
      <c r="D96" s="43"/>
      <c r="E96" s="17">
        <v>2543</v>
      </c>
      <c r="F96" s="43"/>
      <c r="G96" s="43"/>
      <c r="H96" s="43"/>
      <c r="I96" s="43"/>
      <c r="J96" s="43"/>
      <c r="K96" s="43"/>
      <c r="L96" s="33">
        <f>SUM(C96:K96)</f>
        <v>2543</v>
      </c>
      <c r="N96" s="87">
        <v>0</v>
      </c>
      <c r="P96" s="93"/>
      <c r="Q96" s="93"/>
      <c r="R96" s="93"/>
      <c r="S96" s="93"/>
    </row>
    <row r="97" spans="2:19" ht="15.95" customHeight="1">
      <c r="B97" s="29" t="s">
        <v>79</v>
      </c>
      <c r="C97" s="43"/>
      <c r="D97" s="43"/>
      <c r="E97" s="17">
        <v>0</v>
      </c>
      <c r="F97" s="17">
        <v>993</v>
      </c>
      <c r="G97" s="17">
        <v>0</v>
      </c>
      <c r="H97" s="17">
        <v>1212</v>
      </c>
      <c r="I97" s="17">
        <v>0</v>
      </c>
      <c r="J97" s="17">
        <v>0</v>
      </c>
      <c r="K97" s="43"/>
      <c r="L97" s="33">
        <f t="shared" si="23"/>
        <v>2205</v>
      </c>
      <c r="N97" s="87">
        <v>0</v>
      </c>
      <c r="P97" s="93"/>
      <c r="Q97" s="93"/>
      <c r="R97" s="93"/>
      <c r="S97" s="93"/>
    </row>
    <row r="98" spans="2:19" ht="15.95" customHeight="1">
      <c r="B98" s="53" t="s">
        <v>80</v>
      </c>
      <c r="C98" s="43"/>
      <c r="D98" s="43"/>
      <c r="E98" s="54">
        <f t="shared" ref="E98:J98" si="24">SUM(E99,E102:E108)</f>
        <v>11226</v>
      </c>
      <c r="F98" s="54">
        <f t="shared" si="24"/>
        <v>5293</v>
      </c>
      <c r="G98" s="54">
        <f t="shared" si="24"/>
        <v>2062</v>
      </c>
      <c r="H98" s="54">
        <f t="shared" si="24"/>
        <v>4260</v>
      </c>
      <c r="I98" s="54">
        <f t="shared" si="24"/>
        <v>550</v>
      </c>
      <c r="J98" s="54">
        <f t="shared" si="24"/>
        <v>624</v>
      </c>
      <c r="K98" s="43"/>
      <c r="L98" s="33">
        <f t="shared" si="23"/>
        <v>24015</v>
      </c>
      <c r="N98" s="75">
        <f>SUM(N101:N103)</f>
        <v>0</v>
      </c>
      <c r="P98" s="93"/>
      <c r="Q98" s="93"/>
      <c r="R98" s="93"/>
      <c r="S98" s="93"/>
    </row>
    <row r="99" spans="2:19" ht="15.95" customHeight="1">
      <c r="B99" s="63" t="s">
        <v>2</v>
      </c>
      <c r="C99" s="43"/>
      <c r="D99" s="43"/>
      <c r="E99" s="54">
        <f>SUM(E100:E101)</f>
        <v>706</v>
      </c>
      <c r="F99" s="54">
        <f t="shared" ref="F99:J99" si="25">SUM(F100:F101)</f>
        <v>8538</v>
      </c>
      <c r="G99" s="54">
        <f t="shared" si="25"/>
        <v>1273</v>
      </c>
      <c r="H99" s="54">
        <f t="shared" si="25"/>
        <v>339</v>
      </c>
      <c r="I99" s="54">
        <f t="shared" si="25"/>
        <v>352</v>
      </c>
      <c r="J99" s="54">
        <f t="shared" si="25"/>
        <v>0</v>
      </c>
      <c r="K99" s="43"/>
      <c r="L99" s="33">
        <f t="shared" si="23"/>
        <v>11208</v>
      </c>
      <c r="N99" s="75">
        <f>SUM(N100:N101)</f>
        <v>0</v>
      </c>
      <c r="P99" s="93"/>
      <c r="Q99" s="93"/>
      <c r="R99" s="93"/>
      <c r="S99" s="93"/>
    </row>
    <row r="100" spans="2:19" ht="15.95" customHeight="1">
      <c r="B100" s="52" t="s">
        <v>107</v>
      </c>
      <c r="C100" s="43"/>
      <c r="D100" s="43"/>
      <c r="E100" s="17">
        <v>501</v>
      </c>
      <c r="F100" s="17">
        <v>6062</v>
      </c>
      <c r="G100" s="17">
        <v>1223</v>
      </c>
      <c r="H100" s="17">
        <v>333</v>
      </c>
      <c r="I100" s="17">
        <v>341</v>
      </c>
      <c r="J100" s="17">
        <v>0</v>
      </c>
      <c r="K100" s="43"/>
      <c r="L100" s="33">
        <f t="shared" si="23"/>
        <v>8460</v>
      </c>
      <c r="N100" s="17">
        <v>0</v>
      </c>
      <c r="P100" s="93"/>
      <c r="Q100" s="93"/>
      <c r="R100" s="93"/>
      <c r="S100" s="93"/>
    </row>
    <row r="101" spans="2:19" ht="15.95" customHeight="1">
      <c r="B101" s="52" t="s">
        <v>61</v>
      </c>
      <c r="C101" s="43"/>
      <c r="D101" s="43"/>
      <c r="E101" s="17">
        <v>205</v>
      </c>
      <c r="F101" s="17">
        <v>2476</v>
      </c>
      <c r="G101" s="17">
        <v>50</v>
      </c>
      <c r="H101" s="17">
        <v>6</v>
      </c>
      <c r="I101" s="17">
        <v>11</v>
      </c>
      <c r="J101" s="17">
        <v>0</v>
      </c>
      <c r="K101" s="43"/>
      <c r="L101" s="33">
        <f t="shared" si="23"/>
        <v>2748</v>
      </c>
      <c r="N101" s="87">
        <v>0</v>
      </c>
      <c r="P101" s="93"/>
      <c r="Q101" s="93"/>
      <c r="R101" s="93"/>
      <c r="S101" s="93"/>
    </row>
    <row r="102" spans="2:19" ht="15.95" customHeight="1">
      <c r="B102" s="52" t="s">
        <v>3</v>
      </c>
      <c r="C102" s="43"/>
      <c r="D102" s="43"/>
      <c r="E102" s="17">
        <v>0</v>
      </c>
      <c r="F102" s="17">
        <v>1139</v>
      </c>
      <c r="G102" s="17">
        <v>0</v>
      </c>
      <c r="H102" s="17">
        <v>3242</v>
      </c>
      <c r="I102" s="17">
        <v>0</v>
      </c>
      <c r="J102" s="17">
        <v>0</v>
      </c>
      <c r="K102" s="43"/>
      <c r="L102" s="33">
        <f t="shared" si="23"/>
        <v>4381</v>
      </c>
      <c r="N102" s="87">
        <v>0</v>
      </c>
      <c r="P102" s="93"/>
      <c r="Q102" s="93"/>
      <c r="R102" s="93"/>
      <c r="S102" s="93"/>
    </row>
    <row r="103" spans="2:19" ht="15.95" customHeight="1">
      <c r="B103" s="29" t="s">
        <v>81</v>
      </c>
      <c r="C103" s="43"/>
      <c r="D103" s="43"/>
      <c r="E103" s="17">
        <v>104</v>
      </c>
      <c r="F103" s="17">
        <v>143</v>
      </c>
      <c r="G103" s="17">
        <v>368</v>
      </c>
      <c r="H103" s="17">
        <v>0</v>
      </c>
      <c r="I103" s="17">
        <v>0</v>
      </c>
      <c r="J103" s="17">
        <v>0</v>
      </c>
      <c r="K103" s="43"/>
      <c r="L103" s="33">
        <f t="shared" si="23"/>
        <v>615</v>
      </c>
      <c r="N103" s="87">
        <v>0</v>
      </c>
      <c r="P103" s="93"/>
      <c r="Q103" s="93"/>
      <c r="R103" s="93"/>
      <c r="S103" s="93"/>
    </row>
    <row r="104" spans="2:19" ht="15.95" customHeight="1">
      <c r="B104" s="29" t="s">
        <v>82</v>
      </c>
      <c r="C104" s="43"/>
      <c r="D104" s="43"/>
      <c r="E104" s="17">
        <v>0</v>
      </c>
      <c r="F104" s="17">
        <v>0</v>
      </c>
      <c r="G104" s="17">
        <v>0</v>
      </c>
      <c r="H104" s="17">
        <v>0</v>
      </c>
      <c r="I104" s="17">
        <v>0</v>
      </c>
      <c r="J104" s="17">
        <v>0</v>
      </c>
      <c r="K104" s="43"/>
      <c r="L104" s="33">
        <f t="shared" si="23"/>
        <v>0</v>
      </c>
      <c r="N104" s="69"/>
      <c r="P104" s="93"/>
      <c r="Q104" s="93"/>
      <c r="R104" s="93"/>
      <c r="S104" s="93"/>
    </row>
    <row r="105" spans="2:19" ht="15.95" customHeight="1">
      <c r="B105" s="29" t="s">
        <v>83</v>
      </c>
      <c r="C105" s="43"/>
      <c r="D105" s="43"/>
      <c r="E105" s="43"/>
      <c r="F105" s="17">
        <v>0</v>
      </c>
      <c r="G105" s="17">
        <v>0</v>
      </c>
      <c r="H105" s="17">
        <v>0</v>
      </c>
      <c r="I105" s="17">
        <v>0</v>
      </c>
      <c r="J105" s="17">
        <v>0</v>
      </c>
      <c r="K105" s="43"/>
      <c r="L105" s="33">
        <f t="shared" si="23"/>
        <v>0</v>
      </c>
      <c r="N105" s="69"/>
      <c r="P105" s="93"/>
      <c r="Q105" s="93"/>
      <c r="R105" s="93"/>
      <c r="S105" s="93"/>
    </row>
    <row r="106" spans="2:19" ht="15.95" customHeight="1">
      <c r="B106" s="29" t="s">
        <v>84</v>
      </c>
      <c r="C106" s="43"/>
      <c r="D106" s="43"/>
      <c r="E106" s="17">
        <v>608</v>
      </c>
      <c r="F106" s="61"/>
      <c r="G106" s="61"/>
      <c r="H106" s="61"/>
      <c r="I106" s="61"/>
      <c r="J106" s="61"/>
      <c r="K106" s="43"/>
      <c r="L106" s="33">
        <f t="shared" si="23"/>
        <v>608</v>
      </c>
      <c r="N106" s="69"/>
      <c r="P106" s="93"/>
      <c r="Q106" s="93"/>
      <c r="R106" s="93"/>
      <c r="S106" s="93"/>
    </row>
    <row r="107" spans="2:19" ht="15.95" customHeight="1">
      <c r="B107" s="29" t="s">
        <v>85</v>
      </c>
      <c r="C107" s="43"/>
      <c r="D107" s="43"/>
      <c r="E107" s="17">
        <v>5320</v>
      </c>
      <c r="F107" s="61"/>
      <c r="G107" s="61"/>
      <c r="H107" s="61"/>
      <c r="I107" s="61"/>
      <c r="J107" s="61"/>
      <c r="K107" s="43"/>
      <c r="L107" s="33">
        <f t="shared" si="23"/>
        <v>5320</v>
      </c>
      <c r="N107" s="69"/>
      <c r="P107" s="93"/>
      <c r="Q107" s="93"/>
      <c r="R107" s="93"/>
      <c r="S107" s="93"/>
    </row>
    <row r="108" spans="2:19" ht="15.95" customHeight="1">
      <c r="B108" s="29" t="s">
        <v>86</v>
      </c>
      <c r="C108" s="43"/>
      <c r="D108" s="43"/>
      <c r="E108" s="17">
        <v>4488</v>
      </c>
      <c r="F108" s="17">
        <v>-4527</v>
      </c>
      <c r="G108" s="17">
        <v>421</v>
      </c>
      <c r="H108" s="17">
        <v>679</v>
      </c>
      <c r="I108" s="17">
        <v>198</v>
      </c>
      <c r="J108" s="17">
        <v>624</v>
      </c>
      <c r="K108" s="43"/>
      <c r="L108" s="33">
        <f t="shared" si="23"/>
        <v>1883</v>
      </c>
      <c r="N108" s="69"/>
      <c r="P108" s="93"/>
      <c r="Q108" s="93"/>
      <c r="R108" s="93"/>
      <c r="S108" s="93"/>
    </row>
    <row r="109" spans="2:19" ht="15.95" customHeight="1">
      <c r="B109" s="60" t="s">
        <v>62</v>
      </c>
      <c r="C109" s="32">
        <f>C28</f>
        <v>1003</v>
      </c>
      <c r="D109" s="32">
        <f>D28</f>
        <v>0</v>
      </c>
      <c r="E109" s="32">
        <f t="shared" ref="E109:J109" si="26">SUM(E85:E88)</f>
        <v>19998</v>
      </c>
      <c r="F109" s="32">
        <f t="shared" si="26"/>
        <v>24614</v>
      </c>
      <c r="G109" s="32">
        <f t="shared" si="26"/>
        <v>4684</v>
      </c>
      <c r="H109" s="32">
        <f t="shared" si="26"/>
        <v>9766</v>
      </c>
      <c r="I109" s="32">
        <f t="shared" si="26"/>
        <v>2007</v>
      </c>
      <c r="J109" s="32">
        <f t="shared" si="26"/>
        <v>933</v>
      </c>
      <c r="K109" s="32">
        <f>K28</f>
        <v>1</v>
      </c>
      <c r="L109" s="32">
        <f>SUM(C109:K109)</f>
        <v>63006</v>
      </c>
      <c r="N109" s="35">
        <f>N88</f>
        <v>0</v>
      </c>
      <c r="P109" s="93"/>
      <c r="Q109" s="93"/>
      <c r="R109" s="93"/>
      <c r="S109" s="93"/>
    </row>
    <row r="110" spans="2:19" ht="12.75" customHeight="1">
      <c r="B110" s="8"/>
      <c r="C110" s="5"/>
      <c r="D110" s="5"/>
      <c r="E110" s="5"/>
      <c r="F110" s="5"/>
      <c r="G110" s="5"/>
      <c r="H110" s="5"/>
      <c r="I110" s="5"/>
      <c r="J110" s="5"/>
      <c r="K110" s="6"/>
      <c r="L110" s="6"/>
      <c r="P110" s="93"/>
      <c r="Q110" s="93"/>
      <c r="R110" s="93"/>
      <c r="S110" s="93"/>
    </row>
    <row r="111" spans="2:19" ht="15.95" customHeight="1">
      <c r="B111" s="70" t="s">
        <v>55</v>
      </c>
      <c r="C111" s="72"/>
      <c r="D111" s="73"/>
      <c r="E111" s="71">
        <f>E28-E109</f>
        <v>0</v>
      </c>
      <c r="F111" s="71">
        <f t="shared" ref="F111:L111" si="27">F28-F109</f>
        <v>0</v>
      </c>
      <c r="G111" s="71">
        <f t="shared" si="27"/>
        <v>0</v>
      </c>
      <c r="H111" s="71">
        <f t="shared" si="27"/>
        <v>0</v>
      </c>
      <c r="I111" s="71">
        <f t="shared" si="27"/>
        <v>0</v>
      </c>
      <c r="J111" s="71">
        <f t="shared" si="27"/>
        <v>0</v>
      </c>
      <c r="K111" s="74"/>
      <c r="L111" s="71">
        <f t="shared" si="27"/>
        <v>0</v>
      </c>
      <c r="P111" s="93"/>
      <c r="Q111" s="93"/>
      <c r="R111" s="93"/>
      <c r="S111" s="93"/>
    </row>
    <row r="112" spans="2:19" ht="12.75" customHeight="1">
      <c r="B112" s="8"/>
      <c r="C112" s="5"/>
      <c r="D112" s="5"/>
      <c r="E112" s="5"/>
      <c r="F112" s="5"/>
      <c r="G112" s="5"/>
      <c r="H112" s="5"/>
      <c r="I112" s="5"/>
      <c r="J112" s="5"/>
      <c r="K112" s="6"/>
      <c r="L112" s="6"/>
      <c r="P112" s="93"/>
      <c r="Q112" s="93"/>
      <c r="R112" s="93"/>
      <c r="S112" s="93"/>
    </row>
    <row r="113" spans="2:19" ht="15.95" customHeight="1">
      <c r="B113" s="29" t="s">
        <v>66</v>
      </c>
      <c r="C113" s="43"/>
      <c r="D113" s="43"/>
      <c r="E113" s="17">
        <v>0</v>
      </c>
      <c r="F113" s="17">
        <v>59</v>
      </c>
      <c r="G113" s="17">
        <v>0</v>
      </c>
      <c r="H113" s="17">
        <v>0</v>
      </c>
      <c r="I113" s="17">
        <v>0</v>
      </c>
      <c r="J113" s="17">
        <v>0</v>
      </c>
      <c r="K113" s="43"/>
      <c r="L113" s="33">
        <f>SUM(C113:K113)</f>
        <v>59</v>
      </c>
      <c r="M113" s="76" t="s">
        <v>122</v>
      </c>
      <c r="P113" s="93"/>
      <c r="Q113" s="93"/>
      <c r="R113" s="93"/>
      <c r="S113" s="93"/>
    </row>
    <row r="114" spans="2:19" ht="15.95" customHeight="1">
      <c r="B114" s="52" t="s">
        <v>5</v>
      </c>
      <c r="C114" s="43"/>
      <c r="D114" s="43"/>
      <c r="E114" s="43"/>
      <c r="F114" s="43"/>
      <c r="G114" s="43"/>
      <c r="H114" s="43"/>
      <c r="I114" s="43"/>
      <c r="J114" s="43"/>
      <c r="K114" s="43"/>
      <c r="L114" s="17">
        <v>195</v>
      </c>
      <c r="M114" s="76" t="s">
        <v>122</v>
      </c>
      <c r="P114" s="93"/>
      <c r="Q114" s="93"/>
      <c r="R114" s="93"/>
      <c r="S114" s="93"/>
    </row>
    <row r="115" spans="2:19" ht="12.75" customHeight="1">
      <c r="B115" s="8"/>
      <c r="C115" s="5"/>
      <c r="D115" s="5"/>
      <c r="E115" s="5"/>
      <c r="F115" s="5"/>
      <c r="G115" s="5"/>
      <c r="H115" s="5"/>
      <c r="I115" s="5"/>
      <c r="J115" s="5"/>
      <c r="K115" s="5"/>
      <c r="L115" s="5"/>
      <c r="P115" s="93"/>
      <c r="Q115" s="93"/>
      <c r="R115" s="93"/>
      <c r="S115" s="93"/>
    </row>
    <row r="116" spans="2:19" ht="15.95" customHeight="1">
      <c r="B116" s="55" t="s">
        <v>100</v>
      </c>
      <c r="C116" s="3"/>
      <c r="D116" s="3"/>
      <c r="E116" s="3"/>
      <c r="F116" s="3"/>
      <c r="G116" s="3"/>
      <c r="H116" s="3"/>
      <c r="I116" s="3"/>
      <c r="J116" s="3"/>
      <c r="K116" s="3"/>
      <c r="L116" s="3"/>
      <c r="P116" s="93"/>
      <c r="Q116" s="93"/>
      <c r="R116" s="93"/>
      <c r="S116" s="93"/>
    </row>
    <row r="117" spans="2:19" ht="15.95" customHeight="1">
      <c r="B117" s="67" t="s">
        <v>0</v>
      </c>
      <c r="C117" s="43"/>
      <c r="D117" s="43"/>
      <c r="E117" s="17">
        <v>0</v>
      </c>
      <c r="F117" s="17">
        <v>0</v>
      </c>
      <c r="G117" s="17">
        <v>0</v>
      </c>
      <c r="H117" s="17">
        <v>0</v>
      </c>
      <c r="I117" s="17">
        <v>0</v>
      </c>
      <c r="J117" s="17">
        <v>0</v>
      </c>
      <c r="K117" s="43"/>
      <c r="L117" s="33">
        <f>SUM(C117:K117)</f>
        <v>0</v>
      </c>
      <c r="P117" s="93"/>
      <c r="Q117" s="93"/>
      <c r="R117" s="93"/>
      <c r="S117" s="93"/>
    </row>
    <row r="118" spans="2:19" ht="15.95" customHeight="1">
      <c r="B118" s="29" t="s">
        <v>65</v>
      </c>
      <c r="C118" s="43"/>
      <c r="D118" s="43"/>
      <c r="E118" s="17">
        <v>0</v>
      </c>
      <c r="F118" s="17">
        <v>0</v>
      </c>
      <c r="G118" s="17">
        <v>0</v>
      </c>
      <c r="H118" s="17">
        <v>0</v>
      </c>
      <c r="I118" s="17">
        <v>0</v>
      </c>
      <c r="J118" s="17">
        <v>0</v>
      </c>
      <c r="K118" s="43"/>
      <c r="L118" s="33">
        <f>SUM(C118:K118)</f>
        <v>0</v>
      </c>
      <c r="P118" s="93"/>
      <c r="Q118" s="93"/>
      <c r="R118" s="93"/>
      <c r="S118" s="93"/>
    </row>
    <row r="119" spans="2:19" ht="15.95" customHeight="1">
      <c r="B119" s="29" t="s">
        <v>88</v>
      </c>
      <c r="C119" s="43"/>
      <c r="D119" s="43"/>
      <c r="E119" s="17">
        <v>0</v>
      </c>
      <c r="F119" s="17">
        <v>0</v>
      </c>
      <c r="G119" s="17">
        <v>0</v>
      </c>
      <c r="H119" s="17">
        <v>0</v>
      </c>
      <c r="I119" s="17">
        <v>0</v>
      </c>
      <c r="J119" s="17">
        <v>0</v>
      </c>
      <c r="K119" s="43"/>
      <c r="L119" s="33">
        <f>SUM(C119:K119)</f>
        <v>0</v>
      </c>
      <c r="P119" s="93"/>
      <c r="Q119" s="93"/>
      <c r="R119" s="93"/>
      <c r="S119" s="93"/>
    </row>
    <row r="120" spans="2:19" ht="15.95" customHeight="1">
      <c r="B120" s="53" t="s">
        <v>76</v>
      </c>
      <c r="C120" s="43"/>
      <c r="D120" s="43"/>
      <c r="E120" s="54">
        <f t="shared" ref="E120:J120" si="28">SUM(E121,E126)</f>
        <v>0</v>
      </c>
      <c r="F120" s="54">
        <f t="shared" si="28"/>
        <v>-6272</v>
      </c>
      <c r="G120" s="54">
        <f t="shared" si="28"/>
        <v>-258</v>
      </c>
      <c r="H120" s="54">
        <f t="shared" si="28"/>
        <v>-321</v>
      </c>
      <c r="I120" s="54">
        <f t="shared" si="28"/>
        <v>-147</v>
      </c>
      <c r="J120" s="54">
        <f t="shared" si="28"/>
        <v>-39</v>
      </c>
      <c r="K120" s="43"/>
      <c r="L120" s="33">
        <f>SUM(C120:K120)</f>
        <v>-7037</v>
      </c>
      <c r="P120" s="93"/>
      <c r="Q120" s="93"/>
      <c r="R120" s="93"/>
      <c r="S120" s="93"/>
    </row>
    <row r="121" spans="2:19" ht="15.95" customHeight="1">
      <c r="B121" s="53" t="s">
        <v>77</v>
      </c>
      <c r="C121" s="43"/>
      <c r="D121" s="43"/>
      <c r="E121" s="54">
        <f t="shared" ref="E121:J121" si="29">SUM(E122:E125)</f>
        <v>0</v>
      </c>
      <c r="F121" s="54">
        <f t="shared" si="29"/>
        <v>-5632</v>
      </c>
      <c r="G121" s="54">
        <f t="shared" si="29"/>
        <v>-173</v>
      </c>
      <c r="H121" s="54">
        <f t="shared" si="29"/>
        <v>-256</v>
      </c>
      <c r="I121" s="54">
        <f t="shared" si="29"/>
        <v>-138</v>
      </c>
      <c r="J121" s="54">
        <f t="shared" si="29"/>
        <v>-39</v>
      </c>
      <c r="K121" s="43"/>
      <c r="L121" s="33">
        <f>SUM(C121:K121)</f>
        <v>-6238</v>
      </c>
      <c r="P121" s="93"/>
      <c r="Q121" s="93"/>
      <c r="R121" s="93"/>
      <c r="S121" s="93"/>
    </row>
    <row r="122" spans="2:19" ht="15.95" customHeight="1">
      <c r="B122" s="68" t="s">
        <v>58</v>
      </c>
      <c r="C122" s="43"/>
      <c r="D122" s="43"/>
      <c r="E122" s="88">
        <v>0</v>
      </c>
      <c r="F122" s="88">
        <v>-5620</v>
      </c>
      <c r="G122" s="88">
        <v>-142</v>
      </c>
      <c r="H122" s="88">
        <v>-26</v>
      </c>
      <c r="I122" s="88">
        <v>-76</v>
      </c>
      <c r="J122" s="88">
        <v>-39</v>
      </c>
      <c r="K122" s="43"/>
      <c r="L122" s="33">
        <f t="shared" ref="L122:L134" si="30">SUM(C122:K122)</f>
        <v>-5903</v>
      </c>
      <c r="P122" s="93"/>
      <c r="Q122" s="93"/>
      <c r="R122" s="93"/>
      <c r="S122" s="93"/>
    </row>
    <row r="123" spans="2:19" ht="15.95" customHeight="1">
      <c r="B123" s="68" t="s">
        <v>1</v>
      </c>
      <c r="C123" s="43"/>
      <c r="D123" s="43"/>
      <c r="E123" s="17">
        <v>0</v>
      </c>
      <c r="F123" s="43"/>
      <c r="G123" s="43"/>
      <c r="H123" s="43"/>
      <c r="I123" s="43"/>
      <c r="J123" s="43"/>
      <c r="K123" s="43"/>
      <c r="L123" s="33">
        <f>SUM(C123:K123)</f>
        <v>0</v>
      </c>
      <c r="P123" s="93"/>
      <c r="Q123" s="93"/>
      <c r="R123" s="93"/>
      <c r="S123" s="93"/>
    </row>
    <row r="124" spans="2:19" ht="15.95" customHeight="1">
      <c r="B124" s="30" t="s">
        <v>78</v>
      </c>
      <c r="C124" s="43"/>
      <c r="D124" s="43"/>
      <c r="E124" s="17">
        <v>0</v>
      </c>
      <c r="F124" s="43"/>
      <c r="G124" s="43"/>
      <c r="H124" s="43"/>
      <c r="I124" s="43"/>
      <c r="J124" s="43"/>
      <c r="K124" s="43"/>
      <c r="L124" s="33">
        <f>SUM(C124:K124)</f>
        <v>0</v>
      </c>
      <c r="P124" s="93"/>
      <c r="Q124" s="93"/>
      <c r="R124" s="93"/>
      <c r="S124" s="93"/>
    </row>
    <row r="125" spans="2:19" ht="15.95" customHeight="1">
      <c r="B125" s="30" t="s">
        <v>79</v>
      </c>
      <c r="C125" s="43"/>
      <c r="D125" s="43"/>
      <c r="E125" s="88">
        <v>0</v>
      </c>
      <c r="F125" s="88">
        <v>-12</v>
      </c>
      <c r="G125" s="88">
        <v>-31</v>
      </c>
      <c r="H125" s="88">
        <v>-230</v>
      </c>
      <c r="I125" s="88">
        <v>-62</v>
      </c>
      <c r="J125" s="88">
        <v>0</v>
      </c>
      <c r="K125" s="43"/>
      <c r="L125" s="33">
        <f t="shared" si="30"/>
        <v>-335</v>
      </c>
      <c r="P125" s="93"/>
      <c r="Q125" s="93"/>
      <c r="R125" s="93"/>
      <c r="S125" s="93"/>
    </row>
    <row r="126" spans="2:19" ht="15.95" customHeight="1">
      <c r="B126" s="53" t="s">
        <v>80</v>
      </c>
      <c r="C126" s="43"/>
      <c r="D126" s="43"/>
      <c r="E126" s="54">
        <f t="shared" ref="E126:J126" si="31">SUM(E127:E134)</f>
        <v>0</v>
      </c>
      <c r="F126" s="54">
        <f t="shared" si="31"/>
        <v>-640</v>
      </c>
      <c r="G126" s="54">
        <f t="shared" si="31"/>
        <v>-85</v>
      </c>
      <c r="H126" s="54">
        <f t="shared" si="31"/>
        <v>-65</v>
      </c>
      <c r="I126" s="54">
        <f t="shared" si="31"/>
        <v>-9</v>
      </c>
      <c r="J126" s="54">
        <f t="shared" si="31"/>
        <v>0</v>
      </c>
      <c r="K126" s="43"/>
      <c r="L126" s="33">
        <f t="shared" si="30"/>
        <v>-799</v>
      </c>
      <c r="P126" s="93"/>
      <c r="Q126" s="93"/>
      <c r="R126" s="93"/>
      <c r="S126" s="93"/>
    </row>
    <row r="127" spans="2:19" ht="15.95" customHeight="1">
      <c r="B127" s="68" t="s">
        <v>2</v>
      </c>
      <c r="C127" s="43"/>
      <c r="D127" s="43"/>
      <c r="E127" s="17">
        <v>0</v>
      </c>
      <c r="F127" s="17">
        <v>-255</v>
      </c>
      <c r="G127" s="17">
        <v>-30</v>
      </c>
      <c r="H127" s="17">
        <v>-9</v>
      </c>
      <c r="I127" s="17">
        <v>-9</v>
      </c>
      <c r="J127" s="17">
        <v>0</v>
      </c>
      <c r="K127" s="43"/>
      <c r="L127" s="33">
        <f t="shared" si="30"/>
        <v>-303</v>
      </c>
      <c r="P127" s="93"/>
      <c r="Q127" s="93"/>
      <c r="R127" s="93"/>
      <c r="S127" s="93"/>
    </row>
    <row r="128" spans="2:19" ht="15.95" customHeight="1">
      <c r="B128" s="68" t="s">
        <v>3</v>
      </c>
      <c r="C128" s="43"/>
      <c r="D128" s="43"/>
      <c r="E128" s="17">
        <v>0</v>
      </c>
      <c r="F128" s="17">
        <v>-98</v>
      </c>
      <c r="G128" s="17">
        <v>-55</v>
      </c>
      <c r="H128" s="17">
        <v>-56</v>
      </c>
      <c r="I128" s="17">
        <v>0</v>
      </c>
      <c r="J128" s="17">
        <v>0</v>
      </c>
      <c r="K128" s="43"/>
      <c r="L128" s="33">
        <f t="shared" si="30"/>
        <v>-209</v>
      </c>
      <c r="P128" s="93"/>
      <c r="Q128" s="93"/>
      <c r="R128" s="93"/>
      <c r="S128" s="93"/>
    </row>
    <row r="129" spans="2:19" ht="15.95" customHeight="1">
      <c r="B129" s="30" t="s">
        <v>81</v>
      </c>
      <c r="C129" s="43"/>
      <c r="D129" s="43"/>
      <c r="E129" s="17">
        <v>0</v>
      </c>
      <c r="F129" s="17">
        <v>0</v>
      </c>
      <c r="G129" s="17">
        <v>0</v>
      </c>
      <c r="H129" s="17">
        <v>0</v>
      </c>
      <c r="I129" s="17">
        <v>0</v>
      </c>
      <c r="J129" s="17">
        <v>0</v>
      </c>
      <c r="K129" s="43"/>
      <c r="L129" s="33">
        <f t="shared" si="30"/>
        <v>0</v>
      </c>
      <c r="P129" s="93"/>
      <c r="Q129" s="93"/>
      <c r="R129" s="93"/>
      <c r="S129" s="93"/>
    </row>
    <row r="130" spans="2:19" ht="15.95" customHeight="1">
      <c r="B130" s="30" t="s">
        <v>82</v>
      </c>
      <c r="C130" s="43"/>
      <c r="D130" s="43"/>
      <c r="E130" s="17">
        <v>0</v>
      </c>
      <c r="F130" s="17">
        <v>0</v>
      </c>
      <c r="G130" s="17">
        <v>0</v>
      </c>
      <c r="H130" s="17">
        <v>0</v>
      </c>
      <c r="I130" s="17">
        <v>0</v>
      </c>
      <c r="J130" s="17">
        <v>0</v>
      </c>
      <c r="K130" s="43"/>
      <c r="L130" s="33">
        <f t="shared" si="30"/>
        <v>0</v>
      </c>
      <c r="P130" s="93"/>
      <c r="Q130" s="93"/>
      <c r="R130" s="93"/>
      <c r="S130" s="93"/>
    </row>
    <row r="131" spans="2:19" ht="15.95" customHeight="1">
      <c r="B131" s="30" t="s">
        <v>83</v>
      </c>
      <c r="C131" s="43"/>
      <c r="D131" s="43"/>
      <c r="E131" s="43"/>
      <c r="F131" s="17">
        <v>0</v>
      </c>
      <c r="G131" s="17">
        <v>0</v>
      </c>
      <c r="H131" s="17">
        <v>0</v>
      </c>
      <c r="I131" s="17">
        <v>0</v>
      </c>
      <c r="J131" s="17">
        <v>0</v>
      </c>
      <c r="K131" s="43"/>
      <c r="L131" s="33">
        <f t="shared" si="30"/>
        <v>0</v>
      </c>
      <c r="P131" s="93"/>
      <c r="Q131" s="93"/>
      <c r="R131" s="93"/>
      <c r="S131" s="93"/>
    </row>
    <row r="132" spans="2:19" ht="15.95" customHeight="1">
      <c r="B132" s="30" t="s">
        <v>84</v>
      </c>
      <c r="C132" s="43"/>
      <c r="D132" s="43"/>
      <c r="E132" s="17">
        <v>0</v>
      </c>
      <c r="F132" s="61"/>
      <c r="G132" s="61"/>
      <c r="H132" s="61"/>
      <c r="I132" s="61"/>
      <c r="J132" s="61"/>
      <c r="K132" s="43"/>
      <c r="L132" s="33">
        <f t="shared" si="30"/>
        <v>0</v>
      </c>
      <c r="P132" s="93"/>
      <c r="Q132" s="93"/>
      <c r="R132" s="93"/>
      <c r="S132" s="93"/>
    </row>
    <row r="133" spans="2:19" ht="15.95" customHeight="1">
      <c r="B133" s="30" t="s">
        <v>85</v>
      </c>
      <c r="C133" s="43"/>
      <c r="D133" s="43"/>
      <c r="E133" s="17">
        <v>0</v>
      </c>
      <c r="F133" s="61"/>
      <c r="G133" s="61"/>
      <c r="H133" s="61"/>
      <c r="I133" s="61"/>
      <c r="J133" s="61"/>
      <c r="K133" s="43"/>
      <c r="L133" s="33">
        <f t="shared" si="30"/>
        <v>0</v>
      </c>
      <c r="P133" s="93"/>
      <c r="Q133" s="93"/>
      <c r="R133" s="93"/>
      <c r="S133" s="93"/>
    </row>
    <row r="134" spans="2:19" ht="15.95" customHeight="1">
      <c r="B134" s="29" t="s">
        <v>86</v>
      </c>
      <c r="C134" s="43"/>
      <c r="D134" s="43"/>
      <c r="E134" s="17">
        <v>0</v>
      </c>
      <c r="F134" s="17">
        <v>-287</v>
      </c>
      <c r="G134" s="17">
        <v>0</v>
      </c>
      <c r="H134" s="17">
        <v>0</v>
      </c>
      <c r="I134" s="17">
        <v>0</v>
      </c>
      <c r="J134" s="17">
        <v>0</v>
      </c>
      <c r="K134" s="43"/>
      <c r="L134" s="33">
        <f t="shared" si="30"/>
        <v>-287</v>
      </c>
      <c r="P134" s="93"/>
      <c r="Q134" s="93"/>
      <c r="R134" s="93"/>
      <c r="S134" s="93"/>
    </row>
    <row r="135" spans="2:19" ht="15.95" customHeight="1">
      <c r="B135" s="31" t="s">
        <v>89</v>
      </c>
      <c r="C135" s="43"/>
      <c r="D135" s="43"/>
      <c r="E135" s="32">
        <f t="shared" ref="E135:J135" si="32">SUM(E117:E120)</f>
        <v>0</v>
      </c>
      <c r="F135" s="32">
        <f t="shared" si="32"/>
        <v>-6272</v>
      </c>
      <c r="G135" s="32">
        <f t="shared" si="32"/>
        <v>-258</v>
      </c>
      <c r="H135" s="32">
        <f t="shared" si="32"/>
        <v>-321</v>
      </c>
      <c r="I135" s="32">
        <f t="shared" si="32"/>
        <v>-147</v>
      </c>
      <c r="J135" s="32">
        <f t="shared" si="32"/>
        <v>-39</v>
      </c>
      <c r="K135" s="43"/>
      <c r="L135" s="32">
        <f>SUM(C135:K135)</f>
        <v>-7037</v>
      </c>
      <c r="O135" s="16"/>
      <c r="P135" s="89">
        <v>-7037</v>
      </c>
      <c r="Q135" s="48">
        <f>P135-L135</f>
        <v>0</v>
      </c>
    </row>
    <row r="136" spans="2:19" ht="12.75" customHeight="1">
      <c r="B136" s="4"/>
      <c r="C136" s="3"/>
      <c r="D136" s="3"/>
      <c r="E136" s="3"/>
      <c r="F136" s="3"/>
      <c r="G136" s="3"/>
      <c r="H136" s="3"/>
      <c r="I136" s="3"/>
      <c r="J136" s="3"/>
      <c r="K136" s="3"/>
      <c r="L136" s="3"/>
      <c r="M136" s="3"/>
      <c r="P136" s="3"/>
    </row>
  </sheetData>
  <mergeCells count="12">
    <mergeCell ref="C6:C7"/>
    <mergeCell ref="D6:D7"/>
    <mergeCell ref="E6:E7"/>
    <mergeCell ref="F6:F7"/>
    <mergeCell ref="G6:G7"/>
    <mergeCell ref="P6:P7"/>
    <mergeCell ref="Q6:Q7"/>
    <mergeCell ref="H6:H7"/>
    <mergeCell ref="I6:I7"/>
    <mergeCell ref="J6:J7"/>
    <mergeCell ref="K6:K7"/>
    <mergeCell ref="L6:L7"/>
  </mergeCells>
  <conditionalFormatting sqref="M79:M81 M113:M114">
    <cfRule type="cellIs" dxfId="23" priority="24" operator="equal">
      <formula>"FAIL"</formula>
    </cfRule>
  </conditionalFormatting>
  <conditionalFormatting sqref="E77:J77 L77 E111:J111 L111">
    <cfRule type="cellIs" dxfId="22" priority="23" operator="notEqual">
      <formula>0</formula>
    </cfRule>
  </conditionalFormatting>
  <conditionalFormatting sqref="Q8:Q13 Q19:Q23 Q28 Q39:Q40 Q44 Q48 Q135">
    <cfRule type="cellIs" dxfId="21" priority="22" operator="notEqual">
      <formula>0</formula>
    </cfRule>
  </conditionalFormatting>
  <conditionalFormatting sqref="Q6:Q7">
    <cfRule type="expression" dxfId="20" priority="21">
      <formula>SUM($Q$8:$Q$135)&lt;&gt;0</formula>
    </cfRule>
  </conditionalFormatting>
  <conditionalFormatting sqref="C3:E3">
    <cfRule type="expression" dxfId="19" priority="20">
      <formula>$E$3&lt;&gt;0</formula>
    </cfRule>
  </conditionalFormatting>
  <conditionalFormatting sqref="C33:L33">
    <cfRule type="expression" dxfId="18" priority="18">
      <formula>ABS(C16-C33)&gt;1000</formula>
    </cfRule>
    <cfRule type="expression" dxfId="17" priority="19">
      <formula>ABS((C16-C33)/C33)&gt;0.1</formula>
    </cfRule>
  </conditionalFormatting>
  <conditionalFormatting sqref="C34:L34">
    <cfRule type="expression" dxfId="16" priority="16">
      <formula>ABS(C26-C34)&gt;1000</formula>
    </cfRule>
    <cfRule type="expression" dxfId="15" priority="17">
      <formula>ABS((C26-C34)/C34)&gt;0.1</formula>
    </cfRule>
  </conditionalFormatting>
  <conditionalFormatting sqref="C35:L35">
    <cfRule type="expression" dxfId="14" priority="14">
      <formula>ABS(C28-C35)&gt;1000</formula>
    </cfRule>
    <cfRule type="expression" dxfId="13" priority="15">
      <formula>ABS((C28-C35)/C35)&gt;0.1</formula>
    </cfRule>
  </conditionalFormatting>
  <conditionalFormatting sqref="Q45">
    <cfRule type="cellIs" dxfId="12" priority="13" operator="notEqual">
      <formula>0</formula>
    </cfRule>
  </conditionalFormatting>
  <dataValidations count="2">
    <dataValidation type="list" allowBlank="1" showInputMessage="1" showErrorMessage="1" sqref="H3">
      <formula1>#REF!</formula1>
    </dataValidation>
    <dataValidation errorStyle="warning" allowBlank="1" showInputMessage="1" showErrorMessage="1" sqref="E131 F132:J133 E126:J126 F123:J124 E120:J121 N54 N88 E54:J54 E88:J88 C117:D120 K117:K120 K79 C79:D79 C51:D54 K51:K54 E51:J51 C85:D88 K85:K88 C113:D113 K113"/>
  </dataValidations>
  <printOptions horizontalCentered="1" verticalCentered="1"/>
  <pageMargins left="0.47244094488188981" right="0.47244094488188981" top="0.47244094488188981" bottom="0.47244094488188981" header="0.51181102362204722" footer="0.51181102362204722"/>
  <pageSetup paperSize="8" scale="47"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8DB4E2"/>
    <pageSetUpPr fitToPage="1"/>
  </sheetPr>
  <dimension ref="A1:S136"/>
  <sheetViews>
    <sheetView zoomScaleNormal="100" workbookViewId="0">
      <pane ySplit="7" topLeftCell="A8" activePane="bottomLeft" state="frozen"/>
      <selection activeCell="L1" sqref="L1"/>
      <selection pane="bottomLeft" activeCell="L1" sqref="L1"/>
    </sheetView>
  </sheetViews>
  <sheetFormatPr defaultColWidth="10" defaultRowHeight="12.75"/>
  <cols>
    <col min="1" max="1" width="2.7109375" style="85" customWidth="1"/>
    <col min="2" max="2" width="104" style="85" customWidth="1"/>
    <col min="3" max="5" width="13.42578125" style="85" customWidth="1"/>
    <col min="6" max="6" width="13.85546875" style="85" customWidth="1"/>
    <col min="7" max="8" width="12.5703125" style="85" customWidth="1"/>
    <col min="9" max="9" width="13.28515625" style="85" customWidth="1"/>
    <col min="10" max="10" width="12.28515625" style="85" customWidth="1"/>
    <col min="11" max="12" width="15.140625" style="85" customWidth="1"/>
    <col min="13" max="13" width="7.7109375" style="85" customWidth="1"/>
    <col min="14" max="14" width="13" style="85" customWidth="1"/>
    <col min="15" max="15" width="3.28515625" style="85" customWidth="1"/>
    <col min="16" max="16" width="10.7109375" style="85" customWidth="1"/>
    <col min="17" max="17" width="11.5703125" style="85" customWidth="1"/>
    <col min="18" max="18" width="12.42578125" style="85" customWidth="1"/>
    <col min="19" max="20" width="9.140625" style="85" customWidth="1"/>
    <col min="21" max="21" width="10" style="85"/>
    <col min="22" max="22" width="10" style="85" customWidth="1"/>
    <col min="23" max="16384" width="10" style="85"/>
  </cols>
  <sheetData>
    <row r="1" spans="1:17" ht="20.100000000000001" customHeight="1">
      <c r="B1" s="22" t="s">
        <v>18</v>
      </c>
      <c r="C1" s="90"/>
      <c r="D1" s="90"/>
      <c r="G1" s="90"/>
      <c r="H1" s="90"/>
    </row>
    <row r="2" spans="1:17" ht="20.100000000000001" customHeight="1">
      <c r="B2" s="22" t="s">
        <v>116</v>
      </c>
    </row>
    <row r="3" spans="1:17" ht="20.100000000000001" customHeight="1">
      <c r="B3" s="23" t="s">
        <v>52</v>
      </c>
      <c r="C3" s="91"/>
      <c r="D3" s="91"/>
      <c r="E3" s="80"/>
      <c r="F3" s="92"/>
      <c r="G3" s="92"/>
      <c r="H3" s="82"/>
    </row>
    <row r="4" spans="1:17" ht="12.75" customHeight="1">
      <c r="C4" s="10"/>
      <c r="D4" s="10"/>
      <c r="E4" s="10"/>
      <c r="F4" s="10"/>
      <c r="G4" s="10"/>
      <c r="H4" s="10"/>
      <c r="I4" s="10"/>
      <c r="J4" s="10"/>
      <c r="K4" s="10"/>
      <c r="L4" s="10"/>
      <c r="M4" s="10"/>
      <c r="N4" s="10"/>
      <c r="P4" s="24"/>
    </row>
    <row r="5" spans="1:17" ht="12.75" customHeight="1">
      <c r="C5" s="10"/>
      <c r="D5" s="10"/>
      <c r="E5" s="10"/>
      <c r="F5" s="10"/>
      <c r="G5" s="10"/>
      <c r="H5" s="10"/>
      <c r="I5" s="10"/>
      <c r="J5" s="10"/>
      <c r="K5" s="10"/>
      <c r="L5" s="24" t="s">
        <v>64</v>
      </c>
      <c r="P5" s="16"/>
    </row>
    <row r="6" spans="1:17" ht="33" customHeight="1">
      <c r="B6" s="58" t="s">
        <v>104</v>
      </c>
      <c r="C6" s="108" t="s">
        <v>19</v>
      </c>
      <c r="D6" s="108" t="s">
        <v>20</v>
      </c>
      <c r="E6" s="108" t="s">
        <v>21</v>
      </c>
      <c r="F6" s="108" t="s">
        <v>63</v>
      </c>
      <c r="G6" s="108" t="s">
        <v>108</v>
      </c>
      <c r="H6" s="108" t="s">
        <v>109</v>
      </c>
      <c r="I6" s="108" t="s">
        <v>110</v>
      </c>
      <c r="J6" s="108" t="s">
        <v>111</v>
      </c>
      <c r="K6" s="108" t="s">
        <v>70</v>
      </c>
      <c r="L6" s="109" t="s">
        <v>22</v>
      </c>
      <c r="N6" s="49" t="s">
        <v>9</v>
      </c>
      <c r="O6" s="9"/>
      <c r="P6" s="107" t="s">
        <v>7</v>
      </c>
      <c r="Q6" s="107" t="s">
        <v>8</v>
      </c>
    </row>
    <row r="7" spans="1:17" ht="51.75" customHeight="1">
      <c r="B7" s="56" t="s">
        <v>105</v>
      </c>
      <c r="C7" s="108"/>
      <c r="D7" s="108"/>
      <c r="E7" s="108"/>
      <c r="F7" s="108"/>
      <c r="G7" s="108"/>
      <c r="H7" s="108"/>
      <c r="I7" s="108"/>
      <c r="J7" s="108"/>
      <c r="K7" s="108"/>
      <c r="L7" s="109"/>
      <c r="N7" s="49" t="s">
        <v>112</v>
      </c>
      <c r="O7" s="57"/>
      <c r="P7" s="107"/>
      <c r="Q7" s="107"/>
    </row>
    <row r="8" spans="1:17" ht="15.95" customHeight="1">
      <c r="A8" s="16"/>
      <c r="B8" s="28" t="s">
        <v>12</v>
      </c>
      <c r="C8" s="86">
        <v>0</v>
      </c>
      <c r="D8" s="86">
        <v>0</v>
      </c>
      <c r="E8" s="86">
        <v>665</v>
      </c>
      <c r="F8" s="86">
        <v>1416</v>
      </c>
      <c r="G8" s="86">
        <v>72</v>
      </c>
      <c r="H8" s="86">
        <v>184</v>
      </c>
      <c r="I8" s="86">
        <v>103</v>
      </c>
      <c r="J8" s="86">
        <v>10</v>
      </c>
      <c r="K8" s="86">
        <v>106</v>
      </c>
      <c r="L8" s="59">
        <f>SUM(C8:K8)</f>
        <v>2556</v>
      </c>
      <c r="M8" s="10"/>
      <c r="N8" s="10"/>
      <c r="O8" s="19"/>
      <c r="P8" s="46">
        <v>2556</v>
      </c>
      <c r="Q8" s="47">
        <f t="shared" ref="Q8:Q13" si="0">P8-L8</f>
        <v>0</v>
      </c>
    </row>
    <row r="9" spans="1:17" ht="15.95" customHeight="1">
      <c r="A9" s="16"/>
      <c r="B9" s="28" t="s">
        <v>57</v>
      </c>
      <c r="C9" s="43"/>
      <c r="D9" s="43"/>
      <c r="E9" s="43"/>
      <c r="F9" s="43"/>
      <c r="G9" s="43"/>
      <c r="H9" s="43"/>
      <c r="I9" s="43"/>
      <c r="J9" s="43"/>
      <c r="K9" s="43"/>
      <c r="L9" s="43"/>
      <c r="M9" s="10"/>
      <c r="N9" s="10"/>
      <c r="O9" s="19"/>
      <c r="P9" s="78"/>
      <c r="Q9" s="79"/>
    </row>
    <row r="10" spans="1:17" ht="15.95" customHeight="1">
      <c r="A10" s="16"/>
      <c r="B10" s="29" t="s">
        <v>94</v>
      </c>
      <c r="C10" s="17">
        <v>0</v>
      </c>
      <c r="D10" s="17">
        <v>0</v>
      </c>
      <c r="E10" s="17">
        <v>0</v>
      </c>
      <c r="F10" s="17">
        <v>0</v>
      </c>
      <c r="G10" s="17">
        <v>0</v>
      </c>
      <c r="H10" s="17">
        <v>0</v>
      </c>
      <c r="I10" s="17">
        <v>0</v>
      </c>
      <c r="J10" s="17">
        <v>63833</v>
      </c>
      <c r="K10" s="17">
        <v>0</v>
      </c>
      <c r="L10" s="33">
        <f>SUM(C10:K10)</f>
        <v>63833</v>
      </c>
      <c r="M10" s="10"/>
      <c r="N10" s="10"/>
      <c r="O10" s="18"/>
      <c r="P10" s="46">
        <v>63833</v>
      </c>
      <c r="Q10" s="47">
        <f t="shared" si="0"/>
        <v>0</v>
      </c>
    </row>
    <row r="11" spans="1:17" ht="15.95" customHeight="1">
      <c r="B11" s="29" t="s">
        <v>91</v>
      </c>
      <c r="C11" s="17">
        <v>0</v>
      </c>
      <c r="D11" s="17">
        <v>0</v>
      </c>
      <c r="E11" s="17">
        <v>0</v>
      </c>
      <c r="F11" s="17">
        <v>0</v>
      </c>
      <c r="G11" s="17">
        <v>0</v>
      </c>
      <c r="H11" s="17">
        <v>0</v>
      </c>
      <c r="I11" s="17">
        <v>0</v>
      </c>
      <c r="J11" s="17">
        <v>0</v>
      </c>
      <c r="K11" s="17">
        <v>0</v>
      </c>
      <c r="L11" s="33">
        <f>SUM(C11:K11)</f>
        <v>0</v>
      </c>
      <c r="O11" s="15"/>
      <c r="P11" s="46">
        <v>0</v>
      </c>
      <c r="Q11" s="47">
        <f t="shared" si="0"/>
        <v>0</v>
      </c>
    </row>
    <row r="12" spans="1:17" ht="15.95" customHeight="1">
      <c r="B12" s="28" t="s">
        <v>15</v>
      </c>
      <c r="C12" s="17">
        <v>3808</v>
      </c>
      <c r="D12" s="17">
        <v>44</v>
      </c>
      <c r="E12" s="17">
        <v>26141</v>
      </c>
      <c r="F12" s="17">
        <v>49920</v>
      </c>
      <c r="G12" s="17">
        <v>8025</v>
      </c>
      <c r="H12" s="17">
        <v>21620</v>
      </c>
      <c r="I12" s="17">
        <v>6213</v>
      </c>
      <c r="J12" s="17">
        <v>1645</v>
      </c>
      <c r="K12" s="17">
        <v>3067</v>
      </c>
      <c r="L12" s="33">
        <f>SUM(C12:K12)</f>
        <v>120483</v>
      </c>
      <c r="M12" s="10"/>
      <c r="N12" s="10"/>
      <c r="O12" s="11"/>
      <c r="P12" s="46">
        <v>120483</v>
      </c>
      <c r="Q12" s="47">
        <f t="shared" si="0"/>
        <v>0</v>
      </c>
    </row>
    <row r="13" spans="1:17" ht="15.95" customHeight="1">
      <c r="B13" s="31" t="s">
        <v>68</v>
      </c>
      <c r="C13" s="32">
        <f>C8+C9+C10+C11+C12</f>
        <v>3808</v>
      </c>
      <c r="D13" s="32">
        <f t="shared" ref="D13:L13" si="1">D8+D9+D10+D11+D12</f>
        <v>44</v>
      </c>
      <c r="E13" s="32">
        <f t="shared" si="1"/>
        <v>26806</v>
      </c>
      <c r="F13" s="32">
        <f t="shared" si="1"/>
        <v>51336</v>
      </c>
      <c r="G13" s="32">
        <f t="shared" si="1"/>
        <v>8097</v>
      </c>
      <c r="H13" s="32">
        <f t="shared" si="1"/>
        <v>21804</v>
      </c>
      <c r="I13" s="32">
        <f t="shared" si="1"/>
        <v>6316</v>
      </c>
      <c r="J13" s="32">
        <f t="shared" si="1"/>
        <v>65488</v>
      </c>
      <c r="K13" s="32">
        <f t="shared" si="1"/>
        <v>3173</v>
      </c>
      <c r="L13" s="32">
        <f t="shared" si="1"/>
        <v>186872</v>
      </c>
      <c r="M13" s="12"/>
      <c r="N13" s="10"/>
      <c r="O13" s="11"/>
      <c r="P13" s="46">
        <v>186872</v>
      </c>
      <c r="Q13" s="47">
        <f t="shared" si="0"/>
        <v>0</v>
      </c>
    </row>
    <row r="14" spans="1:17" ht="12.75" customHeight="1">
      <c r="C14" s="3"/>
      <c r="D14" s="3"/>
      <c r="E14" s="3"/>
      <c r="F14" s="3"/>
      <c r="G14" s="3"/>
      <c r="H14" s="3"/>
      <c r="I14" s="3"/>
      <c r="J14" s="3"/>
      <c r="K14" s="3"/>
      <c r="L14" s="3"/>
      <c r="N14" s="10"/>
      <c r="O14" s="5"/>
      <c r="P14" s="7"/>
      <c r="Q14" s="7"/>
    </row>
    <row r="15" spans="1:17" ht="15.95" customHeight="1">
      <c r="B15" s="45" t="s">
        <v>95</v>
      </c>
      <c r="C15" s="83">
        <f t="shared" ref="C15:K15" si="2">IF(C10&gt;-C21,C10+C21,0)</f>
        <v>0</v>
      </c>
      <c r="D15" s="83">
        <f t="shared" si="2"/>
        <v>0</v>
      </c>
      <c r="E15" s="83">
        <f t="shared" si="2"/>
        <v>0</v>
      </c>
      <c r="F15" s="83">
        <f t="shared" si="2"/>
        <v>0</v>
      </c>
      <c r="G15" s="83">
        <f t="shared" si="2"/>
        <v>0</v>
      </c>
      <c r="H15" s="83">
        <f t="shared" si="2"/>
        <v>0</v>
      </c>
      <c r="I15" s="83">
        <f t="shared" si="2"/>
        <v>0</v>
      </c>
      <c r="J15" s="83">
        <f t="shared" si="2"/>
        <v>0</v>
      </c>
      <c r="K15" s="83">
        <f t="shared" si="2"/>
        <v>0</v>
      </c>
      <c r="L15" s="33">
        <f>SUM(C15:K15)</f>
        <v>0</v>
      </c>
      <c r="N15" s="10"/>
      <c r="O15" s="5"/>
      <c r="P15" s="7"/>
      <c r="Q15" s="7"/>
    </row>
    <row r="16" spans="1:17" ht="15.95" customHeight="1">
      <c r="B16" s="31" t="s">
        <v>92</v>
      </c>
      <c r="C16" s="32">
        <f>SUM(C8:C9,C12,C15)+C19+C20+C11</f>
        <v>3808</v>
      </c>
      <c r="D16" s="32">
        <f t="shared" ref="D16:K16" si="3">SUM(D8:D9,D12,D15)+D19+D20+D11</f>
        <v>44</v>
      </c>
      <c r="E16" s="32">
        <f t="shared" si="3"/>
        <v>26806</v>
      </c>
      <c r="F16" s="32">
        <f t="shared" si="3"/>
        <v>51155</v>
      </c>
      <c r="G16" s="32">
        <f t="shared" si="3"/>
        <v>8097</v>
      </c>
      <c r="H16" s="32">
        <f t="shared" si="3"/>
        <v>21730</v>
      </c>
      <c r="I16" s="32">
        <f t="shared" si="3"/>
        <v>6316</v>
      </c>
      <c r="J16" s="32">
        <f t="shared" si="3"/>
        <v>1655</v>
      </c>
      <c r="K16" s="32">
        <f t="shared" si="3"/>
        <v>3173</v>
      </c>
      <c r="L16" s="32">
        <f>SUM(C16:K16)</f>
        <v>122784</v>
      </c>
      <c r="N16" s="10"/>
      <c r="O16" s="6"/>
      <c r="P16" s="7"/>
      <c r="Q16" s="7"/>
    </row>
    <row r="17" spans="1:19" ht="12.75" customHeight="1">
      <c r="A17" s="16"/>
      <c r="C17" s="3"/>
      <c r="D17" s="3"/>
      <c r="E17" s="3"/>
      <c r="F17" s="3"/>
      <c r="G17" s="3"/>
      <c r="H17" s="3"/>
      <c r="I17" s="3"/>
      <c r="J17" s="3"/>
      <c r="K17" s="3"/>
      <c r="L17" s="3"/>
      <c r="O17" s="18"/>
      <c r="P17" s="7"/>
      <c r="Q17" s="7"/>
    </row>
    <row r="18" spans="1:19" ht="15.95" customHeight="1">
      <c r="B18" s="21" t="s">
        <v>54</v>
      </c>
      <c r="C18" s="3"/>
      <c r="D18" s="3"/>
      <c r="E18" s="3"/>
      <c r="F18" s="3"/>
      <c r="G18" s="3"/>
      <c r="H18" s="3"/>
      <c r="I18" s="3"/>
      <c r="J18" s="3"/>
      <c r="K18" s="3"/>
      <c r="L18" s="3"/>
      <c r="M18" s="10"/>
      <c r="N18" s="5"/>
      <c r="O18" s="3"/>
      <c r="P18" s="7"/>
      <c r="Q18" s="7"/>
      <c r="R18" s="42"/>
      <c r="S18" s="42"/>
    </row>
    <row r="19" spans="1:19" ht="15.95" customHeight="1">
      <c r="A19" s="16"/>
      <c r="B19" s="29" t="s">
        <v>69</v>
      </c>
      <c r="C19" s="17">
        <v>0</v>
      </c>
      <c r="D19" s="17">
        <v>0</v>
      </c>
      <c r="E19" s="17">
        <v>0</v>
      </c>
      <c r="F19" s="17">
        <v>-181</v>
      </c>
      <c r="G19" s="17">
        <v>0</v>
      </c>
      <c r="H19" s="17">
        <v>-74</v>
      </c>
      <c r="I19" s="17">
        <v>0</v>
      </c>
      <c r="J19" s="17">
        <v>0</v>
      </c>
      <c r="K19" s="17">
        <v>0</v>
      </c>
      <c r="L19" s="33">
        <f t="shared" ref="L19:L23" si="4">SUM(C19:K19)</f>
        <v>-255</v>
      </c>
      <c r="O19" s="19"/>
      <c r="P19" s="46">
        <v>-255</v>
      </c>
      <c r="Q19" s="47">
        <f t="shared" ref="Q19:Q23" si="5">P19-L19</f>
        <v>0</v>
      </c>
    </row>
    <row r="20" spans="1:19" ht="15.95" customHeight="1">
      <c r="A20" s="16"/>
      <c r="B20" s="28" t="s">
        <v>56</v>
      </c>
      <c r="C20" s="43"/>
      <c r="D20" s="43"/>
      <c r="E20" s="43"/>
      <c r="F20" s="43"/>
      <c r="G20" s="43"/>
      <c r="H20" s="43"/>
      <c r="I20" s="43"/>
      <c r="J20" s="43"/>
      <c r="K20" s="43"/>
      <c r="L20" s="43"/>
      <c r="O20" s="18"/>
      <c r="P20" s="78"/>
      <c r="Q20" s="79"/>
    </row>
    <row r="21" spans="1:19" ht="15.95" customHeight="1">
      <c r="B21" s="29" t="s">
        <v>97</v>
      </c>
      <c r="C21" s="17">
        <v>0</v>
      </c>
      <c r="D21" s="17">
        <v>0</v>
      </c>
      <c r="E21" s="17">
        <v>0</v>
      </c>
      <c r="F21" s="17">
        <v>0</v>
      </c>
      <c r="G21" s="17">
        <v>0</v>
      </c>
      <c r="H21" s="17">
        <v>0</v>
      </c>
      <c r="I21" s="17">
        <v>0</v>
      </c>
      <c r="J21" s="17">
        <v>-63833</v>
      </c>
      <c r="K21" s="17">
        <v>0</v>
      </c>
      <c r="L21" s="33">
        <f t="shared" si="4"/>
        <v>-63833</v>
      </c>
      <c r="O21" s="18"/>
      <c r="P21" s="46">
        <v>-63833</v>
      </c>
      <c r="Q21" s="47">
        <f t="shared" si="5"/>
        <v>0</v>
      </c>
    </row>
    <row r="22" spans="1:19" ht="15.95" customHeight="1">
      <c r="B22" s="28" t="s">
        <v>17</v>
      </c>
      <c r="C22" s="17">
        <v>-1949</v>
      </c>
      <c r="D22" s="17">
        <v>0</v>
      </c>
      <c r="E22" s="17">
        <v>-1132</v>
      </c>
      <c r="F22" s="17">
        <v>-14863</v>
      </c>
      <c r="G22" s="17">
        <v>-1162</v>
      </c>
      <c r="H22" s="17">
        <v>-6202</v>
      </c>
      <c r="I22" s="17">
        <v>-2671</v>
      </c>
      <c r="J22" s="17">
        <v>-1182</v>
      </c>
      <c r="K22" s="17">
        <v>-2894</v>
      </c>
      <c r="L22" s="33">
        <f t="shared" si="4"/>
        <v>-32055</v>
      </c>
      <c r="O22" s="18"/>
      <c r="P22" s="46">
        <v>-32055</v>
      </c>
      <c r="Q22" s="47">
        <f t="shared" si="5"/>
        <v>0</v>
      </c>
    </row>
    <row r="23" spans="1:19" ht="15.95" customHeight="1">
      <c r="B23" s="34" t="s">
        <v>90</v>
      </c>
      <c r="C23" s="32">
        <f t="shared" ref="C23:K23" si="6">SUM(C19:C22)</f>
        <v>-1949</v>
      </c>
      <c r="D23" s="32">
        <f t="shared" si="6"/>
        <v>0</v>
      </c>
      <c r="E23" s="32">
        <f t="shared" si="6"/>
        <v>-1132</v>
      </c>
      <c r="F23" s="32">
        <f t="shared" si="6"/>
        <v>-15044</v>
      </c>
      <c r="G23" s="32">
        <f t="shared" si="6"/>
        <v>-1162</v>
      </c>
      <c r="H23" s="32">
        <f t="shared" si="6"/>
        <v>-6276</v>
      </c>
      <c r="I23" s="32">
        <f t="shared" si="6"/>
        <v>-2671</v>
      </c>
      <c r="J23" s="32">
        <f t="shared" si="6"/>
        <v>-65015</v>
      </c>
      <c r="K23" s="32">
        <f t="shared" si="6"/>
        <v>-2894</v>
      </c>
      <c r="L23" s="32">
        <f t="shared" si="4"/>
        <v>-96143</v>
      </c>
      <c r="M23" s="1"/>
      <c r="O23" s="15"/>
      <c r="P23" s="46">
        <v>-96143</v>
      </c>
      <c r="Q23" s="47">
        <f t="shared" si="5"/>
        <v>0</v>
      </c>
    </row>
    <row r="24" spans="1:19" ht="12.75" customHeight="1">
      <c r="A24" s="16"/>
      <c r="B24" s="2"/>
      <c r="C24" s="3"/>
      <c r="D24" s="3"/>
      <c r="E24" s="3"/>
      <c r="F24" s="3"/>
      <c r="G24" s="3"/>
      <c r="H24" s="3"/>
      <c r="I24" s="3"/>
      <c r="J24" s="3"/>
      <c r="K24" s="3"/>
      <c r="L24" s="3"/>
      <c r="O24" s="16"/>
      <c r="P24" s="7"/>
      <c r="Q24" s="7"/>
    </row>
    <row r="25" spans="1:19" ht="15.95" customHeight="1">
      <c r="A25" s="16"/>
      <c r="B25" s="45" t="s">
        <v>96</v>
      </c>
      <c r="C25" s="83">
        <f t="shared" ref="C25:K25" si="7">IF(-C21&gt;C10,C21+C10,0)</f>
        <v>0</v>
      </c>
      <c r="D25" s="83">
        <f t="shared" si="7"/>
        <v>0</v>
      </c>
      <c r="E25" s="83">
        <f t="shared" si="7"/>
        <v>0</v>
      </c>
      <c r="F25" s="83">
        <f t="shared" si="7"/>
        <v>0</v>
      </c>
      <c r="G25" s="83">
        <f t="shared" si="7"/>
        <v>0</v>
      </c>
      <c r="H25" s="83">
        <f t="shared" si="7"/>
        <v>0</v>
      </c>
      <c r="I25" s="83">
        <f t="shared" si="7"/>
        <v>0</v>
      </c>
      <c r="J25" s="83">
        <f t="shared" si="7"/>
        <v>0</v>
      </c>
      <c r="K25" s="83">
        <f t="shared" si="7"/>
        <v>0</v>
      </c>
      <c r="L25" s="33">
        <f t="shared" ref="L25:L26" si="8">SUM(C25:K25)</f>
        <v>0</v>
      </c>
      <c r="O25" s="16"/>
      <c r="P25" s="7"/>
      <c r="Q25" s="7"/>
    </row>
    <row r="26" spans="1:19" ht="15.95" customHeight="1">
      <c r="A26" s="16"/>
      <c r="B26" s="31" t="s">
        <v>93</v>
      </c>
      <c r="C26" s="32">
        <f>SUM(C22,C25)</f>
        <v>-1949</v>
      </c>
      <c r="D26" s="32">
        <f t="shared" ref="D26:K26" si="9">SUM(D22,D25)</f>
        <v>0</v>
      </c>
      <c r="E26" s="32">
        <f t="shared" si="9"/>
        <v>-1132</v>
      </c>
      <c r="F26" s="32">
        <f t="shared" si="9"/>
        <v>-14863</v>
      </c>
      <c r="G26" s="32">
        <f t="shared" si="9"/>
        <v>-1162</v>
      </c>
      <c r="H26" s="32">
        <f t="shared" si="9"/>
        <v>-6202</v>
      </c>
      <c r="I26" s="32">
        <f t="shared" si="9"/>
        <v>-2671</v>
      </c>
      <c r="J26" s="32">
        <f t="shared" si="9"/>
        <v>-1182</v>
      </c>
      <c r="K26" s="32">
        <f t="shared" si="9"/>
        <v>-2894</v>
      </c>
      <c r="L26" s="32">
        <f t="shared" si="8"/>
        <v>-32055</v>
      </c>
      <c r="O26" s="15"/>
      <c r="P26" s="7"/>
      <c r="Q26" s="7"/>
    </row>
    <row r="27" spans="1:19" ht="12.75" customHeight="1">
      <c r="A27" s="16"/>
      <c r="B27" s="2"/>
      <c r="C27" s="3"/>
      <c r="D27" s="3"/>
      <c r="E27" s="3"/>
      <c r="F27" s="3"/>
      <c r="G27" s="3"/>
      <c r="H27" s="3"/>
      <c r="I27" s="3"/>
      <c r="J27" s="3"/>
      <c r="K27" s="3"/>
      <c r="L27" s="3"/>
      <c r="O27" s="15"/>
      <c r="P27" s="7"/>
      <c r="Q27" s="7"/>
    </row>
    <row r="28" spans="1:19" ht="15.95" customHeight="1">
      <c r="A28" s="16"/>
      <c r="B28" s="31" t="s">
        <v>67</v>
      </c>
      <c r="C28" s="32">
        <f>C13+C23</f>
        <v>1859</v>
      </c>
      <c r="D28" s="32">
        <f t="shared" ref="D28:L28" si="10">D13+D23</f>
        <v>44</v>
      </c>
      <c r="E28" s="32">
        <f t="shared" si="10"/>
        <v>25674</v>
      </c>
      <c r="F28" s="32">
        <f t="shared" si="10"/>
        <v>36292</v>
      </c>
      <c r="G28" s="32">
        <f t="shared" si="10"/>
        <v>6935</v>
      </c>
      <c r="H28" s="32">
        <f t="shared" si="10"/>
        <v>15528</v>
      </c>
      <c r="I28" s="32">
        <f t="shared" si="10"/>
        <v>3645</v>
      </c>
      <c r="J28" s="32">
        <f t="shared" si="10"/>
        <v>473</v>
      </c>
      <c r="K28" s="32">
        <f t="shared" si="10"/>
        <v>279</v>
      </c>
      <c r="L28" s="32">
        <f t="shared" si="10"/>
        <v>90729</v>
      </c>
      <c r="M28" s="1"/>
      <c r="O28" s="15"/>
      <c r="P28" s="46">
        <v>90729</v>
      </c>
      <c r="Q28" s="47">
        <f>P28-L28</f>
        <v>0</v>
      </c>
    </row>
    <row r="29" spans="1:19" ht="12.75" customHeight="1">
      <c r="A29" s="20"/>
      <c r="B29" s="2"/>
      <c r="C29" s="3"/>
      <c r="D29" s="3"/>
      <c r="E29" s="3"/>
      <c r="F29" s="3"/>
      <c r="G29" s="3"/>
      <c r="H29" s="3"/>
      <c r="I29" s="3"/>
      <c r="J29" s="3"/>
      <c r="K29" s="3"/>
      <c r="L29" s="3"/>
      <c r="O29" s="41"/>
      <c r="P29" s="3"/>
      <c r="Q29" s="3"/>
    </row>
    <row r="30" spans="1:19" ht="15.95" customHeight="1">
      <c r="B30" s="28" t="s">
        <v>14</v>
      </c>
      <c r="C30" s="17">
        <v>30</v>
      </c>
      <c r="D30" s="17">
        <v>0</v>
      </c>
      <c r="E30" s="17">
        <v>16</v>
      </c>
      <c r="F30" s="17">
        <v>353</v>
      </c>
      <c r="G30" s="17">
        <v>4</v>
      </c>
      <c r="H30" s="17">
        <v>9</v>
      </c>
      <c r="I30" s="17">
        <v>4</v>
      </c>
      <c r="J30" s="17">
        <v>1</v>
      </c>
      <c r="K30" s="17">
        <v>4</v>
      </c>
      <c r="L30" s="33">
        <f>SUM(C30:K30)</f>
        <v>421</v>
      </c>
      <c r="M30" s="10"/>
      <c r="N30" s="10"/>
      <c r="P30" s="11"/>
      <c r="Q30" s="15"/>
    </row>
    <row r="31" spans="1:19" s="16" customFormat="1" ht="12.75" customHeight="1">
      <c r="A31" s="85"/>
      <c r="B31" s="14"/>
      <c r="C31" s="11"/>
      <c r="D31" s="11"/>
      <c r="E31" s="11"/>
      <c r="F31" s="11"/>
      <c r="G31" s="11"/>
      <c r="H31" s="11"/>
      <c r="I31" s="11"/>
      <c r="J31" s="11"/>
      <c r="K31" s="11"/>
      <c r="L31" s="11"/>
      <c r="M31" s="13"/>
      <c r="N31" s="13"/>
      <c r="O31" s="36"/>
      <c r="P31" s="25"/>
      <c r="Q31" s="26"/>
    </row>
    <row r="32" spans="1:19" s="16" customFormat="1" ht="15.95" customHeight="1">
      <c r="B32" s="37" t="s">
        <v>106</v>
      </c>
      <c r="C32" s="11"/>
      <c r="D32" s="11"/>
      <c r="E32" s="11"/>
      <c r="F32" s="11"/>
      <c r="G32" s="11"/>
      <c r="H32" s="11"/>
      <c r="I32" s="11"/>
      <c r="J32" s="11"/>
      <c r="K32" s="11"/>
      <c r="L32" s="15"/>
      <c r="M32" s="25"/>
      <c r="O32" s="15"/>
      <c r="P32" s="15"/>
      <c r="Q32" s="15"/>
      <c r="S32" s="15"/>
    </row>
    <row r="33" spans="1:19" s="16" customFormat="1" ht="15.95" customHeight="1">
      <c r="A33" s="85"/>
      <c r="B33" s="45" t="s">
        <v>117</v>
      </c>
      <c r="C33" s="83">
        <v>4180</v>
      </c>
      <c r="D33" s="83">
        <v>41</v>
      </c>
      <c r="E33" s="83">
        <v>25741</v>
      </c>
      <c r="F33" s="83">
        <v>50233</v>
      </c>
      <c r="G33" s="83">
        <v>7268</v>
      </c>
      <c r="H33" s="83">
        <v>20364</v>
      </c>
      <c r="I33" s="83">
        <v>4680</v>
      </c>
      <c r="J33" s="83">
        <v>2505</v>
      </c>
      <c r="K33" s="83">
        <v>3582</v>
      </c>
      <c r="L33" s="83">
        <v>118594</v>
      </c>
      <c r="M33" s="13"/>
      <c r="N33" s="13"/>
      <c r="O33" s="36"/>
      <c r="P33" s="40"/>
      <c r="Q33" s="39"/>
    </row>
    <row r="34" spans="1:19" ht="15.95" customHeight="1">
      <c r="B34" s="45" t="s">
        <v>118</v>
      </c>
      <c r="C34" s="83">
        <v>-2168</v>
      </c>
      <c r="D34" s="83">
        <v>0</v>
      </c>
      <c r="E34" s="83">
        <v>-1237</v>
      </c>
      <c r="F34" s="83">
        <v>-15641</v>
      </c>
      <c r="G34" s="83">
        <v>-1278</v>
      </c>
      <c r="H34" s="83">
        <v>-6517</v>
      </c>
      <c r="I34" s="83">
        <v>-2409</v>
      </c>
      <c r="J34" s="83">
        <v>-1612</v>
      </c>
      <c r="K34" s="83">
        <v>-3129</v>
      </c>
      <c r="L34" s="83">
        <v>-33991</v>
      </c>
      <c r="O34" s="36"/>
      <c r="P34" s="3"/>
      <c r="Q34" s="3"/>
    </row>
    <row r="35" spans="1:19" ht="15.95" customHeight="1">
      <c r="B35" s="45" t="s">
        <v>119</v>
      </c>
      <c r="C35" s="83">
        <v>2012</v>
      </c>
      <c r="D35" s="83">
        <v>41</v>
      </c>
      <c r="E35" s="83">
        <v>24504</v>
      </c>
      <c r="F35" s="83">
        <v>34592</v>
      </c>
      <c r="G35" s="83">
        <v>5990</v>
      </c>
      <c r="H35" s="83">
        <v>13847</v>
      </c>
      <c r="I35" s="83">
        <v>2271</v>
      </c>
      <c r="J35" s="83">
        <v>893</v>
      </c>
      <c r="K35" s="83">
        <v>453</v>
      </c>
      <c r="L35" s="83">
        <v>84603</v>
      </c>
      <c r="O35" s="36"/>
      <c r="P35" s="3"/>
      <c r="Q35" s="3"/>
    </row>
    <row r="36" spans="1:19" ht="12.75" customHeight="1">
      <c r="C36" s="41">
        <v>2</v>
      </c>
      <c r="D36" s="41">
        <v>3</v>
      </c>
      <c r="E36" s="41">
        <v>4</v>
      </c>
      <c r="F36" s="41">
        <v>5</v>
      </c>
      <c r="G36" s="41">
        <v>6</v>
      </c>
      <c r="H36" s="41">
        <v>7</v>
      </c>
      <c r="I36" s="41">
        <v>8</v>
      </c>
      <c r="J36" s="41">
        <v>9</v>
      </c>
      <c r="K36" s="41">
        <v>10</v>
      </c>
      <c r="L36" s="41">
        <v>11</v>
      </c>
      <c r="O36" s="36"/>
      <c r="P36" s="3"/>
      <c r="Q36" s="3"/>
    </row>
    <row r="37" spans="1:19" ht="18" customHeight="1">
      <c r="B37" s="27" t="s">
        <v>103</v>
      </c>
      <c r="C37" s="3"/>
      <c r="D37" s="3"/>
      <c r="E37" s="3"/>
      <c r="F37" s="3"/>
      <c r="G37" s="3"/>
      <c r="H37" s="3"/>
      <c r="I37" s="3"/>
      <c r="J37" s="3"/>
      <c r="K37" s="3"/>
      <c r="L37" s="3"/>
      <c r="O37" s="3"/>
      <c r="P37" s="3"/>
      <c r="Q37" s="3"/>
      <c r="R37" s="3"/>
      <c r="S37" s="3"/>
    </row>
    <row r="38" spans="1:19" ht="15.95" customHeight="1">
      <c r="B38" s="1" t="s">
        <v>53</v>
      </c>
      <c r="C38" s="3"/>
      <c r="D38" s="3"/>
      <c r="E38" s="3"/>
      <c r="F38" s="3"/>
      <c r="G38" s="3"/>
      <c r="H38" s="3"/>
      <c r="I38" s="3"/>
      <c r="J38" s="3"/>
      <c r="K38" s="3"/>
      <c r="L38" s="3"/>
      <c r="O38" s="36"/>
      <c r="P38" s="3"/>
      <c r="Q38" s="3"/>
    </row>
    <row r="39" spans="1:19" ht="15.95" customHeight="1">
      <c r="B39" s="28" t="s">
        <v>10</v>
      </c>
      <c r="C39" s="17">
        <v>1731</v>
      </c>
      <c r="D39" s="17">
        <v>1</v>
      </c>
      <c r="E39" s="17">
        <v>10871</v>
      </c>
      <c r="F39" s="17">
        <v>20135</v>
      </c>
      <c r="G39" s="17">
        <v>1268</v>
      </c>
      <c r="H39" s="17">
        <v>3897</v>
      </c>
      <c r="I39" s="17">
        <v>1491</v>
      </c>
      <c r="J39" s="17">
        <v>341</v>
      </c>
      <c r="K39" s="17">
        <v>2582</v>
      </c>
      <c r="L39" s="33">
        <f t="shared" ref="L39:L46" si="11">SUM(C39:K39)</f>
        <v>42317</v>
      </c>
      <c r="O39" s="81"/>
      <c r="P39" s="46">
        <v>42317</v>
      </c>
      <c r="Q39" s="47">
        <f>P39-L39</f>
        <v>0</v>
      </c>
    </row>
    <row r="40" spans="1:19" ht="15.95" customHeight="1">
      <c r="B40" s="53" t="s">
        <v>11</v>
      </c>
      <c r="C40" s="44">
        <f>SUM(C41:C46)</f>
        <v>155</v>
      </c>
      <c r="D40" s="44">
        <f>SUM(D41:D46)</f>
        <v>40</v>
      </c>
      <c r="E40" s="44">
        <f t="shared" ref="E40:J40" si="12">SUM(E41:E46)</f>
        <v>13139</v>
      </c>
      <c r="F40" s="44">
        <f t="shared" si="12"/>
        <v>26844</v>
      </c>
      <c r="G40" s="44">
        <f>SUM(G41:G46)</f>
        <v>5908</v>
      </c>
      <c r="H40" s="44">
        <f t="shared" si="12"/>
        <v>15711</v>
      </c>
      <c r="I40" s="44">
        <f t="shared" si="12"/>
        <v>4507</v>
      </c>
      <c r="J40" s="44">
        <f t="shared" si="12"/>
        <v>1067</v>
      </c>
      <c r="K40" s="44">
        <f>SUM(K41:K46)</f>
        <v>54</v>
      </c>
      <c r="L40" s="33">
        <f t="shared" si="11"/>
        <v>67425</v>
      </c>
      <c r="O40" s="81"/>
      <c r="P40" s="46">
        <v>67425</v>
      </c>
      <c r="Q40" s="47">
        <f>P40-L40</f>
        <v>0</v>
      </c>
    </row>
    <row r="41" spans="1:19" ht="15.95" customHeight="1">
      <c r="B41" s="29" t="s">
        <v>71</v>
      </c>
      <c r="C41" s="17">
        <v>0</v>
      </c>
      <c r="D41" s="17">
        <v>0</v>
      </c>
      <c r="E41" s="17">
        <v>880</v>
      </c>
      <c r="F41" s="17">
        <v>371</v>
      </c>
      <c r="G41" s="17">
        <v>621</v>
      </c>
      <c r="H41" s="17">
        <v>846</v>
      </c>
      <c r="I41" s="17">
        <v>66</v>
      </c>
      <c r="J41" s="17">
        <v>0</v>
      </c>
      <c r="K41" s="17">
        <v>0</v>
      </c>
      <c r="L41" s="33">
        <f t="shared" si="11"/>
        <v>2784</v>
      </c>
      <c r="O41" s="36"/>
      <c r="P41" s="3"/>
      <c r="Q41" s="3"/>
    </row>
    <row r="42" spans="1:19" ht="15.95" customHeight="1">
      <c r="B42" s="29" t="s">
        <v>72</v>
      </c>
      <c r="C42" s="17">
        <v>0</v>
      </c>
      <c r="D42" s="17">
        <v>0</v>
      </c>
      <c r="E42" s="17">
        <v>0</v>
      </c>
      <c r="F42" s="17">
        <v>15744</v>
      </c>
      <c r="G42" s="17">
        <v>1648</v>
      </c>
      <c r="H42" s="17">
        <v>7781</v>
      </c>
      <c r="I42" s="17">
        <v>1096</v>
      </c>
      <c r="J42" s="17">
        <v>4</v>
      </c>
      <c r="K42" s="17">
        <v>0</v>
      </c>
      <c r="L42" s="33">
        <f t="shared" si="11"/>
        <v>26273</v>
      </c>
      <c r="O42" s="5"/>
      <c r="P42" s="3"/>
      <c r="Q42" s="3"/>
    </row>
    <row r="43" spans="1:19" ht="15.95" customHeight="1">
      <c r="B43" s="29" t="s">
        <v>73</v>
      </c>
      <c r="C43" s="17">
        <v>0</v>
      </c>
      <c r="D43" s="17">
        <v>0</v>
      </c>
      <c r="E43" s="17">
        <v>0</v>
      </c>
      <c r="F43" s="17">
        <v>3</v>
      </c>
      <c r="G43" s="17">
        <v>0</v>
      </c>
      <c r="H43" s="17">
        <v>0</v>
      </c>
      <c r="I43" s="17">
        <v>757</v>
      </c>
      <c r="J43" s="17">
        <v>0</v>
      </c>
      <c r="K43" s="17">
        <v>0</v>
      </c>
      <c r="L43" s="33">
        <f t="shared" si="11"/>
        <v>760</v>
      </c>
      <c r="O43" s="36"/>
      <c r="P43" s="3"/>
      <c r="Q43" s="3"/>
    </row>
    <row r="44" spans="1:19" ht="15.95" customHeight="1">
      <c r="B44" s="29" t="s">
        <v>74</v>
      </c>
      <c r="C44" s="17">
        <v>0</v>
      </c>
      <c r="D44" s="17">
        <v>0</v>
      </c>
      <c r="E44" s="17">
        <v>0</v>
      </c>
      <c r="F44" s="17">
        <v>0</v>
      </c>
      <c r="G44" s="17">
        <v>0</v>
      </c>
      <c r="H44" s="17">
        <v>0</v>
      </c>
      <c r="I44" s="17">
        <v>0</v>
      </c>
      <c r="J44" s="17">
        <v>0</v>
      </c>
      <c r="K44" s="17">
        <v>0</v>
      </c>
      <c r="L44" s="33">
        <f t="shared" si="11"/>
        <v>0</v>
      </c>
      <c r="O44" s="51"/>
      <c r="P44" s="46" t="s">
        <v>123</v>
      </c>
      <c r="Q44" s="47" t="e">
        <f>P44-L44</f>
        <v>#VALUE!</v>
      </c>
    </row>
    <row r="45" spans="1:19" ht="15.95" customHeight="1">
      <c r="B45" s="29" t="s">
        <v>75</v>
      </c>
      <c r="C45" s="17">
        <v>50</v>
      </c>
      <c r="D45" s="17">
        <v>40</v>
      </c>
      <c r="E45" s="17">
        <v>0</v>
      </c>
      <c r="F45" s="17">
        <v>0</v>
      </c>
      <c r="G45" s="17">
        <v>0</v>
      </c>
      <c r="H45" s="17">
        <v>0</v>
      </c>
      <c r="I45" s="17">
        <v>0</v>
      </c>
      <c r="J45" s="17">
        <v>0</v>
      </c>
      <c r="K45" s="17">
        <v>0</v>
      </c>
      <c r="L45" s="33">
        <f t="shared" si="11"/>
        <v>90</v>
      </c>
      <c r="O45" s="5"/>
      <c r="P45" s="46">
        <v>90</v>
      </c>
      <c r="Q45" s="47">
        <f>P45-L45</f>
        <v>0</v>
      </c>
    </row>
    <row r="46" spans="1:19" ht="15.95" customHeight="1">
      <c r="B46" s="29" t="s">
        <v>6</v>
      </c>
      <c r="C46" s="17">
        <v>105</v>
      </c>
      <c r="D46" s="17">
        <v>0</v>
      </c>
      <c r="E46" s="17">
        <v>12259</v>
      </c>
      <c r="F46" s="17">
        <v>10726</v>
      </c>
      <c r="G46" s="17">
        <v>3639</v>
      </c>
      <c r="H46" s="17">
        <v>7084</v>
      </c>
      <c r="I46" s="17">
        <v>2588</v>
      </c>
      <c r="J46" s="17">
        <v>1063</v>
      </c>
      <c r="K46" s="17">
        <v>54</v>
      </c>
      <c r="L46" s="33">
        <f t="shared" si="11"/>
        <v>37518</v>
      </c>
      <c r="O46" s="5"/>
      <c r="P46" s="3"/>
      <c r="Q46" s="3"/>
    </row>
    <row r="47" spans="1:19" ht="15.95" customHeight="1">
      <c r="B47" s="1" t="s">
        <v>54</v>
      </c>
      <c r="C47" s="3"/>
      <c r="D47" s="3"/>
      <c r="E47" s="3"/>
      <c r="F47" s="3"/>
      <c r="G47" s="3"/>
      <c r="H47" s="3"/>
      <c r="I47" s="3"/>
      <c r="J47" s="3"/>
      <c r="K47" s="3"/>
      <c r="L47" s="3"/>
      <c r="O47" s="5"/>
      <c r="P47" s="3"/>
      <c r="Q47" s="3"/>
    </row>
    <row r="48" spans="1:19" ht="15.95" customHeight="1">
      <c r="B48" s="28" t="s">
        <v>13</v>
      </c>
      <c r="C48" s="17">
        <v>0</v>
      </c>
      <c r="D48" s="17">
        <v>0</v>
      </c>
      <c r="E48" s="17">
        <v>0</v>
      </c>
      <c r="F48" s="17">
        <v>-10037</v>
      </c>
      <c r="G48" s="17">
        <v>-819</v>
      </c>
      <c r="H48" s="17">
        <v>-5245</v>
      </c>
      <c r="I48" s="17">
        <v>-2627</v>
      </c>
      <c r="J48" s="17">
        <v>-1296</v>
      </c>
      <c r="K48" s="17">
        <v>0</v>
      </c>
      <c r="L48" s="33">
        <f>SUM(C48:K48)</f>
        <v>-20024</v>
      </c>
      <c r="O48" s="51"/>
      <c r="P48" s="46">
        <v>-20024</v>
      </c>
      <c r="Q48" s="47">
        <f>P48-L48</f>
        <v>0</v>
      </c>
    </row>
    <row r="49" spans="2:19" ht="6" customHeight="1">
      <c r="B49" s="4"/>
      <c r="C49" s="3"/>
      <c r="D49" s="3"/>
      <c r="E49" s="3"/>
      <c r="F49" s="3"/>
      <c r="G49" s="3"/>
      <c r="H49" s="3"/>
      <c r="I49" s="3"/>
      <c r="J49" s="3"/>
      <c r="K49" s="3"/>
      <c r="L49" s="3"/>
      <c r="M49" s="3"/>
      <c r="O49" s="38"/>
      <c r="P49" s="3"/>
    </row>
    <row r="50" spans="2:19" ht="15.95" customHeight="1">
      <c r="B50" s="55" t="s">
        <v>101</v>
      </c>
      <c r="C50" s="3"/>
      <c r="D50" s="3"/>
      <c r="E50" s="5"/>
      <c r="F50" s="3"/>
      <c r="G50" s="5"/>
      <c r="H50" s="5"/>
      <c r="I50" s="5"/>
      <c r="J50" s="5"/>
      <c r="K50" s="3"/>
      <c r="L50" s="3"/>
      <c r="O50" s="12"/>
    </row>
    <row r="51" spans="2:19" ht="15.95" customHeight="1">
      <c r="B51" s="62" t="s">
        <v>12</v>
      </c>
      <c r="C51" s="43"/>
      <c r="D51" s="43"/>
      <c r="E51" s="50">
        <f t="shared" ref="E51:J51" si="13">E8</f>
        <v>665</v>
      </c>
      <c r="F51" s="50">
        <f t="shared" si="13"/>
        <v>1416</v>
      </c>
      <c r="G51" s="50">
        <f t="shared" si="13"/>
        <v>72</v>
      </c>
      <c r="H51" s="50">
        <f t="shared" si="13"/>
        <v>184</v>
      </c>
      <c r="I51" s="50">
        <f t="shared" si="13"/>
        <v>103</v>
      </c>
      <c r="J51" s="50">
        <f t="shared" si="13"/>
        <v>10</v>
      </c>
      <c r="K51" s="43"/>
      <c r="L51" s="33">
        <f>SUM(C51:K51)</f>
        <v>2450</v>
      </c>
      <c r="N51" s="43"/>
      <c r="O51" s="12"/>
    </row>
    <row r="52" spans="2:19" ht="15.95" customHeight="1">
      <c r="B52" s="28" t="s">
        <v>0</v>
      </c>
      <c r="C52" s="43"/>
      <c r="D52" s="43"/>
      <c r="E52" s="17">
        <v>4773</v>
      </c>
      <c r="F52" s="17">
        <v>5588</v>
      </c>
      <c r="G52" s="17">
        <v>543</v>
      </c>
      <c r="H52" s="17">
        <v>1305</v>
      </c>
      <c r="I52" s="17">
        <v>1859</v>
      </c>
      <c r="J52" s="17">
        <v>0</v>
      </c>
      <c r="K52" s="43"/>
      <c r="L52" s="33">
        <f>SUM(C52:K52)</f>
        <v>14068</v>
      </c>
      <c r="N52" s="43"/>
      <c r="O52" s="5"/>
      <c r="P52" s="93"/>
      <c r="Q52" s="93"/>
      <c r="R52" s="93"/>
      <c r="S52" s="93"/>
    </row>
    <row r="53" spans="2:19" ht="15.95" customHeight="1">
      <c r="B53" s="29" t="s">
        <v>65</v>
      </c>
      <c r="C53" s="43"/>
      <c r="D53" s="43"/>
      <c r="E53" s="17">
        <v>318</v>
      </c>
      <c r="F53" s="17">
        <v>283</v>
      </c>
      <c r="G53" s="17">
        <v>687</v>
      </c>
      <c r="H53" s="17">
        <v>846</v>
      </c>
      <c r="I53" s="17">
        <v>65</v>
      </c>
      <c r="J53" s="17">
        <v>0</v>
      </c>
      <c r="K53" s="43"/>
      <c r="L53" s="33">
        <f>SUM(C53:K53)</f>
        <v>2199</v>
      </c>
      <c r="N53" s="43"/>
      <c r="P53" s="93"/>
      <c r="Q53" s="93"/>
      <c r="R53" s="93"/>
      <c r="S53" s="93"/>
    </row>
    <row r="54" spans="2:19" ht="15.95" customHeight="1">
      <c r="B54" s="53" t="s">
        <v>76</v>
      </c>
      <c r="C54" s="43"/>
      <c r="D54" s="43"/>
      <c r="E54" s="54">
        <f t="shared" ref="E54:J54" si="14">SUM(E55,E64)</f>
        <v>21050</v>
      </c>
      <c r="F54" s="54">
        <f t="shared" si="14"/>
        <v>43868</v>
      </c>
      <c r="G54" s="54">
        <f t="shared" si="14"/>
        <v>6795</v>
      </c>
      <c r="H54" s="54">
        <f t="shared" si="14"/>
        <v>19395</v>
      </c>
      <c r="I54" s="54">
        <f t="shared" si="14"/>
        <v>4289</v>
      </c>
      <c r="J54" s="54">
        <f t="shared" si="14"/>
        <v>1645</v>
      </c>
      <c r="K54" s="43"/>
      <c r="L54" s="33">
        <f>SUM(C54:K54)</f>
        <v>97042</v>
      </c>
      <c r="N54" s="54">
        <f>SUM(N55,N64)</f>
        <v>0</v>
      </c>
      <c r="P54" s="93"/>
      <c r="Q54" s="93"/>
      <c r="R54" s="93"/>
      <c r="S54" s="93"/>
    </row>
    <row r="55" spans="2:19" ht="15.95" customHeight="1">
      <c r="B55" s="53" t="s">
        <v>77</v>
      </c>
      <c r="C55" s="43"/>
      <c r="D55" s="43"/>
      <c r="E55" s="54">
        <f>E61+E62+E56+E63</f>
        <v>8641</v>
      </c>
      <c r="F55" s="54">
        <f>F56+F63</f>
        <v>23301</v>
      </c>
      <c r="G55" s="54">
        <f>G56+G63</f>
        <v>2190</v>
      </c>
      <c r="H55" s="54">
        <f>H56+H63</f>
        <v>8804</v>
      </c>
      <c r="I55" s="54">
        <f>I56+I63</f>
        <v>2789</v>
      </c>
      <c r="J55" s="54">
        <f>J56+J63</f>
        <v>0</v>
      </c>
      <c r="K55" s="43"/>
      <c r="L55" s="33">
        <f>SUM(C55:K55)</f>
        <v>45725</v>
      </c>
      <c r="N55" s="54">
        <f>N56</f>
        <v>0</v>
      </c>
      <c r="P55" s="93"/>
      <c r="Q55" s="93"/>
      <c r="R55" s="93"/>
      <c r="S55" s="93"/>
    </row>
    <row r="56" spans="2:19" ht="15.95" customHeight="1">
      <c r="B56" s="63" t="s">
        <v>58</v>
      </c>
      <c r="C56" s="43"/>
      <c r="D56" s="43"/>
      <c r="E56" s="54">
        <f>SUM(E57:E60)</f>
        <v>2370</v>
      </c>
      <c r="F56" s="54">
        <f t="shared" ref="F56:J56" si="15">SUM(F57:F60)</f>
        <v>23301</v>
      </c>
      <c r="G56" s="54">
        <f t="shared" si="15"/>
        <v>2190</v>
      </c>
      <c r="H56" s="54">
        <f t="shared" si="15"/>
        <v>8804</v>
      </c>
      <c r="I56" s="54">
        <f t="shared" si="15"/>
        <v>2789</v>
      </c>
      <c r="J56" s="54">
        <f t="shared" si="15"/>
        <v>0</v>
      </c>
      <c r="K56" s="43"/>
      <c r="L56" s="33">
        <f t="shared" ref="L56:L74" si="16">SUM(C56:K56)</f>
        <v>39454</v>
      </c>
      <c r="N56" s="54">
        <f>N60</f>
        <v>0</v>
      </c>
      <c r="P56" s="93"/>
      <c r="Q56" s="93"/>
      <c r="R56" s="93"/>
      <c r="S56" s="93"/>
    </row>
    <row r="57" spans="2:19" ht="15.95" customHeight="1">
      <c r="B57" s="29" t="s">
        <v>114</v>
      </c>
      <c r="C57" s="43"/>
      <c r="D57" s="43"/>
      <c r="E57" s="17">
        <v>0</v>
      </c>
      <c r="F57" s="17">
        <v>5458</v>
      </c>
      <c r="G57" s="17">
        <v>0</v>
      </c>
      <c r="H57" s="17">
        <v>0</v>
      </c>
      <c r="I57" s="17">
        <v>0</v>
      </c>
      <c r="J57" s="17">
        <v>0</v>
      </c>
      <c r="K57" s="43"/>
      <c r="L57" s="33">
        <f t="shared" si="16"/>
        <v>5458</v>
      </c>
      <c r="N57" s="43"/>
      <c r="P57" s="93"/>
      <c r="Q57" s="93"/>
      <c r="R57" s="93"/>
      <c r="S57" s="93"/>
    </row>
    <row r="58" spans="2:19" ht="15.95" customHeight="1">
      <c r="B58" s="29" t="s">
        <v>115</v>
      </c>
      <c r="C58" s="43"/>
      <c r="D58" s="43"/>
      <c r="E58" s="17">
        <v>0</v>
      </c>
      <c r="F58" s="17">
        <v>2187</v>
      </c>
      <c r="G58" s="17">
        <v>0</v>
      </c>
      <c r="H58" s="17">
        <v>0</v>
      </c>
      <c r="I58" s="17">
        <v>0</v>
      </c>
      <c r="J58" s="17">
        <v>0</v>
      </c>
      <c r="K58" s="43"/>
      <c r="L58" s="33">
        <f t="shared" si="16"/>
        <v>2187</v>
      </c>
      <c r="N58" s="43"/>
      <c r="P58" s="93"/>
      <c r="Q58" s="93"/>
      <c r="R58" s="93"/>
      <c r="S58" s="93"/>
    </row>
    <row r="59" spans="2:19" ht="15.95" customHeight="1">
      <c r="B59" s="29" t="s">
        <v>59</v>
      </c>
      <c r="C59" s="43"/>
      <c r="D59" s="43"/>
      <c r="E59" s="43"/>
      <c r="F59" s="43"/>
      <c r="G59" s="17">
        <v>1355</v>
      </c>
      <c r="H59" s="17">
        <v>7160</v>
      </c>
      <c r="I59" s="17">
        <v>1062</v>
      </c>
      <c r="J59" s="17">
        <v>0</v>
      </c>
      <c r="K59" s="43"/>
      <c r="L59" s="33">
        <f t="shared" si="16"/>
        <v>9577</v>
      </c>
      <c r="N59" s="43"/>
      <c r="P59" s="93"/>
      <c r="Q59" s="93"/>
      <c r="R59" s="93"/>
      <c r="S59" s="93"/>
    </row>
    <row r="60" spans="2:19" ht="15.95" customHeight="1">
      <c r="B60" s="52" t="s">
        <v>60</v>
      </c>
      <c r="C60" s="43"/>
      <c r="D60" s="43"/>
      <c r="E60" s="17">
        <v>2370</v>
      </c>
      <c r="F60" s="17">
        <v>15656</v>
      </c>
      <c r="G60" s="17">
        <v>835</v>
      </c>
      <c r="H60" s="17">
        <v>1644</v>
      </c>
      <c r="I60" s="17">
        <v>1727</v>
      </c>
      <c r="J60" s="17">
        <v>0</v>
      </c>
      <c r="K60" s="43"/>
      <c r="L60" s="33">
        <f t="shared" si="16"/>
        <v>22232</v>
      </c>
      <c r="N60" s="17">
        <v>0</v>
      </c>
      <c r="P60" s="93"/>
      <c r="Q60" s="93"/>
      <c r="R60" s="93"/>
      <c r="S60" s="93"/>
    </row>
    <row r="61" spans="2:19" ht="15.95" customHeight="1">
      <c r="B61" s="52" t="s">
        <v>1</v>
      </c>
      <c r="C61" s="43"/>
      <c r="D61" s="43"/>
      <c r="E61" s="17">
        <v>57</v>
      </c>
      <c r="F61" s="43"/>
      <c r="G61" s="43"/>
      <c r="H61" s="43"/>
      <c r="I61" s="43"/>
      <c r="J61" s="43"/>
      <c r="K61" s="43"/>
      <c r="L61" s="33">
        <f>SUM(C61:K61)</f>
        <v>57</v>
      </c>
      <c r="N61" s="43"/>
      <c r="P61" s="93"/>
      <c r="Q61" s="93"/>
      <c r="R61" s="93"/>
      <c r="S61" s="93"/>
    </row>
    <row r="62" spans="2:19" ht="15.95" customHeight="1">
      <c r="B62" s="29" t="s">
        <v>78</v>
      </c>
      <c r="C62" s="43"/>
      <c r="D62" s="43"/>
      <c r="E62" s="17">
        <v>1968</v>
      </c>
      <c r="F62" s="43"/>
      <c r="G62" s="43"/>
      <c r="H62" s="43"/>
      <c r="I62" s="43"/>
      <c r="J62" s="43"/>
      <c r="K62" s="43"/>
      <c r="L62" s="33">
        <f>SUM(C62:K62)</f>
        <v>1968</v>
      </c>
      <c r="N62" s="17">
        <v>0</v>
      </c>
      <c r="P62" s="93"/>
      <c r="Q62" s="93"/>
      <c r="R62" s="93"/>
      <c r="S62" s="93"/>
    </row>
    <row r="63" spans="2:19" ht="15.95" customHeight="1">
      <c r="B63" s="29" t="s">
        <v>79</v>
      </c>
      <c r="C63" s="43"/>
      <c r="D63" s="43"/>
      <c r="E63" s="17">
        <v>4246</v>
      </c>
      <c r="F63" s="17">
        <v>0</v>
      </c>
      <c r="G63" s="17">
        <v>0</v>
      </c>
      <c r="H63" s="17">
        <v>0</v>
      </c>
      <c r="I63" s="17">
        <v>0</v>
      </c>
      <c r="J63" s="17">
        <v>0</v>
      </c>
      <c r="K63" s="43"/>
      <c r="L63" s="33">
        <f t="shared" si="16"/>
        <v>4246</v>
      </c>
      <c r="N63" s="17">
        <v>0</v>
      </c>
      <c r="P63" s="93"/>
      <c r="Q63" s="93"/>
      <c r="R63" s="93"/>
      <c r="S63" s="93"/>
    </row>
    <row r="64" spans="2:19" ht="15.95" customHeight="1">
      <c r="B64" s="53" t="s">
        <v>80</v>
      </c>
      <c r="C64" s="43"/>
      <c r="D64" s="43"/>
      <c r="E64" s="54">
        <f t="shared" ref="E64:J64" si="17">SUM(E65,E68:E74)</f>
        <v>12409</v>
      </c>
      <c r="F64" s="54">
        <f t="shared" si="17"/>
        <v>20567</v>
      </c>
      <c r="G64" s="54">
        <f t="shared" si="17"/>
        <v>4605</v>
      </c>
      <c r="H64" s="54">
        <f t="shared" si="17"/>
        <v>10591</v>
      </c>
      <c r="I64" s="54">
        <f t="shared" si="17"/>
        <v>1500</v>
      </c>
      <c r="J64" s="54">
        <f t="shared" si="17"/>
        <v>1645</v>
      </c>
      <c r="K64" s="43"/>
      <c r="L64" s="33">
        <f t="shared" si="16"/>
        <v>51317</v>
      </c>
      <c r="N64" s="54">
        <f>SUM(N67:N69)</f>
        <v>0</v>
      </c>
      <c r="P64" s="93"/>
      <c r="Q64" s="93"/>
      <c r="R64" s="93"/>
      <c r="S64" s="93"/>
    </row>
    <row r="65" spans="2:19" ht="15.95" customHeight="1">
      <c r="B65" s="63" t="s">
        <v>2</v>
      </c>
      <c r="C65" s="43"/>
      <c r="D65" s="43"/>
      <c r="E65" s="54">
        <f>SUM(E66:E67)</f>
        <v>1171</v>
      </c>
      <c r="F65" s="54">
        <f t="shared" ref="F65:J65" si="18">SUM(F66:F67)</f>
        <v>16237</v>
      </c>
      <c r="G65" s="54">
        <f t="shared" si="18"/>
        <v>2677</v>
      </c>
      <c r="H65" s="54">
        <f t="shared" si="18"/>
        <v>5417</v>
      </c>
      <c r="I65" s="54">
        <f t="shared" si="18"/>
        <v>886</v>
      </c>
      <c r="J65" s="54">
        <f t="shared" si="18"/>
        <v>0</v>
      </c>
      <c r="K65" s="43"/>
      <c r="L65" s="33">
        <f t="shared" si="16"/>
        <v>26388</v>
      </c>
      <c r="N65" s="54">
        <f>SUM(N66:N67)</f>
        <v>0</v>
      </c>
      <c r="P65" s="93"/>
      <c r="Q65" s="93"/>
      <c r="R65" s="93"/>
      <c r="S65" s="93"/>
    </row>
    <row r="66" spans="2:19" ht="15.95" customHeight="1">
      <c r="B66" s="29" t="s">
        <v>102</v>
      </c>
      <c r="C66" s="43"/>
      <c r="D66" s="43"/>
      <c r="E66" s="17">
        <v>0</v>
      </c>
      <c r="F66" s="17">
        <v>6970</v>
      </c>
      <c r="G66" s="17">
        <v>0</v>
      </c>
      <c r="H66" s="17">
        <v>0</v>
      </c>
      <c r="I66" s="17">
        <v>0</v>
      </c>
      <c r="J66" s="17">
        <v>0</v>
      </c>
      <c r="K66" s="43"/>
      <c r="L66" s="33">
        <f t="shared" si="16"/>
        <v>6970</v>
      </c>
      <c r="N66" s="17">
        <v>0</v>
      </c>
      <c r="P66" s="93"/>
      <c r="Q66" s="93"/>
      <c r="R66" s="93"/>
      <c r="S66" s="93"/>
    </row>
    <row r="67" spans="2:19" ht="15.95" customHeight="1">
      <c r="B67" s="52" t="s">
        <v>61</v>
      </c>
      <c r="C67" s="43"/>
      <c r="D67" s="43"/>
      <c r="E67" s="17">
        <v>1171</v>
      </c>
      <c r="F67" s="17">
        <v>9267</v>
      </c>
      <c r="G67" s="17">
        <v>2677</v>
      </c>
      <c r="H67" s="17">
        <v>5417</v>
      </c>
      <c r="I67" s="17">
        <v>886</v>
      </c>
      <c r="J67" s="17">
        <v>0</v>
      </c>
      <c r="K67" s="43"/>
      <c r="L67" s="33">
        <f t="shared" si="16"/>
        <v>19418</v>
      </c>
      <c r="N67" s="17">
        <v>0</v>
      </c>
      <c r="P67" s="93"/>
      <c r="Q67" s="93"/>
      <c r="R67" s="93"/>
      <c r="S67" s="93"/>
    </row>
    <row r="68" spans="2:19" ht="15.95" customHeight="1">
      <c r="B68" s="52" t="s">
        <v>3</v>
      </c>
      <c r="C68" s="43"/>
      <c r="D68" s="43"/>
      <c r="E68" s="17">
        <v>1268</v>
      </c>
      <c r="F68" s="17">
        <v>908</v>
      </c>
      <c r="G68" s="17">
        <v>999</v>
      </c>
      <c r="H68" s="17">
        <v>3835</v>
      </c>
      <c r="I68" s="17">
        <v>295</v>
      </c>
      <c r="J68" s="17">
        <v>216</v>
      </c>
      <c r="K68" s="43"/>
      <c r="L68" s="33">
        <f t="shared" si="16"/>
        <v>7521</v>
      </c>
      <c r="N68" s="17">
        <v>0</v>
      </c>
      <c r="P68" s="93"/>
      <c r="Q68" s="93"/>
      <c r="R68" s="93"/>
      <c r="S68" s="93"/>
    </row>
    <row r="69" spans="2:19" ht="15.95" customHeight="1">
      <c r="B69" s="29" t="s">
        <v>81</v>
      </c>
      <c r="C69" s="43"/>
      <c r="D69" s="43"/>
      <c r="E69" s="17">
        <v>0</v>
      </c>
      <c r="F69" s="17">
        <v>0</v>
      </c>
      <c r="G69" s="17">
        <v>470</v>
      </c>
      <c r="H69" s="17">
        <v>0</v>
      </c>
      <c r="I69" s="17">
        <v>0</v>
      </c>
      <c r="J69" s="17">
        <v>0</v>
      </c>
      <c r="K69" s="43"/>
      <c r="L69" s="33">
        <f t="shared" si="16"/>
        <v>470</v>
      </c>
      <c r="N69" s="17">
        <v>0</v>
      </c>
      <c r="P69" s="93"/>
      <c r="Q69" s="93"/>
      <c r="R69" s="93"/>
      <c r="S69" s="93"/>
    </row>
    <row r="70" spans="2:19" ht="15.95" customHeight="1">
      <c r="B70" s="30" t="s">
        <v>82</v>
      </c>
      <c r="C70" s="43"/>
      <c r="D70" s="43"/>
      <c r="E70" s="17">
        <v>0</v>
      </c>
      <c r="F70" s="17">
        <v>0</v>
      </c>
      <c r="G70" s="17">
        <v>0</v>
      </c>
      <c r="H70" s="17">
        <v>0</v>
      </c>
      <c r="I70" s="17">
        <v>0</v>
      </c>
      <c r="J70" s="17">
        <v>0</v>
      </c>
      <c r="K70" s="43"/>
      <c r="L70" s="33">
        <f t="shared" si="16"/>
        <v>0</v>
      </c>
      <c r="N70" s="43"/>
      <c r="P70" s="93"/>
      <c r="Q70" s="93"/>
      <c r="R70" s="93"/>
      <c r="S70" s="93"/>
    </row>
    <row r="71" spans="2:19" ht="15.95" customHeight="1">
      <c r="B71" s="29" t="s">
        <v>83</v>
      </c>
      <c r="C71" s="43"/>
      <c r="D71" s="43"/>
      <c r="E71" s="43"/>
      <c r="F71" s="17">
        <v>0</v>
      </c>
      <c r="G71" s="17">
        <v>360</v>
      </c>
      <c r="H71" s="17">
        <v>0</v>
      </c>
      <c r="I71" s="17">
        <v>0</v>
      </c>
      <c r="J71" s="17">
        <v>0</v>
      </c>
      <c r="K71" s="43"/>
      <c r="L71" s="33">
        <f t="shared" si="16"/>
        <v>360</v>
      </c>
      <c r="N71" s="43"/>
      <c r="P71" s="93"/>
      <c r="Q71" s="93"/>
      <c r="R71" s="93"/>
      <c r="S71" s="93"/>
    </row>
    <row r="72" spans="2:19" ht="15.95" customHeight="1">
      <c r="B72" s="29" t="s">
        <v>84</v>
      </c>
      <c r="C72" s="43"/>
      <c r="D72" s="43"/>
      <c r="E72" s="17">
        <v>385</v>
      </c>
      <c r="F72" s="61"/>
      <c r="G72" s="61"/>
      <c r="H72" s="61"/>
      <c r="I72" s="61"/>
      <c r="J72" s="61"/>
      <c r="K72" s="43"/>
      <c r="L72" s="33">
        <f t="shared" si="16"/>
        <v>385</v>
      </c>
      <c r="N72" s="43"/>
      <c r="P72" s="93"/>
      <c r="Q72" s="93"/>
      <c r="R72" s="93"/>
      <c r="S72" s="93"/>
    </row>
    <row r="73" spans="2:19" ht="15.95" customHeight="1">
      <c r="B73" s="29" t="s">
        <v>113</v>
      </c>
      <c r="C73" s="43"/>
      <c r="D73" s="43"/>
      <c r="E73" s="17">
        <v>6100</v>
      </c>
      <c r="F73" s="61"/>
      <c r="G73" s="61"/>
      <c r="H73" s="61"/>
      <c r="I73" s="61"/>
      <c r="J73" s="61"/>
      <c r="K73" s="43"/>
      <c r="L73" s="33">
        <f t="shared" si="16"/>
        <v>6100</v>
      </c>
      <c r="N73" s="43"/>
      <c r="P73" s="93"/>
      <c r="Q73" s="93"/>
      <c r="R73" s="93"/>
      <c r="S73" s="93"/>
    </row>
    <row r="74" spans="2:19" ht="15.95" customHeight="1">
      <c r="B74" s="29" t="s">
        <v>86</v>
      </c>
      <c r="C74" s="43"/>
      <c r="D74" s="43"/>
      <c r="E74" s="17">
        <v>3485</v>
      </c>
      <c r="F74" s="17">
        <v>3422</v>
      </c>
      <c r="G74" s="17">
        <v>99</v>
      </c>
      <c r="H74" s="17">
        <v>1339</v>
      </c>
      <c r="I74" s="17">
        <v>319</v>
      </c>
      <c r="J74" s="17">
        <v>1429</v>
      </c>
      <c r="K74" s="43"/>
      <c r="L74" s="33">
        <f t="shared" si="16"/>
        <v>10093</v>
      </c>
      <c r="N74" s="43"/>
      <c r="P74" s="93"/>
      <c r="Q74" s="93"/>
      <c r="R74" s="93"/>
      <c r="S74" s="93"/>
    </row>
    <row r="75" spans="2:19" ht="15.95" customHeight="1">
      <c r="B75" s="60" t="s">
        <v>16</v>
      </c>
      <c r="C75" s="32">
        <f>C16-C11</f>
        <v>3808</v>
      </c>
      <c r="D75" s="32">
        <f>D16-D11</f>
        <v>44</v>
      </c>
      <c r="E75" s="32">
        <f t="shared" ref="E75:J75" si="19">SUM(E51:E54)</f>
        <v>26806</v>
      </c>
      <c r="F75" s="32">
        <f t="shared" si="19"/>
        <v>51155</v>
      </c>
      <c r="G75" s="32">
        <f t="shared" si="19"/>
        <v>8097</v>
      </c>
      <c r="H75" s="32">
        <f t="shared" si="19"/>
        <v>21730</v>
      </c>
      <c r="I75" s="32">
        <f t="shared" si="19"/>
        <v>6316</v>
      </c>
      <c r="J75" s="32">
        <f t="shared" si="19"/>
        <v>1655</v>
      </c>
      <c r="K75" s="32">
        <f>K16-K11</f>
        <v>3173</v>
      </c>
      <c r="L75" s="32">
        <f>SUM(C75:K75)</f>
        <v>122784</v>
      </c>
      <c r="N75" s="32">
        <f>N54</f>
        <v>0</v>
      </c>
      <c r="P75" s="93"/>
      <c r="Q75" s="93"/>
      <c r="R75" s="93"/>
      <c r="S75" s="93"/>
    </row>
    <row r="76" spans="2:19" ht="12.75" customHeight="1">
      <c r="B76" s="8"/>
      <c r="C76" s="5"/>
      <c r="D76" s="5"/>
      <c r="E76" s="5"/>
      <c r="F76" s="5"/>
      <c r="G76" s="5"/>
      <c r="H76" s="5"/>
      <c r="I76" s="5"/>
      <c r="J76" s="5"/>
      <c r="K76" s="6"/>
      <c r="L76" s="6"/>
      <c r="N76" s="3"/>
      <c r="P76" s="93"/>
      <c r="Q76" s="93"/>
      <c r="R76" s="93"/>
      <c r="S76" s="93"/>
    </row>
    <row r="77" spans="2:19" s="2" customFormat="1" ht="15.95" customHeight="1">
      <c r="B77" s="64" t="s">
        <v>4</v>
      </c>
      <c r="C77" s="66"/>
      <c r="D77" s="66"/>
      <c r="E77" s="65">
        <f>E16-E75-E11</f>
        <v>0</v>
      </c>
      <c r="F77" s="65">
        <f t="shared" ref="F77:I77" si="20">F16-F75-F11</f>
        <v>0</v>
      </c>
      <c r="G77" s="65">
        <f t="shared" si="20"/>
        <v>0</v>
      </c>
      <c r="H77" s="65">
        <f t="shared" si="20"/>
        <v>0</v>
      </c>
      <c r="I77" s="65">
        <f t="shared" si="20"/>
        <v>0</v>
      </c>
      <c r="J77" s="65">
        <f>J16-J75-J11</f>
        <v>0</v>
      </c>
      <c r="K77" s="66"/>
      <c r="L77" s="65">
        <f>L16-L75-L11</f>
        <v>0</v>
      </c>
      <c r="N77" s="7"/>
      <c r="P77" s="93"/>
      <c r="Q77" s="93"/>
      <c r="R77" s="93"/>
      <c r="S77" s="93"/>
    </row>
    <row r="78" spans="2:19" ht="12.75" customHeight="1">
      <c r="C78" s="84"/>
      <c r="D78" s="84"/>
      <c r="E78" s="84"/>
      <c r="F78" s="84"/>
      <c r="G78" s="84"/>
      <c r="H78" s="84"/>
      <c r="I78" s="84"/>
      <c r="J78" s="84"/>
      <c r="K78" s="84"/>
      <c r="L78" s="3"/>
      <c r="N78" s="3"/>
      <c r="P78" s="93"/>
      <c r="Q78" s="93"/>
      <c r="R78" s="93"/>
      <c r="S78" s="93"/>
    </row>
    <row r="79" spans="2:19" ht="15.95" customHeight="1">
      <c r="B79" s="29" t="s">
        <v>66</v>
      </c>
      <c r="C79" s="43"/>
      <c r="D79" s="43"/>
      <c r="E79" s="17">
        <v>0</v>
      </c>
      <c r="F79" s="17">
        <v>3909</v>
      </c>
      <c r="G79" s="17">
        <v>1227</v>
      </c>
      <c r="H79" s="17">
        <v>1028</v>
      </c>
      <c r="I79" s="17">
        <v>557</v>
      </c>
      <c r="J79" s="17">
        <v>0</v>
      </c>
      <c r="K79" s="43"/>
      <c r="L79" s="33">
        <f>SUM(C79:K79)</f>
        <v>6721</v>
      </c>
      <c r="M79" s="77" t="s">
        <v>122</v>
      </c>
      <c r="N79" s="3"/>
      <c r="P79" s="93"/>
      <c r="Q79" s="93"/>
      <c r="R79" s="93"/>
      <c r="S79" s="93"/>
    </row>
    <row r="80" spans="2:19" ht="15.95" customHeight="1">
      <c r="B80" s="52" t="s">
        <v>5</v>
      </c>
      <c r="C80" s="43"/>
      <c r="D80" s="43"/>
      <c r="E80" s="43"/>
      <c r="F80" s="43"/>
      <c r="G80" s="43"/>
      <c r="H80" s="43"/>
      <c r="I80" s="43"/>
      <c r="J80" s="43"/>
      <c r="K80" s="43"/>
      <c r="L80" s="17">
        <v>25</v>
      </c>
      <c r="M80" s="77" t="s">
        <v>122</v>
      </c>
      <c r="N80" s="3"/>
      <c r="P80" s="93"/>
      <c r="Q80" s="93"/>
      <c r="R80" s="93"/>
      <c r="S80" s="93"/>
    </row>
    <row r="81" spans="2:19" ht="15.95" customHeight="1">
      <c r="B81" s="29" t="s">
        <v>87</v>
      </c>
      <c r="C81" s="43"/>
      <c r="D81" s="43"/>
      <c r="E81" s="17">
        <v>205</v>
      </c>
      <c r="F81" s="43"/>
      <c r="G81" s="43"/>
      <c r="H81" s="43"/>
      <c r="I81" s="43"/>
      <c r="J81" s="43"/>
      <c r="K81" s="43"/>
      <c r="L81" s="33">
        <f>SUM(C81:K81)</f>
        <v>205</v>
      </c>
      <c r="M81" s="77" t="s">
        <v>122</v>
      </c>
      <c r="N81" s="3"/>
      <c r="P81" s="93"/>
      <c r="Q81" s="93"/>
      <c r="R81" s="93"/>
      <c r="S81" s="93"/>
    </row>
    <row r="82" spans="2:19" ht="15.95" customHeight="1">
      <c r="B82" s="29" t="s">
        <v>98</v>
      </c>
      <c r="C82" s="43"/>
      <c r="D82" s="43"/>
      <c r="E82" s="17">
        <v>0</v>
      </c>
      <c r="F82" s="17">
        <v>3894</v>
      </c>
      <c r="G82" s="17">
        <v>105</v>
      </c>
      <c r="H82" s="17">
        <v>300</v>
      </c>
      <c r="I82" s="17">
        <v>63</v>
      </c>
      <c r="J82" s="17">
        <v>0</v>
      </c>
      <c r="K82" s="43"/>
      <c r="L82" s="33">
        <f>SUM(C82:K82)</f>
        <v>4362</v>
      </c>
      <c r="M82" s="3"/>
      <c r="N82" s="3"/>
      <c r="P82" s="93"/>
      <c r="Q82" s="93"/>
      <c r="R82" s="93"/>
      <c r="S82" s="93"/>
    </row>
    <row r="83" spans="2:19" ht="12.75" customHeight="1">
      <c r="B83" s="8"/>
      <c r="C83" s="5"/>
      <c r="D83" s="5"/>
      <c r="E83" s="5"/>
      <c r="F83" s="5"/>
      <c r="G83" s="5"/>
      <c r="H83" s="5"/>
      <c r="I83" s="5"/>
      <c r="J83" s="5"/>
      <c r="K83" s="5"/>
      <c r="L83" s="5"/>
      <c r="N83" s="3"/>
      <c r="P83" s="93"/>
      <c r="Q83" s="93"/>
      <c r="R83" s="93"/>
      <c r="S83" s="93"/>
    </row>
    <row r="84" spans="2:19" ht="15.95" customHeight="1">
      <c r="B84" s="55" t="s">
        <v>99</v>
      </c>
      <c r="C84" s="3"/>
      <c r="D84" s="3"/>
      <c r="E84" s="3"/>
      <c r="F84" s="3"/>
      <c r="G84" s="3"/>
      <c r="H84" s="3"/>
      <c r="I84" s="3"/>
      <c r="J84" s="3"/>
      <c r="K84" s="3"/>
      <c r="L84" s="3"/>
      <c r="N84" s="3"/>
      <c r="P84" s="93"/>
      <c r="Q84" s="93"/>
      <c r="R84" s="93"/>
      <c r="S84" s="93"/>
    </row>
    <row r="85" spans="2:19" ht="15.95" customHeight="1">
      <c r="B85" s="28" t="s">
        <v>12</v>
      </c>
      <c r="C85" s="43"/>
      <c r="D85" s="43"/>
      <c r="E85" s="17">
        <v>665</v>
      </c>
      <c r="F85" s="17">
        <v>1416</v>
      </c>
      <c r="G85" s="17">
        <v>72</v>
      </c>
      <c r="H85" s="17">
        <v>184</v>
      </c>
      <c r="I85" s="17">
        <v>103</v>
      </c>
      <c r="J85" s="17">
        <v>10</v>
      </c>
      <c r="K85" s="43"/>
      <c r="L85" s="33">
        <f>SUM(C85:K85)</f>
        <v>2450</v>
      </c>
      <c r="N85" s="69"/>
      <c r="P85" s="93"/>
      <c r="Q85" s="93"/>
      <c r="R85" s="93"/>
      <c r="S85" s="93"/>
    </row>
    <row r="86" spans="2:19" ht="15.95" customHeight="1">
      <c r="B86" s="28" t="s">
        <v>0</v>
      </c>
      <c r="C86" s="43"/>
      <c r="D86" s="43"/>
      <c r="E86" s="17">
        <v>4612</v>
      </c>
      <c r="F86" s="17">
        <v>4338</v>
      </c>
      <c r="G86" s="17">
        <v>516</v>
      </c>
      <c r="H86" s="17">
        <v>1943</v>
      </c>
      <c r="I86" s="17">
        <v>1484</v>
      </c>
      <c r="J86" s="17">
        <v>0</v>
      </c>
      <c r="K86" s="43"/>
      <c r="L86" s="33">
        <f>SUM(C86:K86)</f>
        <v>12893</v>
      </c>
      <c r="N86" s="69"/>
      <c r="P86" s="93"/>
      <c r="Q86" s="93"/>
      <c r="R86" s="93"/>
      <c r="S86" s="93"/>
    </row>
    <row r="87" spans="2:19" ht="15.95" customHeight="1">
      <c r="B87" s="29" t="s">
        <v>65</v>
      </c>
      <c r="C87" s="43"/>
      <c r="D87" s="43"/>
      <c r="E87" s="17">
        <v>318</v>
      </c>
      <c r="F87" s="17">
        <v>283</v>
      </c>
      <c r="G87" s="17">
        <v>679</v>
      </c>
      <c r="H87" s="17">
        <v>846</v>
      </c>
      <c r="I87" s="17">
        <v>65</v>
      </c>
      <c r="J87" s="17">
        <v>0</v>
      </c>
      <c r="K87" s="43"/>
      <c r="L87" s="33">
        <f>SUM(C87:K87)</f>
        <v>2191</v>
      </c>
      <c r="N87" s="69"/>
      <c r="P87" s="93"/>
      <c r="Q87" s="93"/>
      <c r="R87" s="93"/>
      <c r="S87" s="93"/>
    </row>
    <row r="88" spans="2:19" ht="15.95" customHeight="1">
      <c r="B88" s="53" t="s">
        <v>76</v>
      </c>
      <c r="C88" s="43"/>
      <c r="D88" s="43"/>
      <c r="E88" s="54">
        <f t="shared" ref="E88:J88" si="21">SUM(E89,E98)</f>
        <v>20079</v>
      </c>
      <c r="F88" s="54">
        <f t="shared" si="21"/>
        <v>30255</v>
      </c>
      <c r="G88" s="54">
        <f t="shared" si="21"/>
        <v>5668</v>
      </c>
      <c r="H88" s="54">
        <f t="shared" si="21"/>
        <v>12555</v>
      </c>
      <c r="I88" s="54">
        <f t="shared" si="21"/>
        <v>1993</v>
      </c>
      <c r="J88" s="54">
        <f t="shared" si="21"/>
        <v>463</v>
      </c>
      <c r="K88" s="43"/>
      <c r="L88" s="33">
        <f>SUM(C88:K88)</f>
        <v>71013</v>
      </c>
      <c r="N88" s="75">
        <f>SUM(N89,N98)</f>
        <v>0</v>
      </c>
      <c r="P88" s="93"/>
      <c r="Q88" s="93"/>
      <c r="R88" s="93"/>
      <c r="S88" s="93"/>
    </row>
    <row r="89" spans="2:19" ht="15.95" customHeight="1">
      <c r="B89" s="53" t="s">
        <v>77</v>
      </c>
      <c r="C89" s="43"/>
      <c r="D89" s="43"/>
      <c r="E89" s="54">
        <f>E95+E96+E90+E97</f>
        <v>8641</v>
      </c>
      <c r="F89" s="54">
        <f>F90+F97</f>
        <v>17384</v>
      </c>
      <c r="G89" s="54">
        <f>G90+G97</f>
        <v>1717</v>
      </c>
      <c r="H89" s="54">
        <f>H90+H97</f>
        <v>6687</v>
      </c>
      <c r="I89" s="54">
        <f>I90+I97</f>
        <v>70</v>
      </c>
      <c r="J89" s="54">
        <f>J90+J97</f>
        <v>0</v>
      </c>
      <c r="K89" s="43"/>
      <c r="L89" s="33">
        <f>SUM(C89:K89)</f>
        <v>34499</v>
      </c>
      <c r="N89" s="75">
        <f>N90</f>
        <v>0</v>
      </c>
      <c r="P89" s="93"/>
      <c r="Q89" s="93"/>
      <c r="R89" s="93"/>
      <c r="S89" s="93"/>
    </row>
    <row r="90" spans="2:19" ht="15.95" customHeight="1">
      <c r="B90" s="63" t="s">
        <v>58</v>
      </c>
      <c r="C90" s="43"/>
      <c r="D90" s="43"/>
      <c r="E90" s="54">
        <f>SUM(E91:E94)</f>
        <v>2370</v>
      </c>
      <c r="F90" s="54">
        <f t="shared" ref="F90:J90" si="22">SUM(F91:F94)</f>
        <v>17384</v>
      </c>
      <c r="G90" s="54">
        <f t="shared" si="22"/>
        <v>1717</v>
      </c>
      <c r="H90" s="54">
        <f t="shared" si="22"/>
        <v>6687</v>
      </c>
      <c r="I90" s="54">
        <f t="shared" si="22"/>
        <v>70</v>
      </c>
      <c r="J90" s="54">
        <f t="shared" si="22"/>
        <v>0</v>
      </c>
      <c r="K90" s="43"/>
      <c r="L90" s="33">
        <f t="shared" ref="L90:L108" si="23">SUM(C90:K90)</f>
        <v>28228</v>
      </c>
      <c r="N90" s="75">
        <f>N94</f>
        <v>0</v>
      </c>
      <c r="P90" s="93"/>
      <c r="Q90" s="93"/>
      <c r="R90" s="93"/>
      <c r="S90" s="93"/>
    </row>
    <row r="91" spans="2:19" ht="15.95" customHeight="1">
      <c r="B91" s="29" t="s">
        <v>114</v>
      </c>
      <c r="C91" s="43"/>
      <c r="D91" s="43"/>
      <c r="E91" s="17">
        <v>0</v>
      </c>
      <c r="F91" s="17">
        <v>5633</v>
      </c>
      <c r="G91" s="17">
        <v>0</v>
      </c>
      <c r="H91" s="17">
        <v>0</v>
      </c>
      <c r="I91" s="17">
        <v>0</v>
      </c>
      <c r="J91" s="17">
        <v>0</v>
      </c>
      <c r="K91" s="43"/>
      <c r="L91" s="33">
        <f t="shared" si="23"/>
        <v>5633</v>
      </c>
      <c r="N91" s="69"/>
      <c r="P91" s="93"/>
      <c r="Q91" s="93"/>
      <c r="R91" s="93"/>
      <c r="S91" s="93"/>
    </row>
    <row r="92" spans="2:19" ht="15.95" customHeight="1">
      <c r="B92" s="29" t="s">
        <v>115</v>
      </c>
      <c r="C92" s="43"/>
      <c r="D92" s="43"/>
      <c r="E92" s="17">
        <v>0</v>
      </c>
      <c r="F92" s="17">
        <v>153</v>
      </c>
      <c r="G92" s="17">
        <v>0</v>
      </c>
      <c r="H92" s="17">
        <v>0</v>
      </c>
      <c r="I92" s="17">
        <v>0</v>
      </c>
      <c r="J92" s="17">
        <v>0</v>
      </c>
      <c r="K92" s="43"/>
      <c r="L92" s="33">
        <f t="shared" si="23"/>
        <v>153</v>
      </c>
      <c r="N92" s="69"/>
      <c r="P92" s="93"/>
      <c r="Q92" s="93"/>
      <c r="R92" s="93"/>
      <c r="S92" s="93"/>
    </row>
    <row r="93" spans="2:19" ht="15.95" customHeight="1">
      <c r="B93" s="29" t="s">
        <v>59</v>
      </c>
      <c r="C93" s="43"/>
      <c r="D93" s="43"/>
      <c r="E93" s="43"/>
      <c r="F93" s="43"/>
      <c r="G93" s="17">
        <v>1355</v>
      </c>
      <c r="H93" s="17">
        <v>6457</v>
      </c>
      <c r="I93" s="17">
        <v>408</v>
      </c>
      <c r="J93" s="17">
        <v>0</v>
      </c>
      <c r="K93" s="43"/>
      <c r="L93" s="33">
        <f t="shared" si="23"/>
        <v>8220</v>
      </c>
      <c r="N93" s="69"/>
      <c r="P93" s="93"/>
      <c r="Q93" s="93"/>
      <c r="R93" s="93"/>
      <c r="S93" s="93"/>
    </row>
    <row r="94" spans="2:19" ht="15.95" customHeight="1">
      <c r="B94" s="52" t="s">
        <v>60</v>
      </c>
      <c r="C94" s="43"/>
      <c r="D94" s="43"/>
      <c r="E94" s="17">
        <v>2370</v>
      </c>
      <c r="F94" s="17">
        <v>11598</v>
      </c>
      <c r="G94" s="17">
        <v>362</v>
      </c>
      <c r="H94" s="17">
        <v>230</v>
      </c>
      <c r="I94" s="17">
        <v>-338</v>
      </c>
      <c r="J94" s="17">
        <v>0</v>
      </c>
      <c r="K94" s="43"/>
      <c r="L94" s="33">
        <f t="shared" si="23"/>
        <v>14222</v>
      </c>
      <c r="N94" s="87">
        <v>0</v>
      </c>
      <c r="P94" s="93"/>
      <c r="Q94" s="93"/>
      <c r="R94" s="93"/>
      <c r="S94" s="93"/>
    </row>
    <row r="95" spans="2:19" ht="15.95" customHeight="1">
      <c r="B95" s="52" t="s">
        <v>1</v>
      </c>
      <c r="C95" s="43"/>
      <c r="D95" s="43"/>
      <c r="E95" s="17">
        <v>57</v>
      </c>
      <c r="F95" s="43"/>
      <c r="G95" s="43"/>
      <c r="H95" s="43"/>
      <c r="I95" s="43"/>
      <c r="J95" s="43"/>
      <c r="K95" s="43"/>
      <c r="L95" s="33">
        <f>SUM(C95:K95)</f>
        <v>57</v>
      </c>
      <c r="N95" s="69"/>
      <c r="P95" s="93"/>
      <c r="Q95" s="93"/>
      <c r="R95" s="93"/>
      <c r="S95" s="93"/>
    </row>
    <row r="96" spans="2:19" ht="15.95" customHeight="1">
      <c r="B96" s="29" t="s">
        <v>78</v>
      </c>
      <c r="C96" s="43"/>
      <c r="D96" s="43"/>
      <c r="E96" s="17">
        <v>1968</v>
      </c>
      <c r="F96" s="43"/>
      <c r="G96" s="43"/>
      <c r="H96" s="43"/>
      <c r="I96" s="43"/>
      <c r="J96" s="43"/>
      <c r="K96" s="43"/>
      <c r="L96" s="33">
        <f>SUM(C96:K96)</f>
        <v>1968</v>
      </c>
      <c r="N96" s="87">
        <v>0</v>
      </c>
      <c r="P96" s="93"/>
      <c r="Q96" s="93"/>
      <c r="R96" s="93"/>
      <c r="S96" s="93"/>
    </row>
    <row r="97" spans="2:19" ht="15.95" customHeight="1">
      <c r="B97" s="29" t="s">
        <v>79</v>
      </c>
      <c r="C97" s="43"/>
      <c r="D97" s="43"/>
      <c r="E97" s="17">
        <v>4246</v>
      </c>
      <c r="F97" s="17">
        <v>0</v>
      </c>
      <c r="G97" s="17">
        <v>0</v>
      </c>
      <c r="H97" s="17">
        <v>0</v>
      </c>
      <c r="I97" s="17">
        <v>0</v>
      </c>
      <c r="J97" s="17">
        <v>0</v>
      </c>
      <c r="K97" s="43"/>
      <c r="L97" s="33">
        <f t="shared" si="23"/>
        <v>4246</v>
      </c>
      <c r="N97" s="87">
        <v>0</v>
      </c>
      <c r="P97" s="93"/>
      <c r="Q97" s="93"/>
      <c r="R97" s="93"/>
      <c r="S97" s="93"/>
    </row>
    <row r="98" spans="2:19" ht="15.95" customHeight="1">
      <c r="B98" s="53" t="s">
        <v>80</v>
      </c>
      <c r="C98" s="43"/>
      <c r="D98" s="43"/>
      <c r="E98" s="54">
        <f t="shared" ref="E98:J98" si="24">SUM(E99,E102:E108)</f>
        <v>11438</v>
      </c>
      <c r="F98" s="54">
        <f t="shared" si="24"/>
        <v>12871</v>
      </c>
      <c r="G98" s="54">
        <f t="shared" si="24"/>
        <v>3951</v>
      </c>
      <c r="H98" s="54">
        <f t="shared" si="24"/>
        <v>5868</v>
      </c>
      <c r="I98" s="54">
        <f t="shared" si="24"/>
        <v>1923</v>
      </c>
      <c r="J98" s="54">
        <f t="shared" si="24"/>
        <v>463</v>
      </c>
      <c r="K98" s="43"/>
      <c r="L98" s="33">
        <f t="shared" si="23"/>
        <v>36514</v>
      </c>
      <c r="N98" s="75">
        <f>SUM(N101:N103)</f>
        <v>0</v>
      </c>
      <c r="P98" s="93"/>
      <c r="Q98" s="93"/>
      <c r="R98" s="93"/>
      <c r="S98" s="93"/>
    </row>
    <row r="99" spans="2:19" ht="15.95" customHeight="1">
      <c r="B99" s="63" t="s">
        <v>2</v>
      </c>
      <c r="C99" s="43"/>
      <c r="D99" s="43"/>
      <c r="E99" s="54">
        <f>SUM(E100:E101)</f>
        <v>790</v>
      </c>
      <c r="F99" s="54">
        <f t="shared" ref="F99:J99" si="25">SUM(F100:F101)</f>
        <v>10675</v>
      </c>
      <c r="G99" s="54">
        <f t="shared" si="25"/>
        <v>2312</v>
      </c>
      <c r="H99" s="54">
        <f t="shared" si="25"/>
        <v>2265</v>
      </c>
      <c r="I99" s="54">
        <f t="shared" si="25"/>
        <v>1851</v>
      </c>
      <c r="J99" s="54">
        <f t="shared" si="25"/>
        <v>0</v>
      </c>
      <c r="K99" s="43"/>
      <c r="L99" s="33">
        <f t="shared" si="23"/>
        <v>17893</v>
      </c>
      <c r="N99" s="75">
        <f>SUM(N100:N101)</f>
        <v>0</v>
      </c>
      <c r="P99" s="93"/>
      <c r="Q99" s="93"/>
      <c r="R99" s="93"/>
      <c r="S99" s="93"/>
    </row>
    <row r="100" spans="2:19" ht="15.95" customHeight="1">
      <c r="B100" s="52" t="s">
        <v>107</v>
      </c>
      <c r="C100" s="43"/>
      <c r="D100" s="43"/>
      <c r="E100" s="17">
        <v>0</v>
      </c>
      <c r="F100" s="17">
        <v>6970</v>
      </c>
      <c r="G100" s="17">
        <v>0</v>
      </c>
      <c r="H100" s="17">
        <v>0</v>
      </c>
      <c r="I100" s="17">
        <v>0</v>
      </c>
      <c r="J100" s="17">
        <v>0</v>
      </c>
      <c r="K100" s="43"/>
      <c r="L100" s="33">
        <f t="shared" si="23"/>
        <v>6970</v>
      </c>
      <c r="N100" s="17">
        <v>0</v>
      </c>
      <c r="P100" s="93"/>
      <c r="Q100" s="93"/>
      <c r="R100" s="93"/>
      <c r="S100" s="93"/>
    </row>
    <row r="101" spans="2:19" ht="15.95" customHeight="1">
      <c r="B101" s="52" t="s">
        <v>61</v>
      </c>
      <c r="C101" s="43"/>
      <c r="D101" s="43"/>
      <c r="E101" s="17">
        <v>790</v>
      </c>
      <c r="F101" s="17">
        <v>3705</v>
      </c>
      <c r="G101" s="17">
        <v>2312</v>
      </c>
      <c r="H101" s="17">
        <v>2265</v>
      </c>
      <c r="I101" s="17">
        <v>1851</v>
      </c>
      <c r="J101" s="17">
        <v>0</v>
      </c>
      <c r="K101" s="43"/>
      <c r="L101" s="33">
        <f t="shared" si="23"/>
        <v>10923</v>
      </c>
      <c r="N101" s="87">
        <v>0</v>
      </c>
      <c r="P101" s="93"/>
      <c r="Q101" s="93"/>
      <c r="R101" s="93"/>
      <c r="S101" s="93"/>
    </row>
    <row r="102" spans="2:19" ht="15.95" customHeight="1">
      <c r="B102" s="52" t="s">
        <v>3</v>
      </c>
      <c r="C102" s="43"/>
      <c r="D102" s="43"/>
      <c r="E102" s="17">
        <v>1541</v>
      </c>
      <c r="F102" s="17">
        <v>1259</v>
      </c>
      <c r="G102" s="17">
        <v>1053</v>
      </c>
      <c r="H102" s="17">
        <v>3562</v>
      </c>
      <c r="I102" s="17">
        <v>26</v>
      </c>
      <c r="J102" s="17">
        <v>-11</v>
      </c>
      <c r="K102" s="43"/>
      <c r="L102" s="33">
        <f t="shared" si="23"/>
        <v>7430</v>
      </c>
      <c r="N102" s="87">
        <v>0</v>
      </c>
      <c r="P102" s="93"/>
      <c r="Q102" s="93"/>
      <c r="R102" s="93"/>
      <c r="S102" s="93"/>
    </row>
    <row r="103" spans="2:19" ht="15.95" customHeight="1">
      <c r="B103" s="29" t="s">
        <v>81</v>
      </c>
      <c r="C103" s="43"/>
      <c r="D103" s="43"/>
      <c r="E103" s="17">
        <v>0</v>
      </c>
      <c r="F103" s="17">
        <v>-49</v>
      </c>
      <c r="G103" s="17">
        <v>417</v>
      </c>
      <c r="H103" s="17">
        <v>0</v>
      </c>
      <c r="I103" s="17">
        <v>0</v>
      </c>
      <c r="J103" s="17">
        <v>0</v>
      </c>
      <c r="K103" s="43"/>
      <c r="L103" s="33">
        <f t="shared" si="23"/>
        <v>368</v>
      </c>
      <c r="N103" s="87">
        <v>0</v>
      </c>
      <c r="P103" s="93"/>
      <c r="Q103" s="93"/>
      <c r="R103" s="93"/>
      <c r="S103" s="93"/>
    </row>
    <row r="104" spans="2:19" ht="15.95" customHeight="1">
      <c r="B104" s="29" t="s">
        <v>82</v>
      </c>
      <c r="C104" s="43"/>
      <c r="D104" s="43"/>
      <c r="E104" s="17">
        <v>0</v>
      </c>
      <c r="F104" s="17">
        <v>0</v>
      </c>
      <c r="G104" s="17">
        <v>0</v>
      </c>
      <c r="H104" s="17">
        <v>0</v>
      </c>
      <c r="I104" s="17">
        <v>0</v>
      </c>
      <c r="J104" s="17">
        <v>0</v>
      </c>
      <c r="K104" s="43"/>
      <c r="L104" s="33">
        <f t="shared" si="23"/>
        <v>0</v>
      </c>
      <c r="N104" s="69"/>
      <c r="P104" s="93"/>
      <c r="Q104" s="93"/>
      <c r="R104" s="93"/>
      <c r="S104" s="93"/>
    </row>
    <row r="105" spans="2:19" ht="15.95" customHeight="1">
      <c r="B105" s="29" t="s">
        <v>83</v>
      </c>
      <c r="C105" s="43"/>
      <c r="D105" s="43"/>
      <c r="E105" s="43"/>
      <c r="F105" s="17">
        <v>0</v>
      </c>
      <c r="G105" s="17">
        <v>0</v>
      </c>
      <c r="H105" s="17">
        <v>0</v>
      </c>
      <c r="I105" s="17">
        <v>0</v>
      </c>
      <c r="J105" s="17">
        <v>0</v>
      </c>
      <c r="K105" s="43"/>
      <c r="L105" s="33">
        <f t="shared" si="23"/>
        <v>0</v>
      </c>
      <c r="N105" s="69"/>
      <c r="P105" s="93"/>
      <c r="Q105" s="93"/>
      <c r="R105" s="93"/>
      <c r="S105" s="93"/>
    </row>
    <row r="106" spans="2:19" ht="15.95" customHeight="1">
      <c r="B106" s="29" t="s">
        <v>84</v>
      </c>
      <c r="C106" s="43"/>
      <c r="D106" s="43"/>
      <c r="E106" s="17">
        <v>385</v>
      </c>
      <c r="F106" s="61"/>
      <c r="G106" s="61"/>
      <c r="H106" s="61"/>
      <c r="I106" s="61"/>
      <c r="J106" s="61"/>
      <c r="K106" s="43"/>
      <c r="L106" s="33">
        <f t="shared" si="23"/>
        <v>385</v>
      </c>
      <c r="N106" s="69"/>
      <c r="P106" s="93"/>
      <c r="Q106" s="93"/>
      <c r="R106" s="93"/>
      <c r="S106" s="93"/>
    </row>
    <row r="107" spans="2:19" ht="15.95" customHeight="1">
      <c r="B107" s="29" t="s">
        <v>85</v>
      </c>
      <c r="C107" s="43"/>
      <c r="D107" s="43"/>
      <c r="E107" s="17">
        <v>6100</v>
      </c>
      <c r="F107" s="61"/>
      <c r="G107" s="61"/>
      <c r="H107" s="61"/>
      <c r="I107" s="61"/>
      <c r="J107" s="61"/>
      <c r="K107" s="43"/>
      <c r="L107" s="33">
        <f t="shared" si="23"/>
        <v>6100</v>
      </c>
      <c r="N107" s="69"/>
      <c r="P107" s="93"/>
      <c r="Q107" s="93"/>
      <c r="R107" s="93"/>
      <c r="S107" s="93"/>
    </row>
    <row r="108" spans="2:19" ht="15.95" customHeight="1">
      <c r="B108" s="29" t="s">
        <v>86</v>
      </c>
      <c r="C108" s="43"/>
      <c r="D108" s="43"/>
      <c r="E108" s="17">
        <v>2622</v>
      </c>
      <c r="F108" s="17">
        <v>986</v>
      </c>
      <c r="G108" s="17">
        <v>169</v>
      </c>
      <c r="H108" s="17">
        <v>41</v>
      </c>
      <c r="I108" s="17">
        <v>46</v>
      </c>
      <c r="J108" s="17">
        <v>474</v>
      </c>
      <c r="K108" s="43"/>
      <c r="L108" s="33">
        <f t="shared" si="23"/>
        <v>4338</v>
      </c>
      <c r="N108" s="69"/>
      <c r="P108" s="93"/>
      <c r="Q108" s="93"/>
      <c r="R108" s="93"/>
      <c r="S108" s="93"/>
    </row>
    <row r="109" spans="2:19" ht="15.95" customHeight="1">
      <c r="B109" s="60" t="s">
        <v>62</v>
      </c>
      <c r="C109" s="32">
        <f>C28</f>
        <v>1859</v>
      </c>
      <c r="D109" s="32">
        <f>D28</f>
        <v>44</v>
      </c>
      <c r="E109" s="32">
        <f t="shared" ref="E109:J109" si="26">SUM(E85:E88)</f>
        <v>25674</v>
      </c>
      <c r="F109" s="32">
        <f t="shared" si="26"/>
        <v>36292</v>
      </c>
      <c r="G109" s="32">
        <f t="shared" si="26"/>
        <v>6935</v>
      </c>
      <c r="H109" s="32">
        <f t="shared" si="26"/>
        <v>15528</v>
      </c>
      <c r="I109" s="32">
        <f t="shared" si="26"/>
        <v>3645</v>
      </c>
      <c r="J109" s="32">
        <f t="shared" si="26"/>
        <v>473</v>
      </c>
      <c r="K109" s="32">
        <f>K28</f>
        <v>279</v>
      </c>
      <c r="L109" s="32">
        <f>SUM(C109:K109)</f>
        <v>90729</v>
      </c>
      <c r="N109" s="35">
        <f>N88</f>
        <v>0</v>
      </c>
      <c r="P109" s="93"/>
      <c r="Q109" s="93"/>
      <c r="R109" s="93"/>
      <c r="S109" s="93"/>
    </row>
    <row r="110" spans="2:19" ht="12.75" customHeight="1">
      <c r="B110" s="8"/>
      <c r="C110" s="5"/>
      <c r="D110" s="5"/>
      <c r="E110" s="5"/>
      <c r="F110" s="5"/>
      <c r="G110" s="5"/>
      <c r="H110" s="5"/>
      <c r="I110" s="5"/>
      <c r="J110" s="5"/>
      <c r="K110" s="6"/>
      <c r="L110" s="6"/>
      <c r="P110" s="93"/>
      <c r="Q110" s="93"/>
      <c r="R110" s="93"/>
      <c r="S110" s="93"/>
    </row>
    <row r="111" spans="2:19" ht="15.95" customHeight="1">
      <c r="B111" s="70" t="s">
        <v>55</v>
      </c>
      <c r="C111" s="72"/>
      <c r="D111" s="73"/>
      <c r="E111" s="71">
        <f>E28-E109</f>
        <v>0</v>
      </c>
      <c r="F111" s="71">
        <f t="shared" ref="F111:L111" si="27">F28-F109</f>
        <v>0</v>
      </c>
      <c r="G111" s="71">
        <f t="shared" si="27"/>
        <v>0</v>
      </c>
      <c r="H111" s="71">
        <f t="shared" si="27"/>
        <v>0</v>
      </c>
      <c r="I111" s="71">
        <f t="shared" si="27"/>
        <v>0</v>
      </c>
      <c r="J111" s="71">
        <f t="shared" si="27"/>
        <v>0</v>
      </c>
      <c r="K111" s="74"/>
      <c r="L111" s="71">
        <f t="shared" si="27"/>
        <v>0</v>
      </c>
      <c r="P111" s="93"/>
      <c r="Q111" s="93"/>
      <c r="R111" s="93"/>
      <c r="S111" s="93"/>
    </row>
    <row r="112" spans="2:19" ht="12.75" customHeight="1">
      <c r="B112" s="8"/>
      <c r="C112" s="5"/>
      <c r="D112" s="5"/>
      <c r="E112" s="5"/>
      <c r="F112" s="5"/>
      <c r="G112" s="5"/>
      <c r="H112" s="5"/>
      <c r="I112" s="5"/>
      <c r="J112" s="5"/>
      <c r="K112" s="6"/>
      <c r="L112" s="6"/>
      <c r="P112" s="93"/>
      <c r="Q112" s="93"/>
      <c r="R112" s="93"/>
      <c r="S112" s="93"/>
    </row>
    <row r="113" spans="2:19" ht="15.95" customHeight="1">
      <c r="B113" s="29" t="s">
        <v>66</v>
      </c>
      <c r="C113" s="43"/>
      <c r="D113" s="43"/>
      <c r="E113" s="17">
        <v>0</v>
      </c>
      <c r="F113" s="17">
        <v>3909</v>
      </c>
      <c r="G113" s="17">
        <v>1227</v>
      </c>
      <c r="H113" s="17">
        <v>1028</v>
      </c>
      <c r="I113" s="17">
        <v>557</v>
      </c>
      <c r="J113" s="17">
        <v>0</v>
      </c>
      <c r="K113" s="43"/>
      <c r="L113" s="33">
        <f>SUM(C113:K113)</f>
        <v>6721</v>
      </c>
      <c r="M113" s="76" t="s">
        <v>122</v>
      </c>
      <c r="P113" s="93"/>
      <c r="Q113" s="93"/>
      <c r="R113" s="93"/>
      <c r="S113" s="93"/>
    </row>
    <row r="114" spans="2:19" ht="15.95" customHeight="1">
      <c r="B114" s="52" t="s">
        <v>5</v>
      </c>
      <c r="C114" s="43"/>
      <c r="D114" s="43"/>
      <c r="E114" s="43"/>
      <c r="F114" s="43"/>
      <c r="G114" s="43"/>
      <c r="H114" s="43"/>
      <c r="I114" s="43"/>
      <c r="J114" s="43"/>
      <c r="K114" s="43"/>
      <c r="L114" s="17">
        <v>25</v>
      </c>
      <c r="M114" s="76" t="s">
        <v>122</v>
      </c>
      <c r="P114" s="93"/>
      <c r="Q114" s="93"/>
      <c r="R114" s="93"/>
      <c r="S114" s="93"/>
    </row>
    <row r="115" spans="2:19" ht="12.75" customHeight="1">
      <c r="B115" s="8"/>
      <c r="C115" s="5"/>
      <c r="D115" s="5"/>
      <c r="E115" s="5"/>
      <c r="F115" s="5"/>
      <c r="G115" s="5"/>
      <c r="H115" s="5"/>
      <c r="I115" s="5"/>
      <c r="J115" s="5"/>
      <c r="K115" s="5"/>
      <c r="L115" s="5"/>
      <c r="P115" s="93"/>
      <c r="Q115" s="93"/>
      <c r="R115" s="93"/>
      <c r="S115" s="93"/>
    </row>
    <row r="116" spans="2:19" ht="15.95" customHeight="1">
      <c r="B116" s="55" t="s">
        <v>100</v>
      </c>
      <c r="C116" s="3"/>
      <c r="D116" s="3"/>
      <c r="E116" s="3"/>
      <c r="F116" s="3"/>
      <c r="G116" s="3"/>
      <c r="H116" s="3"/>
      <c r="I116" s="3"/>
      <c r="J116" s="3"/>
      <c r="K116" s="3"/>
      <c r="L116" s="3"/>
      <c r="P116" s="93"/>
      <c r="Q116" s="93"/>
      <c r="R116" s="93"/>
      <c r="S116" s="93"/>
    </row>
    <row r="117" spans="2:19" ht="15.95" customHeight="1">
      <c r="B117" s="67" t="s">
        <v>0</v>
      </c>
      <c r="C117" s="43"/>
      <c r="D117" s="43"/>
      <c r="E117" s="17">
        <v>-49</v>
      </c>
      <c r="F117" s="17">
        <v>-93</v>
      </c>
      <c r="G117" s="17">
        <v>-27</v>
      </c>
      <c r="H117" s="17">
        <v>-7</v>
      </c>
      <c r="I117" s="17">
        <v>-25</v>
      </c>
      <c r="J117" s="17">
        <v>0</v>
      </c>
      <c r="K117" s="43"/>
      <c r="L117" s="33">
        <f>SUM(C117:K117)</f>
        <v>-201</v>
      </c>
      <c r="P117" s="93"/>
      <c r="Q117" s="93"/>
      <c r="R117" s="93"/>
      <c r="S117" s="93"/>
    </row>
    <row r="118" spans="2:19" ht="15.95" customHeight="1">
      <c r="B118" s="29" t="s">
        <v>65</v>
      </c>
      <c r="C118" s="43"/>
      <c r="D118" s="43"/>
      <c r="E118" s="17">
        <v>0</v>
      </c>
      <c r="F118" s="17">
        <v>0</v>
      </c>
      <c r="G118" s="17">
        <v>0</v>
      </c>
      <c r="H118" s="17">
        <v>0</v>
      </c>
      <c r="I118" s="17">
        <v>0</v>
      </c>
      <c r="J118" s="17">
        <v>0</v>
      </c>
      <c r="K118" s="43"/>
      <c r="L118" s="33">
        <f>SUM(C118:K118)</f>
        <v>0</v>
      </c>
      <c r="P118" s="93"/>
      <c r="Q118" s="93"/>
      <c r="R118" s="93"/>
      <c r="S118" s="93"/>
    </row>
    <row r="119" spans="2:19" ht="15.95" customHeight="1">
      <c r="B119" s="29" t="s">
        <v>88</v>
      </c>
      <c r="C119" s="43"/>
      <c r="D119" s="43"/>
      <c r="E119" s="17">
        <v>0</v>
      </c>
      <c r="F119" s="17">
        <v>0</v>
      </c>
      <c r="G119" s="17">
        <v>0</v>
      </c>
      <c r="H119" s="17">
        <v>0</v>
      </c>
      <c r="I119" s="17">
        <v>0</v>
      </c>
      <c r="J119" s="17">
        <v>0</v>
      </c>
      <c r="K119" s="43"/>
      <c r="L119" s="33">
        <f>SUM(C119:K119)</f>
        <v>0</v>
      </c>
      <c r="P119" s="93"/>
      <c r="Q119" s="93"/>
      <c r="R119" s="93"/>
      <c r="S119" s="93"/>
    </row>
    <row r="120" spans="2:19" ht="15.95" customHeight="1">
      <c r="B120" s="53" t="s">
        <v>76</v>
      </c>
      <c r="C120" s="43"/>
      <c r="D120" s="43"/>
      <c r="E120" s="54">
        <f t="shared" ref="E120:J120" si="28">SUM(E121,E126)</f>
        <v>0</v>
      </c>
      <c r="F120" s="54">
        <f t="shared" si="28"/>
        <v>-3505</v>
      </c>
      <c r="G120" s="54">
        <f t="shared" si="28"/>
        <v>-214</v>
      </c>
      <c r="H120" s="54">
        <f t="shared" si="28"/>
        <v>-421</v>
      </c>
      <c r="I120" s="54">
        <f t="shared" si="28"/>
        <v>-4</v>
      </c>
      <c r="J120" s="54">
        <f t="shared" si="28"/>
        <v>0</v>
      </c>
      <c r="K120" s="43"/>
      <c r="L120" s="33">
        <f>SUM(C120:K120)</f>
        <v>-4144</v>
      </c>
      <c r="P120" s="93"/>
      <c r="Q120" s="93"/>
      <c r="R120" s="93"/>
      <c r="S120" s="93"/>
    </row>
    <row r="121" spans="2:19" ht="15.95" customHeight="1">
      <c r="B121" s="53" t="s">
        <v>77</v>
      </c>
      <c r="C121" s="43"/>
      <c r="D121" s="43"/>
      <c r="E121" s="54">
        <f t="shared" ref="E121:J121" si="29">SUM(E122:E125)</f>
        <v>0</v>
      </c>
      <c r="F121" s="54">
        <f t="shared" si="29"/>
        <v>-2143</v>
      </c>
      <c r="G121" s="54">
        <f t="shared" si="29"/>
        <v>-23</v>
      </c>
      <c r="H121" s="54">
        <f t="shared" si="29"/>
        <v>-391</v>
      </c>
      <c r="I121" s="54">
        <f t="shared" si="29"/>
        <v>-4</v>
      </c>
      <c r="J121" s="54">
        <f t="shared" si="29"/>
        <v>0</v>
      </c>
      <c r="K121" s="43"/>
      <c r="L121" s="33">
        <f>SUM(C121:K121)</f>
        <v>-2561</v>
      </c>
      <c r="P121" s="93"/>
      <c r="Q121" s="93"/>
      <c r="R121" s="93"/>
      <c r="S121" s="93"/>
    </row>
    <row r="122" spans="2:19" ht="15.95" customHeight="1">
      <c r="B122" s="68" t="s">
        <v>58</v>
      </c>
      <c r="C122" s="43"/>
      <c r="D122" s="43"/>
      <c r="E122" s="88">
        <v>0</v>
      </c>
      <c r="F122" s="88">
        <v>-2143</v>
      </c>
      <c r="G122" s="88">
        <v>-23</v>
      </c>
      <c r="H122" s="88">
        <v>-391</v>
      </c>
      <c r="I122" s="88">
        <v>-4</v>
      </c>
      <c r="J122" s="88">
        <v>0</v>
      </c>
      <c r="K122" s="43"/>
      <c r="L122" s="33">
        <f t="shared" ref="L122:L134" si="30">SUM(C122:K122)</f>
        <v>-2561</v>
      </c>
      <c r="P122" s="93"/>
      <c r="Q122" s="93"/>
      <c r="R122" s="93"/>
      <c r="S122" s="93"/>
    </row>
    <row r="123" spans="2:19" ht="15.95" customHeight="1">
      <c r="B123" s="68" t="s">
        <v>1</v>
      </c>
      <c r="C123" s="43"/>
      <c r="D123" s="43"/>
      <c r="E123" s="17">
        <v>0</v>
      </c>
      <c r="F123" s="43"/>
      <c r="G123" s="43"/>
      <c r="H123" s="43"/>
      <c r="I123" s="43"/>
      <c r="J123" s="43"/>
      <c r="K123" s="43"/>
      <c r="L123" s="33">
        <f>SUM(C123:K123)</f>
        <v>0</v>
      </c>
      <c r="P123" s="93"/>
      <c r="Q123" s="93"/>
      <c r="R123" s="93"/>
      <c r="S123" s="93"/>
    </row>
    <row r="124" spans="2:19" ht="15.95" customHeight="1">
      <c r="B124" s="30" t="s">
        <v>78</v>
      </c>
      <c r="C124" s="43"/>
      <c r="D124" s="43"/>
      <c r="E124" s="17">
        <v>0</v>
      </c>
      <c r="F124" s="43"/>
      <c r="G124" s="43"/>
      <c r="H124" s="43"/>
      <c r="I124" s="43"/>
      <c r="J124" s="43"/>
      <c r="K124" s="43"/>
      <c r="L124" s="33">
        <f>SUM(C124:K124)</f>
        <v>0</v>
      </c>
      <c r="P124" s="93"/>
      <c r="Q124" s="93"/>
      <c r="R124" s="93"/>
      <c r="S124" s="93"/>
    </row>
    <row r="125" spans="2:19" ht="15.95" customHeight="1">
      <c r="B125" s="30" t="s">
        <v>79</v>
      </c>
      <c r="C125" s="43"/>
      <c r="D125" s="43"/>
      <c r="E125" s="88">
        <v>0</v>
      </c>
      <c r="F125" s="88">
        <v>0</v>
      </c>
      <c r="G125" s="88">
        <v>0</v>
      </c>
      <c r="H125" s="88">
        <v>0</v>
      </c>
      <c r="I125" s="88">
        <v>0</v>
      </c>
      <c r="J125" s="88">
        <v>0</v>
      </c>
      <c r="K125" s="43"/>
      <c r="L125" s="33">
        <f t="shared" si="30"/>
        <v>0</v>
      </c>
      <c r="P125" s="93"/>
      <c r="Q125" s="93"/>
      <c r="R125" s="93"/>
      <c r="S125" s="93"/>
    </row>
    <row r="126" spans="2:19" ht="15.95" customHeight="1">
      <c r="B126" s="53" t="s">
        <v>80</v>
      </c>
      <c r="C126" s="43"/>
      <c r="D126" s="43"/>
      <c r="E126" s="54">
        <f t="shared" ref="E126:J126" si="31">SUM(E127:E134)</f>
        <v>0</v>
      </c>
      <c r="F126" s="54">
        <f t="shared" si="31"/>
        <v>-1362</v>
      </c>
      <c r="G126" s="54">
        <f t="shared" si="31"/>
        <v>-191</v>
      </c>
      <c r="H126" s="54">
        <f t="shared" si="31"/>
        <v>-30</v>
      </c>
      <c r="I126" s="54">
        <f t="shared" si="31"/>
        <v>0</v>
      </c>
      <c r="J126" s="54">
        <f t="shared" si="31"/>
        <v>0</v>
      </c>
      <c r="K126" s="43"/>
      <c r="L126" s="33">
        <f t="shared" si="30"/>
        <v>-1583</v>
      </c>
      <c r="P126" s="93"/>
      <c r="Q126" s="93"/>
      <c r="R126" s="93"/>
      <c r="S126" s="93"/>
    </row>
    <row r="127" spans="2:19" ht="15.95" customHeight="1">
      <c r="B127" s="68" t="s">
        <v>2</v>
      </c>
      <c r="C127" s="43"/>
      <c r="D127" s="43"/>
      <c r="E127" s="17">
        <v>0</v>
      </c>
      <c r="F127" s="17">
        <v>-1346</v>
      </c>
      <c r="G127" s="17">
        <v>0</v>
      </c>
      <c r="H127" s="17">
        <v>0</v>
      </c>
      <c r="I127" s="17">
        <v>0</v>
      </c>
      <c r="J127" s="17">
        <v>0</v>
      </c>
      <c r="K127" s="43"/>
      <c r="L127" s="33">
        <f t="shared" si="30"/>
        <v>-1346</v>
      </c>
      <c r="P127" s="93"/>
      <c r="Q127" s="93"/>
      <c r="R127" s="93"/>
      <c r="S127" s="93"/>
    </row>
    <row r="128" spans="2:19" ht="15.95" customHeight="1">
      <c r="B128" s="68" t="s">
        <v>3</v>
      </c>
      <c r="C128" s="43"/>
      <c r="D128" s="43"/>
      <c r="E128" s="17">
        <v>0</v>
      </c>
      <c r="F128" s="17">
        <v>-16</v>
      </c>
      <c r="G128" s="17">
        <v>0</v>
      </c>
      <c r="H128" s="17">
        <v>0</v>
      </c>
      <c r="I128" s="17">
        <v>0</v>
      </c>
      <c r="J128" s="17">
        <v>0</v>
      </c>
      <c r="K128" s="43"/>
      <c r="L128" s="33">
        <f t="shared" si="30"/>
        <v>-16</v>
      </c>
      <c r="P128" s="93"/>
      <c r="Q128" s="93"/>
      <c r="R128" s="93"/>
      <c r="S128" s="93"/>
    </row>
    <row r="129" spans="2:19" ht="15.95" customHeight="1">
      <c r="B129" s="30" t="s">
        <v>81</v>
      </c>
      <c r="C129" s="43"/>
      <c r="D129" s="43"/>
      <c r="E129" s="17">
        <v>0</v>
      </c>
      <c r="F129" s="17">
        <v>0</v>
      </c>
      <c r="G129" s="17">
        <v>-167</v>
      </c>
      <c r="H129" s="17">
        <v>0</v>
      </c>
      <c r="I129" s="17">
        <v>0</v>
      </c>
      <c r="J129" s="17">
        <v>0</v>
      </c>
      <c r="K129" s="43"/>
      <c r="L129" s="33">
        <f t="shared" si="30"/>
        <v>-167</v>
      </c>
      <c r="P129" s="93"/>
      <c r="Q129" s="93"/>
      <c r="R129" s="93"/>
      <c r="S129" s="93"/>
    </row>
    <row r="130" spans="2:19" ht="15.95" customHeight="1">
      <c r="B130" s="30" t="s">
        <v>82</v>
      </c>
      <c r="C130" s="43"/>
      <c r="D130" s="43"/>
      <c r="E130" s="17">
        <v>0</v>
      </c>
      <c r="F130" s="17">
        <v>0</v>
      </c>
      <c r="G130" s="17">
        <v>0</v>
      </c>
      <c r="H130" s="17">
        <v>0</v>
      </c>
      <c r="I130" s="17">
        <v>0</v>
      </c>
      <c r="J130" s="17">
        <v>0</v>
      </c>
      <c r="K130" s="43"/>
      <c r="L130" s="33">
        <f t="shared" si="30"/>
        <v>0</v>
      </c>
      <c r="P130" s="93"/>
      <c r="Q130" s="93"/>
      <c r="R130" s="93"/>
      <c r="S130" s="93"/>
    </row>
    <row r="131" spans="2:19" ht="15.95" customHeight="1">
      <c r="B131" s="30" t="s">
        <v>83</v>
      </c>
      <c r="C131" s="43"/>
      <c r="D131" s="43"/>
      <c r="E131" s="43"/>
      <c r="F131" s="17">
        <v>0</v>
      </c>
      <c r="G131" s="17">
        <v>0</v>
      </c>
      <c r="H131" s="17">
        <v>0</v>
      </c>
      <c r="I131" s="17">
        <v>0</v>
      </c>
      <c r="J131" s="17">
        <v>0</v>
      </c>
      <c r="K131" s="43"/>
      <c r="L131" s="33">
        <f t="shared" si="30"/>
        <v>0</v>
      </c>
      <c r="P131" s="93"/>
      <c r="Q131" s="93"/>
      <c r="R131" s="93"/>
      <c r="S131" s="93"/>
    </row>
    <row r="132" spans="2:19" ht="15.95" customHeight="1">
      <c r="B132" s="30" t="s">
        <v>84</v>
      </c>
      <c r="C132" s="43"/>
      <c r="D132" s="43"/>
      <c r="E132" s="17">
        <v>0</v>
      </c>
      <c r="F132" s="61"/>
      <c r="G132" s="61"/>
      <c r="H132" s="61"/>
      <c r="I132" s="61"/>
      <c r="J132" s="61"/>
      <c r="K132" s="43"/>
      <c r="L132" s="33">
        <f t="shared" si="30"/>
        <v>0</v>
      </c>
      <c r="P132" s="93"/>
      <c r="Q132" s="93"/>
      <c r="R132" s="93"/>
      <c r="S132" s="93"/>
    </row>
    <row r="133" spans="2:19" ht="15.95" customHeight="1">
      <c r="B133" s="30" t="s">
        <v>85</v>
      </c>
      <c r="C133" s="43"/>
      <c r="D133" s="43"/>
      <c r="E133" s="17">
        <v>0</v>
      </c>
      <c r="F133" s="61"/>
      <c r="G133" s="61"/>
      <c r="H133" s="61"/>
      <c r="I133" s="61"/>
      <c r="J133" s="61"/>
      <c r="K133" s="43"/>
      <c r="L133" s="33">
        <f t="shared" si="30"/>
        <v>0</v>
      </c>
      <c r="P133" s="93"/>
      <c r="Q133" s="93"/>
      <c r="R133" s="93"/>
      <c r="S133" s="93"/>
    </row>
    <row r="134" spans="2:19" ht="15.95" customHeight="1">
      <c r="B134" s="29" t="s">
        <v>86</v>
      </c>
      <c r="C134" s="43"/>
      <c r="D134" s="43"/>
      <c r="E134" s="17">
        <v>0</v>
      </c>
      <c r="F134" s="17">
        <v>0</v>
      </c>
      <c r="G134" s="17">
        <v>-24</v>
      </c>
      <c r="H134" s="17">
        <v>-30</v>
      </c>
      <c r="I134" s="17">
        <v>0</v>
      </c>
      <c r="J134" s="17">
        <v>0</v>
      </c>
      <c r="K134" s="43"/>
      <c r="L134" s="33">
        <f t="shared" si="30"/>
        <v>-54</v>
      </c>
      <c r="P134" s="93"/>
      <c r="Q134" s="93"/>
      <c r="R134" s="93"/>
      <c r="S134" s="93"/>
    </row>
    <row r="135" spans="2:19" ht="15.95" customHeight="1">
      <c r="B135" s="31" t="s">
        <v>89</v>
      </c>
      <c r="C135" s="43"/>
      <c r="D135" s="43"/>
      <c r="E135" s="32">
        <f t="shared" ref="E135:J135" si="32">SUM(E117:E120)</f>
        <v>-49</v>
      </c>
      <c r="F135" s="32">
        <f t="shared" si="32"/>
        <v>-3598</v>
      </c>
      <c r="G135" s="32">
        <f t="shared" si="32"/>
        <v>-241</v>
      </c>
      <c r="H135" s="32">
        <f t="shared" si="32"/>
        <v>-428</v>
      </c>
      <c r="I135" s="32">
        <f t="shared" si="32"/>
        <v>-29</v>
      </c>
      <c r="J135" s="32">
        <f t="shared" si="32"/>
        <v>0</v>
      </c>
      <c r="K135" s="43"/>
      <c r="L135" s="32">
        <f>SUM(C135:K135)</f>
        <v>-4345</v>
      </c>
      <c r="O135" s="16"/>
      <c r="P135" s="89">
        <v>-4345</v>
      </c>
      <c r="Q135" s="48">
        <f>P135-L135</f>
        <v>0</v>
      </c>
    </row>
    <row r="136" spans="2:19" ht="12.75" customHeight="1">
      <c r="B136" s="4"/>
      <c r="C136" s="3"/>
      <c r="D136" s="3"/>
      <c r="E136" s="3"/>
      <c r="F136" s="3"/>
      <c r="G136" s="3"/>
      <c r="H136" s="3"/>
      <c r="I136" s="3"/>
      <c r="J136" s="3"/>
      <c r="K136" s="3"/>
      <c r="L136" s="3"/>
      <c r="M136" s="3"/>
      <c r="P136" s="3"/>
    </row>
  </sheetData>
  <mergeCells count="12">
    <mergeCell ref="C6:C7"/>
    <mergeCell ref="D6:D7"/>
    <mergeCell ref="E6:E7"/>
    <mergeCell ref="F6:F7"/>
    <mergeCell ref="G6:G7"/>
    <mergeCell ref="P6:P7"/>
    <mergeCell ref="Q6:Q7"/>
    <mergeCell ref="H6:H7"/>
    <mergeCell ref="I6:I7"/>
    <mergeCell ref="J6:J7"/>
    <mergeCell ref="K6:K7"/>
    <mergeCell ref="L6:L7"/>
  </mergeCells>
  <conditionalFormatting sqref="M79:M81 M113:M114">
    <cfRule type="cellIs" dxfId="11" priority="24" operator="equal">
      <formula>"FAIL"</formula>
    </cfRule>
  </conditionalFormatting>
  <conditionalFormatting sqref="E77:J77 L77 E111:J111 L111">
    <cfRule type="cellIs" dxfId="10" priority="23" operator="notEqual">
      <formula>0</formula>
    </cfRule>
  </conditionalFormatting>
  <conditionalFormatting sqref="Q8:Q13 Q19:Q23 Q28 Q39:Q40 Q44 Q48 Q135">
    <cfRule type="cellIs" dxfId="9" priority="22" operator="notEqual">
      <formula>0</formula>
    </cfRule>
  </conditionalFormatting>
  <conditionalFormatting sqref="Q6:Q7">
    <cfRule type="expression" dxfId="8" priority="21">
      <formula>SUM($Q$8:$Q$135)&lt;&gt;0</formula>
    </cfRule>
  </conditionalFormatting>
  <conditionalFormatting sqref="C3:E3">
    <cfRule type="expression" dxfId="7" priority="20">
      <formula>$E$3&lt;&gt;0</formula>
    </cfRule>
  </conditionalFormatting>
  <conditionalFormatting sqref="C33:L33">
    <cfRule type="expression" dxfId="6" priority="18">
      <formula>ABS(C16-C33)&gt;1000</formula>
    </cfRule>
    <cfRule type="expression" dxfId="5" priority="19">
      <formula>ABS((C16-C33)/C33)&gt;0.1</formula>
    </cfRule>
  </conditionalFormatting>
  <conditionalFormatting sqref="C34:L34">
    <cfRule type="expression" dxfId="4" priority="16">
      <formula>ABS(C26-C34)&gt;1000</formula>
    </cfRule>
    <cfRule type="expression" dxfId="3" priority="17">
      <formula>ABS((C26-C34)/C34)&gt;0.1</formula>
    </cfRule>
  </conditionalFormatting>
  <conditionalFormatting sqref="C35:L35">
    <cfRule type="expression" dxfId="2" priority="14">
      <formula>ABS(C28-C35)&gt;1000</formula>
    </cfRule>
    <cfRule type="expression" dxfId="1" priority="15">
      <formula>ABS((C28-C35)/C35)&gt;0.1</formula>
    </cfRule>
  </conditionalFormatting>
  <conditionalFormatting sqref="Q45">
    <cfRule type="cellIs" dxfId="0" priority="13" operator="notEqual">
      <formula>0</formula>
    </cfRule>
  </conditionalFormatting>
  <dataValidations count="2">
    <dataValidation type="list" allowBlank="1" showInputMessage="1" showErrorMessage="1" sqref="H3">
      <formula1>#REF!</formula1>
    </dataValidation>
    <dataValidation errorStyle="warning" allowBlank="1" showInputMessage="1" showErrorMessage="1" sqref="E131 F132:J133 E126:J126 F123:J124 E120:J121 N54 N88 E54:J54 E88:J88 C117:D120 K117:K120 K79 C79:D79 C51:D54 K51:K54 E51:J51 C85:D88 K85:K88 C113:D113 K113"/>
  </dataValidations>
  <printOptions horizontalCentered="1" verticalCentered="1"/>
  <pageMargins left="0.47244094488188981" right="0.47244094488188981" top="0.47244094488188981" bottom="0.47244094488188981" header="0.51181102362204722" footer="0.51181102362204722"/>
  <pageSetup paperSize="8" scale="4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8DB4E2"/>
    <pageSetUpPr fitToPage="1"/>
  </sheetPr>
  <dimension ref="A1:S136"/>
  <sheetViews>
    <sheetView zoomScaleNormal="100" workbookViewId="0">
      <pane ySplit="7" topLeftCell="A8" activePane="bottomLeft" state="frozen"/>
      <selection activeCell="L1" sqref="L1"/>
      <selection pane="bottomLeft" activeCell="L1" sqref="L1"/>
    </sheetView>
  </sheetViews>
  <sheetFormatPr defaultColWidth="10" defaultRowHeight="12.75"/>
  <cols>
    <col min="1" max="1" width="2.7109375" style="85" customWidth="1"/>
    <col min="2" max="2" width="104" style="85" customWidth="1"/>
    <col min="3" max="5" width="13.42578125" style="85" customWidth="1"/>
    <col min="6" max="6" width="13.85546875" style="85" customWidth="1"/>
    <col min="7" max="8" width="12.5703125" style="85" customWidth="1"/>
    <col min="9" max="9" width="13.28515625" style="85" customWidth="1"/>
    <col min="10" max="10" width="12.28515625" style="85" customWidth="1"/>
    <col min="11" max="12" width="15.140625" style="85" customWidth="1"/>
    <col min="13" max="13" width="7.7109375" style="85" customWidth="1"/>
    <col min="14" max="14" width="13" style="85" customWidth="1"/>
    <col min="15" max="15" width="3.28515625" style="85" customWidth="1"/>
    <col min="16" max="16" width="10.7109375" style="85" customWidth="1"/>
    <col min="17" max="17" width="11.5703125" style="85" customWidth="1"/>
    <col min="18" max="18" width="12.42578125" style="85" customWidth="1"/>
    <col min="19" max="20" width="9.140625" style="85" customWidth="1"/>
    <col min="21" max="21" width="10" style="85"/>
    <col min="22" max="22" width="10" style="85" customWidth="1"/>
    <col min="23" max="16384" width="10" style="85"/>
  </cols>
  <sheetData>
    <row r="1" spans="1:17" ht="20.100000000000001" customHeight="1">
      <c r="B1" s="22" t="s">
        <v>18</v>
      </c>
      <c r="C1" s="90"/>
      <c r="D1" s="90"/>
      <c r="G1" s="90"/>
      <c r="H1" s="90"/>
    </row>
    <row r="2" spans="1:17" ht="20.100000000000001" customHeight="1">
      <c r="B2" s="22" t="s">
        <v>116</v>
      </c>
    </row>
    <row r="3" spans="1:17" ht="20.100000000000001" customHeight="1">
      <c r="B3" s="23" t="s">
        <v>24</v>
      </c>
      <c r="C3" s="91"/>
      <c r="D3" s="91"/>
      <c r="E3" s="80"/>
      <c r="F3" s="92"/>
      <c r="G3" s="92"/>
      <c r="H3" s="82"/>
    </row>
    <row r="4" spans="1:17" ht="12.75" customHeight="1">
      <c r="C4" s="10"/>
      <c r="D4" s="10"/>
      <c r="E4" s="10"/>
      <c r="F4" s="10"/>
      <c r="G4" s="10"/>
      <c r="H4" s="10"/>
      <c r="I4" s="10"/>
      <c r="J4" s="10"/>
      <c r="K4" s="10"/>
      <c r="L4" s="10"/>
      <c r="M4" s="10"/>
      <c r="N4" s="10"/>
      <c r="P4" s="24"/>
    </row>
    <row r="5" spans="1:17" ht="12.75" customHeight="1">
      <c r="C5" s="10"/>
      <c r="D5" s="10"/>
      <c r="E5" s="10"/>
      <c r="F5" s="10"/>
      <c r="G5" s="10"/>
      <c r="H5" s="10"/>
      <c r="I5" s="10"/>
      <c r="J5" s="10"/>
      <c r="K5" s="10"/>
      <c r="L5" s="24" t="s">
        <v>64</v>
      </c>
      <c r="P5" s="16"/>
    </row>
    <row r="6" spans="1:17" ht="33" customHeight="1">
      <c r="B6" s="58" t="s">
        <v>104</v>
      </c>
      <c r="C6" s="108" t="s">
        <v>19</v>
      </c>
      <c r="D6" s="108" t="s">
        <v>20</v>
      </c>
      <c r="E6" s="108" t="s">
        <v>21</v>
      </c>
      <c r="F6" s="108" t="s">
        <v>63</v>
      </c>
      <c r="G6" s="108" t="s">
        <v>108</v>
      </c>
      <c r="H6" s="108" t="s">
        <v>109</v>
      </c>
      <c r="I6" s="108" t="s">
        <v>110</v>
      </c>
      <c r="J6" s="108" t="s">
        <v>111</v>
      </c>
      <c r="K6" s="108" t="s">
        <v>70</v>
      </c>
      <c r="L6" s="109" t="s">
        <v>22</v>
      </c>
      <c r="N6" s="49" t="s">
        <v>9</v>
      </c>
      <c r="O6" s="9"/>
      <c r="P6" s="107" t="s">
        <v>7</v>
      </c>
      <c r="Q6" s="107" t="s">
        <v>8</v>
      </c>
    </row>
    <row r="7" spans="1:17" ht="51.75" customHeight="1">
      <c r="B7" s="56" t="s">
        <v>105</v>
      </c>
      <c r="C7" s="108"/>
      <c r="D7" s="108"/>
      <c r="E7" s="108"/>
      <c r="F7" s="108"/>
      <c r="G7" s="108"/>
      <c r="H7" s="108"/>
      <c r="I7" s="108"/>
      <c r="J7" s="108"/>
      <c r="K7" s="108"/>
      <c r="L7" s="109"/>
      <c r="N7" s="49" t="s">
        <v>112</v>
      </c>
      <c r="O7" s="57"/>
      <c r="P7" s="107"/>
      <c r="Q7" s="107"/>
    </row>
    <row r="8" spans="1:17" ht="15.95" customHeight="1">
      <c r="A8" s="16"/>
      <c r="B8" s="28" t="s">
        <v>12</v>
      </c>
      <c r="C8" s="86">
        <v>13</v>
      </c>
      <c r="D8" s="86">
        <v>0</v>
      </c>
      <c r="E8" s="86">
        <v>425</v>
      </c>
      <c r="F8" s="86">
        <v>2982</v>
      </c>
      <c r="G8" s="86">
        <v>0</v>
      </c>
      <c r="H8" s="86">
        <v>735</v>
      </c>
      <c r="I8" s="86">
        <v>173</v>
      </c>
      <c r="J8" s="86">
        <v>85</v>
      </c>
      <c r="K8" s="86">
        <v>243</v>
      </c>
      <c r="L8" s="59">
        <f>SUM(C8:K8)</f>
        <v>4656</v>
      </c>
      <c r="M8" s="10"/>
      <c r="N8" s="10"/>
      <c r="O8" s="19"/>
      <c r="P8" s="46">
        <v>4656</v>
      </c>
      <c r="Q8" s="47">
        <f t="shared" ref="Q8:Q13" si="0">P8-L8</f>
        <v>0</v>
      </c>
    </row>
    <row r="9" spans="1:17" ht="15.95" customHeight="1">
      <c r="A9" s="16"/>
      <c r="B9" s="28" t="s">
        <v>57</v>
      </c>
      <c r="C9" s="43"/>
      <c r="D9" s="43"/>
      <c r="E9" s="43"/>
      <c r="F9" s="43"/>
      <c r="G9" s="43"/>
      <c r="H9" s="43"/>
      <c r="I9" s="43"/>
      <c r="J9" s="43"/>
      <c r="K9" s="43"/>
      <c r="L9" s="43"/>
      <c r="M9" s="10"/>
      <c r="N9" s="10"/>
      <c r="O9" s="19"/>
      <c r="P9" s="78"/>
      <c r="Q9" s="79"/>
    </row>
    <row r="10" spans="1:17" ht="15.95" customHeight="1">
      <c r="A10" s="16"/>
      <c r="B10" s="29" t="s">
        <v>94</v>
      </c>
      <c r="C10" s="17">
        <v>149024</v>
      </c>
      <c r="D10" s="17">
        <v>0</v>
      </c>
      <c r="E10" s="17">
        <v>0</v>
      </c>
      <c r="F10" s="17">
        <v>0</v>
      </c>
      <c r="G10" s="17">
        <v>0</v>
      </c>
      <c r="H10" s="17">
        <v>0</v>
      </c>
      <c r="I10" s="17">
        <v>0</v>
      </c>
      <c r="J10" s="17">
        <v>0</v>
      </c>
      <c r="K10" s="17">
        <v>0</v>
      </c>
      <c r="L10" s="33">
        <f>SUM(C10:K10)</f>
        <v>149024</v>
      </c>
      <c r="M10" s="10"/>
      <c r="N10" s="10"/>
      <c r="O10" s="18"/>
      <c r="P10" s="46">
        <v>149024</v>
      </c>
      <c r="Q10" s="47">
        <f t="shared" si="0"/>
        <v>0</v>
      </c>
    </row>
    <row r="11" spans="1:17" ht="15.95" customHeight="1">
      <c r="B11" s="29" t="s">
        <v>91</v>
      </c>
      <c r="C11" s="17">
        <v>0</v>
      </c>
      <c r="D11" s="17">
        <v>0</v>
      </c>
      <c r="E11" s="17">
        <v>0</v>
      </c>
      <c r="F11" s="17">
        <v>0</v>
      </c>
      <c r="G11" s="17">
        <v>0</v>
      </c>
      <c r="H11" s="17">
        <v>0</v>
      </c>
      <c r="I11" s="17">
        <v>0</v>
      </c>
      <c r="J11" s="17">
        <v>0</v>
      </c>
      <c r="K11" s="17">
        <v>0</v>
      </c>
      <c r="L11" s="33">
        <f>SUM(C11:K11)</f>
        <v>0</v>
      </c>
      <c r="O11" s="15"/>
      <c r="P11" s="46">
        <v>0</v>
      </c>
      <c r="Q11" s="47">
        <f t="shared" si="0"/>
        <v>0</v>
      </c>
    </row>
    <row r="12" spans="1:17" ht="15.95" customHeight="1">
      <c r="B12" s="28" t="s">
        <v>15</v>
      </c>
      <c r="C12" s="17">
        <v>1008</v>
      </c>
      <c r="D12" s="17">
        <v>110</v>
      </c>
      <c r="E12" s="17">
        <v>31194</v>
      </c>
      <c r="F12" s="17">
        <v>89732</v>
      </c>
      <c r="G12" s="17">
        <v>0</v>
      </c>
      <c r="H12" s="17">
        <v>50625</v>
      </c>
      <c r="I12" s="17">
        <v>4763</v>
      </c>
      <c r="J12" s="17">
        <v>1365</v>
      </c>
      <c r="K12" s="17">
        <v>4147</v>
      </c>
      <c r="L12" s="33">
        <f>SUM(C12:K12)</f>
        <v>182944</v>
      </c>
      <c r="M12" s="10"/>
      <c r="N12" s="10"/>
      <c r="O12" s="11"/>
      <c r="P12" s="46">
        <v>182944</v>
      </c>
      <c r="Q12" s="47">
        <f t="shared" si="0"/>
        <v>0</v>
      </c>
    </row>
    <row r="13" spans="1:17" ht="15.95" customHeight="1">
      <c r="B13" s="31" t="s">
        <v>68</v>
      </c>
      <c r="C13" s="32">
        <f>C8+C9+C10+C11+C12</f>
        <v>150045</v>
      </c>
      <c r="D13" s="32">
        <f t="shared" ref="D13:L13" si="1">D8+D9+D10+D11+D12</f>
        <v>110</v>
      </c>
      <c r="E13" s="32">
        <f t="shared" si="1"/>
        <v>31619</v>
      </c>
      <c r="F13" s="32">
        <f t="shared" si="1"/>
        <v>92714</v>
      </c>
      <c r="G13" s="32">
        <f t="shared" si="1"/>
        <v>0</v>
      </c>
      <c r="H13" s="32">
        <f t="shared" si="1"/>
        <v>51360</v>
      </c>
      <c r="I13" s="32">
        <f t="shared" si="1"/>
        <v>4936</v>
      </c>
      <c r="J13" s="32">
        <f t="shared" si="1"/>
        <v>1450</v>
      </c>
      <c r="K13" s="32">
        <f t="shared" si="1"/>
        <v>4390</v>
      </c>
      <c r="L13" s="32">
        <f t="shared" si="1"/>
        <v>336624</v>
      </c>
      <c r="M13" s="12"/>
      <c r="N13" s="10"/>
      <c r="O13" s="11"/>
      <c r="P13" s="46">
        <v>336624</v>
      </c>
      <c r="Q13" s="47">
        <f t="shared" si="0"/>
        <v>0</v>
      </c>
    </row>
    <row r="14" spans="1:17" ht="12.75" customHeight="1">
      <c r="C14" s="3"/>
      <c r="D14" s="3"/>
      <c r="E14" s="3"/>
      <c r="F14" s="3"/>
      <c r="G14" s="3"/>
      <c r="H14" s="3"/>
      <c r="I14" s="3"/>
      <c r="J14" s="3"/>
      <c r="K14" s="3"/>
      <c r="L14" s="3"/>
      <c r="N14" s="10"/>
      <c r="O14" s="5"/>
      <c r="P14" s="7"/>
      <c r="Q14" s="7"/>
    </row>
    <row r="15" spans="1:17" ht="15.95" customHeight="1">
      <c r="B15" s="45" t="s">
        <v>95</v>
      </c>
      <c r="C15" s="83">
        <f t="shared" ref="C15:K15" si="2">IF(C10&gt;-C21,C10+C21,0)</f>
        <v>1245</v>
      </c>
      <c r="D15" s="83">
        <f t="shared" si="2"/>
        <v>0</v>
      </c>
      <c r="E15" s="83">
        <f t="shared" si="2"/>
        <v>0</v>
      </c>
      <c r="F15" s="83">
        <f t="shared" si="2"/>
        <v>0</v>
      </c>
      <c r="G15" s="83">
        <f t="shared" si="2"/>
        <v>0</v>
      </c>
      <c r="H15" s="83">
        <f t="shared" si="2"/>
        <v>0</v>
      </c>
      <c r="I15" s="83">
        <f t="shared" si="2"/>
        <v>0</v>
      </c>
      <c r="J15" s="83">
        <f t="shared" si="2"/>
        <v>0</v>
      </c>
      <c r="K15" s="83">
        <f t="shared" si="2"/>
        <v>0</v>
      </c>
      <c r="L15" s="33">
        <f>SUM(C15:K15)</f>
        <v>1245</v>
      </c>
      <c r="N15" s="10"/>
      <c r="O15" s="5"/>
      <c r="P15" s="7"/>
      <c r="Q15" s="7"/>
    </row>
    <row r="16" spans="1:17" ht="15.95" customHeight="1">
      <c r="B16" s="31" t="s">
        <v>92</v>
      </c>
      <c r="C16" s="32">
        <f>SUM(C8:C9,C12,C15)+C19+C20+C11</f>
        <v>2273</v>
      </c>
      <c r="D16" s="32">
        <f t="shared" ref="D16:K16" si="3">SUM(D8:D9,D12,D15)+D19+D20+D11</f>
        <v>110</v>
      </c>
      <c r="E16" s="32">
        <f t="shared" si="3"/>
        <v>31579</v>
      </c>
      <c r="F16" s="32">
        <f t="shared" si="3"/>
        <v>92687</v>
      </c>
      <c r="G16" s="32">
        <f t="shared" si="3"/>
        <v>0</v>
      </c>
      <c r="H16" s="32">
        <f t="shared" si="3"/>
        <v>51225</v>
      </c>
      <c r="I16" s="32">
        <f t="shared" si="3"/>
        <v>4936</v>
      </c>
      <c r="J16" s="32">
        <f t="shared" si="3"/>
        <v>1450</v>
      </c>
      <c r="K16" s="32">
        <f t="shared" si="3"/>
        <v>4193</v>
      </c>
      <c r="L16" s="32">
        <f>SUM(C16:K16)</f>
        <v>188453</v>
      </c>
      <c r="N16" s="10"/>
      <c r="O16" s="6"/>
      <c r="P16" s="7"/>
      <c r="Q16" s="7"/>
    </row>
    <row r="17" spans="1:19" ht="12.75" customHeight="1">
      <c r="A17" s="16"/>
      <c r="C17" s="3"/>
      <c r="D17" s="3"/>
      <c r="E17" s="3"/>
      <c r="F17" s="3"/>
      <c r="G17" s="3"/>
      <c r="H17" s="3"/>
      <c r="I17" s="3"/>
      <c r="J17" s="3"/>
      <c r="K17" s="3"/>
      <c r="L17" s="3"/>
      <c r="O17" s="18"/>
      <c r="P17" s="7"/>
      <c r="Q17" s="7"/>
    </row>
    <row r="18" spans="1:19" ht="15.95" customHeight="1">
      <c r="B18" s="21" t="s">
        <v>54</v>
      </c>
      <c r="C18" s="3"/>
      <c r="D18" s="3"/>
      <c r="E18" s="3"/>
      <c r="F18" s="3"/>
      <c r="G18" s="3"/>
      <c r="H18" s="3"/>
      <c r="I18" s="3"/>
      <c r="J18" s="3"/>
      <c r="K18" s="3"/>
      <c r="L18" s="3"/>
      <c r="M18" s="10"/>
      <c r="N18" s="5"/>
      <c r="O18" s="3"/>
      <c r="P18" s="7"/>
      <c r="Q18" s="7"/>
      <c r="R18" s="42"/>
      <c r="S18" s="42"/>
    </row>
    <row r="19" spans="1:19" ht="15.95" customHeight="1">
      <c r="A19" s="16"/>
      <c r="B19" s="29" t="s">
        <v>69</v>
      </c>
      <c r="C19" s="17">
        <v>7</v>
      </c>
      <c r="D19" s="17">
        <v>0</v>
      </c>
      <c r="E19" s="17">
        <v>-40</v>
      </c>
      <c r="F19" s="17">
        <v>-27</v>
      </c>
      <c r="G19" s="17">
        <v>0</v>
      </c>
      <c r="H19" s="17">
        <v>-135</v>
      </c>
      <c r="I19" s="17">
        <v>0</v>
      </c>
      <c r="J19" s="17">
        <v>0</v>
      </c>
      <c r="K19" s="17">
        <v>-197</v>
      </c>
      <c r="L19" s="33">
        <f t="shared" ref="L19:L23" si="4">SUM(C19:K19)</f>
        <v>-392</v>
      </c>
      <c r="O19" s="19"/>
      <c r="P19" s="46">
        <v>-392</v>
      </c>
      <c r="Q19" s="47">
        <f t="shared" ref="Q19:Q23" si="5">P19-L19</f>
        <v>0</v>
      </c>
    </row>
    <row r="20" spans="1:19" ht="15.95" customHeight="1">
      <c r="A20" s="16"/>
      <c r="B20" s="28" t="s">
        <v>56</v>
      </c>
      <c r="C20" s="43"/>
      <c r="D20" s="43"/>
      <c r="E20" s="43"/>
      <c r="F20" s="43"/>
      <c r="G20" s="43"/>
      <c r="H20" s="43"/>
      <c r="I20" s="43"/>
      <c r="J20" s="43"/>
      <c r="K20" s="43"/>
      <c r="L20" s="43"/>
      <c r="O20" s="18"/>
      <c r="P20" s="78"/>
      <c r="Q20" s="79"/>
    </row>
    <row r="21" spans="1:19" ht="15.95" customHeight="1">
      <c r="B21" s="29" t="s">
        <v>97</v>
      </c>
      <c r="C21" s="17">
        <v>-147779</v>
      </c>
      <c r="D21" s="17">
        <v>0</v>
      </c>
      <c r="E21" s="17">
        <v>0</v>
      </c>
      <c r="F21" s="17">
        <v>0</v>
      </c>
      <c r="G21" s="17">
        <v>0</v>
      </c>
      <c r="H21" s="17">
        <v>0</v>
      </c>
      <c r="I21" s="17">
        <v>0</v>
      </c>
      <c r="J21" s="17">
        <v>0</v>
      </c>
      <c r="K21" s="17">
        <v>0</v>
      </c>
      <c r="L21" s="33">
        <f t="shared" si="4"/>
        <v>-147779</v>
      </c>
      <c r="O21" s="18"/>
      <c r="P21" s="46">
        <v>-147779</v>
      </c>
      <c r="Q21" s="47">
        <f t="shared" si="5"/>
        <v>0</v>
      </c>
    </row>
    <row r="22" spans="1:19" ht="15.95" customHeight="1">
      <c r="B22" s="28" t="s">
        <v>17</v>
      </c>
      <c r="C22" s="17">
        <v>-1978</v>
      </c>
      <c r="D22" s="17">
        <v>0</v>
      </c>
      <c r="E22" s="17">
        <v>-57</v>
      </c>
      <c r="F22" s="17">
        <v>-20638</v>
      </c>
      <c r="G22" s="17">
        <v>0</v>
      </c>
      <c r="H22" s="17">
        <v>-17795</v>
      </c>
      <c r="I22" s="17">
        <v>-1265</v>
      </c>
      <c r="J22" s="17">
        <v>-130</v>
      </c>
      <c r="K22" s="17">
        <v>-3456</v>
      </c>
      <c r="L22" s="33">
        <f t="shared" si="4"/>
        <v>-45319</v>
      </c>
      <c r="O22" s="18"/>
      <c r="P22" s="46">
        <v>-45319</v>
      </c>
      <c r="Q22" s="47">
        <f t="shared" si="5"/>
        <v>0</v>
      </c>
    </row>
    <row r="23" spans="1:19" ht="15.95" customHeight="1">
      <c r="B23" s="34" t="s">
        <v>90</v>
      </c>
      <c r="C23" s="32">
        <f t="shared" ref="C23:K23" si="6">SUM(C19:C22)</f>
        <v>-149750</v>
      </c>
      <c r="D23" s="32">
        <f t="shared" si="6"/>
        <v>0</v>
      </c>
      <c r="E23" s="32">
        <f t="shared" si="6"/>
        <v>-97</v>
      </c>
      <c r="F23" s="32">
        <f t="shared" si="6"/>
        <v>-20665</v>
      </c>
      <c r="G23" s="32">
        <f t="shared" si="6"/>
        <v>0</v>
      </c>
      <c r="H23" s="32">
        <f t="shared" si="6"/>
        <v>-17930</v>
      </c>
      <c r="I23" s="32">
        <f t="shared" si="6"/>
        <v>-1265</v>
      </c>
      <c r="J23" s="32">
        <f t="shared" si="6"/>
        <v>-130</v>
      </c>
      <c r="K23" s="32">
        <f t="shared" si="6"/>
        <v>-3653</v>
      </c>
      <c r="L23" s="32">
        <f t="shared" si="4"/>
        <v>-193490</v>
      </c>
      <c r="M23" s="1"/>
      <c r="O23" s="15"/>
      <c r="P23" s="46">
        <v>-193490</v>
      </c>
      <c r="Q23" s="47">
        <f t="shared" si="5"/>
        <v>0</v>
      </c>
    </row>
    <row r="24" spans="1:19" ht="12.75" customHeight="1">
      <c r="A24" s="16"/>
      <c r="B24" s="2"/>
      <c r="C24" s="3"/>
      <c r="D24" s="3"/>
      <c r="E24" s="3"/>
      <c r="F24" s="3"/>
      <c r="G24" s="3"/>
      <c r="H24" s="3"/>
      <c r="I24" s="3"/>
      <c r="J24" s="3"/>
      <c r="K24" s="3"/>
      <c r="L24" s="3"/>
      <c r="O24" s="16"/>
      <c r="P24" s="7"/>
      <c r="Q24" s="7"/>
    </row>
    <row r="25" spans="1:19" ht="15.95" customHeight="1">
      <c r="A25" s="16"/>
      <c r="B25" s="45" t="s">
        <v>96</v>
      </c>
      <c r="C25" s="83">
        <f t="shared" ref="C25:K25" si="7">IF(-C21&gt;C10,C21+C10,0)</f>
        <v>0</v>
      </c>
      <c r="D25" s="83">
        <f t="shared" si="7"/>
        <v>0</v>
      </c>
      <c r="E25" s="83">
        <f t="shared" si="7"/>
        <v>0</v>
      </c>
      <c r="F25" s="83">
        <f t="shared" si="7"/>
        <v>0</v>
      </c>
      <c r="G25" s="83">
        <f t="shared" si="7"/>
        <v>0</v>
      </c>
      <c r="H25" s="83">
        <f t="shared" si="7"/>
        <v>0</v>
      </c>
      <c r="I25" s="83">
        <f t="shared" si="7"/>
        <v>0</v>
      </c>
      <c r="J25" s="83">
        <f t="shared" si="7"/>
        <v>0</v>
      </c>
      <c r="K25" s="83">
        <f t="shared" si="7"/>
        <v>0</v>
      </c>
      <c r="L25" s="33">
        <f t="shared" ref="L25:L26" si="8">SUM(C25:K25)</f>
        <v>0</v>
      </c>
      <c r="O25" s="16"/>
      <c r="P25" s="7"/>
      <c r="Q25" s="7"/>
    </row>
    <row r="26" spans="1:19" ht="15.95" customHeight="1">
      <c r="A26" s="16"/>
      <c r="B26" s="31" t="s">
        <v>93</v>
      </c>
      <c r="C26" s="32">
        <f>SUM(C22,C25)</f>
        <v>-1978</v>
      </c>
      <c r="D26" s="32">
        <f t="shared" ref="D26:K26" si="9">SUM(D22,D25)</f>
        <v>0</v>
      </c>
      <c r="E26" s="32">
        <f t="shared" si="9"/>
        <v>-57</v>
      </c>
      <c r="F26" s="32">
        <f t="shared" si="9"/>
        <v>-20638</v>
      </c>
      <c r="G26" s="32">
        <f t="shared" si="9"/>
        <v>0</v>
      </c>
      <c r="H26" s="32">
        <f t="shared" si="9"/>
        <v>-17795</v>
      </c>
      <c r="I26" s="32">
        <f t="shared" si="9"/>
        <v>-1265</v>
      </c>
      <c r="J26" s="32">
        <f t="shared" si="9"/>
        <v>-130</v>
      </c>
      <c r="K26" s="32">
        <f t="shared" si="9"/>
        <v>-3456</v>
      </c>
      <c r="L26" s="32">
        <f t="shared" si="8"/>
        <v>-45319</v>
      </c>
      <c r="O26" s="15"/>
      <c r="P26" s="7"/>
      <c r="Q26" s="7"/>
    </row>
    <row r="27" spans="1:19" ht="12.75" customHeight="1">
      <c r="A27" s="16"/>
      <c r="B27" s="2"/>
      <c r="C27" s="3"/>
      <c r="D27" s="3"/>
      <c r="E27" s="3"/>
      <c r="F27" s="3"/>
      <c r="G27" s="3"/>
      <c r="H27" s="3"/>
      <c r="I27" s="3"/>
      <c r="J27" s="3"/>
      <c r="K27" s="3"/>
      <c r="L27" s="3"/>
      <c r="O27" s="15"/>
      <c r="P27" s="7"/>
      <c r="Q27" s="7"/>
    </row>
    <row r="28" spans="1:19" ht="15.95" customHeight="1">
      <c r="A28" s="16"/>
      <c r="B28" s="31" t="s">
        <v>67</v>
      </c>
      <c r="C28" s="32">
        <f>C13+C23</f>
        <v>295</v>
      </c>
      <c r="D28" s="32">
        <f t="shared" ref="D28:L28" si="10">D13+D23</f>
        <v>110</v>
      </c>
      <c r="E28" s="32">
        <f t="shared" si="10"/>
        <v>31522</v>
      </c>
      <c r="F28" s="32">
        <f t="shared" si="10"/>
        <v>72049</v>
      </c>
      <c r="G28" s="32">
        <f t="shared" si="10"/>
        <v>0</v>
      </c>
      <c r="H28" s="32">
        <f t="shared" si="10"/>
        <v>33430</v>
      </c>
      <c r="I28" s="32">
        <f t="shared" si="10"/>
        <v>3671</v>
      </c>
      <c r="J28" s="32">
        <f t="shared" si="10"/>
        <v>1320</v>
      </c>
      <c r="K28" s="32">
        <f t="shared" si="10"/>
        <v>737</v>
      </c>
      <c r="L28" s="32">
        <f t="shared" si="10"/>
        <v>143134</v>
      </c>
      <c r="M28" s="1"/>
      <c r="O28" s="15"/>
      <c r="P28" s="46">
        <v>143134</v>
      </c>
      <c r="Q28" s="47">
        <f>P28-L28</f>
        <v>0</v>
      </c>
    </row>
    <row r="29" spans="1:19" ht="12.75" customHeight="1">
      <c r="A29" s="20"/>
      <c r="B29" s="2"/>
      <c r="C29" s="3"/>
      <c r="D29" s="3"/>
      <c r="E29" s="3"/>
      <c r="F29" s="3"/>
      <c r="G29" s="3"/>
      <c r="H29" s="3"/>
      <c r="I29" s="3"/>
      <c r="J29" s="3"/>
      <c r="K29" s="3"/>
      <c r="L29" s="3"/>
      <c r="O29" s="41"/>
      <c r="P29" s="3"/>
      <c r="Q29" s="3"/>
    </row>
    <row r="30" spans="1:19" ht="15.95" customHeight="1">
      <c r="B30" s="28" t="s">
        <v>14</v>
      </c>
      <c r="C30" s="17">
        <v>0</v>
      </c>
      <c r="D30" s="17">
        <v>0</v>
      </c>
      <c r="E30" s="17">
        <v>0</v>
      </c>
      <c r="F30" s="17">
        <v>0</v>
      </c>
      <c r="G30" s="17">
        <v>0</v>
      </c>
      <c r="H30" s="17">
        <v>0</v>
      </c>
      <c r="I30" s="17">
        <v>0</v>
      </c>
      <c r="J30" s="17">
        <v>0</v>
      </c>
      <c r="K30" s="17">
        <v>0</v>
      </c>
      <c r="L30" s="33">
        <f>SUM(C30:K30)</f>
        <v>0</v>
      </c>
      <c r="M30" s="10"/>
      <c r="N30" s="10"/>
      <c r="P30" s="11"/>
      <c r="Q30" s="15"/>
    </row>
    <row r="31" spans="1:19" s="16" customFormat="1" ht="12.75" customHeight="1">
      <c r="A31" s="85"/>
      <c r="B31" s="14"/>
      <c r="C31" s="11"/>
      <c r="D31" s="11"/>
      <c r="E31" s="11"/>
      <c r="F31" s="11"/>
      <c r="G31" s="11"/>
      <c r="H31" s="11"/>
      <c r="I31" s="11"/>
      <c r="J31" s="11"/>
      <c r="K31" s="11"/>
      <c r="L31" s="11"/>
      <c r="M31" s="13"/>
      <c r="N31" s="13"/>
      <c r="O31" s="36"/>
      <c r="P31" s="25"/>
      <c r="Q31" s="26"/>
    </row>
    <row r="32" spans="1:19" s="16" customFormat="1" ht="15.95" customHeight="1">
      <c r="B32" s="37" t="s">
        <v>106</v>
      </c>
      <c r="C32" s="11"/>
      <c r="D32" s="11"/>
      <c r="E32" s="11"/>
      <c r="F32" s="11"/>
      <c r="G32" s="11"/>
      <c r="H32" s="11"/>
      <c r="I32" s="11"/>
      <c r="J32" s="11"/>
      <c r="K32" s="11"/>
      <c r="L32" s="15"/>
      <c r="M32" s="25"/>
      <c r="O32" s="15"/>
      <c r="P32" s="15"/>
      <c r="Q32" s="15"/>
      <c r="S32" s="15"/>
    </row>
    <row r="33" spans="1:19" s="16" customFormat="1" ht="15.95" customHeight="1">
      <c r="A33" s="85"/>
      <c r="B33" s="45" t="s">
        <v>117</v>
      </c>
      <c r="C33" s="83">
        <v>1597</v>
      </c>
      <c r="D33" s="83">
        <v>117</v>
      </c>
      <c r="E33" s="83">
        <v>30833</v>
      </c>
      <c r="F33" s="83">
        <v>89388</v>
      </c>
      <c r="G33" s="83">
        <v>0</v>
      </c>
      <c r="H33" s="83">
        <v>49426</v>
      </c>
      <c r="I33" s="83">
        <v>5858</v>
      </c>
      <c r="J33" s="83">
        <v>1559</v>
      </c>
      <c r="K33" s="83">
        <v>3828</v>
      </c>
      <c r="L33" s="83">
        <v>182606</v>
      </c>
      <c r="M33" s="13"/>
      <c r="N33" s="13"/>
      <c r="O33" s="36"/>
      <c r="P33" s="40"/>
      <c r="Q33" s="39"/>
    </row>
    <row r="34" spans="1:19" ht="15.95" customHeight="1">
      <c r="B34" s="45" t="s">
        <v>118</v>
      </c>
      <c r="C34" s="83">
        <v>-468</v>
      </c>
      <c r="D34" s="83">
        <v>0</v>
      </c>
      <c r="E34" s="83">
        <v>-39</v>
      </c>
      <c r="F34" s="83">
        <v>-19679</v>
      </c>
      <c r="G34" s="83">
        <v>0</v>
      </c>
      <c r="H34" s="83">
        <v>-18096</v>
      </c>
      <c r="I34" s="83">
        <v>-1266</v>
      </c>
      <c r="J34" s="83">
        <v>-40</v>
      </c>
      <c r="K34" s="83">
        <v>-3181</v>
      </c>
      <c r="L34" s="83">
        <v>-42769</v>
      </c>
      <c r="O34" s="36"/>
      <c r="P34" s="3"/>
      <c r="Q34" s="3"/>
    </row>
    <row r="35" spans="1:19" ht="15.95" customHeight="1">
      <c r="B35" s="45" t="s">
        <v>119</v>
      </c>
      <c r="C35" s="83">
        <v>1129</v>
      </c>
      <c r="D35" s="83">
        <v>117</v>
      </c>
      <c r="E35" s="83">
        <v>30794</v>
      </c>
      <c r="F35" s="83">
        <v>69709</v>
      </c>
      <c r="G35" s="83">
        <v>0</v>
      </c>
      <c r="H35" s="83">
        <v>31330</v>
      </c>
      <c r="I35" s="83">
        <v>4592</v>
      </c>
      <c r="J35" s="83">
        <v>1519</v>
      </c>
      <c r="K35" s="83">
        <v>647</v>
      </c>
      <c r="L35" s="83">
        <v>139837</v>
      </c>
      <c r="O35" s="36"/>
      <c r="P35" s="3"/>
      <c r="Q35" s="3"/>
    </row>
    <row r="36" spans="1:19" ht="12.75" customHeight="1">
      <c r="C36" s="41">
        <v>2</v>
      </c>
      <c r="D36" s="41">
        <v>3</v>
      </c>
      <c r="E36" s="41">
        <v>4</v>
      </c>
      <c r="F36" s="41">
        <v>5</v>
      </c>
      <c r="G36" s="41">
        <v>6</v>
      </c>
      <c r="H36" s="41">
        <v>7</v>
      </c>
      <c r="I36" s="41">
        <v>8</v>
      </c>
      <c r="J36" s="41">
        <v>9</v>
      </c>
      <c r="K36" s="41">
        <v>10</v>
      </c>
      <c r="L36" s="41">
        <v>11</v>
      </c>
      <c r="O36" s="36"/>
      <c r="P36" s="3"/>
      <c r="Q36" s="3"/>
    </row>
    <row r="37" spans="1:19" ht="18" customHeight="1">
      <c r="B37" s="27" t="s">
        <v>103</v>
      </c>
      <c r="C37" s="3"/>
      <c r="D37" s="3"/>
      <c r="E37" s="3"/>
      <c r="F37" s="3"/>
      <c r="G37" s="3"/>
      <c r="H37" s="3"/>
      <c r="I37" s="3"/>
      <c r="J37" s="3"/>
      <c r="K37" s="3"/>
      <c r="L37" s="3"/>
      <c r="O37" s="3"/>
      <c r="P37" s="3"/>
      <c r="Q37" s="3"/>
      <c r="R37" s="3"/>
      <c r="S37" s="3"/>
    </row>
    <row r="38" spans="1:19" ht="15.95" customHeight="1">
      <c r="B38" s="1" t="s">
        <v>53</v>
      </c>
      <c r="C38" s="3"/>
      <c r="D38" s="3"/>
      <c r="E38" s="3"/>
      <c r="F38" s="3"/>
      <c r="G38" s="3"/>
      <c r="H38" s="3"/>
      <c r="I38" s="3"/>
      <c r="J38" s="3"/>
      <c r="K38" s="3"/>
      <c r="L38" s="3"/>
      <c r="O38" s="36"/>
      <c r="P38" s="3"/>
      <c r="Q38" s="3"/>
    </row>
    <row r="39" spans="1:19" ht="15.95" customHeight="1">
      <c r="B39" s="28" t="s">
        <v>10</v>
      </c>
      <c r="C39" s="17">
        <v>0</v>
      </c>
      <c r="D39" s="17">
        <v>0</v>
      </c>
      <c r="E39" s="17">
        <v>14083</v>
      </c>
      <c r="F39" s="17">
        <v>40039</v>
      </c>
      <c r="G39" s="17">
        <v>0</v>
      </c>
      <c r="H39" s="17">
        <v>11350</v>
      </c>
      <c r="I39" s="17">
        <v>2367</v>
      </c>
      <c r="J39" s="17">
        <v>1145</v>
      </c>
      <c r="K39" s="17">
        <v>3284</v>
      </c>
      <c r="L39" s="33">
        <f t="shared" ref="L39:L46" si="11">SUM(C39:K39)</f>
        <v>72268</v>
      </c>
      <c r="O39" s="81"/>
      <c r="P39" s="46">
        <v>72268</v>
      </c>
      <c r="Q39" s="47">
        <f>P39-L39</f>
        <v>0</v>
      </c>
    </row>
    <row r="40" spans="1:19" ht="15.95" customHeight="1">
      <c r="B40" s="53" t="s">
        <v>11</v>
      </c>
      <c r="C40" s="44">
        <f>SUM(C41:C46)</f>
        <v>714</v>
      </c>
      <c r="D40" s="44">
        <f>SUM(D41:D46)</f>
        <v>8</v>
      </c>
      <c r="E40" s="44">
        <f t="shared" ref="E40:J40" si="12">SUM(E41:E46)</f>
        <v>14231</v>
      </c>
      <c r="F40" s="44">
        <f t="shared" si="12"/>
        <v>38190</v>
      </c>
      <c r="G40" s="44">
        <f>SUM(G41:G46)</f>
        <v>0</v>
      </c>
      <c r="H40" s="44">
        <f t="shared" si="12"/>
        <v>36133</v>
      </c>
      <c r="I40" s="44">
        <f t="shared" si="12"/>
        <v>2265</v>
      </c>
      <c r="J40" s="44">
        <f t="shared" si="12"/>
        <v>136</v>
      </c>
      <c r="K40" s="44">
        <f>SUM(K41:K46)</f>
        <v>289</v>
      </c>
      <c r="L40" s="33">
        <f t="shared" si="11"/>
        <v>91966</v>
      </c>
      <c r="O40" s="81"/>
      <c r="P40" s="46">
        <v>91966</v>
      </c>
      <c r="Q40" s="47">
        <f>P40-L40</f>
        <v>0</v>
      </c>
    </row>
    <row r="41" spans="1:19" ht="15.95" customHeight="1">
      <c r="B41" s="29" t="s">
        <v>71</v>
      </c>
      <c r="C41" s="17">
        <v>0</v>
      </c>
      <c r="D41" s="17">
        <v>0</v>
      </c>
      <c r="E41" s="17">
        <v>4768</v>
      </c>
      <c r="F41" s="17">
        <v>0</v>
      </c>
      <c r="G41" s="17">
        <v>0</v>
      </c>
      <c r="H41" s="17">
        <v>0</v>
      </c>
      <c r="I41" s="17">
        <v>0</v>
      </c>
      <c r="J41" s="17">
        <v>0</v>
      </c>
      <c r="K41" s="17">
        <v>0</v>
      </c>
      <c r="L41" s="33">
        <f t="shared" si="11"/>
        <v>4768</v>
      </c>
      <c r="O41" s="36"/>
      <c r="P41" s="3"/>
      <c r="Q41" s="3"/>
    </row>
    <row r="42" spans="1:19" ht="15.95" customHeight="1">
      <c r="B42" s="29" t="s">
        <v>72</v>
      </c>
      <c r="C42" s="17">
        <v>0</v>
      </c>
      <c r="D42" s="17">
        <v>0</v>
      </c>
      <c r="E42" s="17">
        <v>212</v>
      </c>
      <c r="F42" s="17">
        <v>32300</v>
      </c>
      <c r="G42" s="17">
        <v>0</v>
      </c>
      <c r="H42" s="17">
        <v>20025</v>
      </c>
      <c r="I42" s="17">
        <v>813</v>
      </c>
      <c r="J42" s="17">
        <v>55</v>
      </c>
      <c r="K42" s="17">
        <v>0</v>
      </c>
      <c r="L42" s="33">
        <f t="shared" si="11"/>
        <v>53405</v>
      </c>
      <c r="O42" s="5"/>
      <c r="P42" s="3"/>
      <c r="Q42" s="3"/>
    </row>
    <row r="43" spans="1:19" ht="15.95" customHeight="1">
      <c r="B43" s="29" t="s">
        <v>73</v>
      </c>
      <c r="C43" s="17">
        <v>649</v>
      </c>
      <c r="D43" s="17">
        <v>0</v>
      </c>
      <c r="E43" s="17">
        <v>9168</v>
      </c>
      <c r="F43" s="17">
        <v>4927</v>
      </c>
      <c r="G43" s="17">
        <v>0</v>
      </c>
      <c r="H43" s="17">
        <v>15870</v>
      </c>
      <c r="I43" s="17">
        <v>1395</v>
      </c>
      <c r="J43" s="17">
        <v>55</v>
      </c>
      <c r="K43" s="17">
        <v>17</v>
      </c>
      <c r="L43" s="33">
        <f t="shared" si="11"/>
        <v>32081</v>
      </c>
      <c r="O43" s="36"/>
      <c r="P43" s="3"/>
      <c r="Q43" s="3"/>
    </row>
    <row r="44" spans="1:19" ht="15.95" customHeight="1">
      <c r="B44" s="29" t="s">
        <v>74</v>
      </c>
      <c r="C44" s="17">
        <v>57</v>
      </c>
      <c r="D44" s="17">
        <v>0</v>
      </c>
      <c r="E44" s="17">
        <v>37</v>
      </c>
      <c r="F44" s="17">
        <v>916</v>
      </c>
      <c r="G44" s="17">
        <v>0</v>
      </c>
      <c r="H44" s="17">
        <v>108</v>
      </c>
      <c r="I44" s="17">
        <v>26</v>
      </c>
      <c r="J44" s="17">
        <v>13</v>
      </c>
      <c r="K44" s="17">
        <v>36</v>
      </c>
      <c r="L44" s="33">
        <f t="shared" si="11"/>
        <v>1193</v>
      </c>
      <c r="O44" s="51"/>
      <c r="P44" s="46">
        <v>1193</v>
      </c>
      <c r="Q44" s="47">
        <f>P44-L44</f>
        <v>0</v>
      </c>
    </row>
    <row r="45" spans="1:19" ht="15.95" customHeight="1">
      <c r="B45" s="29" t="s">
        <v>75</v>
      </c>
      <c r="C45" s="17">
        <v>8</v>
      </c>
      <c r="D45" s="17">
        <v>0</v>
      </c>
      <c r="E45" s="17">
        <v>46</v>
      </c>
      <c r="F45" s="17">
        <v>47</v>
      </c>
      <c r="G45" s="17">
        <v>0</v>
      </c>
      <c r="H45" s="17">
        <v>18</v>
      </c>
      <c r="I45" s="17">
        <v>0</v>
      </c>
      <c r="J45" s="17">
        <v>0</v>
      </c>
      <c r="K45" s="17">
        <v>21</v>
      </c>
      <c r="L45" s="33">
        <f t="shared" si="11"/>
        <v>140</v>
      </c>
      <c r="O45" s="5"/>
      <c r="P45" s="46">
        <v>140</v>
      </c>
      <c r="Q45" s="47">
        <f>P45-L45</f>
        <v>0</v>
      </c>
    </row>
    <row r="46" spans="1:19" ht="15.95" customHeight="1">
      <c r="B46" s="29" t="s">
        <v>6</v>
      </c>
      <c r="C46" s="17">
        <v>0</v>
      </c>
      <c r="D46" s="17">
        <v>8</v>
      </c>
      <c r="E46" s="17">
        <v>0</v>
      </c>
      <c r="F46" s="17">
        <v>0</v>
      </c>
      <c r="G46" s="17">
        <v>0</v>
      </c>
      <c r="H46" s="17">
        <v>112</v>
      </c>
      <c r="I46" s="17">
        <v>31</v>
      </c>
      <c r="J46" s="17">
        <v>13</v>
      </c>
      <c r="K46" s="17">
        <v>215</v>
      </c>
      <c r="L46" s="33">
        <f t="shared" si="11"/>
        <v>379</v>
      </c>
      <c r="O46" s="5"/>
      <c r="P46" s="3"/>
      <c r="Q46" s="3"/>
    </row>
    <row r="47" spans="1:19" ht="15.95" customHeight="1">
      <c r="B47" s="1" t="s">
        <v>54</v>
      </c>
      <c r="C47" s="3"/>
      <c r="D47" s="3"/>
      <c r="E47" s="3"/>
      <c r="F47" s="3"/>
      <c r="G47" s="3"/>
      <c r="H47" s="3"/>
      <c r="I47" s="3"/>
      <c r="J47" s="3"/>
      <c r="K47" s="3"/>
      <c r="L47" s="3"/>
      <c r="O47" s="5"/>
      <c r="P47" s="3"/>
      <c r="Q47" s="3"/>
    </row>
    <row r="48" spans="1:19" ht="15.95" customHeight="1">
      <c r="B48" s="28" t="s">
        <v>13</v>
      </c>
      <c r="C48" s="17">
        <v>-737</v>
      </c>
      <c r="D48" s="17">
        <v>0</v>
      </c>
      <c r="E48" s="17">
        <v>0</v>
      </c>
      <c r="F48" s="17">
        <v>-12091</v>
      </c>
      <c r="G48" s="17">
        <v>0</v>
      </c>
      <c r="H48" s="17">
        <v>-16179</v>
      </c>
      <c r="I48" s="17">
        <v>-1192</v>
      </c>
      <c r="J48" s="17">
        <v>-110</v>
      </c>
      <c r="K48" s="17">
        <v>-11</v>
      </c>
      <c r="L48" s="33">
        <f>SUM(C48:K48)</f>
        <v>-30320</v>
      </c>
      <c r="O48" s="51"/>
      <c r="P48" s="46">
        <v>-30320</v>
      </c>
      <c r="Q48" s="47">
        <f>P48-L48</f>
        <v>0</v>
      </c>
    </row>
    <row r="49" spans="2:19" ht="6" customHeight="1">
      <c r="B49" s="4"/>
      <c r="C49" s="3"/>
      <c r="D49" s="3"/>
      <c r="E49" s="3"/>
      <c r="F49" s="3"/>
      <c r="G49" s="3"/>
      <c r="H49" s="3"/>
      <c r="I49" s="3"/>
      <c r="J49" s="3"/>
      <c r="K49" s="3"/>
      <c r="L49" s="3"/>
      <c r="M49" s="3"/>
      <c r="O49" s="38"/>
      <c r="P49" s="3"/>
    </row>
    <row r="50" spans="2:19" ht="15.95" customHeight="1">
      <c r="B50" s="55" t="s">
        <v>101</v>
      </c>
      <c r="C50" s="3"/>
      <c r="D50" s="3"/>
      <c r="E50" s="5"/>
      <c r="F50" s="3"/>
      <c r="G50" s="5"/>
      <c r="H50" s="5"/>
      <c r="I50" s="5"/>
      <c r="J50" s="5"/>
      <c r="K50" s="3"/>
      <c r="L50" s="3"/>
      <c r="O50" s="12"/>
    </row>
    <row r="51" spans="2:19" ht="15.95" customHeight="1">
      <c r="B51" s="62" t="s">
        <v>12</v>
      </c>
      <c r="C51" s="43"/>
      <c r="D51" s="43"/>
      <c r="E51" s="50">
        <f t="shared" ref="E51:J51" si="13">E8</f>
        <v>425</v>
      </c>
      <c r="F51" s="50">
        <f t="shared" si="13"/>
        <v>2982</v>
      </c>
      <c r="G51" s="50">
        <f t="shared" si="13"/>
        <v>0</v>
      </c>
      <c r="H51" s="50">
        <f t="shared" si="13"/>
        <v>735</v>
      </c>
      <c r="I51" s="50">
        <f t="shared" si="13"/>
        <v>173</v>
      </c>
      <c r="J51" s="50">
        <f t="shared" si="13"/>
        <v>85</v>
      </c>
      <c r="K51" s="43"/>
      <c r="L51" s="33">
        <f>SUM(C51:K51)</f>
        <v>4400</v>
      </c>
      <c r="N51" s="43"/>
      <c r="O51" s="12"/>
    </row>
    <row r="52" spans="2:19" ht="15.95" customHeight="1">
      <c r="B52" s="28" t="s">
        <v>0</v>
      </c>
      <c r="C52" s="43"/>
      <c r="D52" s="43"/>
      <c r="E52" s="17">
        <v>13290</v>
      </c>
      <c r="F52" s="17">
        <v>11440</v>
      </c>
      <c r="G52" s="17">
        <v>0</v>
      </c>
      <c r="H52" s="17">
        <v>2725</v>
      </c>
      <c r="I52" s="17">
        <v>2566</v>
      </c>
      <c r="J52" s="17">
        <v>1237</v>
      </c>
      <c r="K52" s="43"/>
      <c r="L52" s="33">
        <f>SUM(C52:K52)</f>
        <v>31258</v>
      </c>
      <c r="N52" s="43"/>
      <c r="O52" s="5"/>
      <c r="P52" s="93"/>
      <c r="Q52" s="93"/>
      <c r="R52" s="93"/>
      <c r="S52" s="93"/>
    </row>
    <row r="53" spans="2:19" ht="15.95" customHeight="1">
      <c r="B53" s="29" t="s">
        <v>65</v>
      </c>
      <c r="C53" s="43"/>
      <c r="D53" s="43"/>
      <c r="E53" s="17">
        <v>1265</v>
      </c>
      <c r="F53" s="17">
        <v>3576</v>
      </c>
      <c r="G53" s="17">
        <v>0</v>
      </c>
      <c r="H53" s="17">
        <v>2237</v>
      </c>
      <c r="I53" s="17">
        <v>20</v>
      </c>
      <c r="J53" s="17">
        <v>1</v>
      </c>
      <c r="K53" s="43"/>
      <c r="L53" s="33">
        <f>SUM(C53:K53)</f>
        <v>7099</v>
      </c>
      <c r="N53" s="43"/>
      <c r="P53" s="93"/>
      <c r="Q53" s="93"/>
      <c r="R53" s="93"/>
      <c r="S53" s="93"/>
    </row>
    <row r="54" spans="2:19" ht="15.95" customHeight="1">
      <c r="B54" s="53" t="s">
        <v>76</v>
      </c>
      <c r="C54" s="43"/>
      <c r="D54" s="43"/>
      <c r="E54" s="54">
        <f t="shared" ref="E54:J54" si="14">SUM(E55,E64)</f>
        <v>16599</v>
      </c>
      <c r="F54" s="54">
        <f t="shared" si="14"/>
        <v>74689</v>
      </c>
      <c r="G54" s="54">
        <f t="shared" si="14"/>
        <v>0</v>
      </c>
      <c r="H54" s="54">
        <f t="shared" si="14"/>
        <v>45528</v>
      </c>
      <c r="I54" s="54">
        <f t="shared" si="14"/>
        <v>2177</v>
      </c>
      <c r="J54" s="54">
        <f t="shared" si="14"/>
        <v>127</v>
      </c>
      <c r="K54" s="43"/>
      <c r="L54" s="33">
        <f>SUM(C54:K54)</f>
        <v>139120</v>
      </c>
      <c r="N54" s="54">
        <f>SUM(N55,N64)</f>
        <v>0</v>
      </c>
      <c r="P54" s="93"/>
      <c r="Q54" s="93"/>
      <c r="R54" s="93"/>
      <c r="S54" s="93"/>
    </row>
    <row r="55" spans="2:19" ht="15.95" customHeight="1">
      <c r="B55" s="53" t="s">
        <v>77</v>
      </c>
      <c r="C55" s="43"/>
      <c r="D55" s="43"/>
      <c r="E55" s="54">
        <f>E61+E62+E56+E63</f>
        <v>8625</v>
      </c>
      <c r="F55" s="54">
        <f>F56+F63</f>
        <v>46603</v>
      </c>
      <c r="G55" s="54">
        <f>G56+G63</f>
        <v>0</v>
      </c>
      <c r="H55" s="54">
        <f>H56+H63</f>
        <v>34977</v>
      </c>
      <c r="I55" s="54">
        <f>I56+I63</f>
        <v>1314</v>
      </c>
      <c r="J55" s="54">
        <f>J56+J63</f>
        <v>36</v>
      </c>
      <c r="K55" s="43"/>
      <c r="L55" s="33">
        <f>SUM(C55:K55)</f>
        <v>91555</v>
      </c>
      <c r="N55" s="54">
        <f>N56</f>
        <v>0</v>
      </c>
      <c r="P55" s="93"/>
      <c r="Q55" s="93"/>
      <c r="R55" s="93"/>
      <c r="S55" s="93"/>
    </row>
    <row r="56" spans="2:19" ht="15.95" customHeight="1">
      <c r="B56" s="63" t="s">
        <v>58</v>
      </c>
      <c r="C56" s="43"/>
      <c r="D56" s="43"/>
      <c r="E56" s="54">
        <f>SUM(E57:E60)</f>
        <v>0</v>
      </c>
      <c r="F56" s="54">
        <f t="shared" ref="F56:J56" si="15">SUM(F57:F60)</f>
        <v>40193</v>
      </c>
      <c r="G56" s="54">
        <f t="shared" si="15"/>
        <v>0</v>
      </c>
      <c r="H56" s="54">
        <f t="shared" si="15"/>
        <v>34977</v>
      </c>
      <c r="I56" s="54">
        <f t="shared" si="15"/>
        <v>1314</v>
      </c>
      <c r="J56" s="54">
        <f t="shared" si="15"/>
        <v>0</v>
      </c>
      <c r="K56" s="43"/>
      <c r="L56" s="33">
        <f t="shared" ref="L56:L74" si="16">SUM(C56:K56)</f>
        <v>76484</v>
      </c>
      <c r="N56" s="54">
        <f>N60</f>
        <v>0</v>
      </c>
      <c r="P56" s="93"/>
      <c r="Q56" s="93"/>
      <c r="R56" s="93"/>
      <c r="S56" s="93"/>
    </row>
    <row r="57" spans="2:19" ht="15.95" customHeight="1">
      <c r="B57" s="29" t="s">
        <v>114</v>
      </c>
      <c r="C57" s="43"/>
      <c r="D57" s="43"/>
      <c r="E57" s="17">
        <v>0</v>
      </c>
      <c r="F57" s="17">
        <v>5853</v>
      </c>
      <c r="G57" s="17">
        <v>0</v>
      </c>
      <c r="H57" s="17">
        <v>0</v>
      </c>
      <c r="I57" s="17">
        <v>0</v>
      </c>
      <c r="J57" s="17">
        <v>0</v>
      </c>
      <c r="K57" s="43"/>
      <c r="L57" s="33">
        <f t="shared" si="16"/>
        <v>5853</v>
      </c>
      <c r="N57" s="43"/>
      <c r="P57" s="93"/>
      <c r="Q57" s="93"/>
      <c r="R57" s="93"/>
      <c r="S57" s="93"/>
    </row>
    <row r="58" spans="2:19" ht="15.95" customHeight="1">
      <c r="B58" s="29" t="s">
        <v>115</v>
      </c>
      <c r="C58" s="43"/>
      <c r="D58" s="43"/>
      <c r="E58" s="17">
        <v>0</v>
      </c>
      <c r="F58" s="17">
        <v>1259</v>
      </c>
      <c r="G58" s="17">
        <v>0</v>
      </c>
      <c r="H58" s="17">
        <v>0</v>
      </c>
      <c r="I58" s="17">
        <v>0</v>
      </c>
      <c r="J58" s="17">
        <v>0</v>
      </c>
      <c r="K58" s="43"/>
      <c r="L58" s="33">
        <f t="shared" si="16"/>
        <v>1259</v>
      </c>
      <c r="N58" s="43"/>
      <c r="P58" s="93"/>
      <c r="Q58" s="93"/>
      <c r="R58" s="93"/>
      <c r="S58" s="93"/>
    </row>
    <row r="59" spans="2:19" ht="15.95" customHeight="1">
      <c r="B59" s="29" t="s">
        <v>59</v>
      </c>
      <c r="C59" s="43"/>
      <c r="D59" s="43"/>
      <c r="E59" s="43"/>
      <c r="F59" s="43"/>
      <c r="G59" s="17">
        <v>0</v>
      </c>
      <c r="H59" s="17">
        <v>0</v>
      </c>
      <c r="I59" s="17">
        <v>0</v>
      </c>
      <c r="J59" s="17">
        <v>0</v>
      </c>
      <c r="K59" s="43"/>
      <c r="L59" s="33">
        <f t="shared" si="16"/>
        <v>0</v>
      </c>
      <c r="N59" s="43"/>
      <c r="P59" s="93"/>
      <c r="Q59" s="93"/>
      <c r="R59" s="93"/>
      <c r="S59" s="93"/>
    </row>
    <row r="60" spans="2:19" ht="15.95" customHeight="1">
      <c r="B60" s="52" t="s">
        <v>60</v>
      </c>
      <c r="C60" s="43"/>
      <c r="D60" s="43"/>
      <c r="E60" s="17">
        <v>0</v>
      </c>
      <c r="F60" s="17">
        <v>33081</v>
      </c>
      <c r="G60" s="17">
        <v>0</v>
      </c>
      <c r="H60" s="17">
        <v>34977</v>
      </c>
      <c r="I60" s="17">
        <v>1314</v>
      </c>
      <c r="J60" s="17">
        <v>0</v>
      </c>
      <c r="K60" s="43"/>
      <c r="L60" s="33">
        <f t="shared" si="16"/>
        <v>69372</v>
      </c>
      <c r="N60" s="17">
        <v>0</v>
      </c>
      <c r="P60" s="93"/>
      <c r="Q60" s="93"/>
      <c r="R60" s="93"/>
      <c r="S60" s="93"/>
    </row>
    <row r="61" spans="2:19" ht="15.95" customHeight="1">
      <c r="B61" s="52" t="s">
        <v>1</v>
      </c>
      <c r="C61" s="43"/>
      <c r="D61" s="43"/>
      <c r="E61" s="17">
        <v>251</v>
      </c>
      <c r="F61" s="43"/>
      <c r="G61" s="43"/>
      <c r="H61" s="43"/>
      <c r="I61" s="43"/>
      <c r="J61" s="43"/>
      <c r="K61" s="43"/>
      <c r="L61" s="33">
        <f>SUM(C61:K61)</f>
        <v>251</v>
      </c>
      <c r="N61" s="43"/>
      <c r="P61" s="93"/>
      <c r="Q61" s="93"/>
      <c r="R61" s="93"/>
      <c r="S61" s="93"/>
    </row>
    <row r="62" spans="2:19" ht="15.95" customHeight="1">
      <c r="B62" s="29" t="s">
        <v>78</v>
      </c>
      <c r="C62" s="43"/>
      <c r="D62" s="43"/>
      <c r="E62" s="17">
        <v>5784</v>
      </c>
      <c r="F62" s="43"/>
      <c r="G62" s="43"/>
      <c r="H62" s="43"/>
      <c r="I62" s="43"/>
      <c r="J62" s="43"/>
      <c r="K62" s="43"/>
      <c r="L62" s="33">
        <f>SUM(C62:K62)</f>
        <v>5784</v>
      </c>
      <c r="N62" s="17">
        <v>0</v>
      </c>
      <c r="P62" s="93"/>
      <c r="Q62" s="93"/>
      <c r="R62" s="93"/>
      <c r="S62" s="93"/>
    </row>
    <row r="63" spans="2:19" ht="15.95" customHeight="1">
      <c r="B63" s="29" t="s">
        <v>79</v>
      </c>
      <c r="C63" s="43"/>
      <c r="D63" s="43"/>
      <c r="E63" s="17">
        <v>2590</v>
      </c>
      <c r="F63" s="17">
        <v>6410</v>
      </c>
      <c r="G63" s="17">
        <v>0</v>
      </c>
      <c r="H63" s="17">
        <v>0</v>
      </c>
      <c r="I63" s="17">
        <v>0</v>
      </c>
      <c r="J63" s="17">
        <v>36</v>
      </c>
      <c r="K63" s="43"/>
      <c r="L63" s="33">
        <f t="shared" si="16"/>
        <v>9036</v>
      </c>
      <c r="N63" s="17">
        <v>0</v>
      </c>
      <c r="P63" s="93"/>
      <c r="Q63" s="93"/>
      <c r="R63" s="93"/>
      <c r="S63" s="93"/>
    </row>
    <row r="64" spans="2:19" ht="15.95" customHeight="1">
      <c r="B64" s="53" t="s">
        <v>80</v>
      </c>
      <c r="C64" s="43"/>
      <c r="D64" s="43"/>
      <c r="E64" s="54">
        <f t="shared" ref="E64:J64" si="17">SUM(E65,E68:E74)</f>
        <v>7974</v>
      </c>
      <c r="F64" s="54">
        <f t="shared" si="17"/>
        <v>28086</v>
      </c>
      <c r="G64" s="54">
        <f t="shared" si="17"/>
        <v>0</v>
      </c>
      <c r="H64" s="54">
        <f t="shared" si="17"/>
        <v>10551</v>
      </c>
      <c r="I64" s="54">
        <f t="shared" si="17"/>
        <v>863</v>
      </c>
      <c r="J64" s="54">
        <f t="shared" si="17"/>
        <v>91</v>
      </c>
      <c r="K64" s="43"/>
      <c r="L64" s="33">
        <f t="shared" si="16"/>
        <v>47565</v>
      </c>
      <c r="N64" s="54">
        <f>SUM(N67:N69)</f>
        <v>0</v>
      </c>
      <c r="P64" s="93"/>
      <c r="Q64" s="93"/>
      <c r="R64" s="93"/>
      <c r="S64" s="93"/>
    </row>
    <row r="65" spans="2:19" ht="15.95" customHeight="1">
      <c r="B65" s="63" t="s">
        <v>2</v>
      </c>
      <c r="C65" s="43"/>
      <c r="D65" s="43"/>
      <c r="E65" s="54">
        <f>SUM(E66:E67)</f>
        <v>231</v>
      </c>
      <c r="F65" s="54">
        <f t="shared" ref="F65:J65" si="18">SUM(F66:F67)</f>
        <v>22689</v>
      </c>
      <c r="G65" s="54">
        <f t="shared" si="18"/>
        <v>0</v>
      </c>
      <c r="H65" s="54">
        <f t="shared" si="18"/>
        <v>2319</v>
      </c>
      <c r="I65" s="54">
        <f t="shared" si="18"/>
        <v>163</v>
      </c>
      <c r="J65" s="54">
        <f t="shared" si="18"/>
        <v>29</v>
      </c>
      <c r="K65" s="43"/>
      <c r="L65" s="33">
        <f t="shared" si="16"/>
        <v>25431</v>
      </c>
      <c r="N65" s="54">
        <f>SUM(N66:N67)</f>
        <v>0</v>
      </c>
      <c r="P65" s="93"/>
      <c r="Q65" s="93"/>
      <c r="R65" s="93"/>
      <c r="S65" s="93"/>
    </row>
    <row r="66" spans="2:19" ht="15.95" customHeight="1">
      <c r="B66" s="29" t="s">
        <v>102</v>
      </c>
      <c r="C66" s="43"/>
      <c r="D66" s="43"/>
      <c r="E66" s="17">
        <v>0</v>
      </c>
      <c r="F66" s="17">
        <v>17832</v>
      </c>
      <c r="G66" s="17">
        <v>0</v>
      </c>
      <c r="H66" s="17">
        <v>0</v>
      </c>
      <c r="I66" s="17">
        <v>0</v>
      </c>
      <c r="J66" s="17">
        <v>0</v>
      </c>
      <c r="K66" s="43"/>
      <c r="L66" s="33">
        <f t="shared" si="16"/>
        <v>17832</v>
      </c>
      <c r="N66" s="17">
        <v>0</v>
      </c>
      <c r="P66" s="93"/>
      <c r="Q66" s="93"/>
      <c r="R66" s="93"/>
      <c r="S66" s="93"/>
    </row>
    <row r="67" spans="2:19" ht="15.95" customHeight="1">
      <c r="B67" s="52" t="s">
        <v>61</v>
      </c>
      <c r="C67" s="43"/>
      <c r="D67" s="43"/>
      <c r="E67" s="17">
        <v>231</v>
      </c>
      <c r="F67" s="17">
        <v>4857</v>
      </c>
      <c r="G67" s="17">
        <v>0</v>
      </c>
      <c r="H67" s="17">
        <v>2319</v>
      </c>
      <c r="I67" s="17">
        <v>163</v>
      </c>
      <c r="J67" s="17">
        <v>29</v>
      </c>
      <c r="K67" s="43"/>
      <c r="L67" s="33">
        <f t="shared" si="16"/>
        <v>7599</v>
      </c>
      <c r="N67" s="17">
        <v>0</v>
      </c>
      <c r="P67" s="93"/>
      <c r="Q67" s="93"/>
      <c r="R67" s="93"/>
      <c r="S67" s="93"/>
    </row>
    <row r="68" spans="2:19" ht="15.95" customHeight="1">
      <c r="B68" s="52" t="s">
        <v>3</v>
      </c>
      <c r="C68" s="43"/>
      <c r="D68" s="43"/>
      <c r="E68" s="17">
        <v>473</v>
      </c>
      <c r="F68" s="17">
        <v>1825</v>
      </c>
      <c r="G68" s="17">
        <v>0</v>
      </c>
      <c r="H68" s="17">
        <v>8078</v>
      </c>
      <c r="I68" s="17">
        <v>699</v>
      </c>
      <c r="J68" s="17">
        <v>60</v>
      </c>
      <c r="K68" s="43"/>
      <c r="L68" s="33">
        <f t="shared" si="16"/>
        <v>11135</v>
      </c>
      <c r="N68" s="17">
        <v>0</v>
      </c>
      <c r="P68" s="93"/>
      <c r="Q68" s="93"/>
      <c r="R68" s="93"/>
      <c r="S68" s="93"/>
    </row>
    <row r="69" spans="2:19" ht="15.95" customHeight="1">
      <c r="B69" s="29" t="s">
        <v>81</v>
      </c>
      <c r="C69" s="43"/>
      <c r="D69" s="43"/>
      <c r="E69" s="17">
        <v>36</v>
      </c>
      <c r="F69" s="17">
        <v>3572</v>
      </c>
      <c r="G69" s="17">
        <v>0</v>
      </c>
      <c r="H69" s="17">
        <v>154</v>
      </c>
      <c r="I69" s="17">
        <v>1</v>
      </c>
      <c r="J69" s="17">
        <v>2</v>
      </c>
      <c r="K69" s="43"/>
      <c r="L69" s="33">
        <f t="shared" si="16"/>
        <v>3765</v>
      </c>
      <c r="N69" s="17">
        <v>0</v>
      </c>
      <c r="P69" s="93"/>
      <c r="Q69" s="93"/>
      <c r="R69" s="93"/>
      <c r="S69" s="93"/>
    </row>
    <row r="70" spans="2:19" ht="15.95" customHeight="1">
      <c r="B70" s="30" t="s">
        <v>82</v>
      </c>
      <c r="C70" s="43"/>
      <c r="D70" s="43"/>
      <c r="E70" s="17">
        <v>254</v>
      </c>
      <c r="F70" s="17">
        <v>0</v>
      </c>
      <c r="G70" s="17">
        <v>0</v>
      </c>
      <c r="H70" s="17">
        <v>0</v>
      </c>
      <c r="I70" s="17">
        <v>0</v>
      </c>
      <c r="J70" s="17">
        <v>0</v>
      </c>
      <c r="K70" s="43"/>
      <c r="L70" s="33">
        <f t="shared" si="16"/>
        <v>254</v>
      </c>
      <c r="N70" s="43"/>
      <c r="P70" s="93"/>
      <c r="Q70" s="93"/>
      <c r="R70" s="93"/>
      <c r="S70" s="93"/>
    </row>
    <row r="71" spans="2:19" ht="15.95" customHeight="1">
      <c r="B71" s="29" t="s">
        <v>83</v>
      </c>
      <c r="C71" s="43"/>
      <c r="D71" s="43"/>
      <c r="E71" s="43"/>
      <c r="F71" s="17">
        <v>0</v>
      </c>
      <c r="G71" s="17">
        <v>0</v>
      </c>
      <c r="H71" s="17">
        <v>0</v>
      </c>
      <c r="I71" s="17">
        <v>0</v>
      </c>
      <c r="J71" s="17">
        <v>0</v>
      </c>
      <c r="K71" s="43"/>
      <c r="L71" s="33">
        <f t="shared" si="16"/>
        <v>0</v>
      </c>
      <c r="N71" s="43"/>
      <c r="P71" s="93"/>
      <c r="Q71" s="93"/>
      <c r="R71" s="93"/>
      <c r="S71" s="93"/>
    </row>
    <row r="72" spans="2:19" ht="15.95" customHeight="1">
      <c r="B72" s="29" t="s">
        <v>84</v>
      </c>
      <c r="C72" s="43"/>
      <c r="D72" s="43"/>
      <c r="E72" s="17">
        <v>412</v>
      </c>
      <c r="F72" s="61"/>
      <c r="G72" s="61"/>
      <c r="H72" s="61"/>
      <c r="I72" s="61"/>
      <c r="J72" s="61"/>
      <c r="K72" s="43"/>
      <c r="L72" s="33">
        <f t="shared" si="16"/>
        <v>412</v>
      </c>
      <c r="N72" s="43"/>
      <c r="P72" s="93"/>
      <c r="Q72" s="93"/>
      <c r="R72" s="93"/>
      <c r="S72" s="93"/>
    </row>
    <row r="73" spans="2:19" ht="15.95" customHeight="1">
      <c r="B73" s="29" t="s">
        <v>113</v>
      </c>
      <c r="C73" s="43"/>
      <c r="D73" s="43"/>
      <c r="E73" s="17">
        <v>5984</v>
      </c>
      <c r="F73" s="61"/>
      <c r="G73" s="61"/>
      <c r="H73" s="61"/>
      <c r="I73" s="61"/>
      <c r="J73" s="61"/>
      <c r="K73" s="43"/>
      <c r="L73" s="33">
        <f t="shared" si="16"/>
        <v>5984</v>
      </c>
      <c r="N73" s="43"/>
      <c r="P73" s="93"/>
      <c r="Q73" s="93"/>
      <c r="R73" s="93"/>
      <c r="S73" s="93"/>
    </row>
    <row r="74" spans="2:19" ht="15.95" customHeight="1">
      <c r="B74" s="29" t="s">
        <v>86</v>
      </c>
      <c r="C74" s="43"/>
      <c r="D74" s="43"/>
      <c r="E74" s="17">
        <v>584</v>
      </c>
      <c r="F74" s="17">
        <v>0</v>
      </c>
      <c r="G74" s="17">
        <v>0</v>
      </c>
      <c r="H74" s="17">
        <v>0</v>
      </c>
      <c r="I74" s="17">
        <v>0</v>
      </c>
      <c r="J74" s="17">
        <v>0</v>
      </c>
      <c r="K74" s="43"/>
      <c r="L74" s="33">
        <f t="shared" si="16"/>
        <v>584</v>
      </c>
      <c r="N74" s="43"/>
      <c r="P74" s="93"/>
      <c r="Q74" s="93"/>
      <c r="R74" s="93"/>
      <c r="S74" s="93"/>
    </row>
    <row r="75" spans="2:19" ht="15.95" customHeight="1">
      <c r="B75" s="60" t="s">
        <v>16</v>
      </c>
      <c r="C75" s="32">
        <f>C16-C11</f>
        <v>2273</v>
      </c>
      <c r="D75" s="32">
        <f>D16-D11</f>
        <v>110</v>
      </c>
      <c r="E75" s="32">
        <f t="shared" ref="E75:J75" si="19">SUM(E51:E54)</f>
        <v>31579</v>
      </c>
      <c r="F75" s="32">
        <f t="shared" si="19"/>
        <v>92687</v>
      </c>
      <c r="G75" s="32">
        <f t="shared" si="19"/>
        <v>0</v>
      </c>
      <c r="H75" s="32">
        <f t="shared" si="19"/>
        <v>51225</v>
      </c>
      <c r="I75" s="32">
        <f t="shared" si="19"/>
        <v>4936</v>
      </c>
      <c r="J75" s="32">
        <f t="shared" si="19"/>
        <v>1450</v>
      </c>
      <c r="K75" s="32">
        <f>K16-K11</f>
        <v>4193</v>
      </c>
      <c r="L75" s="32">
        <f>SUM(C75:K75)</f>
        <v>188453</v>
      </c>
      <c r="N75" s="32">
        <f>N54</f>
        <v>0</v>
      </c>
      <c r="P75" s="93"/>
      <c r="Q75" s="93"/>
      <c r="R75" s="93"/>
      <c r="S75" s="93"/>
    </row>
    <row r="76" spans="2:19" ht="12.75" customHeight="1">
      <c r="B76" s="8"/>
      <c r="C76" s="5"/>
      <c r="D76" s="5"/>
      <c r="E76" s="5"/>
      <c r="F76" s="5"/>
      <c r="G76" s="5"/>
      <c r="H76" s="5"/>
      <c r="I76" s="5"/>
      <c r="J76" s="5"/>
      <c r="K76" s="6"/>
      <c r="L76" s="6"/>
      <c r="N76" s="3"/>
      <c r="P76" s="93"/>
      <c r="Q76" s="93"/>
      <c r="R76" s="93"/>
      <c r="S76" s="93"/>
    </row>
    <row r="77" spans="2:19" s="2" customFormat="1" ht="15.95" customHeight="1">
      <c r="B77" s="64" t="s">
        <v>4</v>
      </c>
      <c r="C77" s="66"/>
      <c r="D77" s="66"/>
      <c r="E77" s="65">
        <f>E16-E75-E11</f>
        <v>0</v>
      </c>
      <c r="F77" s="65">
        <f t="shared" ref="F77:I77" si="20">F16-F75-F11</f>
        <v>0</v>
      </c>
      <c r="G77" s="65">
        <f t="shared" si="20"/>
        <v>0</v>
      </c>
      <c r="H77" s="65">
        <f t="shared" si="20"/>
        <v>0</v>
      </c>
      <c r="I77" s="65">
        <f t="shared" si="20"/>
        <v>0</v>
      </c>
      <c r="J77" s="65">
        <f>J16-J75-J11</f>
        <v>0</v>
      </c>
      <c r="K77" s="66"/>
      <c r="L77" s="65">
        <f>L16-L75-L11</f>
        <v>0</v>
      </c>
      <c r="N77" s="7"/>
      <c r="P77" s="93"/>
      <c r="Q77" s="93"/>
      <c r="R77" s="93"/>
      <c r="S77" s="93"/>
    </row>
    <row r="78" spans="2:19" ht="12.75" customHeight="1">
      <c r="C78" s="84"/>
      <c r="D78" s="84"/>
      <c r="E78" s="84"/>
      <c r="F78" s="84"/>
      <c r="G78" s="84"/>
      <c r="H78" s="84"/>
      <c r="I78" s="84"/>
      <c r="J78" s="84"/>
      <c r="K78" s="84"/>
      <c r="L78" s="3"/>
      <c r="N78" s="3"/>
      <c r="P78" s="93"/>
      <c r="Q78" s="93"/>
      <c r="R78" s="93"/>
      <c r="S78" s="93"/>
    </row>
    <row r="79" spans="2:19" ht="15.95" customHeight="1">
      <c r="B79" s="29" t="s">
        <v>66</v>
      </c>
      <c r="C79" s="43"/>
      <c r="D79" s="43"/>
      <c r="E79" s="17">
        <v>0</v>
      </c>
      <c r="F79" s="17">
        <v>3455</v>
      </c>
      <c r="G79" s="17">
        <v>0</v>
      </c>
      <c r="H79" s="17">
        <v>2222</v>
      </c>
      <c r="I79" s="17">
        <v>19</v>
      </c>
      <c r="J79" s="17">
        <v>1</v>
      </c>
      <c r="K79" s="43"/>
      <c r="L79" s="33">
        <f>SUM(C79:K79)</f>
        <v>5697</v>
      </c>
      <c r="M79" s="77" t="s">
        <v>122</v>
      </c>
      <c r="N79" s="3"/>
      <c r="P79" s="93"/>
      <c r="Q79" s="93"/>
      <c r="R79" s="93"/>
      <c r="S79" s="93"/>
    </row>
    <row r="80" spans="2:19" ht="15.95" customHeight="1">
      <c r="B80" s="52" t="s">
        <v>5</v>
      </c>
      <c r="C80" s="43"/>
      <c r="D80" s="43"/>
      <c r="E80" s="43"/>
      <c r="F80" s="43"/>
      <c r="G80" s="43"/>
      <c r="H80" s="43"/>
      <c r="I80" s="43"/>
      <c r="J80" s="43"/>
      <c r="K80" s="43"/>
      <c r="L80" s="17">
        <v>217</v>
      </c>
      <c r="M80" s="77" t="s">
        <v>122</v>
      </c>
      <c r="N80" s="3"/>
      <c r="P80" s="93"/>
      <c r="Q80" s="93"/>
      <c r="R80" s="93"/>
      <c r="S80" s="93"/>
    </row>
    <row r="81" spans="2:19" ht="15.95" customHeight="1">
      <c r="B81" s="29" t="s">
        <v>87</v>
      </c>
      <c r="C81" s="43"/>
      <c r="D81" s="43"/>
      <c r="E81" s="17">
        <v>0</v>
      </c>
      <c r="F81" s="43"/>
      <c r="G81" s="43"/>
      <c r="H81" s="43"/>
      <c r="I81" s="43"/>
      <c r="J81" s="43"/>
      <c r="K81" s="43"/>
      <c r="L81" s="33">
        <f>SUM(C81:K81)</f>
        <v>0</v>
      </c>
      <c r="M81" s="77" t="s">
        <v>122</v>
      </c>
      <c r="N81" s="3"/>
      <c r="P81" s="93"/>
      <c r="Q81" s="93"/>
      <c r="R81" s="93"/>
      <c r="S81" s="93"/>
    </row>
    <row r="82" spans="2:19" ht="15.95" customHeight="1">
      <c r="B82" s="29" t="s">
        <v>98</v>
      </c>
      <c r="C82" s="43"/>
      <c r="D82" s="43"/>
      <c r="E82" s="17">
        <v>0</v>
      </c>
      <c r="F82" s="17">
        <v>0</v>
      </c>
      <c r="G82" s="17">
        <v>0</v>
      </c>
      <c r="H82" s="17">
        <v>0</v>
      </c>
      <c r="I82" s="17">
        <v>0</v>
      </c>
      <c r="J82" s="17">
        <v>0</v>
      </c>
      <c r="K82" s="43"/>
      <c r="L82" s="33">
        <f>SUM(C82:K82)</f>
        <v>0</v>
      </c>
      <c r="M82" s="3"/>
      <c r="N82" s="3"/>
      <c r="P82" s="93"/>
      <c r="Q82" s="93"/>
      <c r="R82" s="93"/>
      <c r="S82" s="93"/>
    </row>
    <row r="83" spans="2:19" ht="12.75" customHeight="1">
      <c r="B83" s="8"/>
      <c r="C83" s="5"/>
      <c r="D83" s="5"/>
      <c r="E83" s="5"/>
      <c r="F83" s="5"/>
      <c r="G83" s="5"/>
      <c r="H83" s="5"/>
      <c r="I83" s="5"/>
      <c r="J83" s="5"/>
      <c r="K83" s="5"/>
      <c r="L83" s="5"/>
      <c r="N83" s="3"/>
      <c r="P83" s="93"/>
      <c r="Q83" s="93"/>
      <c r="R83" s="93"/>
      <c r="S83" s="93"/>
    </row>
    <row r="84" spans="2:19" ht="15.95" customHeight="1">
      <c r="B84" s="55" t="s">
        <v>99</v>
      </c>
      <c r="C84" s="3"/>
      <c r="D84" s="3"/>
      <c r="E84" s="3"/>
      <c r="F84" s="3"/>
      <c r="G84" s="3"/>
      <c r="H84" s="3"/>
      <c r="I84" s="3"/>
      <c r="J84" s="3"/>
      <c r="K84" s="3"/>
      <c r="L84" s="3"/>
      <c r="N84" s="3"/>
      <c r="P84" s="93"/>
      <c r="Q84" s="93"/>
      <c r="R84" s="93"/>
      <c r="S84" s="93"/>
    </row>
    <row r="85" spans="2:19" ht="15.95" customHeight="1">
      <c r="B85" s="28" t="s">
        <v>12</v>
      </c>
      <c r="C85" s="43"/>
      <c r="D85" s="43"/>
      <c r="E85" s="17">
        <v>425</v>
      </c>
      <c r="F85" s="17">
        <v>2982</v>
      </c>
      <c r="G85" s="17">
        <v>0</v>
      </c>
      <c r="H85" s="17">
        <v>735</v>
      </c>
      <c r="I85" s="17">
        <v>173</v>
      </c>
      <c r="J85" s="17">
        <v>85</v>
      </c>
      <c r="K85" s="43"/>
      <c r="L85" s="33">
        <f>SUM(C85:K85)</f>
        <v>4400</v>
      </c>
      <c r="N85" s="69"/>
      <c r="P85" s="93"/>
      <c r="Q85" s="93"/>
      <c r="R85" s="93"/>
      <c r="S85" s="93"/>
    </row>
    <row r="86" spans="2:19" ht="15.95" customHeight="1">
      <c r="B86" s="28" t="s">
        <v>0</v>
      </c>
      <c r="C86" s="43"/>
      <c r="D86" s="43"/>
      <c r="E86" s="17">
        <v>13306</v>
      </c>
      <c r="F86" s="17">
        <v>9547</v>
      </c>
      <c r="G86" s="17">
        <v>0</v>
      </c>
      <c r="H86" s="17">
        <v>2976</v>
      </c>
      <c r="I86" s="17">
        <v>1376</v>
      </c>
      <c r="J86" s="17">
        <v>1127</v>
      </c>
      <c r="K86" s="43"/>
      <c r="L86" s="33">
        <f>SUM(C86:K86)</f>
        <v>28332</v>
      </c>
      <c r="N86" s="69"/>
      <c r="P86" s="93"/>
      <c r="Q86" s="93"/>
      <c r="R86" s="93"/>
      <c r="S86" s="93"/>
    </row>
    <row r="87" spans="2:19" ht="15.95" customHeight="1">
      <c r="B87" s="29" t="s">
        <v>65</v>
      </c>
      <c r="C87" s="43"/>
      <c r="D87" s="43"/>
      <c r="E87" s="17">
        <v>1265</v>
      </c>
      <c r="F87" s="17">
        <v>3560</v>
      </c>
      <c r="G87" s="17">
        <v>0</v>
      </c>
      <c r="H87" s="17">
        <v>1736</v>
      </c>
      <c r="I87" s="17">
        <v>20</v>
      </c>
      <c r="J87" s="17">
        <v>1</v>
      </c>
      <c r="K87" s="43"/>
      <c r="L87" s="33">
        <f>SUM(C87:K87)</f>
        <v>6582</v>
      </c>
      <c r="N87" s="69"/>
      <c r="P87" s="93"/>
      <c r="Q87" s="93"/>
      <c r="R87" s="93"/>
      <c r="S87" s="93"/>
    </row>
    <row r="88" spans="2:19" ht="15.95" customHeight="1">
      <c r="B88" s="53" t="s">
        <v>76</v>
      </c>
      <c r="C88" s="43"/>
      <c r="D88" s="43"/>
      <c r="E88" s="54">
        <f t="shared" ref="E88:J88" si="21">SUM(E89,E98)</f>
        <v>16526</v>
      </c>
      <c r="F88" s="54">
        <f t="shared" si="21"/>
        <v>55960</v>
      </c>
      <c r="G88" s="54">
        <f t="shared" si="21"/>
        <v>0</v>
      </c>
      <c r="H88" s="54">
        <f t="shared" si="21"/>
        <v>27983</v>
      </c>
      <c r="I88" s="54">
        <f t="shared" si="21"/>
        <v>2102</v>
      </c>
      <c r="J88" s="54">
        <f t="shared" si="21"/>
        <v>107</v>
      </c>
      <c r="K88" s="43"/>
      <c r="L88" s="33">
        <f>SUM(C88:K88)</f>
        <v>102678</v>
      </c>
      <c r="N88" s="75">
        <f>SUM(N89,N98)</f>
        <v>0</v>
      </c>
      <c r="P88" s="93"/>
      <c r="Q88" s="93"/>
      <c r="R88" s="93"/>
      <c r="S88" s="93"/>
    </row>
    <row r="89" spans="2:19" ht="15.95" customHeight="1">
      <c r="B89" s="53" t="s">
        <v>77</v>
      </c>
      <c r="C89" s="43"/>
      <c r="D89" s="43"/>
      <c r="E89" s="54">
        <f>E95+E96+E90+E97</f>
        <v>8625</v>
      </c>
      <c r="F89" s="54">
        <f>F90+F97</f>
        <v>27263</v>
      </c>
      <c r="G89" s="54">
        <f>G90+G97</f>
        <v>0</v>
      </c>
      <c r="H89" s="54">
        <f>H90+H97</f>
        <v>18089</v>
      </c>
      <c r="I89" s="54">
        <f>I90+I97</f>
        <v>1271</v>
      </c>
      <c r="J89" s="54">
        <f>J90+J97</f>
        <v>32</v>
      </c>
      <c r="K89" s="43"/>
      <c r="L89" s="33">
        <f>SUM(C89:K89)</f>
        <v>55280</v>
      </c>
      <c r="N89" s="75">
        <f>N90</f>
        <v>0</v>
      </c>
      <c r="P89" s="93"/>
      <c r="Q89" s="93"/>
      <c r="R89" s="93"/>
      <c r="S89" s="93"/>
    </row>
    <row r="90" spans="2:19" ht="15.95" customHeight="1">
      <c r="B90" s="63" t="s">
        <v>58</v>
      </c>
      <c r="C90" s="43"/>
      <c r="D90" s="43"/>
      <c r="E90" s="54">
        <f>SUM(E91:E94)</f>
        <v>0</v>
      </c>
      <c r="F90" s="54">
        <f t="shared" ref="F90:J90" si="22">SUM(F91:F94)</f>
        <v>23053</v>
      </c>
      <c r="G90" s="54">
        <f t="shared" si="22"/>
        <v>0</v>
      </c>
      <c r="H90" s="54">
        <f t="shared" si="22"/>
        <v>18089</v>
      </c>
      <c r="I90" s="54">
        <f t="shared" si="22"/>
        <v>1271</v>
      </c>
      <c r="J90" s="54">
        <f t="shared" si="22"/>
        <v>0</v>
      </c>
      <c r="K90" s="43"/>
      <c r="L90" s="33">
        <f t="shared" ref="L90:L108" si="23">SUM(C90:K90)</f>
        <v>42413</v>
      </c>
      <c r="N90" s="75">
        <f>N94</f>
        <v>0</v>
      </c>
      <c r="P90" s="93"/>
      <c r="Q90" s="93"/>
      <c r="R90" s="93"/>
      <c r="S90" s="93"/>
    </row>
    <row r="91" spans="2:19" ht="15.95" customHeight="1">
      <c r="B91" s="29" t="s">
        <v>114</v>
      </c>
      <c r="C91" s="43"/>
      <c r="D91" s="43"/>
      <c r="E91" s="17">
        <v>0</v>
      </c>
      <c r="F91" s="17">
        <v>4089</v>
      </c>
      <c r="G91" s="17">
        <v>0</v>
      </c>
      <c r="H91" s="17">
        <v>0</v>
      </c>
      <c r="I91" s="17">
        <v>0</v>
      </c>
      <c r="J91" s="17">
        <v>0</v>
      </c>
      <c r="K91" s="43"/>
      <c r="L91" s="33">
        <f t="shared" si="23"/>
        <v>4089</v>
      </c>
      <c r="N91" s="69"/>
      <c r="P91" s="93"/>
      <c r="Q91" s="93"/>
      <c r="R91" s="93"/>
      <c r="S91" s="93"/>
    </row>
    <row r="92" spans="2:19" ht="15.95" customHeight="1">
      <c r="B92" s="29" t="s">
        <v>115</v>
      </c>
      <c r="C92" s="43"/>
      <c r="D92" s="43"/>
      <c r="E92" s="17">
        <v>0</v>
      </c>
      <c r="F92" s="17">
        <v>964</v>
      </c>
      <c r="G92" s="17">
        <v>0</v>
      </c>
      <c r="H92" s="17">
        <v>0</v>
      </c>
      <c r="I92" s="17">
        <v>0</v>
      </c>
      <c r="J92" s="17">
        <v>0</v>
      </c>
      <c r="K92" s="43"/>
      <c r="L92" s="33">
        <f t="shared" si="23"/>
        <v>964</v>
      </c>
      <c r="N92" s="69"/>
      <c r="P92" s="93"/>
      <c r="Q92" s="93"/>
      <c r="R92" s="93"/>
      <c r="S92" s="93"/>
    </row>
    <row r="93" spans="2:19" ht="15.95" customHeight="1">
      <c r="B93" s="29" t="s">
        <v>59</v>
      </c>
      <c r="C93" s="43"/>
      <c r="D93" s="43"/>
      <c r="E93" s="43"/>
      <c r="F93" s="43"/>
      <c r="G93" s="17">
        <v>0</v>
      </c>
      <c r="H93" s="17">
        <v>0</v>
      </c>
      <c r="I93" s="17">
        <v>0</v>
      </c>
      <c r="J93" s="17">
        <v>0</v>
      </c>
      <c r="K93" s="43"/>
      <c r="L93" s="33">
        <f t="shared" si="23"/>
        <v>0</v>
      </c>
      <c r="N93" s="69"/>
      <c r="P93" s="93"/>
      <c r="Q93" s="93"/>
      <c r="R93" s="93"/>
      <c r="S93" s="93"/>
    </row>
    <row r="94" spans="2:19" ht="15.95" customHeight="1">
      <c r="B94" s="52" t="s">
        <v>60</v>
      </c>
      <c r="C94" s="43"/>
      <c r="D94" s="43"/>
      <c r="E94" s="17">
        <v>0</v>
      </c>
      <c r="F94" s="17">
        <v>18000</v>
      </c>
      <c r="G94" s="17">
        <v>0</v>
      </c>
      <c r="H94" s="17">
        <v>18089</v>
      </c>
      <c r="I94" s="17">
        <v>1271</v>
      </c>
      <c r="J94" s="17">
        <v>0</v>
      </c>
      <c r="K94" s="43"/>
      <c r="L94" s="33">
        <f t="shared" si="23"/>
        <v>37360</v>
      </c>
      <c r="N94" s="87">
        <v>0</v>
      </c>
      <c r="P94" s="93"/>
      <c r="Q94" s="93"/>
      <c r="R94" s="93"/>
      <c r="S94" s="93"/>
    </row>
    <row r="95" spans="2:19" ht="15.95" customHeight="1">
      <c r="B95" s="52" t="s">
        <v>1</v>
      </c>
      <c r="C95" s="43"/>
      <c r="D95" s="43"/>
      <c r="E95" s="17">
        <v>251</v>
      </c>
      <c r="F95" s="43"/>
      <c r="G95" s="43"/>
      <c r="H95" s="43"/>
      <c r="I95" s="43"/>
      <c r="J95" s="43"/>
      <c r="K95" s="43"/>
      <c r="L95" s="33">
        <f>SUM(C95:K95)</f>
        <v>251</v>
      </c>
      <c r="N95" s="69"/>
      <c r="P95" s="93"/>
      <c r="Q95" s="93"/>
      <c r="R95" s="93"/>
      <c r="S95" s="93"/>
    </row>
    <row r="96" spans="2:19" ht="15.95" customHeight="1">
      <c r="B96" s="29" t="s">
        <v>78</v>
      </c>
      <c r="C96" s="43"/>
      <c r="D96" s="43"/>
      <c r="E96" s="17">
        <v>5784</v>
      </c>
      <c r="F96" s="43"/>
      <c r="G96" s="43"/>
      <c r="H96" s="43"/>
      <c r="I96" s="43"/>
      <c r="J96" s="43"/>
      <c r="K96" s="43"/>
      <c r="L96" s="33">
        <f>SUM(C96:K96)</f>
        <v>5784</v>
      </c>
      <c r="N96" s="87">
        <v>0</v>
      </c>
      <c r="P96" s="93"/>
      <c r="Q96" s="93"/>
      <c r="R96" s="93"/>
      <c r="S96" s="93"/>
    </row>
    <row r="97" spans="2:19" ht="15.95" customHeight="1">
      <c r="B97" s="29" t="s">
        <v>79</v>
      </c>
      <c r="C97" s="43"/>
      <c r="D97" s="43"/>
      <c r="E97" s="17">
        <v>2590</v>
      </c>
      <c r="F97" s="17">
        <v>4210</v>
      </c>
      <c r="G97" s="17">
        <v>0</v>
      </c>
      <c r="H97" s="17">
        <v>0</v>
      </c>
      <c r="I97" s="17">
        <v>0</v>
      </c>
      <c r="J97" s="17">
        <v>32</v>
      </c>
      <c r="K97" s="43"/>
      <c r="L97" s="33">
        <f t="shared" si="23"/>
        <v>6832</v>
      </c>
      <c r="N97" s="87">
        <v>0</v>
      </c>
      <c r="P97" s="93"/>
      <c r="Q97" s="93"/>
      <c r="R97" s="93"/>
      <c r="S97" s="93"/>
    </row>
    <row r="98" spans="2:19" ht="15.95" customHeight="1">
      <c r="B98" s="53" t="s">
        <v>80</v>
      </c>
      <c r="C98" s="43"/>
      <c r="D98" s="43"/>
      <c r="E98" s="54">
        <f t="shared" ref="E98:J98" si="24">SUM(E99,E102:E108)</f>
        <v>7901</v>
      </c>
      <c r="F98" s="54">
        <f t="shared" si="24"/>
        <v>28697</v>
      </c>
      <c r="G98" s="54">
        <f t="shared" si="24"/>
        <v>0</v>
      </c>
      <c r="H98" s="54">
        <f t="shared" si="24"/>
        <v>9894</v>
      </c>
      <c r="I98" s="54">
        <f t="shared" si="24"/>
        <v>831</v>
      </c>
      <c r="J98" s="54">
        <f t="shared" si="24"/>
        <v>75</v>
      </c>
      <c r="K98" s="43"/>
      <c r="L98" s="33">
        <f t="shared" si="23"/>
        <v>47398</v>
      </c>
      <c r="N98" s="75">
        <f>SUM(N101:N103)</f>
        <v>0</v>
      </c>
      <c r="P98" s="93"/>
      <c r="Q98" s="93"/>
      <c r="R98" s="93"/>
      <c r="S98" s="93"/>
    </row>
    <row r="99" spans="2:19" ht="15.95" customHeight="1">
      <c r="B99" s="63" t="s">
        <v>2</v>
      </c>
      <c r="C99" s="43"/>
      <c r="D99" s="43"/>
      <c r="E99" s="54">
        <f>SUM(E100:E101)</f>
        <v>231</v>
      </c>
      <c r="F99" s="54">
        <f t="shared" ref="F99:J99" si="25">SUM(F100:F101)</f>
        <v>23791</v>
      </c>
      <c r="G99" s="54">
        <f t="shared" si="25"/>
        <v>0</v>
      </c>
      <c r="H99" s="54">
        <f t="shared" si="25"/>
        <v>2033</v>
      </c>
      <c r="I99" s="54">
        <f t="shared" si="25"/>
        <v>131</v>
      </c>
      <c r="J99" s="54">
        <f t="shared" si="25"/>
        <v>13</v>
      </c>
      <c r="K99" s="43"/>
      <c r="L99" s="33">
        <f t="shared" si="23"/>
        <v>26199</v>
      </c>
      <c r="N99" s="75">
        <f>SUM(N100:N101)</f>
        <v>0</v>
      </c>
      <c r="P99" s="93"/>
      <c r="Q99" s="93"/>
      <c r="R99" s="93"/>
      <c r="S99" s="93"/>
    </row>
    <row r="100" spans="2:19" ht="15.95" customHeight="1">
      <c r="B100" s="52" t="s">
        <v>107</v>
      </c>
      <c r="C100" s="43"/>
      <c r="D100" s="43"/>
      <c r="E100" s="17">
        <v>0</v>
      </c>
      <c r="F100" s="17">
        <v>21702</v>
      </c>
      <c r="G100" s="17">
        <v>0</v>
      </c>
      <c r="H100" s="17">
        <v>0</v>
      </c>
      <c r="I100" s="17">
        <v>0</v>
      </c>
      <c r="J100" s="17">
        <v>0</v>
      </c>
      <c r="K100" s="43"/>
      <c r="L100" s="33">
        <f t="shared" si="23"/>
        <v>21702</v>
      </c>
      <c r="N100" s="17">
        <v>0</v>
      </c>
      <c r="P100" s="93"/>
      <c r="Q100" s="93"/>
      <c r="R100" s="93"/>
      <c r="S100" s="93"/>
    </row>
    <row r="101" spans="2:19" ht="15.95" customHeight="1">
      <c r="B101" s="52" t="s">
        <v>61</v>
      </c>
      <c r="C101" s="43"/>
      <c r="D101" s="43"/>
      <c r="E101" s="17">
        <v>231</v>
      </c>
      <c r="F101" s="17">
        <v>2089</v>
      </c>
      <c r="G101" s="17">
        <v>0</v>
      </c>
      <c r="H101" s="17">
        <v>2033</v>
      </c>
      <c r="I101" s="17">
        <v>131</v>
      </c>
      <c r="J101" s="17">
        <v>13</v>
      </c>
      <c r="K101" s="43"/>
      <c r="L101" s="33">
        <f t="shared" si="23"/>
        <v>4497</v>
      </c>
      <c r="N101" s="87">
        <v>0</v>
      </c>
      <c r="P101" s="93"/>
      <c r="Q101" s="93"/>
      <c r="R101" s="93"/>
      <c r="S101" s="93"/>
    </row>
    <row r="102" spans="2:19" ht="15.95" customHeight="1">
      <c r="B102" s="52" t="s">
        <v>3</v>
      </c>
      <c r="C102" s="43"/>
      <c r="D102" s="43"/>
      <c r="E102" s="17">
        <v>473</v>
      </c>
      <c r="F102" s="17">
        <v>1771</v>
      </c>
      <c r="G102" s="17">
        <v>0</v>
      </c>
      <c r="H102" s="17">
        <v>7707</v>
      </c>
      <c r="I102" s="17">
        <v>699</v>
      </c>
      <c r="J102" s="17">
        <v>60</v>
      </c>
      <c r="K102" s="43"/>
      <c r="L102" s="33">
        <f t="shared" si="23"/>
        <v>10710</v>
      </c>
      <c r="N102" s="87">
        <v>0</v>
      </c>
      <c r="P102" s="93"/>
      <c r="Q102" s="93"/>
      <c r="R102" s="93"/>
      <c r="S102" s="93"/>
    </row>
    <row r="103" spans="2:19" ht="15.95" customHeight="1">
      <c r="B103" s="29" t="s">
        <v>81</v>
      </c>
      <c r="C103" s="43"/>
      <c r="D103" s="43"/>
      <c r="E103" s="17">
        <v>36</v>
      </c>
      <c r="F103" s="17">
        <v>3135</v>
      </c>
      <c r="G103" s="17">
        <v>0</v>
      </c>
      <c r="H103" s="17">
        <v>154</v>
      </c>
      <c r="I103" s="17">
        <v>1</v>
      </c>
      <c r="J103" s="17">
        <v>2</v>
      </c>
      <c r="K103" s="43"/>
      <c r="L103" s="33">
        <f t="shared" si="23"/>
        <v>3328</v>
      </c>
      <c r="N103" s="87">
        <v>0</v>
      </c>
      <c r="P103" s="93"/>
      <c r="Q103" s="93"/>
      <c r="R103" s="93"/>
      <c r="S103" s="93"/>
    </row>
    <row r="104" spans="2:19" ht="15.95" customHeight="1">
      <c r="B104" s="29" t="s">
        <v>82</v>
      </c>
      <c r="C104" s="43"/>
      <c r="D104" s="43"/>
      <c r="E104" s="17">
        <v>254</v>
      </c>
      <c r="F104" s="17">
        <v>0</v>
      </c>
      <c r="G104" s="17">
        <v>0</v>
      </c>
      <c r="H104" s="17">
        <v>0</v>
      </c>
      <c r="I104" s="17">
        <v>0</v>
      </c>
      <c r="J104" s="17">
        <v>0</v>
      </c>
      <c r="K104" s="43"/>
      <c r="L104" s="33">
        <f t="shared" si="23"/>
        <v>254</v>
      </c>
      <c r="N104" s="69"/>
      <c r="P104" s="93"/>
      <c r="Q104" s="93"/>
      <c r="R104" s="93"/>
      <c r="S104" s="93"/>
    </row>
    <row r="105" spans="2:19" ht="15.95" customHeight="1">
      <c r="B105" s="29" t="s">
        <v>83</v>
      </c>
      <c r="C105" s="43"/>
      <c r="D105" s="43"/>
      <c r="E105" s="43"/>
      <c r="F105" s="17">
        <v>0</v>
      </c>
      <c r="G105" s="17">
        <v>0</v>
      </c>
      <c r="H105" s="17">
        <v>0</v>
      </c>
      <c r="I105" s="17">
        <v>0</v>
      </c>
      <c r="J105" s="17">
        <v>0</v>
      </c>
      <c r="K105" s="43"/>
      <c r="L105" s="33">
        <f t="shared" si="23"/>
        <v>0</v>
      </c>
      <c r="N105" s="69"/>
      <c r="P105" s="93"/>
      <c r="Q105" s="93"/>
      <c r="R105" s="93"/>
      <c r="S105" s="93"/>
    </row>
    <row r="106" spans="2:19" ht="15.95" customHeight="1">
      <c r="B106" s="29" t="s">
        <v>84</v>
      </c>
      <c r="C106" s="43"/>
      <c r="D106" s="43"/>
      <c r="E106" s="17">
        <v>385</v>
      </c>
      <c r="F106" s="61"/>
      <c r="G106" s="61"/>
      <c r="H106" s="61"/>
      <c r="I106" s="61"/>
      <c r="J106" s="61"/>
      <c r="K106" s="43"/>
      <c r="L106" s="33">
        <f t="shared" si="23"/>
        <v>385</v>
      </c>
      <c r="N106" s="69"/>
      <c r="P106" s="93"/>
      <c r="Q106" s="93"/>
      <c r="R106" s="93"/>
      <c r="S106" s="93"/>
    </row>
    <row r="107" spans="2:19" ht="15.95" customHeight="1">
      <c r="B107" s="29" t="s">
        <v>85</v>
      </c>
      <c r="C107" s="43"/>
      <c r="D107" s="43"/>
      <c r="E107" s="17">
        <v>5943</v>
      </c>
      <c r="F107" s="61"/>
      <c r="G107" s="61"/>
      <c r="H107" s="61"/>
      <c r="I107" s="61"/>
      <c r="J107" s="61"/>
      <c r="K107" s="43"/>
      <c r="L107" s="33">
        <f t="shared" si="23"/>
        <v>5943</v>
      </c>
      <c r="N107" s="69"/>
      <c r="P107" s="93"/>
      <c r="Q107" s="93"/>
      <c r="R107" s="93"/>
      <c r="S107" s="93"/>
    </row>
    <row r="108" spans="2:19" ht="15.95" customHeight="1">
      <c r="B108" s="29" t="s">
        <v>86</v>
      </c>
      <c r="C108" s="43"/>
      <c r="D108" s="43"/>
      <c r="E108" s="17">
        <v>579</v>
      </c>
      <c r="F108" s="17">
        <v>0</v>
      </c>
      <c r="G108" s="17">
        <v>0</v>
      </c>
      <c r="H108" s="17">
        <v>0</v>
      </c>
      <c r="I108" s="17">
        <v>0</v>
      </c>
      <c r="J108" s="17">
        <v>0</v>
      </c>
      <c r="K108" s="43"/>
      <c r="L108" s="33">
        <f t="shared" si="23"/>
        <v>579</v>
      </c>
      <c r="N108" s="69"/>
      <c r="P108" s="93"/>
      <c r="Q108" s="93"/>
      <c r="R108" s="93"/>
      <c r="S108" s="93"/>
    </row>
    <row r="109" spans="2:19" ht="15.95" customHeight="1">
      <c r="B109" s="60" t="s">
        <v>62</v>
      </c>
      <c r="C109" s="32">
        <f>C28</f>
        <v>295</v>
      </c>
      <c r="D109" s="32">
        <f>D28</f>
        <v>110</v>
      </c>
      <c r="E109" s="32">
        <f t="shared" ref="E109:J109" si="26">SUM(E85:E88)</f>
        <v>31522</v>
      </c>
      <c r="F109" s="32">
        <f t="shared" si="26"/>
        <v>72049</v>
      </c>
      <c r="G109" s="32">
        <f t="shared" si="26"/>
        <v>0</v>
      </c>
      <c r="H109" s="32">
        <f t="shared" si="26"/>
        <v>33430</v>
      </c>
      <c r="I109" s="32">
        <f t="shared" si="26"/>
        <v>3671</v>
      </c>
      <c r="J109" s="32">
        <f t="shared" si="26"/>
        <v>1320</v>
      </c>
      <c r="K109" s="32">
        <f>K28</f>
        <v>737</v>
      </c>
      <c r="L109" s="32">
        <f>SUM(C109:K109)</f>
        <v>143134</v>
      </c>
      <c r="N109" s="35">
        <f>N88</f>
        <v>0</v>
      </c>
      <c r="P109" s="93"/>
      <c r="Q109" s="93"/>
      <c r="R109" s="93"/>
      <c r="S109" s="93"/>
    </row>
    <row r="110" spans="2:19" ht="12.75" customHeight="1">
      <c r="B110" s="8"/>
      <c r="C110" s="5"/>
      <c r="D110" s="5"/>
      <c r="E110" s="5"/>
      <c r="F110" s="5"/>
      <c r="G110" s="5"/>
      <c r="H110" s="5"/>
      <c r="I110" s="5"/>
      <c r="J110" s="5"/>
      <c r="K110" s="6"/>
      <c r="L110" s="6"/>
      <c r="P110" s="93"/>
      <c r="Q110" s="93"/>
      <c r="R110" s="93"/>
      <c r="S110" s="93"/>
    </row>
    <row r="111" spans="2:19" ht="15.95" customHeight="1">
      <c r="B111" s="70" t="s">
        <v>55</v>
      </c>
      <c r="C111" s="72"/>
      <c r="D111" s="73"/>
      <c r="E111" s="71">
        <f>E28-E109</f>
        <v>0</v>
      </c>
      <c r="F111" s="71">
        <f t="shared" ref="F111:L111" si="27">F28-F109</f>
        <v>0</v>
      </c>
      <c r="G111" s="71">
        <f t="shared" si="27"/>
        <v>0</v>
      </c>
      <c r="H111" s="71">
        <f t="shared" si="27"/>
        <v>0</v>
      </c>
      <c r="I111" s="71">
        <f t="shared" si="27"/>
        <v>0</v>
      </c>
      <c r="J111" s="71">
        <f t="shared" si="27"/>
        <v>0</v>
      </c>
      <c r="K111" s="74"/>
      <c r="L111" s="71">
        <f t="shared" si="27"/>
        <v>0</v>
      </c>
      <c r="P111" s="93"/>
      <c r="Q111" s="93"/>
      <c r="R111" s="93"/>
      <c r="S111" s="93"/>
    </row>
    <row r="112" spans="2:19" ht="12.75" customHeight="1">
      <c r="B112" s="8"/>
      <c r="C112" s="5"/>
      <c r="D112" s="5"/>
      <c r="E112" s="5"/>
      <c r="F112" s="5"/>
      <c r="G112" s="5"/>
      <c r="H112" s="5"/>
      <c r="I112" s="5"/>
      <c r="J112" s="5"/>
      <c r="K112" s="6"/>
      <c r="L112" s="6"/>
      <c r="P112" s="93"/>
      <c r="Q112" s="93"/>
      <c r="R112" s="93"/>
      <c r="S112" s="93"/>
    </row>
    <row r="113" spans="2:19" ht="15.95" customHeight="1">
      <c r="B113" s="29" t="s">
        <v>66</v>
      </c>
      <c r="C113" s="43"/>
      <c r="D113" s="43"/>
      <c r="E113" s="17">
        <v>0</v>
      </c>
      <c r="F113" s="17">
        <v>3439</v>
      </c>
      <c r="G113" s="17">
        <v>0</v>
      </c>
      <c r="H113" s="17">
        <v>1721</v>
      </c>
      <c r="I113" s="17">
        <v>19</v>
      </c>
      <c r="J113" s="17">
        <v>1</v>
      </c>
      <c r="K113" s="43"/>
      <c r="L113" s="33">
        <f>SUM(C113:K113)</f>
        <v>5180</v>
      </c>
      <c r="M113" s="76" t="s">
        <v>122</v>
      </c>
      <c r="P113" s="93"/>
      <c r="Q113" s="93"/>
      <c r="R113" s="93"/>
      <c r="S113" s="93"/>
    </row>
    <row r="114" spans="2:19" ht="15.95" customHeight="1">
      <c r="B114" s="52" t="s">
        <v>5</v>
      </c>
      <c r="C114" s="43"/>
      <c r="D114" s="43"/>
      <c r="E114" s="43"/>
      <c r="F114" s="43"/>
      <c r="G114" s="43"/>
      <c r="H114" s="43"/>
      <c r="I114" s="43"/>
      <c r="J114" s="43"/>
      <c r="K114" s="43"/>
      <c r="L114" s="17">
        <v>211</v>
      </c>
      <c r="M114" s="76" t="s">
        <v>122</v>
      </c>
      <c r="P114" s="93"/>
      <c r="Q114" s="93"/>
      <c r="R114" s="93"/>
      <c r="S114" s="93"/>
    </row>
    <row r="115" spans="2:19" ht="12.75" customHeight="1">
      <c r="B115" s="8"/>
      <c r="C115" s="5"/>
      <c r="D115" s="5"/>
      <c r="E115" s="5"/>
      <c r="F115" s="5"/>
      <c r="G115" s="5"/>
      <c r="H115" s="5"/>
      <c r="I115" s="5"/>
      <c r="J115" s="5"/>
      <c r="K115" s="5"/>
      <c r="L115" s="5"/>
      <c r="P115" s="93"/>
      <c r="Q115" s="93"/>
      <c r="R115" s="93"/>
      <c r="S115" s="93"/>
    </row>
    <row r="116" spans="2:19" ht="15.95" customHeight="1">
      <c r="B116" s="55" t="s">
        <v>100</v>
      </c>
      <c r="C116" s="3"/>
      <c r="D116" s="3"/>
      <c r="E116" s="3"/>
      <c r="F116" s="3"/>
      <c r="G116" s="3"/>
      <c r="H116" s="3"/>
      <c r="I116" s="3"/>
      <c r="J116" s="3"/>
      <c r="K116" s="3"/>
      <c r="L116" s="3"/>
      <c r="P116" s="93"/>
      <c r="Q116" s="93"/>
      <c r="R116" s="93"/>
      <c r="S116" s="93"/>
    </row>
    <row r="117" spans="2:19" ht="15.95" customHeight="1">
      <c r="B117" s="67" t="s">
        <v>0</v>
      </c>
      <c r="C117" s="43"/>
      <c r="D117" s="43"/>
      <c r="E117" s="17">
        <v>0</v>
      </c>
      <c r="F117" s="17">
        <v>0</v>
      </c>
      <c r="G117" s="17">
        <v>0</v>
      </c>
      <c r="H117" s="17">
        <v>0</v>
      </c>
      <c r="I117" s="17">
        <v>0</v>
      </c>
      <c r="J117" s="17">
        <v>0</v>
      </c>
      <c r="K117" s="43"/>
      <c r="L117" s="33">
        <f>SUM(C117:K117)</f>
        <v>0</v>
      </c>
      <c r="P117" s="93"/>
      <c r="Q117" s="93"/>
      <c r="R117" s="93"/>
      <c r="S117" s="93"/>
    </row>
    <row r="118" spans="2:19" ht="15.95" customHeight="1">
      <c r="B118" s="29" t="s">
        <v>65</v>
      </c>
      <c r="C118" s="43"/>
      <c r="D118" s="43"/>
      <c r="E118" s="17">
        <v>0</v>
      </c>
      <c r="F118" s="17">
        <v>0</v>
      </c>
      <c r="G118" s="17">
        <v>0</v>
      </c>
      <c r="H118" s="17">
        <v>0</v>
      </c>
      <c r="I118" s="17">
        <v>0</v>
      </c>
      <c r="J118" s="17">
        <v>0</v>
      </c>
      <c r="K118" s="43"/>
      <c r="L118" s="33">
        <f>SUM(C118:K118)</f>
        <v>0</v>
      </c>
      <c r="P118" s="93"/>
      <c r="Q118" s="93"/>
      <c r="R118" s="93"/>
      <c r="S118" s="93"/>
    </row>
    <row r="119" spans="2:19" ht="15.95" customHeight="1">
      <c r="B119" s="29" t="s">
        <v>88</v>
      </c>
      <c r="C119" s="43"/>
      <c r="D119" s="43"/>
      <c r="E119" s="17">
        <v>0</v>
      </c>
      <c r="F119" s="17">
        <v>0</v>
      </c>
      <c r="G119" s="17">
        <v>-500</v>
      </c>
      <c r="H119" s="17">
        <v>0</v>
      </c>
      <c r="I119" s="17">
        <v>0</v>
      </c>
      <c r="J119" s="17">
        <v>0</v>
      </c>
      <c r="K119" s="43"/>
      <c r="L119" s="33">
        <f>SUM(C119:K119)</f>
        <v>-500</v>
      </c>
      <c r="P119" s="93"/>
      <c r="Q119" s="93"/>
      <c r="R119" s="93"/>
      <c r="S119" s="93"/>
    </row>
    <row r="120" spans="2:19" ht="15.95" customHeight="1">
      <c r="B120" s="53" t="s">
        <v>76</v>
      </c>
      <c r="C120" s="43"/>
      <c r="D120" s="43"/>
      <c r="E120" s="54">
        <f t="shared" ref="E120:J120" si="28">SUM(E121,E126)</f>
        <v>-34</v>
      </c>
      <c r="F120" s="54">
        <f t="shared" si="28"/>
        <v>-7442</v>
      </c>
      <c r="G120" s="54">
        <f t="shared" si="28"/>
        <v>-244</v>
      </c>
      <c r="H120" s="54">
        <f t="shared" si="28"/>
        <v>0</v>
      </c>
      <c r="I120" s="54">
        <f t="shared" si="28"/>
        <v>-39</v>
      </c>
      <c r="J120" s="54">
        <f t="shared" si="28"/>
        <v>-3</v>
      </c>
      <c r="K120" s="43"/>
      <c r="L120" s="33">
        <f>SUM(C120:K120)</f>
        <v>-7762</v>
      </c>
      <c r="P120" s="93"/>
      <c r="Q120" s="93"/>
      <c r="R120" s="93"/>
      <c r="S120" s="93"/>
    </row>
    <row r="121" spans="2:19" ht="15.95" customHeight="1">
      <c r="B121" s="53" t="s">
        <v>77</v>
      </c>
      <c r="C121" s="43"/>
      <c r="D121" s="43"/>
      <c r="E121" s="54">
        <f t="shared" ref="E121:J121" si="29">SUM(E122:E125)</f>
        <v>0</v>
      </c>
      <c r="F121" s="54">
        <f t="shared" si="29"/>
        <v>-6994</v>
      </c>
      <c r="G121" s="54">
        <f t="shared" si="29"/>
        <v>-230</v>
      </c>
      <c r="H121" s="54">
        <f t="shared" si="29"/>
        <v>0</v>
      </c>
      <c r="I121" s="54">
        <f t="shared" si="29"/>
        <v>-39</v>
      </c>
      <c r="J121" s="54">
        <f t="shared" si="29"/>
        <v>-3</v>
      </c>
      <c r="K121" s="43"/>
      <c r="L121" s="33">
        <f>SUM(C121:K121)</f>
        <v>-7266</v>
      </c>
      <c r="P121" s="93"/>
      <c r="Q121" s="93"/>
      <c r="R121" s="93"/>
      <c r="S121" s="93"/>
    </row>
    <row r="122" spans="2:19" ht="15.95" customHeight="1">
      <c r="B122" s="68" t="s">
        <v>58</v>
      </c>
      <c r="C122" s="43"/>
      <c r="D122" s="43"/>
      <c r="E122" s="88">
        <v>0</v>
      </c>
      <c r="F122" s="88">
        <v>0</v>
      </c>
      <c r="G122" s="88">
        <v>-230</v>
      </c>
      <c r="H122" s="88">
        <v>0</v>
      </c>
      <c r="I122" s="88">
        <v>-39</v>
      </c>
      <c r="J122" s="88">
        <v>0</v>
      </c>
      <c r="K122" s="43"/>
      <c r="L122" s="33">
        <f t="shared" ref="L122:L134" si="30">SUM(C122:K122)</f>
        <v>-269</v>
      </c>
      <c r="P122" s="93"/>
      <c r="Q122" s="93"/>
      <c r="R122" s="93"/>
      <c r="S122" s="93"/>
    </row>
    <row r="123" spans="2:19" ht="15.95" customHeight="1">
      <c r="B123" s="68" t="s">
        <v>1</v>
      </c>
      <c r="C123" s="43"/>
      <c r="D123" s="43"/>
      <c r="E123" s="17">
        <v>0</v>
      </c>
      <c r="F123" s="43"/>
      <c r="G123" s="43"/>
      <c r="H123" s="43"/>
      <c r="I123" s="43"/>
      <c r="J123" s="43"/>
      <c r="K123" s="43"/>
      <c r="L123" s="33">
        <f>SUM(C123:K123)</f>
        <v>0</v>
      </c>
      <c r="P123" s="93"/>
      <c r="Q123" s="93"/>
      <c r="R123" s="93"/>
      <c r="S123" s="93"/>
    </row>
    <row r="124" spans="2:19" ht="15.95" customHeight="1">
      <c r="B124" s="30" t="s">
        <v>78</v>
      </c>
      <c r="C124" s="43"/>
      <c r="D124" s="43"/>
      <c r="E124" s="17">
        <v>0</v>
      </c>
      <c r="F124" s="43"/>
      <c r="G124" s="43"/>
      <c r="H124" s="43"/>
      <c r="I124" s="43"/>
      <c r="J124" s="43"/>
      <c r="K124" s="43"/>
      <c r="L124" s="33">
        <f>SUM(C124:K124)</f>
        <v>0</v>
      </c>
      <c r="P124" s="93"/>
      <c r="Q124" s="93"/>
      <c r="R124" s="93"/>
      <c r="S124" s="93"/>
    </row>
    <row r="125" spans="2:19" ht="15.95" customHeight="1">
      <c r="B125" s="30" t="s">
        <v>79</v>
      </c>
      <c r="C125" s="43"/>
      <c r="D125" s="43"/>
      <c r="E125" s="88">
        <v>0</v>
      </c>
      <c r="F125" s="88">
        <v>-6994</v>
      </c>
      <c r="G125" s="88">
        <v>0</v>
      </c>
      <c r="H125" s="88">
        <v>0</v>
      </c>
      <c r="I125" s="88">
        <v>0</v>
      </c>
      <c r="J125" s="88">
        <v>-3</v>
      </c>
      <c r="K125" s="43"/>
      <c r="L125" s="33">
        <f t="shared" si="30"/>
        <v>-6997</v>
      </c>
      <c r="P125" s="93"/>
      <c r="Q125" s="93"/>
      <c r="R125" s="93"/>
      <c r="S125" s="93"/>
    </row>
    <row r="126" spans="2:19" ht="15.95" customHeight="1">
      <c r="B126" s="53" t="s">
        <v>80</v>
      </c>
      <c r="C126" s="43"/>
      <c r="D126" s="43"/>
      <c r="E126" s="54">
        <f t="shared" ref="E126:J126" si="31">SUM(E127:E134)</f>
        <v>-34</v>
      </c>
      <c r="F126" s="54">
        <f t="shared" si="31"/>
        <v>-448</v>
      </c>
      <c r="G126" s="54">
        <f t="shared" si="31"/>
        <v>-14</v>
      </c>
      <c r="H126" s="54">
        <f t="shared" si="31"/>
        <v>0</v>
      </c>
      <c r="I126" s="54">
        <f t="shared" si="31"/>
        <v>0</v>
      </c>
      <c r="J126" s="54">
        <f t="shared" si="31"/>
        <v>0</v>
      </c>
      <c r="K126" s="43"/>
      <c r="L126" s="33">
        <f t="shared" si="30"/>
        <v>-496</v>
      </c>
      <c r="P126" s="93"/>
      <c r="Q126" s="93"/>
      <c r="R126" s="93"/>
      <c r="S126" s="93"/>
    </row>
    <row r="127" spans="2:19" ht="15.95" customHeight="1">
      <c r="B127" s="68" t="s">
        <v>2</v>
      </c>
      <c r="C127" s="43"/>
      <c r="D127" s="43"/>
      <c r="E127" s="17">
        <v>0</v>
      </c>
      <c r="F127" s="17">
        <v>0</v>
      </c>
      <c r="G127" s="17">
        <v>0</v>
      </c>
      <c r="H127" s="17">
        <v>0</v>
      </c>
      <c r="I127" s="17">
        <v>0</v>
      </c>
      <c r="J127" s="17">
        <v>0</v>
      </c>
      <c r="K127" s="43"/>
      <c r="L127" s="33">
        <f t="shared" si="30"/>
        <v>0</v>
      </c>
      <c r="P127" s="93"/>
      <c r="Q127" s="93"/>
      <c r="R127" s="93"/>
      <c r="S127" s="93"/>
    </row>
    <row r="128" spans="2:19" ht="15.95" customHeight="1">
      <c r="B128" s="68" t="s">
        <v>3</v>
      </c>
      <c r="C128" s="43"/>
      <c r="D128" s="43"/>
      <c r="E128" s="17">
        <v>0</v>
      </c>
      <c r="F128" s="17">
        <v>-16</v>
      </c>
      <c r="G128" s="17">
        <v>-14</v>
      </c>
      <c r="H128" s="17">
        <v>0</v>
      </c>
      <c r="I128" s="17">
        <v>0</v>
      </c>
      <c r="J128" s="17">
        <v>0</v>
      </c>
      <c r="K128" s="43"/>
      <c r="L128" s="33">
        <f t="shared" si="30"/>
        <v>-30</v>
      </c>
      <c r="P128" s="93"/>
      <c r="Q128" s="93"/>
      <c r="R128" s="93"/>
      <c r="S128" s="93"/>
    </row>
    <row r="129" spans="2:19" ht="15.95" customHeight="1">
      <c r="B129" s="30" t="s">
        <v>81</v>
      </c>
      <c r="C129" s="43"/>
      <c r="D129" s="43"/>
      <c r="E129" s="17">
        <v>0</v>
      </c>
      <c r="F129" s="17">
        <v>-432</v>
      </c>
      <c r="G129" s="17">
        <v>0</v>
      </c>
      <c r="H129" s="17">
        <v>0</v>
      </c>
      <c r="I129" s="17">
        <v>0</v>
      </c>
      <c r="J129" s="17">
        <v>0</v>
      </c>
      <c r="K129" s="43"/>
      <c r="L129" s="33">
        <f t="shared" si="30"/>
        <v>-432</v>
      </c>
      <c r="P129" s="93"/>
      <c r="Q129" s="93"/>
      <c r="R129" s="93"/>
      <c r="S129" s="93"/>
    </row>
    <row r="130" spans="2:19" ht="15.95" customHeight="1">
      <c r="B130" s="30" t="s">
        <v>82</v>
      </c>
      <c r="C130" s="43"/>
      <c r="D130" s="43"/>
      <c r="E130" s="17">
        <v>0</v>
      </c>
      <c r="F130" s="17">
        <v>0</v>
      </c>
      <c r="G130" s="17">
        <v>0</v>
      </c>
      <c r="H130" s="17">
        <v>0</v>
      </c>
      <c r="I130" s="17">
        <v>0</v>
      </c>
      <c r="J130" s="17">
        <v>0</v>
      </c>
      <c r="K130" s="43"/>
      <c r="L130" s="33">
        <f t="shared" si="30"/>
        <v>0</v>
      </c>
      <c r="P130" s="93"/>
      <c r="Q130" s="93"/>
      <c r="R130" s="93"/>
      <c r="S130" s="93"/>
    </row>
    <row r="131" spans="2:19" ht="15.95" customHeight="1">
      <c r="B131" s="30" t="s">
        <v>83</v>
      </c>
      <c r="C131" s="43"/>
      <c r="D131" s="43"/>
      <c r="E131" s="43"/>
      <c r="F131" s="17">
        <v>0</v>
      </c>
      <c r="G131" s="17">
        <v>0</v>
      </c>
      <c r="H131" s="17">
        <v>0</v>
      </c>
      <c r="I131" s="17">
        <v>0</v>
      </c>
      <c r="J131" s="17">
        <v>0</v>
      </c>
      <c r="K131" s="43"/>
      <c r="L131" s="33">
        <f t="shared" si="30"/>
        <v>0</v>
      </c>
      <c r="P131" s="93"/>
      <c r="Q131" s="93"/>
      <c r="R131" s="93"/>
      <c r="S131" s="93"/>
    </row>
    <row r="132" spans="2:19" ht="15.95" customHeight="1">
      <c r="B132" s="30" t="s">
        <v>84</v>
      </c>
      <c r="C132" s="43"/>
      <c r="D132" s="43"/>
      <c r="E132" s="17">
        <v>0</v>
      </c>
      <c r="F132" s="61"/>
      <c r="G132" s="61"/>
      <c r="H132" s="61"/>
      <c r="I132" s="61"/>
      <c r="J132" s="61"/>
      <c r="K132" s="43"/>
      <c r="L132" s="33">
        <f t="shared" si="30"/>
        <v>0</v>
      </c>
      <c r="P132" s="93"/>
      <c r="Q132" s="93"/>
      <c r="R132" s="93"/>
      <c r="S132" s="93"/>
    </row>
    <row r="133" spans="2:19" ht="15.95" customHeight="1">
      <c r="B133" s="30" t="s">
        <v>85</v>
      </c>
      <c r="C133" s="43"/>
      <c r="D133" s="43"/>
      <c r="E133" s="17">
        <v>-33</v>
      </c>
      <c r="F133" s="61"/>
      <c r="G133" s="61"/>
      <c r="H133" s="61"/>
      <c r="I133" s="61"/>
      <c r="J133" s="61"/>
      <c r="K133" s="43"/>
      <c r="L133" s="33">
        <f t="shared" si="30"/>
        <v>-33</v>
      </c>
      <c r="P133" s="93"/>
      <c r="Q133" s="93"/>
      <c r="R133" s="93"/>
      <c r="S133" s="93"/>
    </row>
    <row r="134" spans="2:19" ht="15.95" customHeight="1">
      <c r="B134" s="29" t="s">
        <v>86</v>
      </c>
      <c r="C134" s="43"/>
      <c r="D134" s="43"/>
      <c r="E134" s="17">
        <v>-1</v>
      </c>
      <c r="F134" s="17">
        <v>0</v>
      </c>
      <c r="G134" s="17">
        <v>0</v>
      </c>
      <c r="H134" s="17">
        <v>0</v>
      </c>
      <c r="I134" s="17">
        <v>0</v>
      </c>
      <c r="J134" s="17">
        <v>0</v>
      </c>
      <c r="K134" s="43"/>
      <c r="L134" s="33">
        <f t="shared" si="30"/>
        <v>-1</v>
      </c>
      <c r="P134" s="93"/>
      <c r="Q134" s="93"/>
      <c r="R134" s="93"/>
      <c r="S134" s="93"/>
    </row>
    <row r="135" spans="2:19" ht="15.95" customHeight="1">
      <c r="B135" s="31" t="s">
        <v>89</v>
      </c>
      <c r="C135" s="43"/>
      <c r="D135" s="43"/>
      <c r="E135" s="32">
        <f t="shared" ref="E135:J135" si="32">SUM(E117:E120)</f>
        <v>-34</v>
      </c>
      <c r="F135" s="32">
        <f t="shared" si="32"/>
        <v>-7442</v>
      </c>
      <c r="G135" s="32">
        <f t="shared" si="32"/>
        <v>-744</v>
      </c>
      <c r="H135" s="32">
        <f t="shared" si="32"/>
        <v>0</v>
      </c>
      <c r="I135" s="32">
        <f t="shared" si="32"/>
        <v>-39</v>
      </c>
      <c r="J135" s="32">
        <f t="shared" si="32"/>
        <v>-3</v>
      </c>
      <c r="K135" s="43"/>
      <c r="L135" s="32">
        <f>SUM(C135:K135)</f>
        <v>-8262</v>
      </c>
      <c r="O135" s="16"/>
      <c r="P135" s="89">
        <v>-8262</v>
      </c>
      <c r="Q135" s="48">
        <f>P135-L135</f>
        <v>0</v>
      </c>
    </row>
    <row r="136" spans="2:19" ht="12.75" customHeight="1">
      <c r="B136" s="4"/>
      <c r="C136" s="3"/>
      <c r="D136" s="3"/>
      <c r="E136" s="3"/>
      <c r="F136" s="3"/>
      <c r="G136" s="3"/>
      <c r="H136" s="3"/>
      <c r="I136" s="3"/>
      <c r="J136" s="3"/>
      <c r="K136" s="3"/>
      <c r="L136" s="3"/>
      <c r="M136" s="3"/>
      <c r="P136" s="3"/>
    </row>
  </sheetData>
  <mergeCells count="12">
    <mergeCell ref="C6:C7"/>
    <mergeCell ref="D6:D7"/>
    <mergeCell ref="E6:E7"/>
    <mergeCell ref="F6:F7"/>
    <mergeCell ref="G6:G7"/>
    <mergeCell ref="P6:P7"/>
    <mergeCell ref="Q6:Q7"/>
    <mergeCell ref="H6:H7"/>
    <mergeCell ref="I6:I7"/>
    <mergeCell ref="J6:J7"/>
    <mergeCell ref="K6:K7"/>
    <mergeCell ref="L6:L7"/>
  </mergeCells>
  <conditionalFormatting sqref="M79:M81 M113:M114">
    <cfRule type="cellIs" dxfId="371" priority="24" operator="equal">
      <formula>"FAIL"</formula>
    </cfRule>
  </conditionalFormatting>
  <conditionalFormatting sqref="E77:J77 L77 E111:J111 L111">
    <cfRule type="cellIs" dxfId="370" priority="23" operator="notEqual">
      <formula>0</formula>
    </cfRule>
  </conditionalFormatting>
  <conditionalFormatting sqref="Q8:Q13 Q19:Q23 Q28 Q39:Q40 Q44 Q48 Q135">
    <cfRule type="cellIs" dxfId="369" priority="22" operator="notEqual">
      <formula>0</formula>
    </cfRule>
  </conditionalFormatting>
  <conditionalFormatting sqref="Q6:Q7">
    <cfRule type="expression" dxfId="368" priority="21">
      <formula>SUM($Q$8:$Q$135)&lt;&gt;0</formula>
    </cfRule>
  </conditionalFormatting>
  <conditionalFormatting sqref="C3:E3">
    <cfRule type="expression" dxfId="367" priority="20">
      <formula>$E$3&lt;&gt;0</formula>
    </cfRule>
  </conditionalFormatting>
  <conditionalFormatting sqref="C33:L33">
    <cfRule type="expression" dxfId="366" priority="18">
      <formula>ABS(C16-C33)&gt;1000</formula>
    </cfRule>
    <cfRule type="expression" dxfId="365" priority="19">
      <formula>ABS((C16-C33)/C33)&gt;0.1</formula>
    </cfRule>
  </conditionalFormatting>
  <conditionalFormatting sqref="C34:L34">
    <cfRule type="expression" dxfId="364" priority="16">
      <formula>ABS(C26-C34)&gt;1000</formula>
    </cfRule>
    <cfRule type="expression" dxfId="363" priority="17">
      <formula>ABS((C26-C34)/C34)&gt;0.1</formula>
    </cfRule>
  </conditionalFormatting>
  <conditionalFormatting sqref="C35:L35">
    <cfRule type="expression" dxfId="362" priority="14">
      <formula>ABS(C28-C35)&gt;1000</formula>
    </cfRule>
    <cfRule type="expression" dxfId="361" priority="15">
      <formula>ABS((C28-C35)/C35)&gt;0.1</formula>
    </cfRule>
  </conditionalFormatting>
  <conditionalFormatting sqref="Q45">
    <cfRule type="cellIs" dxfId="360" priority="13" operator="notEqual">
      <formula>0</formula>
    </cfRule>
  </conditionalFormatting>
  <dataValidations count="2">
    <dataValidation type="list" allowBlank="1" showInputMessage="1" showErrorMessage="1" sqref="H3">
      <formula1>#REF!</formula1>
    </dataValidation>
    <dataValidation errorStyle="warning" allowBlank="1" showInputMessage="1" showErrorMessage="1" sqref="E131 F132:J133 E126:J126 F123:J124 E120:J121 N54 N88 E54:J54 E88:J88 C117:D120 K117:K120 K79 C79:D79 C51:D54 K51:K54 E51:J51 C85:D88 K85:K88 C113:D113 K113"/>
  </dataValidations>
  <printOptions horizontalCentered="1" verticalCentered="1"/>
  <pageMargins left="0.47244094488188981" right="0.47244094488188981" top="0.47244094488188981" bottom="0.47244094488188981" header="0.51181102362204722" footer="0.51181102362204722"/>
  <pageSetup paperSize="8" scale="4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8DB4E2"/>
    <pageSetUpPr fitToPage="1"/>
  </sheetPr>
  <dimension ref="A1:S136"/>
  <sheetViews>
    <sheetView zoomScaleNormal="100" workbookViewId="0">
      <pane ySplit="7" topLeftCell="A8" activePane="bottomLeft" state="frozen"/>
      <selection activeCell="L1" sqref="L1"/>
      <selection pane="bottomLeft" activeCell="L1" sqref="L1"/>
    </sheetView>
  </sheetViews>
  <sheetFormatPr defaultColWidth="10" defaultRowHeight="12.75"/>
  <cols>
    <col min="1" max="1" width="2.7109375" style="85" customWidth="1"/>
    <col min="2" max="2" width="104" style="85" customWidth="1"/>
    <col min="3" max="5" width="13.42578125" style="85" customWidth="1"/>
    <col min="6" max="6" width="13.85546875" style="85" customWidth="1"/>
    <col min="7" max="8" width="12.5703125" style="85" customWidth="1"/>
    <col min="9" max="9" width="13.28515625" style="85" customWidth="1"/>
    <col min="10" max="10" width="12.28515625" style="85" customWidth="1"/>
    <col min="11" max="12" width="15.140625" style="85" customWidth="1"/>
    <col min="13" max="13" width="7.7109375" style="85" customWidth="1"/>
    <col min="14" max="14" width="13" style="85" customWidth="1"/>
    <col min="15" max="15" width="3.28515625" style="85" customWidth="1"/>
    <col min="16" max="16" width="10.7109375" style="85" customWidth="1"/>
    <col min="17" max="17" width="11.5703125" style="85" customWidth="1"/>
    <col min="18" max="18" width="12.42578125" style="85" customWidth="1"/>
    <col min="19" max="20" width="9.140625" style="85" customWidth="1"/>
    <col min="21" max="21" width="10" style="85"/>
    <col min="22" max="22" width="10" style="85" customWidth="1"/>
    <col min="23" max="16384" width="10" style="85"/>
  </cols>
  <sheetData>
    <row r="1" spans="1:17" ht="20.100000000000001" customHeight="1">
      <c r="B1" s="22" t="s">
        <v>18</v>
      </c>
      <c r="C1" s="90"/>
      <c r="D1" s="90"/>
      <c r="G1" s="90"/>
      <c r="H1" s="90"/>
    </row>
    <row r="2" spans="1:17" ht="20.100000000000001" customHeight="1">
      <c r="B2" s="22" t="s">
        <v>116</v>
      </c>
    </row>
    <row r="3" spans="1:17" ht="20.100000000000001" customHeight="1">
      <c r="B3" s="23" t="s">
        <v>25</v>
      </c>
      <c r="C3" s="91"/>
      <c r="D3" s="91"/>
      <c r="E3" s="80"/>
      <c r="F3" s="92"/>
      <c r="G3" s="92"/>
      <c r="H3" s="82"/>
    </row>
    <row r="4" spans="1:17" ht="12.75" customHeight="1">
      <c r="C4" s="10"/>
      <c r="D4" s="10"/>
      <c r="E4" s="10"/>
      <c r="F4" s="10"/>
      <c r="G4" s="10"/>
      <c r="H4" s="10"/>
      <c r="I4" s="10"/>
      <c r="J4" s="10"/>
      <c r="K4" s="10"/>
      <c r="L4" s="10"/>
      <c r="M4" s="10"/>
      <c r="N4" s="10"/>
      <c r="P4" s="24"/>
    </row>
    <row r="5" spans="1:17" ht="12.75" customHeight="1">
      <c r="C5" s="10"/>
      <c r="D5" s="10"/>
      <c r="E5" s="10"/>
      <c r="F5" s="10"/>
      <c r="G5" s="10"/>
      <c r="H5" s="10"/>
      <c r="I5" s="10"/>
      <c r="J5" s="10"/>
      <c r="K5" s="10"/>
      <c r="L5" s="24" t="s">
        <v>64</v>
      </c>
      <c r="P5" s="16"/>
    </row>
    <row r="6" spans="1:17" ht="33" customHeight="1">
      <c r="B6" s="58" t="s">
        <v>104</v>
      </c>
      <c r="C6" s="108" t="s">
        <v>19</v>
      </c>
      <c r="D6" s="108" t="s">
        <v>20</v>
      </c>
      <c r="E6" s="108" t="s">
        <v>21</v>
      </c>
      <c r="F6" s="108" t="s">
        <v>63</v>
      </c>
      <c r="G6" s="108" t="s">
        <v>108</v>
      </c>
      <c r="H6" s="108" t="s">
        <v>109</v>
      </c>
      <c r="I6" s="108" t="s">
        <v>110</v>
      </c>
      <c r="J6" s="108" t="s">
        <v>111</v>
      </c>
      <c r="K6" s="108" t="s">
        <v>70</v>
      </c>
      <c r="L6" s="109" t="s">
        <v>22</v>
      </c>
      <c r="N6" s="49" t="s">
        <v>9</v>
      </c>
      <c r="O6" s="9"/>
      <c r="P6" s="107" t="s">
        <v>7</v>
      </c>
      <c r="Q6" s="107" t="s">
        <v>8</v>
      </c>
    </row>
    <row r="7" spans="1:17" ht="51.75" customHeight="1">
      <c r="B7" s="56" t="s">
        <v>105</v>
      </c>
      <c r="C7" s="108"/>
      <c r="D7" s="108"/>
      <c r="E7" s="108"/>
      <c r="F7" s="108"/>
      <c r="G7" s="108"/>
      <c r="H7" s="108"/>
      <c r="I7" s="108"/>
      <c r="J7" s="108"/>
      <c r="K7" s="108"/>
      <c r="L7" s="109"/>
      <c r="N7" s="49" t="s">
        <v>112</v>
      </c>
      <c r="O7" s="57"/>
      <c r="P7" s="107"/>
      <c r="Q7" s="107"/>
    </row>
    <row r="8" spans="1:17" ht="15.95" customHeight="1">
      <c r="A8" s="16"/>
      <c r="B8" s="28" t="s">
        <v>12</v>
      </c>
      <c r="C8" s="86">
        <v>32</v>
      </c>
      <c r="D8" s="86">
        <v>0</v>
      </c>
      <c r="E8" s="86">
        <v>319</v>
      </c>
      <c r="F8" s="86">
        <v>728</v>
      </c>
      <c r="G8" s="86">
        <v>77</v>
      </c>
      <c r="H8" s="86">
        <v>252</v>
      </c>
      <c r="I8" s="86">
        <v>33</v>
      </c>
      <c r="J8" s="86">
        <v>15</v>
      </c>
      <c r="K8" s="86">
        <v>36</v>
      </c>
      <c r="L8" s="59">
        <f>SUM(C8:K8)</f>
        <v>1492</v>
      </c>
      <c r="M8" s="10"/>
      <c r="N8" s="10"/>
      <c r="O8" s="19"/>
      <c r="P8" s="46">
        <v>1492</v>
      </c>
      <c r="Q8" s="47">
        <f t="shared" ref="Q8:Q13" si="0">P8-L8</f>
        <v>0</v>
      </c>
    </row>
    <row r="9" spans="1:17" ht="15.95" customHeight="1">
      <c r="A9" s="16"/>
      <c r="B9" s="28" t="s">
        <v>57</v>
      </c>
      <c r="C9" s="43"/>
      <c r="D9" s="43"/>
      <c r="E9" s="43"/>
      <c r="F9" s="43"/>
      <c r="G9" s="43"/>
      <c r="H9" s="43"/>
      <c r="I9" s="43"/>
      <c r="J9" s="43"/>
      <c r="K9" s="43"/>
      <c r="L9" s="43"/>
      <c r="M9" s="10"/>
      <c r="N9" s="10"/>
      <c r="O9" s="19"/>
      <c r="P9" s="78"/>
      <c r="Q9" s="79"/>
    </row>
    <row r="10" spans="1:17" ht="15.95" customHeight="1">
      <c r="A10" s="16"/>
      <c r="B10" s="29" t="s">
        <v>94</v>
      </c>
      <c r="C10" s="17">
        <v>1969</v>
      </c>
      <c r="D10" s="17">
        <v>0</v>
      </c>
      <c r="E10" s="17">
        <v>0</v>
      </c>
      <c r="F10" s="17">
        <v>44355</v>
      </c>
      <c r="G10" s="17">
        <v>4704</v>
      </c>
      <c r="H10" s="17">
        <v>15373</v>
      </c>
      <c r="I10" s="17">
        <v>2011</v>
      </c>
      <c r="J10" s="17">
        <v>887</v>
      </c>
      <c r="K10" s="17">
        <v>0</v>
      </c>
      <c r="L10" s="33">
        <f>SUM(C10:K10)</f>
        <v>69299</v>
      </c>
      <c r="M10" s="10"/>
      <c r="N10" s="10"/>
      <c r="O10" s="18"/>
      <c r="P10" s="46">
        <v>69299</v>
      </c>
      <c r="Q10" s="47">
        <f t="shared" si="0"/>
        <v>0</v>
      </c>
    </row>
    <row r="11" spans="1:17" ht="15.95" customHeight="1">
      <c r="B11" s="29" t="s">
        <v>91</v>
      </c>
      <c r="C11" s="17">
        <v>0</v>
      </c>
      <c r="D11" s="17">
        <v>0</v>
      </c>
      <c r="E11" s="17">
        <v>0</v>
      </c>
      <c r="F11" s="17">
        <v>0</v>
      </c>
      <c r="G11" s="17">
        <v>0</v>
      </c>
      <c r="H11" s="17">
        <v>0</v>
      </c>
      <c r="I11" s="17">
        <v>0</v>
      </c>
      <c r="J11" s="17">
        <v>0</v>
      </c>
      <c r="K11" s="17">
        <v>0</v>
      </c>
      <c r="L11" s="33">
        <f>SUM(C11:K11)</f>
        <v>0</v>
      </c>
      <c r="O11" s="15"/>
      <c r="P11" s="46">
        <v>0</v>
      </c>
      <c r="Q11" s="47">
        <f t="shared" si="0"/>
        <v>0</v>
      </c>
    </row>
    <row r="12" spans="1:17" ht="15.95" customHeight="1">
      <c r="B12" s="28" t="s">
        <v>15</v>
      </c>
      <c r="C12" s="17">
        <v>1897</v>
      </c>
      <c r="D12" s="17">
        <v>8</v>
      </c>
      <c r="E12" s="17">
        <v>17923</v>
      </c>
      <c r="F12" s="17">
        <v>43790</v>
      </c>
      <c r="G12" s="17">
        <v>4633</v>
      </c>
      <c r="H12" s="17">
        <v>15205</v>
      </c>
      <c r="I12" s="17">
        <v>1951</v>
      </c>
      <c r="J12" s="17">
        <v>847</v>
      </c>
      <c r="K12" s="17">
        <v>1973</v>
      </c>
      <c r="L12" s="33">
        <f>SUM(C12:K12)</f>
        <v>88227</v>
      </c>
      <c r="M12" s="10"/>
      <c r="N12" s="10"/>
      <c r="O12" s="11"/>
      <c r="P12" s="46">
        <v>88227</v>
      </c>
      <c r="Q12" s="47">
        <f t="shared" si="0"/>
        <v>0</v>
      </c>
    </row>
    <row r="13" spans="1:17" ht="15.95" customHeight="1">
      <c r="B13" s="31" t="s">
        <v>68</v>
      </c>
      <c r="C13" s="32">
        <f>C8+C9+C10+C11+C12</f>
        <v>3898</v>
      </c>
      <c r="D13" s="32">
        <f t="shared" ref="D13:L13" si="1">D8+D9+D10+D11+D12</f>
        <v>8</v>
      </c>
      <c r="E13" s="32">
        <f t="shared" si="1"/>
        <v>18242</v>
      </c>
      <c r="F13" s="32">
        <f t="shared" si="1"/>
        <v>88873</v>
      </c>
      <c r="G13" s="32">
        <f t="shared" si="1"/>
        <v>9414</v>
      </c>
      <c r="H13" s="32">
        <f t="shared" si="1"/>
        <v>30830</v>
      </c>
      <c r="I13" s="32">
        <f t="shared" si="1"/>
        <v>3995</v>
      </c>
      <c r="J13" s="32">
        <f t="shared" si="1"/>
        <v>1749</v>
      </c>
      <c r="K13" s="32">
        <f t="shared" si="1"/>
        <v>2009</v>
      </c>
      <c r="L13" s="32">
        <f t="shared" si="1"/>
        <v>159018</v>
      </c>
      <c r="M13" s="12"/>
      <c r="N13" s="10"/>
      <c r="O13" s="11"/>
      <c r="P13" s="46">
        <v>159018</v>
      </c>
      <c r="Q13" s="47">
        <f t="shared" si="0"/>
        <v>0</v>
      </c>
    </row>
    <row r="14" spans="1:17" ht="12.75" customHeight="1">
      <c r="C14" s="3"/>
      <c r="D14" s="3"/>
      <c r="E14" s="3"/>
      <c r="F14" s="3"/>
      <c r="G14" s="3"/>
      <c r="H14" s="3"/>
      <c r="I14" s="3"/>
      <c r="J14" s="3"/>
      <c r="K14" s="3"/>
      <c r="L14" s="3"/>
      <c r="N14" s="10"/>
      <c r="O14" s="5"/>
      <c r="P14" s="7"/>
      <c r="Q14" s="7"/>
    </row>
    <row r="15" spans="1:17" ht="15.95" customHeight="1">
      <c r="B15" s="45" t="s">
        <v>95</v>
      </c>
      <c r="C15" s="83">
        <f t="shared" ref="C15:K15" si="2">IF(C10&gt;-C21,C10+C21,0)</f>
        <v>0</v>
      </c>
      <c r="D15" s="83">
        <f t="shared" si="2"/>
        <v>0</v>
      </c>
      <c r="E15" s="83">
        <f t="shared" si="2"/>
        <v>0</v>
      </c>
      <c r="F15" s="83">
        <f t="shared" si="2"/>
        <v>0</v>
      </c>
      <c r="G15" s="83">
        <f t="shared" si="2"/>
        <v>0</v>
      </c>
      <c r="H15" s="83">
        <f t="shared" si="2"/>
        <v>0</v>
      </c>
      <c r="I15" s="83">
        <f t="shared" si="2"/>
        <v>0</v>
      </c>
      <c r="J15" s="83">
        <f t="shared" si="2"/>
        <v>0</v>
      </c>
      <c r="K15" s="83">
        <f t="shared" si="2"/>
        <v>0</v>
      </c>
      <c r="L15" s="33">
        <f>SUM(C15:K15)</f>
        <v>0</v>
      </c>
      <c r="N15" s="10"/>
      <c r="O15" s="5"/>
      <c r="P15" s="7"/>
      <c r="Q15" s="7"/>
    </row>
    <row r="16" spans="1:17" ht="15.95" customHeight="1">
      <c r="B16" s="31" t="s">
        <v>92</v>
      </c>
      <c r="C16" s="32">
        <f>SUM(C8:C9,C12,C15)+C19+C20+C11</f>
        <v>1929</v>
      </c>
      <c r="D16" s="32">
        <f t="shared" ref="D16:K16" si="3">SUM(D8:D9,D12,D15)+D19+D20+D11</f>
        <v>8</v>
      </c>
      <c r="E16" s="32">
        <f t="shared" si="3"/>
        <v>18242</v>
      </c>
      <c r="F16" s="32">
        <f t="shared" si="3"/>
        <v>44518</v>
      </c>
      <c r="G16" s="32">
        <f t="shared" si="3"/>
        <v>4710</v>
      </c>
      <c r="H16" s="32">
        <f t="shared" si="3"/>
        <v>15457</v>
      </c>
      <c r="I16" s="32">
        <f t="shared" si="3"/>
        <v>1984</v>
      </c>
      <c r="J16" s="32">
        <f t="shared" si="3"/>
        <v>862</v>
      </c>
      <c r="K16" s="32">
        <f t="shared" si="3"/>
        <v>2009</v>
      </c>
      <c r="L16" s="32">
        <f>SUM(C16:K16)</f>
        <v>89719</v>
      </c>
      <c r="N16" s="10"/>
      <c r="O16" s="6"/>
      <c r="P16" s="7"/>
      <c r="Q16" s="7"/>
    </row>
    <row r="17" spans="1:19" ht="12.75" customHeight="1">
      <c r="A17" s="16"/>
      <c r="C17" s="3"/>
      <c r="D17" s="3"/>
      <c r="E17" s="3"/>
      <c r="F17" s="3"/>
      <c r="G17" s="3"/>
      <c r="H17" s="3"/>
      <c r="I17" s="3"/>
      <c r="J17" s="3"/>
      <c r="K17" s="3"/>
      <c r="L17" s="3"/>
      <c r="O17" s="18"/>
      <c r="P17" s="7"/>
      <c r="Q17" s="7"/>
    </row>
    <row r="18" spans="1:19" ht="15.95" customHeight="1">
      <c r="B18" s="21" t="s">
        <v>54</v>
      </c>
      <c r="C18" s="3"/>
      <c r="D18" s="3"/>
      <c r="E18" s="3"/>
      <c r="F18" s="3"/>
      <c r="G18" s="3"/>
      <c r="H18" s="3"/>
      <c r="I18" s="3"/>
      <c r="J18" s="3"/>
      <c r="K18" s="3"/>
      <c r="L18" s="3"/>
      <c r="M18" s="10"/>
      <c r="N18" s="5"/>
      <c r="O18" s="3"/>
      <c r="P18" s="7"/>
      <c r="Q18" s="7"/>
      <c r="R18" s="42"/>
      <c r="S18" s="42"/>
    </row>
    <row r="19" spans="1:19" ht="15.95" customHeight="1">
      <c r="A19" s="16"/>
      <c r="B19" s="29" t="s">
        <v>69</v>
      </c>
      <c r="C19" s="17">
        <v>0</v>
      </c>
      <c r="D19" s="17">
        <v>0</v>
      </c>
      <c r="E19" s="17">
        <v>0</v>
      </c>
      <c r="F19" s="17">
        <v>0</v>
      </c>
      <c r="G19" s="17">
        <v>0</v>
      </c>
      <c r="H19" s="17">
        <v>0</v>
      </c>
      <c r="I19" s="17">
        <v>0</v>
      </c>
      <c r="J19" s="17">
        <v>0</v>
      </c>
      <c r="K19" s="17">
        <v>0</v>
      </c>
      <c r="L19" s="33">
        <f t="shared" ref="L19:L23" si="4">SUM(C19:K19)</f>
        <v>0</v>
      </c>
      <c r="O19" s="19"/>
      <c r="P19" s="46">
        <v>0</v>
      </c>
      <c r="Q19" s="47">
        <f t="shared" ref="Q19:Q23" si="5">P19-L19</f>
        <v>0</v>
      </c>
    </row>
    <row r="20" spans="1:19" ht="15.95" customHeight="1">
      <c r="A20" s="16"/>
      <c r="B20" s="28" t="s">
        <v>56</v>
      </c>
      <c r="C20" s="43"/>
      <c r="D20" s="43"/>
      <c r="E20" s="43"/>
      <c r="F20" s="43"/>
      <c r="G20" s="43"/>
      <c r="H20" s="43"/>
      <c r="I20" s="43"/>
      <c r="J20" s="43"/>
      <c r="K20" s="43"/>
      <c r="L20" s="43"/>
      <c r="O20" s="18"/>
      <c r="P20" s="78"/>
      <c r="Q20" s="79"/>
    </row>
    <row r="21" spans="1:19" ht="15.95" customHeight="1">
      <c r="B21" s="29" t="s">
        <v>97</v>
      </c>
      <c r="C21" s="17">
        <v>-18314</v>
      </c>
      <c r="D21" s="17">
        <v>0</v>
      </c>
      <c r="E21" s="17">
        <v>0</v>
      </c>
      <c r="F21" s="17">
        <v>-44355</v>
      </c>
      <c r="G21" s="17">
        <v>-4704</v>
      </c>
      <c r="H21" s="17">
        <v>-15373</v>
      </c>
      <c r="I21" s="17">
        <v>-2011</v>
      </c>
      <c r="J21" s="17">
        <v>-887</v>
      </c>
      <c r="K21" s="17">
        <v>0</v>
      </c>
      <c r="L21" s="33">
        <f t="shared" si="4"/>
        <v>-85644</v>
      </c>
      <c r="O21" s="18"/>
      <c r="P21" s="46">
        <v>-85644</v>
      </c>
      <c r="Q21" s="47">
        <f t="shared" si="5"/>
        <v>0</v>
      </c>
    </row>
    <row r="22" spans="1:19" ht="15.95" customHeight="1">
      <c r="B22" s="28" t="s">
        <v>17</v>
      </c>
      <c r="C22" s="17">
        <v>-5</v>
      </c>
      <c r="D22" s="17">
        <v>0</v>
      </c>
      <c r="E22" s="17">
        <v>-104</v>
      </c>
      <c r="F22" s="17">
        <v>-9295</v>
      </c>
      <c r="G22" s="17">
        <v>-402</v>
      </c>
      <c r="H22" s="17">
        <v>-1205</v>
      </c>
      <c r="I22" s="17">
        <v>-41</v>
      </c>
      <c r="J22" s="17">
        <v>-73</v>
      </c>
      <c r="K22" s="17">
        <v>-1730</v>
      </c>
      <c r="L22" s="33">
        <f t="shared" si="4"/>
        <v>-12855</v>
      </c>
      <c r="O22" s="18"/>
      <c r="P22" s="46">
        <v>-12855</v>
      </c>
      <c r="Q22" s="47">
        <f t="shared" si="5"/>
        <v>0</v>
      </c>
    </row>
    <row r="23" spans="1:19" ht="15.95" customHeight="1">
      <c r="B23" s="34" t="s">
        <v>90</v>
      </c>
      <c r="C23" s="32">
        <f t="shared" ref="C23:K23" si="6">SUM(C19:C22)</f>
        <v>-18319</v>
      </c>
      <c r="D23" s="32">
        <f t="shared" si="6"/>
        <v>0</v>
      </c>
      <c r="E23" s="32">
        <f t="shared" si="6"/>
        <v>-104</v>
      </c>
      <c r="F23" s="32">
        <f t="shared" si="6"/>
        <v>-53650</v>
      </c>
      <c r="G23" s="32">
        <f t="shared" si="6"/>
        <v>-5106</v>
      </c>
      <c r="H23" s="32">
        <f t="shared" si="6"/>
        <v>-16578</v>
      </c>
      <c r="I23" s="32">
        <f t="shared" si="6"/>
        <v>-2052</v>
      </c>
      <c r="J23" s="32">
        <f t="shared" si="6"/>
        <v>-960</v>
      </c>
      <c r="K23" s="32">
        <f t="shared" si="6"/>
        <v>-1730</v>
      </c>
      <c r="L23" s="32">
        <f t="shared" si="4"/>
        <v>-98499</v>
      </c>
      <c r="M23" s="1"/>
      <c r="O23" s="15"/>
      <c r="P23" s="46">
        <v>-98499</v>
      </c>
      <c r="Q23" s="47">
        <f t="shared" si="5"/>
        <v>0</v>
      </c>
    </row>
    <row r="24" spans="1:19" ht="12.75" customHeight="1">
      <c r="A24" s="16"/>
      <c r="B24" s="2"/>
      <c r="C24" s="3"/>
      <c r="D24" s="3"/>
      <c r="E24" s="3"/>
      <c r="F24" s="3"/>
      <c r="G24" s="3"/>
      <c r="H24" s="3"/>
      <c r="I24" s="3"/>
      <c r="J24" s="3"/>
      <c r="K24" s="3"/>
      <c r="L24" s="3"/>
      <c r="O24" s="16"/>
      <c r="P24" s="7"/>
      <c r="Q24" s="7"/>
    </row>
    <row r="25" spans="1:19" ht="15.95" customHeight="1">
      <c r="A25" s="16"/>
      <c r="B25" s="45" t="s">
        <v>96</v>
      </c>
      <c r="C25" s="83">
        <f t="shared" ref="C25:K25" si="7">IF(-C21&gt;C10,C21+C10,0)</f>
        <v>-16345</v>
      </c>
      <c r="D25" s="83">
        <f t="shared" si="7"/>
        <v>0</v>
      </c>
      <c r="E25" s="83">
        <f t="shared" si="7"/>
        <v>0</v>
      </c>
      <c r="F25" s="83">
        <f t="shared" si="7"/>
        <v>0</v>
      </c>
      <c r="G25" s="83">
        <f t="shared" si="7"/>
        <v>0</v>
      </c>
      <c r="H25" s="83">
        <f t="shared" si="7"/>
        <v>0</v>
      </c>
      <c r="I25" s="83">
        <f t="shared" si="7"/>
        <v>0</v>
      </c>
      <c r="J25" s="83">
        <f t="shared" si="7"/>
        <v>0</v>
      </c>
      <c r="K25" s="83">
        <f t="shared" si="7"/>
        <v>0</v>
      </c>
      <c r="L25" s="33">
        <f t="shared" ref="L25:L26" si="8">SUM(C25:K25)</f>
        <v>-16345</v>
      </c>
      <c r="O25" s="16"/>
      <c r="P25" s="7"/>
      <c r="Q25" s="7"/>
    </row>
    <row r="26" spans="1:19" ht="15.95" customHeight="1">
      <c r="A26" s="16"/>
      <c r="B26" s="31" t="s">
        <v>93</v>
      </c>
      <c r="C26" s="32">
        <f>SUM(C22,C25)</f>
        <v>-16350</v>
      </c>
      <c r="D26" s="32">
        <f t="shared" ref="D26:K26" si="9">SUM(D22,D25)</f>
        <v>0</v>
      </c>
      <c r="E26" s="32">
        <f t="shared" si="9"/>
        <v>-104</v>
      </c>
      <c r="F26" s="32">
        <f t="shared" si="9"/>
        <v>-9295</v>
      </c>
      <c r="G26" s="32">
        <f t="shared" si="9"/>
        <v>-402</v>
      </c>
      <c r="H26" s="32">
        <f t="shared" si="9"/>
        <v>-1205</v>
      </c>
      <c r="I26" s="32">
        <f t="shared" si="9"/>
        <v>-41</v>
      </c>
      <c r="J26" s="32">
        <f t="shared" si="9"/>
        <v>-73</v>
      </c>
      <c r="K26" s="32">
        <f t="shared" si="9"/>
        <v>-1730</v>
      </c>
      <c r="L26" s="32">
        <f t="shared" si="8"/>
        <v>-29200</v>
      </c>
      <c r="O26" s="15"/>
      <c r="P26" s="7"/>
      <c r="Q26" s="7"/>
    </row>
    <row r="27" spans="1:19" ht="12.75" customHeight="1">
      <c r="A27" s="16"/>
      <c r="B27" s="2"/>
      <c r="C27" s="3"/>
      <c r="D27" s="3"/>
      <c r="E27" s="3"/>
      <c r="F27" s="3"/>
      <c r="G27" s="3"/>
      <c r="H27" s="3"/>
      <c r="I27" s="3"/>
      <c r="J27" s="3"/>
      <c r="K27" s="3"/>
      <c r="L27" s="3"/>
      <c r="O27" s="15"/>
      <c r="P27" s="7"/>
      <c r="Q27" s="7"/>
    </row>
    <row r="28" spans="1:19" ht="15.95" customHeight="1">
      <c r="A28" s="16"/>
      <c r="B28" s="31" t="s">
        <v>67</v>
      </c>
      <c r="C28" s="32">
        <f>C13+C23</f>
        <v>-14421</v>
      </c>
      <c r="D28" s="32">
        <f t="shared" ref="D28:L28" si="10">D13+D23</f>
        <v>8</v>
      </c>
      <c r="E28" s="32">
        <f t="shared" si="10"/>
        <v>18138</v>
      </c>
      <c r="F28" s="32">
        <f t="shared" si="10"/>
        <v>35223</v>
      </c>
      <c r="G28" s="32">
        <f t="shared" si="10"/>
        <v>4308</v>
      </c>
      <c r="H28" s="32">
        <f t="shared" si="10"/>
        <v>14252</v>
      </c>
      <c r="I28" s="32">
        <f t="shared" si="10"/>
        <v>1943</v>
      </c>
      <c r="J28" s="32">
        <f t="shared" si="10"/>
        <v>789</v>
      </c>
      <c r="K28" s="32">
        <f t="shared" si="10"/>
        <v>279</v>
      </c>
      <c r="L28" s="32">
        <f t="shared" si="10"/>
        <v>60519</v>
      </c>
      <c r="M28" s="1"/>
      <c r="O28" s="15"/>
      <c r="P28" s="46">
        <v>60519</v>
      </c>
      <c r="Q28" s="47">
        <f>P28-L28</f>
        <v>0</v>
      </c>
    </row>
    <row r="29" spans="1:19" ht="12.75" customHeight="1">
      <c r="A29" s="20"/>
      <c r="B29" s="2"/>
      <c r="C29" s="3"/>
      <c r="D29" s="3"/>
      <c r="E29" s="3"/>
      <c r="F29" s="3"/>
      <c r="G29" s="3"/>
      <c r="H29" s="3"/>
      <c r="I29" s="3"/>
      <c r="J29" s="3"/>
      <c r="K29" s="3"/>
      <c r="L29" s="3"/>
      <c r="O29" s="41"/>
      <c r="P29" s="3"/>
      <c r="Q29" s="3"/>
    </row>
    <row r="30" spans="1:19" ht="15.95" customHeight="1">
      <c r="B30" s="28" t="s">
        <v>14</v>
      </c>
      <c r="C30" s="17">
        <v>0</v>
      </c>
      <c r="D30" s="17">
        <v>0</v>
      </c>
      <c r="E30" s="17">
        <v>0</v>
      </c>
      <c r="F30" s="17">
        <v>0</v>
      </c>
      <c r="G30" s="17">
        <v>0</v>
      </c>
      <c r="H30" s="17">
        <v>0</v>
      </c>
      <c r="I30" s="17">
        <v>0</v>
      </c>
      <c r="J30" s="17">
        <v>0</v>
      </c>
      <c r="K30" s="17">
        <v>0</v>
      </c>
      <c r="L30" s="33">
        <f>SUM(C30:K30)</f>
        <v>0</v>
      </c>
      <c r="M30" s="10"/>
      <c r="N30" s="10"/>
      <c r="P30" s="11"/>
      <c r="Q30" s="15"/>
    </row>
    <row r="31" spans="1:19" s="16" customFormat="1" ht="12.75" customHeight="1">
      <c r="A31" s="85"/>
      <c r="B31" s="14"/>
      <c r="C31" s="11"/>
      <c r="D31" s="11"/>
      <c r="E31" s="11"/>
      <c r="F31" s="11"/>
      <c r="G31" s="11"/>
      <c r="H31" s="11"/>
      <c r="I31" s="11"/>
      <c r="J31" s="11"/>
      <c r="K31" s="11"/>
      <c r="L31" s="11"/>
      <c r="M31" s="13"/>
      <c r="N31" s="13"/>
      <c r="O31" s="36"/>
      <c r="P31" s="25"/>
      <c r="Q31" s="26"/>
    </row>
    <row r="32" spans="1:19" s="16" customFormat="1" ht="15.95" customHeight="1">
      <c r="B32" s="37" t="s">
        <v>106</v>
      </c>
      <c r="C32" s="11"/>
      <c r="D32" s="11"/>
      <c r="E32" s="11"/>
      <c r="F32" s="11"/>
      <c r="G32" s="11"/>
      <c r="H32" s="11"/>
      <c r="I32" s="11"/>
      <c r="J32" s="11"/>
      <c r="K32" s="11"/>
      <c r="L32" s="15"/>
      <c r="M32" s="25"/>
      <c r="O32" s="15"/>
      <c r="P32" s="15"/>
      <c r="Q32" s="15"/>
      <c r="S32" s="15"/>
    </row>
    <row r="33" spans="1:19" s="16" customFormat="1" ht="15.95" customHeight="1">
      <c r="A33" s="85"/>
      <c r="B33" s="45" t="s">
        <v>117</v>
      </c>
      <c r="C33" s="83">
        <v>2275</v>
      </c>
      <c r="D33" s="83">
        <v>7</v>
      </c>
      <c r="E33" s="83">
        <v>18777</v>
      </c>
      <c r="F33" s="83">
        <v>45538</v>
      </c>
      <c r="G33" s="83">
        <v>3318</v>
      </c>
      <c r="H33" s="83">
        <v>15856</v>
      </c>
      <c r="I33" s="83">
        <v>1408</v>
      </c>
      <c r="J33" s="83">
        <v>871</v>
      </c>
      <c r="K33" s="83">
        <v>2085</v>
      </c>
      <c r="L33" s="83">
        <v>90135</v>
      </c>
      <c r="M33" s="13"/>
      <c r="N33" s="13"/>
      <c r="O33" s="36"/>
      <c r="P33" s="40"/>
      <c r="Q33" s="39"/>
    </row>
    <row r="34" spans="1:19" ht="15.95" customHeight="1">
      <c r="B34" s="45" t="s">
        <v>118</v>
      </c>
      <c r="C34" s="83">
        <v>-16140</v>
      </c>
      <c r="D34" s="83">
        <v>0</v>
      </c>
      <c r="E34" s="83">
        <v>-83</v>
      </c>
      <c r="F34" s="83">
        <v>-9082</v>
      </c>
      <c r="G34" s="83">
        <v>-325</v>
      </c>
      <c r="H34" s="83">
        <v>-951</v>
      </c>
      <c r="I34" s="83">
        <v>-48</v>
      </c>
      <c r="J34" s="83">
        <v>-35</v>
      </c>
      <c r="K34" s="83">
        <v>-1703</v>
      </c>
      <c r="L34" s="83">
        <v>-28367</v>
      </c>
      <c r="O34" s="36"/>
      <c r="P34" s="3"/>
      <c r="Q34" s="3"/>
    </row>
    <row r="35" spans="1:19" ht="15.95" customHeight="1">
      <c r="B35" s="45" t="s">
        <v>119</v>
      </c>
      <c r="C35" s="83">
        <v>-13865</v>
      </c>
      <c r="D35" s="83">
        <v>7</v>
      </c>
      <c r="E35" s="83">
        <v>18694</v>
      </c>
      <c r="F35" s="83">
        <v>36456</v>
      </c>
      <c r="G35" s="83">
        <v>2993</v>
      </c>
      <c r="H35" s="83">
        <v>14905</v>
      </c>
      <c r="I35" s="83">
        <v>1360</v>
      </c>
      <c r="J35" s="83">
        <v>836</v>
      </c>
      <c r="K35" s="83">
        <v>382</v>
      </c>
      <c r="L35" s="83">
        <v>61768</v>
      </c>
      <c r="O35" s="36"/>
      <c r="P35" s="3"/>
      <c r="Q35" s="3"/>
    </row>
    <row r="36" spans="1:19" ht="12.75" customHeight="1">
      <c r="C36" s="41">
        <v>2</v>
      </c>
      <c r="D36" s="41">
        <v>3</v>
      </c>
      <c r="E36" s="41">
        <v>4</v>
      </c>
      <c r="F36" s="41">
        <v>5</v>
      </c>
      <c r="G36" s="41">
        <v>6</v>
      </c>
      <c r="H36" s="41">
        <v>7</v>
      </c>
      <c r="I36" s="41">
        <v>8</v>
      </c>
      <c r="J36" s="41">
        <v>9</v>
      </c>
      <c r="K36" s="41">
        <v>10</v>
      </c>
      <c r="L36" s="41">
        <v>11</v>
      </c>
      <c r="O36" s="36"/>
      <c r="P36" s="3"/>
      <c r="Q36" s="3"/>
    </row>
    <row r="37" spans="1:19" ht="18" customHeight="1">
      <c r="B37" s="27" t="s">
        <v>103</v>
      </c>
      <c r="C37" s="3"/>
      <c r="D37" s="3"/>
      <c r="E37" s="3"/>
      <c r="F37" s="3"/>
      <c r="G37" s="3"/>
      <c r="H37" s="3"/>
      <c r="I37" s="3"/>
      <c r="J37" s="3"/>
      <c r="K37" s="3"/>
      <c r="L37" s="3"/>
      <c r="O37" s="3"/>
      <c r="P37" s="3"/>
      <c r="Q37" s="3"/>
      <c r="R37" s="3"/>
      <c r="S37" s="3"/>
    </row>
    <row r="38" spans="1:19" ht="15.95" customHeight="1">
      <c r="B38" s="1" t="s">
        <v>53</v>
      </c>
      <c r="C38" s="3"/>
      <c r="D38" s="3"/>
      <c r="E38" s="3"/>
      <c r="F38" s="3"/>
      <c r="G38" s="3"/>
      <c r="H38" s="3"/>
      <c r="I38" s="3"/>
      <c r="J38" s="3"/>
      <c r="K38" s="3"/>
      <c r="L38" s="3"/>
      <c r="O38" s="36"/>
      <c r="P38" s="3"/>
      <c r="Q38" s="3"/>
    </row>
    <row r="39" spans="1:19" ht="15.95" customHeight="1">
      <c r="B39" s="28" t="s">
        <v>10</v>
      </c>
      <c r="C39" s="17">
        <v>996</v>
      </c>
      <c r="D39" s="17">
        <v>0</v>
      </c>
      <c r="E39" s="17">
        <v>8562</v>
      </c>
      <c r="F39" s="17">
        <v>10342</v>
      </c>
      <c r="G39" s="17">
        <v>1220</v>
      </c>
      <c r="H39" s="17">
        <v>3263</v>
      </c>
      <c r="I39" s="17">
        <v>860</v>
      </c>
      <c r="J39" s="17">
        <v>529</v>
      </c>
      <c r="K39" s="17">
        <v>1366</v>
      </c>
      <c r="L39" s="33">
        <f t="shared" ref="L39:L46" si="11">SUM(C39:K39)</f>
        <v>27138</v>
      </c>
      <c r="O39" s="81"/>
      <c r="P39" s="46">
        <v>27138</v>
      </c>
      <c r="Q39" s="47">
        <f>P39-L39</f>
        <v>0</v>
      </c>
    </row>
    <row r="40" spans="1:19" ht="15.95" customHeight="1">
      <c r="B40" s="53" t="s">
        <v>11</v>
      </c>
      <c r="C40" s="44">
        <f>SUM(C41:C46)</f>
        <v>1968</v>
      </c>
      <c r="D40" s="44">
        <f>SUM(D41:D46)</f>
        <v>0</v>
      </c>
      <c r="E40" s="44">
        <f t="shared" ref="E40:J40" si="12">SUM(E41:E46)</f>
        <v>8381</v>
      </c>
      <c r="F40" s="44">
        <f t="shared" si="12"/>
        <v>31999</v>
      </c>
      <c r="G40" s="44">
        <f>SUM(G41:G46)</f>
        <v>3323</v>
      </c>
      <c r="H40" s="44">
        <f t="shared" si="12"/>
        <v>11397</v>
      </c>
      <c r="I40" s="44">
        <f t="shared" si="12"/>
        <v>970</v>
      </c>
      <c r="J40" s="44">
        <f t="shared" si="12"/>
        <v>284</v>
      </c>
      <c r="K40" s="44">
        <f>SUM(K41:K46)</f>
        <v>195</v>
      </c>
      <c r="L40" s="33">
        <f t="shared" si="11"/>
        <v>58517</v>
      </c>
      <c r="O40" s="81"/>
      <c r="P40" s="46">
        <v>58517</v>
      </c>
      <c r="Q40" s="47">
        <f>P40-L40</f>
        <v>0</v>
      </c>
    </row>
    <row r="41" spans="1:19" ht="15.95" customHeight="1">
      <c r="B41" s="29" t="s">
        <v>71</v>
      </c>
      <c r="C41" s="17">
        <v>0</v>
      </c>
      <c r="D41" s="17">
        <v>0</v>
      </c>
      <c r="E41" s="17">
        <v>3902</v>
      </c>
      <c r="F41" s="17">
        <v>1234</v>
      </c>
      <c r="G41" s="17">
        <v>886</v>
      </c>
      <c r="H41" s="17">
        <v>586</v>
      </c>
      <c r="I41" s="17">
        <v>18</v>
      </c>
      <c r="J41" s="17">
        <v>0</v>
      </c>
      <c r="K41" s="17">
        <v>0</v>
      </c>
      <c r="L41" s="33">
        <f t="shared" si="11"/>
        <v>6626</v>
      </c>
      <c r="O41" s="36"/>
      <c r="P41" s="3"/>
      <c r="Q41" s="3"/>
    </row>
    <row r="42" spans="1:19" ht="15.95" customHeight="1">
      <c r="B42" s="29" t="s">
        <v>72</v>
      </c>
      <c r="C42" s="17">
        <v>0</v>
      </c>
      <c r="D42" s="17">
        <v>0</v>
      </c>
      <c r="E42" s="17">
        <v>3667</v>
      </c>
      <c r="F42" s="17">
        <v>27522</v>
      </c>
      <c r="G42" s="17">
        <v>1211</v>
      </c>
      <c r="H42" s="17">
        <v>10670</v>
      </c>
      <c r="I42" s="17">
        <v>938</v>
      </c>
      <c r="J42" s="17">
        <v>142</v>
      </c>
      <c r="K42" s="17">
        <v>0</v>
      </c>
      <c r="L42" s="33">
        <f t="shared" si="11"/>
        <v>44150</v>
      </c>
      <c r="O42" s="5"/>
      <c r="P42" s="3"/>
      <c r="Q42" s="3"/>
    </row>
    <row r="43" spans="1:19" ht="15.95" customHeight="1">
      <c r="B43" s="29" t="s">
        <v>73</v>
      </c>
      <c r="C43" s="17">
        <v>1099</v>
      </c>
      <c r="D43" s="17">
        <v>0</v>
      </c>
      <c r="E43" s="17">
        <v>605</v>
      </c>
      <c r="F43" s="17">
        <v>844</v>
      </c>
      <c r="G43" s="17">
        <v>443</v>
      </c>
      <c r="H43" s="17">
        <v>22</v>
      </c>
      <c r="I43" s="17">
        <v>3</v>
      </c>
      <c r="J43" s="17">
        <v>142</v>
      </c>
      <c r="K43" s="17">
        <v>24</v>
      </c>
      <c r="L43" s="33">
        <f t="shared" si="11"/>
        <v>3182</v>
      </c>
      <c r="O43" s="36"/>
      <c r="P43" s="3"/>
      <c r="Q43" s="3"/>
    </row>
    <row r="44" spans="1:19" ht="15.95" customHeight="1">
      <c r="B44" s="29" t="s">
        <v>74</v>
      </c>
      <c r="C44" s="17">
        <v>0</v>
      </c>
      <c r="D44" s="17">
        <v>0</v>
      </c>
      <c r="E44" s="17">
        <v>0</v>
      </c>
      <c r="F44" s="17">
        <v>0</v>
      </c>
      <c r="G44" s="17">
        <v>0</v>
      </c>
      <c r="H44" s="17">
        <v>0</v>
      </c>
      <c r="I44" s="17">
        <v>0</v>
      </c>
      <c r="J44" s="17">
        <v>0</v>
      </c>
      <c r="K44" s="17">
        <v>0</v>
      </c>
      <c r="L44" s="33">
        <f t="shared" si="11"/>
        <v>0</v>
      </c>
      <c r="O44" s="51"/>
      <c r="P44" s="46">
        <v>0</v>
      </c>
      <c r="Q44" s="47">
        <f>P44-L44</f>
        <v>0</v>
      </c>
    </row>
    <row r="45" spans="1:19" ht="15.95" customHeight="1">
      <c r="B45" s="29" t="s">
        <v>75</v>
      </c>
      <c r="C45" s="17">
        <v>0</v>
      </c>
      <c r="D45" s="17">
        <v>0</v>
      </c>
      <c r="E45" s="17">
        <v>0</v>
      </c>
      <c r="F45" s="17">
        <v>0</v>
      </c>
      <c r="G45" s="17">
        <v>0</v>
      </c>
      <c r="H45" s="17">
        <v>101</v>
      </c>
      <c r="I45" s="17">
        <v>0</v>
      </c>
      <c r="J45" s="17">
        <v>0</v>
      </c>
      <c r="K45" s="17">
        <v>0</v>
      </c>
      <c r="L45" s="33">
        <f t="shared" si="11"/>
        <v>101</v>
      </c>
      <c r="O45" s="5"/>
      <c r="P45" s="46">
        <v>101</v>
      </c>
      <c r="Q45" s="47">
        <f>P45-L45</f>
        <v>0</v>
      </c>
    </row>
    <row r="46" spans="1:19" ht="15.95" customHeight="1">
      <c r="B46" s="29" t="s">
        <v>6</v>
      </c>
      <c r="C46" s="17">
        <v>869</v>
      </c>
      <c r="D46" s="17">
        <v>0</v>
      </c>
      <c r="E46" s="17">
        <v>207</v>
      </c>
      <c r="F46" s="17">
        <v>2399</v>
      </c>
      <c r="G46" s="17">
        <v>783</v>
      </c>
      <c r="H46" s="17">
        <v>18</v>
      </c>
      <c r="I46" s="17">
        <v>11</v>
      </c>
      <c r="J46" s="17">
        <v>0</v>
      </c>
      <c r="K46" s="17">
        <v>171</v>
      </c>
      <c r="L46" s="33">
        <f t="shared" si="11"/>
        <v>4458</v>
      </c>
      <c r="O46" s="5"/>
      <c r="P46" s="3"/>
      <c r="Q46" s="3"/>
    </row>
    <row r="47" spans="1:19" ht="15.95" customHeight="1">
      <c r="B47" s="1" t="s">
        <v>54</v>
      </c>
      <c r="C47" s="3"/>
      <c r="D47" s="3"/>
      <c r="E47" s="3"/>
      <c r="F47" s="3"/>
      <c r="G47" s="3"/>
      <c r="H47" s="3"/>
      <c r="I47" s="3"/>
      <c r="J47" s="3"/>
      <c r="K47" s="3"/>
      <c r="L47" s="3"/>
      <c r="O47" s="5"/>
      <c r="P47" s="3"/>
      <c r="Q47" s="3"/>
    </row>
    <row r="48" spans="1:19" ht="15.95" customHeight="1">
      <c r="B48" s="28" t="s">
        <v>13</v>
      </c>
      <c r="C48" s="17">
        <v>0</v>
      </c>
      <c r="D48" s="17">
        <v>0</v>
      </c>
      <c r="E48" s="17">
        <v>0</v>
      </c>
      <c r="F48" s="17">
        <v>0</v>
      </c>
      <c r="G48" s="17">
        <v>0</v>
      </c>
      <c r="H48" s="17">
        <v>0</v>
      </c>
      <c r="I48" s="17">
        <v>0</v>
      </c>
      <c r="J48" s="17">
        <v>0</v>
      </c>
      <c r="K48" s="17">
        <v>0</v>
      </c>
      <c r="L48" s="33">
        <f>SUM(C48:K48)</f>
        <v>0</v>
      </c>
      <c r="O48" s="51"/>
      <c r="P48" s="46">
        <v>0</v>
      </c>
      <c r="Q48" s="47">
        <f>P48-L48</f>
        <v>0</v>
      </c>
    </row>
    <row r="49" spans="2:19" ht="6" customHeight="1">
      <c r="B49" s="4"/>
      <c r="C49" s="3"/>
      <c r="D49" s="3"/>
      <c r="E49" s="3"/>
      <c r="F49" s="3"/>
      <c r="G49" s="3"/>
      <c r="H49" s="3"/>
      <c r="I49" s="3"/>
      <c r="J49" s="3"/>
      <c r="K49" s="3"/>
      <c r="L49" s="3"/>
      <c r="M49" s="3"/>
      <c r="O49" s="38"/>
      <c r="P49" s="3"/>
    </row>
    <row r="50" spans="2:19" ht="15.95" customHeight="1">
      <c r="B50" s="55" t="s">
        <v>101</v>
      </c>
      <c r="C50" s="3"/>
      <c r="D50" s="3"/>
      <c r="E50" s="5"/>
      <c r="F50" s="3"/>
      <c r="G50" s="5"/>
      <c r="H50" s="5"/>
      <c r="I50" s="5"/>
      <c r="J50" s="5"/>
      <c r="K50" s="3"/>
      <c r="L50" s="3"/>
      <c r="O50" s="12"/>
    </row>
    <row r="51" spans="2:19" ht="15.95" customHeight="1">
      <c r="B51" s="62" t="s">
        <v>12</v>
      </c>
      <c r="C51" s="43"/>
      <c r="D51" s="43"/>
      <c r="E51" s="50">
        <f t="shared" ref="E51:J51" si="13">E8</f>
        <v>319</v>
      </c>
      <c r="F51" s="50">
        <f t="shared" si="13"/>
        <v>728</v>
      </c>
      <c r="G51" s="50">
        <f t="shared" si="13"/>
        <v>77</v>
      </c>
      <c r="H51" s="50">
        <f t="shared" si="13"/>
        <v>252</v>
      </c>
      <c r="I51" s="50">
        <f t="shared" si="13"/>
        <v>33</v>
      </c>
      <c r="J51" s="50">
        <f t="shared" si="13"/>
        <v>15</v>
      </c>
      <c r="K51" s="43"/>
      <c r="L51" s="33">
        <f>SUM(C51:K51)</f>
        <v>1424</v>
      </c>
      <c r="N51" s="43"/>
      <c r="O51" s="12"/>
    </row>
    <row r="52" spans="2:19" ht="15.95" customHeight="1">
      <c r="B52" s="28" t="s">
        <v>0</v>
      </c>
      <c r="C52" s="43"/>
      <c r="D52" s="43"/>
      <c r="E52" s="17">
        <v>6319</v>
      </c>
      <c r="F52" s="17">
        <v>4367</v>
      </c>
      <c r="G52" s="17">
        <v>2144</v>
      </c>
      <c r="H52" s="17">
        <v>910</v>
      </c>
      <c r="I52" s="17">
        <v>1666</v>
      </c>
      <c r="J52" s="17">
        <v>559</v>
      </c>
      <c r="K52" s="43"/>
      <c r="L52" s="33">
        <f>SUM(C52:K52)</f>
        <v>15965</v>
      </c>
      <c r="N52" s="43"/>
      <c r="O52" s="5"/>
      <c r="P52" s="93"/>
      <c r="Q52" s="93"/>
      <c r="R52" s="93"/>
      <c r="S52" s="93"/>
    </row>
    <row r="53" spans="2:19" ht="15.95" customHeight="1">
      <c r="B53" s="29" t="s">
        <v>65</v>
      </c>
      <c r="C53" s="43"/>
      <c r="D53" s="43"/>
      <c r="E53" s="17">
        <v>113</v>
      </c>
      <c r="F53" s="17">
        <v>1234</v>
      </c>
      <c r="G53" s="17">
        <v>886</v>
      </c>
      <c r="H53" s="17">
        <v>586</v>
      </c>
      <c r="I53" s="17">
        <v>18</v>
      </c>
      <c r="J53" s="17">
        <v>0</v>
      </c>
      <c r="K53" s="43"/>
      <c r="L53" s="33">
        <f>SUM(C53:K53)</f>
        <v>2837</v>
      </c>
      <c r="N53" s="43"/>
      <c r="P53" s="93"/>
      <c r="Q53" s="93"/>
      <c r="R53" s="93"/>
      <c r="S53" s="93"/>
    </row>
    <row r="54" spans="2:19" ht="15.95" customHeight="1">
      <c r="B54" s="53" t="s">
        <v>76</v>
      </c>
      <c r="C54" s="43"/>
      <c r="D54" s="43"/>
      <c r="E54" s="54">
        <f t="shared" ref="E54:J54" si="14">SUM(E55,E64)</f>
        <v>11491</v>
      </c>
      <c r="F54" s="54">
        <f t="shared" si="14"/>
        <v>38189</v>
      </c>
      <c r="G54" s="54">
        <f t="shared" si="14"/>
        <v>1603</v>
      </c>
      <c r="H54" s="54">
        <f t="shared" si="14"/>
        <v>13709</v>
      </c>
      <c r="I54" s="54">
        <f t="shared" si="14"/>
        <v>267</v>
      </c>
      <c r="J54" s="54">
        <f t="shared" si="14"/>
        <v>288</v>
      </c>
      <c r="K54" s="43"/>
      <c r="L54" s="33">
        <f>SUM(C54:K54)</f>
        <v>65547</v>
      </c>
      <c r="N54" s="54">
        <f>SUM(N55,N64)</f>
        <v>0</v>
      </c>
      <c r="P54" s="93"/>
      <c r="Q54" s="93"/>
      <c r="R54" s="93"/>
      <c r="S54" s="93"/>
    </row>
    <row r="55" spans="2:19" ht="15.95" customHeight="1">
      <c r="B55" s="53" t="s">
        <v>77</v>
      </c>
      <c r="C55" s="43"/>
      <c r="D55" s="43"/>
      <c r="E55" s="54">
        <f>E61+E62+E56+E63</f>
        <v>5469</v>
      </c>
      <c r="F55" s="54">
        <f>F56+F63</f>
        <v>26379</v>
      </c>
      <c r="G55" s="54">
        <f>G56+G63</f>
        <v>534</v>
      </c>
      <c r="H55" s="54">
        <f>H56+H63</f>
        <v>7415</v>
      </c>
      <c r="I55" s="54">
        <f>I56+I63</f>
        <v>203</v>
      </c>
      <c r="J55" s="54">
        <f>J56+J63</f>
        <v>0</v>
      </c>
      <c r="K55" s="43"/>
      <c r="L55" s="33">
        <f>SUM(C55:K55)</f>
        <v>40000</v>
      </c>
      <c r="N55" s="54">
        <f>N56</f>
        <v>0</v>
      </c>
      <c r="P55" s="93"/>
      <c r="Q55" s="93"/>
      <c r="R55" s="93"/>
      <c r="S55" s="93"/>
    </row>
    <row r="56" spans="2:19" ht="15.95" customHeight="1">
      <c r="B56" s="63" t="s">
        <v>58</v>
      </c>
      <c r="C56" s="43"/>
      <c r="D56" s="43"/>
      <c r="E56" s="54">
        <f>SUM(E57:E60)</f>
        <v>0</v>
      </c>
      <c r="F56" s="54">
        <f t="shared" ref="F56:J56" si="15">SUM(F57:F60)</f>
        <v>26379</v>
      </c>
      <c r="G56" s="54">
        <f t="shared" si="15"/>
        <v>534</v>
      </c>
      <c r="H56" s="54">
        <f t="shared" si="15"/>
        <v>758</v>
      </c>
      <c r="I56" s="54">
        <f t="shared" si="15"/>
        <v>203</v>
      </c>
      <c r="J56" s="54">
        <f t="shared" si="15"/>
        <v>0</v>
      </c>
      <c r="K56" s="43"/>
      <c r="L56" s="33">
        <f t="shared" ref="L56:L74" si="16">SUM(C56:K56)</f>
        <v>27874</v>
      </c>
      <c r="N56" s="54">
        <f>N60</f>
        <v>0</v>
      </c>
      <c r="P56" s="93"/>
      <c r="Q56" s="93"/>
      <c r="R56" s="93"/>
      <c r="S56" s="93"/>
    </row>
    <row r="57" spans="2:19" ht="15.95" customHeight="1">
      <c r="B57" s="29" t="s">
        <v>114</v>
      </c>
      <c r="C57" s="43"/>
      <c r="D57" s="43"/>
      <c r="E57" s="17">
        <v>0</v>
      </c>
      <c r="F57" s="17">
        <v>0</v>
      </c>
      <c r="G57" s="17">
        <v>0</v>
      </c>
      <c r="H57" s="17">
        <v>0</v>
      </c>
      <c r="I57" s="17">
        <v>0</v>
      </c>
      <c r="J57" s="17">
        <v>0</v>
      </c>
      <c r="K57" s="43"/>
      <c r="L57" s="33">
        <f t="shared" si="16"/>
        <v>0</v>
      </c>
      <c r="N57" s="43"/>
      <c r="P57" s="93"/>
      <c r="Q57" s="93"/>
      <c r="R57" s="93"/>
      <c r="S57" s="93"/>
    </row>
    <row r="58" spans="2:19" ht="15.95" customHeight="1">
      <c r="B58" s="29" t="s">
        <v>115</v>
      </c>
      <c r="C58" s="43"/>
      <c r="D58" s="43"/>
      <c r="E58" s="17">
        <v>0</v>
      </c>
      <c r="F58" s="17">
        <v>0</v>
      </c>
      <c r="G58" s="17">
        <v>0</v>
      </c>
      <c r="H58" s="17">
        <v>0</v>
      </c>
      <c r="I58" s="17">
        <v>0</v>
      </c>
      <c r="J58" s="17">
        <v>0</v>
      </c>
      <c r="K58" s="43"/>
      <c r="L58" s="33">
        <f t="shared" si="16"/>
        <v>0</v>
      </c>
      <c r="N58" s="43"/>
      <c r="P58" s="93"/>
      <c r="Q58" s="93"/>
      <c r="R58" s="93"/>
      <c r="S58" s="93"/>
    </row>
    <row r="59" spans="2:19" ht="15.95" customHeight="1">
      <c r="B59" s="29" t="s">
        <v>59</v>
      </c>
      <c r="C59" s="43"/>
      <c r="D59" s="43"/>
      <c r="E59" s="43"/>
      <c r="F59" s="43"/>
      <c r="G59" s="17">
        <v>0</v>
      </c>
      <c r="H59" s="17">
        <v>0</v>
      </c>
      <c r="I59" s="17">
        <v>0</v>
      </c>
      <c r="J59" s="17">
        <v>0</v>
      </c>
      <c r="K59" s="43"/>
      <c r="L59" s="33">
        <f t="shared" si="16"/>
        <v>0</v>
      </c>
      <c r="N59" s="43"/>
      <c r="P59" s="93"/>
      <c r="Q59" s="93"/>
      <c r="R59" s="93"/>
      <c r="S59" s="93"/>
    </row>
    <row r="60" spans="2:19" ht="15.95" customHeight="1">
      <c r="B60" s="52" t="s">
        <v>60</v>
      </c>
      <c r="C60" s="43"/>
      <c r="D60" s="43"/>
      <c r="E60" s="17">
        <v>0</v>
      </c>
      <c r="F60" s="17">
        <v>26379</v>
      </c>
      <c r="G60" s="17">
        <v>534</v>
      </c>
      <c r="H60" s="17">
        <v>758</v>
      </c>
      <c r="I60" s="17">
        <v>203</v>
      </c>
      <c r="J60" s="17">
        <v>0</v>
      </c>
      <c r="K60" s="43"/>
      <c r="L60" s="33">
        <f t="shared" si="16"/>
        <v>27874</v>
      </c>
      <c r="N60" s="17">
        <v>0</v>
      </c>
      <c r="P60" s="93"/>
      <c r="Q60" s="93"/>
      <c r="R60" s="93"/>
      <c r="S60" s="93"/>
    </row>
    <row r="61" spans="2:19" ht="15.95" customHeight="1">
      <c r="B61" s="52" t="s">
        <v>1</v>
      </c>
      <c r="C61" s="43"/>
      <c r="D61" s="43"/>
      <c r="E61" s="17">
        <v>165</v>
      </c>
      <c r="F61" s="43"/>
      <c r="G61" s="43"/>
      <c r="H61" s="43"/>
      <c r="I61" s="43"/>
      <c r="J61" s="43"/>
      <c r="K61" s="43"/>
      <c r="L61" s="33">
        <f>SUM(C61:K61)</f>
        <v>165</v>
      </c>
      <c r="N61" s="43"/>
      <c r="P61" s="93"/>
      <c r="Q61" s="93"/>
      <c r="R61" s="93"/>
      <c r="S61" s="93"/>
    </row>
    <row r="62" spans="2:19" ht="15.95" customHeight="1">
      <c r="B62" s="29" t="s">
        <v>78</v>
      </c>
      <c r="C62" s="43"/>
      <c r="D62" s="43"/>
      <c r="E62" s="17">
        <v>2921</v>
      </c>
      <c r="F62" s="43"/>
      <c r="G62" s="43"/>
      <c r="H62" s="43"/>
      <c r="I62" s="43"/>
      <c r="J62" s="43"/>
      <c r="K62" s="43"/>
      <c r="L62" s="33">
        <f>SUM(C62:K62)</f>
        <v>2921</v>
      </c>
      <c r="N62" s="17">
        <v>0</v>
      </c>
      <c r="P62" s="93"/>
      <c r="Q62" s="93"/>
      <c r="R62" s="93"/>
      <c r="S62" s="93"/>
    </row>
    <row r="63" spans="2:19" ht="15.95" customHeight="1">
      <c r="B63" s="29" t="s">
        <v>79</v>
      </c>
      <c r="C63" s="43"/>
      <c r="D63" s="43"/>
      <c r="E63" s="17">
        <v>2383</v>
      </c>
      <c r="F63" s="17">
        <v>0</v>
      </c>
      <c r="G63" s="17">
        <v>0</v>
      </c>
      <c r="H63" s="17">
        <v>6657</v>
      </c>
      <c r="I63" s="17">
        <v>0</v>
      </c>
      <c r="J63" s="17">
        <v>0</v>
      </c>
      <c r="K63" s="43"/>
      <c r="L63" s="33">
        <f t="shared" si="16"/>
        <v>9040</v>
      </c>
      <c r="N63" s="17">
        <v>0</v>
      </c>
      <c r="P63" s="93"/>
      <c r="Q63" s="93"/>
      <c r="R63" s="93"/>
      <c r="S63" s="93"/>
    </row>
    <row r="64" spans="2:19" ht="15.95" customHeight="1">
      <c r="B64" s="53" t="s">
        <v>80</v>
      </c>
      <c r="C64" s="43"/>
      <c r="D64" s="43"/>
      <c r="E64" s="54">
        <f t="shared" ref="E64:J64" si="17">SUM(E65,E68:E74)</f>
        <v>6022</v>
      </c>
      <c r="F64" s="54">
        <f t="shared" si="17"/>
        <v>11810</v>
      </c>
      <c r="G64" s="54">
        <f t="shared" si="17"/>
        <v>1069</v>
      </c>
      <c r="H64" s="54">
        <f t="shared" si="17"/>
        <v>6294</v>
      </c>
      <c r="I64" s="54">
        <f t="shared" si="17"/>
        <v>64</v>
      </c>
      <c r="J64" s="54">
        <f t="shared" si="17"/>
        <v>288</v>
      </c>
      <c r="K64" s="43"/>
      <c r="L64" s="33">
        <f t="shared" si="16"/>
        <v>25547</v>
      </c>
      <c r="N64" s="54">
        <f>SUM(N67:N69)</f>
        <v>0</v>
      </c>
      <c r="P64" s="93"/>
      <c r="Q64" s="93"/>
      <c r="R64" s="93"/>
      <c r="S64" s="93"/>
    </row>
    <row r="65" spans="2:19" ht="15.95" customHeight="1">
      <c r="B65" s="63" t="s">
        <v>2</v>
      </c>
      <c r="C65" s="43"/>
      <c r="D65" s="43"/>
      <c r="E65" s="54">
        <f>SUM(E66:E67)</f>
        <v>0</v>
      </c>
      <c r="F65" s="54">
        <f t="shared" ref="F65:J65" si="18">SUM(F66:F67)</f>
        <v>10472</v>
      </c>
      <c r="G65" s="54">
        <f t="shared" si="18"/>
        <v>276</v>
      </c>
      <c r="H65" s="54">
        <f t="shared" si="18"/>
        <v>3760</v>
      </c>
      <c r="I65" s="54">
        <f t="shared" si="18"/>
        <v>33</v>
      </c>
      <c r="J65" s="54">
        <f t="shared" si="18"/>
        <v>0</v>
      </c>
      <c r="K65" s="43"/>
      <c r="L65" s="33">
        <f t="shared" si="16"/>
        <v>14541</v>
      </c>
      <c r="N65" s="54">
        <f>SUM(N66:N67)</f>
        <v>0</v>
      </c>
      <c r="P65" s="93"/>
      <c r="Q65" s="93"/>
      <c r="R65" s="93"/>
      <c r="S65" s="93"/>
    </row>
    <row r="66" spans="2:19" ht="15.95" customHeight="1">
      <c r="B66" s="29" t="s">
        <v>102</v>
      </c>
      <c r="C66" s="43"/>
      <c r="D66" s="43"/>
      <c r="E66" s="17">
        <v>0</v>
      </c>
      <c r="F66" s="17">
        <v>0</v>
      </c>
      <c r="G66" s="17">
        <v>0</v>
      </c>
      <c r="H66" s="17">
        <v>0</v>
      </c>
      <c r="I66" s="17">
        <v>0</v>
      </c>
      <c r="J66" s="17">
        <v>0</v>
      </c>
      <c r="K66" s="43"/>
      <c r="L66" s="33">
        <f t="shared" si="16"/>
        <v>0</v>
      </c>
      <c r="N66" s="17">
        <v>0</v>
      </c>
      <c r="P66" s="93"/>
      <c r="Q66" s="93"/>
      <c r="R66" s="93"/>
      <c r="S66" s="93"/>
    </row>
    <row r="67" spans="2:19" ht="15.95" customHeight="1">
      <c r="B67" s="52" t="s">
        <v>61</v>
      </c>
      <c r="C67" s="43"/>
      <c r="D67" s="43"/>
      <c r="E67" s="17">
        <v>0</v>
      </c>
      <c r="F67" s="17">
        <v>10472</v>
      </c>
      <c r="G67" s="17">
        <v>276</v>
      </c>
      <c r="H67" s="17">
        <v>3760</v>
      </c>
      <c r="I67" s="17">
        <v>33</v>
      </c>
      <c r="J67" s="17">
        <v>0</v>
      </c>
      <c r="K67" s="43"/>
      <c r="L67" s="33">
        <f t="shared" si="16"/>
        <v>14541</v>
      </c>
      <c r="N67" s="17">
        <v>0</v>
      </c>
      <c r="P67" s="93"/>
      <c r="Q67" s="93"/>
      <c r="R67" s="93"/>
      <c r="S67" s="93"/>
    </row>
    <row r="68" spans="2:19" ht="15.95" customHeight="1">
      <c r="B68" s="52" t="s">
        <v>3</v>
      </c>
      <c r="C68" s="43"/>
      <c r="D68" s="43"/>
      <c r="E68" s="17">
        <v>0</v>
      </c>
      <c r="F68" s="17">
        <v>849</v>
      </c>
      <c r="G68" s="17">
        <v>90</v>
      </c>
      <c r="H68" s="17">
        <v>2133</v>
      </c>
      <c r="I68" s="17">
        <v>0</v>
      </c>
      <c r="J68" s="17">
        <v>0</v>
      </c>
      <c r="K68" s="43"/>
      <c r="L68" s="33">
        <f t="shared" si="16"/>
        <v>3072</v>
      </c>
      <c r="N68" s="17">
        <v>0</v>
      </c>
      <c r="P68" s="93"/>
      <c r="Q68" s="93"/>
      <c r="R68" s="93"/>
      <c r="S68" s="93"/>
    </row>
    <row r="69" spans="2:19" ht="15.95" customHeight="1">
      <c r="B69" s="29" t="s">
        <v>81</v>
      </c>
      <c r="C69" s="43"/>
      <c r="D69" s="43"/>
      <c r="E69" s="17">
        <v>0</v>
      </c>
      <c r="F69" s="17">
        <v>70</v>
      </c>
      <c r="G69" s="17">
        <v>703</v>
      </c>
      <c r="H69" s="17">
        <v>0</v>
      </c>
      <c r="I69" s="17">
        <v>0</v>
      </c>
      <c r="J69" s="17">
        <v>0</v>
      </c>
      <c r="K69" s="43"/>
      <c r="L69" s="33">
        <f t="shared" si="16"/>
        <v>773</v>
      </c>
      <c r="N69" s="17">
        <v>0</v>
      </c>
      <c r="P69" s="93"/>
      <c r="Q69" s="93"/>
      <c r="R69" s="93"/>
      <c r="S69" s="93"/>
    </row>
    <row r="70" spans="2:19" ht="15.95" customHeight="1">
      <c r="B70" s="30" t="s">
        <v>82</v>
      </c>
      <c r="C70" s="43"/>
      <c r="D70" s="43"/>
      <c r="E70" s="17">
        <v>0</v>
      </c>
      <c r="F70" s="17">
        <v>0</v>
      </c>
      <c r="G70" s="17">
        <v>0</v>
      </c>
      <c r="H70" s="17">
        <v>0</v>
      </c>
      <c r="I70" s="17">
        <v>0</v>
      </c>
      <c r="J70" s="17">
        <v>0</v>
      </c>
      <c r="K70" s="43"/>
      <c r="L70" s="33">
        <f t="shared" si="16"/>
        <v>0</v>
      </c>
      <c r="N70" s="43"/>
      <c r="P70" s="93"/>
      <c r="Q70" s="93"/>
      <c r="R70" s="93"/>
      <c r="S70" s="93"/>
    </row>
    <row r="71" spans="2:19" ht="15.95" customHeight="1">
      <c r="B71" s="29" t="s">
        <v>83</v>
      </c>
      <c r="C71" s="43"/>
      <c r="D71" s="43"/>
      <c r="E71" s="43"/>
      <c r="F71" s="17">
        <v>0</v>
      </c>
      <c r="G71" s="17">
        <v>0</v>
      </c>
      <c r="H71" s="17">
        <v>0</v>
      </c>
      <c r="I71" s="17">
        <v>0</v>
      </c>
      <c r="J71" s="17">
        <v>0</v>
      </c>
      <c r="K71" s="43"/>
      <c r="L71" s="33">
        <f t="shared" si="16"/>
        <v>0</v>
      </c>
      <c r="N71" s="43"/>
      <c r="P71" s="93"/>
      <c r="Q71" s="93"/>
      <c r="R71" s="93"/>
      <c r="S71" s="93"/>
    </row>
    <row r="72" spans="2:19" ht="15.95" customHeight="1">
      <c r="B72" s="29" t="s">
        <v>84</v>
      </c>
      <c r="C72" s="43"/>
      <c r="D72" s="43"/>
      <c r="E72" s="17">
        <v>423</v>
      </c>
      <c r="F72" s="61"/>
      <c r="G72" s="61"/>
      <c r="H72" s="61"/>
      <c r="I72" s="61"/>
      <c r="J72" s="61"/>
      <c r="K72" s="43"/>
      <c r="L72" s="33">
        <f t="shared" si="16"/>
        <v>423</v>
      </c>
      <c r="N72" s="43"/>
      <c r="P72" s="93"/>
      <c r="Q72" s="93"/>
      <c r="R72" s="93"/>
      <c r="S72" s="93"/>
    </row>
    <row r="73" spans="2:19" ht="15.95" customHeight="1">
      <c r="B73" s="29" t="s">
        <v>113</v>
      </c>
      <c r="C73" s="43"/>
      <c r="D73" s="43"/>
      <c r="E73" s="17">
        <v>4271</v>
      </c>
      <c r="F73" s="61"/>
      <c r="G73" s="61"/>
      <c r="H73" s="61"/>
      <c r="I73" s="61"/>
      <c r="J73" s="61"/>
      <c r="K73" s="43"/>
      <c r="L73" s="33">
        <f t="shared" si="16"/>
        <v>4271</v>
      </c>
      <c r="N73" s="43"/>
      <c r="P73" s="93"/>
      <c r="Q73" s="93"/>
      <c r="R73" s="93"/>
      <c r="S73" s="93"/>
    </row>
    <row r="74" spans="2:19" ht="15.95" customHeight="1">
      <c r="B74" s="29" t="s">
        <v>86</v>
      </c>
      <c r="C74" s="43"/>
      <c r="D74" s="43"/>
      <c r="E74" s="17">
        <v>1328</v>
      </c>
      <c r="F74" s="17">
        <v>419</v>
      </c>
      <c r="G74" s="17">
        <v>0</v>
      </c>
      <c r="H74" s="17">
        <v>401</v>
      </c>
      <c r="I74" s="17">
        <v>31</v>
      </c>
      <c r="J74" s="17">
        <v>288</v>
      </c>
      <c r="K74" s="43"/>
      <c r="L74" s="33">
        <f t="shared" si="16"/>
        <v>2467</v>
      </c>
      <c r="N74" s="43"/>
      <c r="P74" s="93"/>
      <c r="Q74" s="93"/>
      <c r="R74" s="93"/>
      <c r="S74" s="93"/>
    </row>
    <row r="75" spans="2:19" ht="15.95" customHeight="1">
      <c r="B75" s="60" t="s">
        <v>16</v>
      </c>
      <c r="C75" s="32">
        <f>C16-C11</f>
        <v>1929</v>
      </c>
      <c r="D75" s="32">
        <f>D16-D11</f>
        <v>8</v>
      </c>
      <c r="E75" s="32">
        <f t="shared" ref="E75:J75" si="19">SUM(E51:E54)</f>
        <v>18242</v>
      </c>
      <c r="F75" s="32">
        <f t="shared" si="19"/>
        <v>44518</v>
      </c>
      <c r="G75" s="32">
        <f t="shared" si="19"/>
        <v>4710</v>
      </c>
      <c r="H75" s="32">
        <f t="shared" si="19"/>
        <v>15457</v>
      </c>
      <c r="I75" s="32">
        <f t="shared" si="19"/>
        <v>1984</v>
      </c>
      <c r="J75" s="32">
        <f t="shared" si="19"/>
        <v>862</v>
      </c>
      <c r="K75" s="32">
        <f>K16-K11</f>
        <v>2009</v>
      </c>
      <c r="L75" s="32">
        <f>SUM(C75:K75)</f>
        <v>89719</v>
      </c>
      <c r="N75" s="32">
        <f>N54</f>
        <v>0</v>
      </c>
      <c r="P75" s="93"/>
      <c r="Q75" s="93"/>
      <c r="R75" s="93"/>
      <c r="S75" s="93"/>
    </row>
    <row r="76" spans="2:19" ht="12.75" customHeight="1">
      <c r="B76" s="8"/>
      <c r="C76" s="5"/>
      <c r="D76" s="5"/>
      <c r="E76" s="5"/>
      <c r="F76" s="5"/>
      <c r="G76" s="5"/>
      <c r="H76" s="5"/>
      <c r="I76" s="5"/>
      <c r="J76" s="5"/>
      <c r="K76" s="6"/>
      <c r="L76" s="6"/>
      <c r="N76" s="3"/>
      <c r="P76" s="93"/>
      <c r="Q76" s="93"/>
      <c r="R76" s="93"/>
      <c r="S76" s="93"/>
    </row>
    <row r="77" spans="2:19" s="2" customFormat="1" ht="15.95" customHeight="1">
      <c r="B77" s="64" t="s">
        <v>4</v>
      </c>
      <c r="C77" s="66"/>
      <c r="D77" s="66"/>
      <c r="E77" s="65">
        <f>E16-E75-E11</f>
        <v>0</v>
      </c>
      <c r="F77" s="65">
        <f t="shared" ref="F77:I77" si="20">F16-F75-F11</f>
        <v>0</v>
      </c>
      <c r="G77" s="65">
        <f t="shared" si="20"/>
        <v>0</v>
      </c>
      <c r="H77" s="65">
        <f t="shared" si="20"/>
        <v>0</v>
      </c>
      <c r="I77" s="65">
        <f t="shared" si="20"/>
        <v>0</v>
      </c>
      <c r="J77" s="65">
        <f>J16-J75-J11</f>
        <v>0</v>
      </c>
      <c r="K77" s="66"/>
      <c r="L77" s="65">
        <f>L16-L75-L11</f>
        <v>0</v>
      </c>
      <c r="N77" s="7"/>
      <c r="P77" s="93"/>
      <c r="Q77" s="93"/>
      <c r="R77" s="93"/>
      <c r="S77" s="93"/>
    </row>
    <row r="78" spans="2:19" ht="12.75" customHeight="1">
      <c r="C78" s="84"/>
      <c r="D78" s="84"/>
      <c r="E78" s="84"/>
      <c r="F78" s="84"/>
      <c r="G78" s="84"/>
      <c r="H78" s="84"/>
      <c r="I78" s="84"/>
      <c r="J78" s="84"/>
      <c r="K78" s="84"/>
      <c r="L78" s="3"/>
      <c r="N78" s="3"/>
      <c r="P78" s="93"/>
      <c r="Q78" s="93"/>
      <c r="R78" s="93"/>
      <c r="S78" s="93"/>
    </row>
    <row r="79" spans="2:19" ht="15.95" customHeight="1">
      <c r="B79" s="29" t="s">
        <v>66</v>
      </c>
      <c r="C79" s="43"/>
      <c r="D79" s="43"/>
      <c r="E79" s="17">
        <v>0</v>
      </c>
      <c r="F79" s="17">
        <v>0</v>
      </c>
      <c r="G79" s="17">
        <v>0</v>
      </c>
      <c r="H79" s="17">
        <v>0</v>
      </c>
      <c r="I79" s="17">
        <v>0</v>
      </c>
      <c r="J79" s="17">
        <v>0</v>
      </c>
      <c r="K79" s="43"/>
      <c r="L79" s="33">
        <f>SUM(C79:K79)</f>
        <v>0</v>
      </c>
      <c r="M79" s="77" t="s">
        <v>122</v>
      </c>
      <c r="N79" s="3"/>
      <c r="P79" s="93"/>
      <c r="Q79" s="93"/>
      <c r="R79" s="93"/>
      <c r="S79" s="93"/>
    </row>
    <row r="80" spans="2:19" ht="15.95" customHeight="1">
      <c r="B80" s="52" t="s">
        <v>5</v>
      </c>
      <c r="C80" s="43"/>
      <c r="D80" s="43"/>
      <c r="E80" s="43"/>
      <c r="F80" s="43"/>
      <c r="G80" s="43"/>
      <c r="H80" s="43"/>
      <c r="I80" s="43"/>
      <c r="J80" s="43"/>
      <c r="K80" s="43"/>
      <c r="L80" s="17">
        <v>79</v>
      </c>
      <c r="M80" s="77" t="s">
        <v>122</v>
      </c>
      <c r="N80" s="3"/>
      <c r="P80" s="93"/>
      <c r="Q80" s="93"/>
      <c r="R80" s="93"/>
      <c r="S80" s="93"/>
    </row>
    <row r="81" spans="2:19" ht="15.95" customHeight="1">
      <c r="B81" s="29" t="s">
        <v>87</v>
      </c>
      <c r="C81" s="43"/>
      <c r="D81" s="43"/>
      <c r="E81" s="17">
        <v>835</v>
      </c>
      <c r="F81" s="43"/>
      <c r="G81" s="43"/>
      <c r="H81" s="43"/>
      <c r="I81" s="43"/>
      <c r="J81" s="43"/>
      <c r="K81" s="43"/>
      <c r="L81" s="33">
        <f>SUM(C81:K81)</f>
        <v>835</v>
      </c>
      <c r="M81" s="77" t="s">
        <v>122</v>
      </c>
      <c r="N81" s="3"/>
      <c r="P81" s="93"/>
      <c r="Q81" s="93"/>
      <c r="R81" s="93"/>
      <c r="S81" s="93"/>
    </row>
    <row r="82" spans="2:19" ht="15.95" customHeight="1">
      <c r="B82" s="29" t="s">
        <v>98</v>
      </c>
      <c r="C82" s="43"/>
      <c r="D82" s="43"/>
      <c r="E82" s="17">
        <v>0</v>
      </c>
      <c r="F82" s="17">
        <v>0</v>
      </c>
      <c r="G82" s="17">
        <v>0</v>
      </c>
      <c r="H82" s="17">
        <v>0</v>
      </c>
      <c r="I82" s="17">
        <v>0</v>
      </c>
      <c r="J82" s="17">
        <v>0</v>
      </c>
      <c r="K82" s="43"/>
      <c r="L82" s="33">
        <f>SUM(C82:K82)</f>
        <v>0</v>
      </c>
      <c r="M82" s="3"/>
      <c r="N82" s="3"/>
      <c r="P82" s="93"/>
      <c r="Q82" s="93"/>
      <c r="R82" s="93"/>
      <c r="S82" s="93"/>
    </row>
    <row r="83" spans="2:19" ht="12.75" customHeight="1">
      <c r="B83" s="8"/>
      <c r="C83" s="5"/>
      <c r="D83" s="5"/>
      <c r="E83" s="5"/>
      <c r="F83" s="5"/>
      <c r="G83" s="5"/>
      <c r="H83" s="5"/>
      <c r="I83" s="5"/>
      <c r="J83" s="5"/>
      <c r="K83" s="5"/>
      <c r="L83" s="5"/>
      <c r="N83" s="3"/>
      <c r="P83" s="93"/>
      <c r="Q83" s="93"/>
      <c r="R83" s="93"/>
      <c r="S83" s="93"/>
    </row>
    <row r="84" spans="2:19" ht="15.95" customHeight="1">
      <c r="B84" s="55" t="s">
        <v>99</v>
      </c>
      <c r="C84" s="3"/>
      <c r="D84" s="3"/>
      <c r="E84" s="3"/>
      <c r="F84" s="3"/>
      <c r="G84" s="3"/>
      <c r="H84" s="3"/>
      <c r="I84" s="3"/>
      <c r="J84" s="3"/>
      <c r="K84" s="3"/>
      <c r="L84" s="3"/>
      <c r="N84" s="3"/>
      <c r="P84" s="93"/>
      <c r="Q84" s="93"/>
      <c r="R84" s="93"/>
      <c r="S84" s="93"/>
    </row>
    <row r="85" spans="2:19" ht="15.95" customHeight="1">
      <c r="B85" s="28" t="s">
        <v>12</v>
      </c>
      <c r="C85" s="43"/>
      <c r="D85" s="43"/>
      <c r="E85" s="17">
        <v>319</v>
      </c>
      <c r="F85" s="17">
        <v>728</v>
      </c>
      <c r="G85" s="17">
        <v>77</v>
      </c>
      <c r="H85" s="17">
        <v>252</v>
      </c>
      <c r="I85" s="17">
        <v>33</v>
      </c>
      <c r="J85" s="17">
        <v>15</v>
      </c>
      <c r="K85" s="43"/>
      <c r="L85" s="33">
        <f>SUM(C85:K85)</f>
        <v>1424</v>
      </c>
      <c r="N85" s="69"/>
      <c r="P85" s="93"/>
      <c r="Q85" s="93"/>
      <c r="R85" s="93"/>
      <c r="S85" s="93"/>
    </row>
    <row r="86" spans="2:19" ht="15.95" customHeight="1">
      <c r="B86" s="28" t="s">
        <v>0</v>
      </c>
      <c r="C86" s="43"/>
      <c r="D86" s="43"/>
      <c r="E86" s="17">
        <v>6282</v>
      </c>
      <c r="F86" s="17">
        <v>4353</v>
      </c>
      <c r="G86" s="17">
        <v>2050</v>
      </c>
      <c r="H86" s="17">
        <v>835</v>
      </c>
      <c r="I86" s="17">
        <v>1625</v>
      </c>
      <c r="J86" s="17">
        <v>486</v>
      </c>
      <c r="K86" s="43"/>
      <c r="L86" s="33">
        <f>SUM(C86:K86)</f>
        <v>15631</v>
      </c>
      <c r="N86" s="69"/>
      <c r="P86" s="93"/>
      <c r="Q86" s="93"/>
      <c r="R86" s="93"/>
      <c r="S86" s="93"/>
    </row>
    <row r="87" spans="2:19" ht="15.95" customHeight="1">
      <c r="B87" s="29" t="s">
        <v>65</v>
      </c>
      <c r="C87" s="43"/>
      <c r="D87" s="43"/>
      <c r="E87" s="17">
        <v>113</v>
      </c>
      <c r="F87" s="17">
        <v>1234</v>
      </c>
      <c r="G87" s="17">
        <v>886</v>
      </c>
      <c r="H87" s="17">
        <v>586</v>
      </c>
      <c r="I87" s="17">
        <v>18</v>
      </c>
      <c r="J87" s="17">
        <v>0</v>
      </c>
      <c r="K87" s="43"/>
      <c r="L87" s="33">
        <f>SUM(C87:K87)</f>
        <v>2837</v>
      </c>
      <c r="N87" s="69"/>
      <c r="P87" s="93"/>
      <c r="Q87" s="93"/>
      <c r="R87" s="93"/>
      <c r="S87" s="93"/>
    </row>
    <row r="88" spans="2:19" ht="15.95" customHeight="1">
      <c r="B88" s="53" t="s">
        <v>76</v>
      </c>
      <c r="C88" s="43"/>
      <c r="D88" s="43"/>
      <c r="E88" s="54">
        <f t="shared" ref="E88:J88" si="21">SUM(E89,E98)</f>
        <v>11424</v>
      </c>
      <c r="F88" s="54">
        <f t="shared" si="21"/>
        <v>28908</v>
      </c>
      <c r="G88" s="54">
        <f t="shared" si="21"/>
        <v>1295</v>
      </c>
      <c r="H88" s="54">
        <f t="shared" si="21"/>
        <v>12579</v>
      </c>
      <c r="I88" s="54">
        <f t="shared" si="21"/>
        <v>267</v>
      </c>
      <c r="J88" s="54">
        <f t="shared" si="21"/>
        <v>288</v>
      </c>
      <c r="K88" s="43"/>
      <c r="L88" s="33">
        <f>SUM(C88:K88)</f>
        <v>54761</v>
      </c>
      <c r="N88" s="75">
        <f>SUM(N89,N98)</f>
        <v>0</v>
      </c>
      <c r="P88" s="93"/>
      <c r="Q88" s="93"/>
      <c r="R88" s="93"/>
      <c r="S88" s="93"/>
    </row>
    <row r="89" spans="2:19" ht="15.95" customHeight="1">
      <c r="B89" s="53" t="s">
        <v>77</v>
      </c>
      <c r="C89" s="43"/>
      <c r="D89" s="43"/>
      <c r="E89" s="54">
        <f>E95+E96+E90+E97</f>
        <v>5465</v>
      </c>
      <c r="F89" s="54">
        <f>F90+F97</f>
        <v>19354</v>
      </c>
      <c r="G89" s="54">
        <f>G90+G97</f>
        <v>271</v>
      </c>
      <c r="H89" s="54">
        <f>H90+H97</f>
        <v>7016</v>
      </c>
      <c r="I89" s="54">
        <f>I90+I97</f>
        <v>203</v>
      </c>
      <c r="J89" s="54">
        <f>J90+J97</f>
        <v>0</v>
      </c>
      <c r="K89" s="43"/>
      <c r="L89" s="33">
        <f>SUM(C89:K89)</f>
        <v>32309</v>
      </c>
      <c r="N89" s="75">
        <f>N90</f>
        <v>0</v>
      </c>
      <c r="P89" s="93"/>
      <c r="Q89" s="93"/>
      <c r="R89" s="93"/>
      <c r="S89" s="93"/>
    </row>
    <row r="90" spans="2:19" ht="15.95" customHeight="1">
      <c r="B90" s="63" t="s">
        <v>58</v>
      </c>
      <c r="C90" s="43"/>
      <c r="D90" s="43"/>
      <c r="E90" s="54">
        <f>SUM(E91:E94)</f>
        <v>0</v>
      </c>
      <c r="F90" s="54">
        <f t="shared" ref="F90:J90" si="22">SUM(F91:F94)</f>
        <v>19354</v>
      </c>
      <c r="G90" s="54">
        <f t="shared" si="22"/>
        <v>271</v>
      </c>
      <c r="H90" s="54">
        <f t="shared" si="22"/>
        <v>364</v>
      </c>
      <c r="I90" s="54">
        <f t="shared" si="22"/>
        <v>203</v>
      </c>
      <c r="J90" s="54">
        <f t="shared" si="22"/>
        <v>0</v>
      </c>
      <c r="K90" s="43"/>
      <c r="L90" s="33">
        <f t="shared" ref="L90:L108" si="23">SUM(C90:K90)</f>
        <v>20192</v>
      </c>
      <c r="N90" s="75">
        <f>N94</f>
        <v>0</v>
      </c>
      <c r="P90" s="93"/>
      <c r="Q90" s="93"/>
      <c r="R90" s="93"/>
      <c r="S90" s="93"/>
    </row>
    <row r="91" spans="2:19" ht="15.95" customHeight="1">
      <c r="B91" s="29" t="s">
        <v>114</v>
      </c>
      <c r="C91" s="43"/>
      <c r="D91" s="43"/>
      <c r="E91" s="17">
        <v>0</v>
      </c>
      <c r="F91" s="17">
        <v>0</v>
      </c>
      <c r="G91" s="17">
        <v>0</v>
      </c>
      <c r="H91" s="17">
        <v>0</v>
      </c>
      <c r="I91" s="17">
        <v>0</v>
      </c>
      <c r="J91" s="17">
        <v>0</v>
      </c>
      <c r="K91" s="43"/>
      <c r="L91" s="33">
        <f t="shared" si="23"/>
        <v>0</v>
      </c>
      <c r="N91" s="69"/>
      <c r="P91" s="93"/>
      <c r="Q91" s="93"/>
      <c r="R91" s="93"/>
      <c r="S91" s="93"/>
    </row>
    <row r="92" spans="2:19" ht="15.95" customHeight="1">
      <c r="B92" s="29" t="s">
        <v>115</v>
      </c>
      <c r="C92" s="43"/>
      <c r="D92" s="43"/>
      <c r="E92" s="17">
        <v>0</v>
      </c>
      <c r="F92" s="17">
        <v>0</v>
      </c>
      <c r="G92" s="17">
        <v>0</v>
      </c>
      <c r="H92" s="17">
        <v>0</v>
      </c>
      <c r="I92" s="17">
        <v>0</v>
      </c>
      <c r="J92" s="17">
        <v>0</v>
      </c>
      <c r="K92" s="43"/>
      <c r="L92" s="33">
        <f t="shared" si="23"/>
        <v>0</v>
      </c>
      <c r="N92" s="69"/>
      <c r="P92" s="93"/>
      <c r="Q92" s="93"/>
      <c r="R92" s="93"/>
      <c r="S92" s="93"/>
    </row>
    <row r="93" spans="2:19" ht="15.95" customHeight="1">
      <c r="B93" s="29" t="s">
        <v>59</v>
      </c>
      <c r="C93" s="43"/>
      <c r="D93" s="43"/>
      <c r="E93" s="43"/>
      <c r="F93" s="43"/>
      <c r="G93" s="17">
        <v>0</v>
      </c>
      <c r="H93" s="17">
        <v>0</v>
      </c>
      <c r="I93" s="17">
        <v>0</v>
      </c>
      <c r="J93" s="17">
        <v>0</v>
      </c>
      <c r="K93" s="43"/>
      <c r="L93" s="33">
        <f t="shared" si="23"/>
        <v>0</v>
      </c>
      <c r="N93" s="69"/>
      <c r="P93" s="93"/>
      <c r="Q93" s="93"/>
      <c r="R93" s="93"/>
      <c r="S93" s="93"/>
    </row>
    <row r="94" spans="2:19" ht="15.95" customHeight="1">
      <c r="B94" s="52" t="s">
        <v>60</v>
      </c>
      <c r="C94" s="43"/>
      <c r="D94" s="43"/>
      <c r="E94" s="17">
        <v>0</v>
      </c>
      <c r="F94" s="17">
        <v>19354</v>
      </c>
      <c r="G94" s="17">
        <v>271</v>
      </c>
      <c r="H94" s="17">
        <v>364</v>
      </c>
      <c r="I94" s="17">
        <v>203</v>
      </c>
      <c r="J94" s="17">
        <v>0</v>
      </c>
      <c r="K94" s="43"/>
      <c r="L94" s="33">
        <f t="shared" si="23"/>
        <v>20192</v>
      </c>
      <c r="N94" s="87">
        <v>0</v>
      </c>
      <c r="P94" s="93"/>
      <c r="Q94" s="93"/>
      <c r="R94" s="93"/>
      <c r="S94" s="93"/>
    </row>
    <row r="95" spans="2:19" ht="15.95" customHeight="1">
      <c r="B95" s="52" t="s">
        <v>1</v>
      </c>
      <c r="C95" s="43"/>
      <c r="D95" s="43"/>
      <c r="E95" s="17">
        <v>165</v>
      </c>
      <c r="F95" s="43"/>
      <c r="G95" s="43"/>
      <c r="H95" s="43"/>
      <c r="I95" s="43"/>
      <c r="J95" s="43"/>
      <c r="K95" s="43"/>
      <c r="L95" s="33">
        <f>SUM(C95:K95)</f>
        <v>165</v>
      </c>
      <c r="N95" s="69"/>
      <c r="P95" s="93"/>
      <c r="Q95" s="93"/>
      <c r="R95" s="93"/>
      <c r="S95" s="93"/>
    </row>
    <row r="96" spans="2:19" ht="15.95" customHeight="1">
      <c r="B96" s="29" t="s">
        <v>78</v>
      </c>
      <c r="C96" s="43"/>
      <c r="D96" s="43"/>
      <c r="E96" s="17">
        <v>2921</v>
      </c>
      <c r="F96" s="43"/>
      <c r="G96" s="43"/>
      <c r="H96" s="43"/>
      <c r="I96" s="43"/>
      <c r="J96" s="43"/>
      <c r="K96" s="43"/>
      <c r="L96" s="33">
        <f>SUM(C96:K96)</f>
        <v>2921</v>
      </c>
      <c r="N96" s="87">
        <v>0</v>
      </c>
      <c r="P96" s="93"/>
      <c r="Q96" s="93"/>
      <c r="R96" s="93"/>
      <c r="S96" s="93"/>
    </row>
    <row r="97" spans="2:19" ht="15.95" customHeight="1">
      <c r="B97" s="29" t="s">
        <v>79</v>
      </c>
      <c r="C97" s="43"/>
      <c r="D97" s="43"/>
      <c r="E97" s="17">
        <v>2379</v>
      </c>
      <c r="F97" s="17">
        <v>0</v>
      </c>
      <c r="G97" s="17">
        <v>0</v>
      </c>
      <c r="H97" s="17">
        <v>6652</v>
      </c>
      <c r="I97" s="17">
        <v>0</v>
      </c>
      <c r="J97" s="17">
        <v>0</v>
      </c>
      <c r="K97" s="43"/>
      <c r="L97" s="33">
        <f t="shared" si="23"/>
        <v>9031</v>
      </c>
      <c r="N97" s="87">
        <v>0</v>
      </c>
      <c r="P97" s="93"/>
      <c r="Q97" s="93"/>
      <c r="R97" s="93"/>
      <c r="S97" s="93"/>
    </row>
    <row r="98" spans="2:19" ht="15.95" customHeight="1">
      <c r="B98" s="53" t="s">
        <v>80</v>
      </c>
      <c r="C98" s="43"/>
      <c r="D98" s="43"/>
      <c r="E98" s="54">
        <f t="shared" ref="E98:J98" si="24">SUM(E99,E102:E108)</f>
        <v>5959</v>
      </c>
      <c r="F98" s="54">
        <f t="shared" si="24"/>
        <v>9554</v>
      </c>
      <c r="G98" s="54">
        <f t="shared" si="24"/>
        <v>1024</v>
      </c>
      <c r="H98" s="54">
        <f t="shared" si="24"/>
        <v>5563</v>
      </c>
      <c r="I98" s="54">
        <f t="shared" si="24"/>
        <v>64</v>
      </c>
      <c r="J98" s="54">
        <f t="shared" si="24"/>
        <v>288</v>
      </c>
      <c r="K98" s="43"/>
      <c r="L98" s="33">
        <f t="shared" si="23"/>
        <v>22452</v>
      </c>
      <c r="N98" s="75">
        <f>SUM(N101:N103)</f>
        <v>0</v>
      </c>
      <c r="P98" s="93"/>
      <c r="Q98" s="93"/>
      <c r="R98" s="93"/>
      <c r="S98" s="93"/>
    </row>
    <row r="99" spans="2:19" ht="15.95" customHeight="1">
      <c r="B99" s="63" t="s">
        <v>2</v>
      </c>
      <c r="C99" s="43"/>
      <c r="D99" s="43"/>
      <c r="E99" s="54">
        <f>SUM(E100:E101)</f>
        <v>0</v>
      </c>
      <c r="F99" s="54">
        <f t="shared" ref="F99:J99" si="25">SUM(F100:F101)</f>
        <v>8288</v>
      </c>
      <c r="G99" s="54">
        <f t="shared" si="25"/>
        <v>251</v>
      </c>
      <c r="H99" s="54">
        <f t="shared" si="25"/>
        <v>3030</v>
      </c>
      <c r="I99" s="54">
        <f t="shared" si="25"/>
        <v>33</v>
      </c>
      <c r="J99" s="54">
        <f t="shared" si="25"/>
        <v>0</v>
      </c>
      <c r="K99" s="43"/>
      <c r="L99" s="33">
        <f t="shared" si="23"/>
        <v>11602</v>
      </c>
      <c r="N99" s="75">
        <f>SUM(N100:N101)</f>
        <v>0</v>
      </c>
      <c r="P99" s="93"/>
      <c r="Q99" s="93"/>
      <c r="R99" s="93"/>
      <c r="S99" s="93"/>
    </row>
    <row r="100" spans="2:19" ht="15.95" customHeight="1">
      <c r="B100" s="52" t="s">
        <v>107</v>
      </c>
      <c r="C100" s="43"/>
      <c r="D100" s="43"/>
      <c r="E100" s="17">
        <v>0</v>
      </c>
      <c r="F100" s="17">
        <v>7306</v>
      </c>
      <c r="G100" s="17">
        <v>0</v>
      </c>
      <c r="H100" s="17">
        <v>0</v>
      </c>
      <c r="I100" s="17">
        <v>0</v>
      </c>
      <c r="J100" s="17">
        <v>0</v>
      </c>
      <c r="K100" s="43"/>
      <c r="L100" s="33">
        <f t="shared" si="23"/>
        <v>7306</v>
      </c>
      <c r="N100" s="17">
        <v>0</v>
      </c>
      <c r="P100" s="93"/>
      <c r="Q100" s="93"/>
      <c r="R100" s="93"/>
      <c r="S100" s="93"/>
    </row>
    <row r="101" spans="2:19" ht="15.95" customHeight="1">
      <c r="B101" s="52" t="s">
        <v>61</v>
      </c>
      <c r="C101" s="43"/>
      <c r="D101" s="43"/>
      <c r="E101" s="17">
        <v>0</v>
      </c>
      <c r="F101" s="17">
        <v>982</v>
      </c>
      <c r="G101" s="17">
        <v>251</v>
      </c>
      <c r="H101" s="17">
        <v>3030</v>
      </c>
      <c r="I101" s="17">
        <v>33</v>
      </c>
      <c r="J101" s="17">
        <v>0</v>
      </c>
      <c r="K101" s="43"/>
      <c r="L101" s="33">
        <f t="shared" si="23"/>
        <v>4296</v>
      </c>
      <c r="N101" s="87">
        <v>0</v>
      </c>
      <c r="P101" s="93"/>
      <c r="Q101" s="93"/>
      <c r="R101" s="93"/>
      <c r="S101" s="93"/>
    </row>
    <row r="102" spans="2:19" ht="15.95" customHeight="1">
      <c r="B102" s="52" t="s">
        <v>3</v>
      </c>
      <c r="C102" s="43"/>
      <c r="D102" s="43"/>
      <c r="E102" s="17">
        <v>0</v>
      </c>
      <c r="F102" s="17">
        <v>849</v>
      </c>
      <c r="G102" s="17">
        <v>70</v>
      </c>
      <c r="H102" s="17">
        <v>2132</v>
      </c>
      <c r="I102" s="17">
        <v>0</v>
      </c>
      <c r="J102" s="17">
        <v>0</v>
      </c>
      <c r="K102" s="43"/>
      <c r="L102" s="33">
        <f t="shared" si="23"/>
        <v>3051</v>
      </c>
      <c r="N102" s="87">
        <v>0</v>
      </c>
      <c r="P102" s="93"/>
      <c r="Q102" s="93"/>
      <c r="R102" s="93"/>
      <c r="S102" s="93"/>
    </row>
    <row r="103" spans="2:19" ht="15.95" customHeight="1">
      <c r="B103" s="29" t="s">
        <v>81</v>
      </c>
      <c r="C103" s="43"/>
      <c r="D103" s="43"/>
      <c r="E103" s="17">
        <v>0</v>
      </c>
      <c r="F103" s="17">
        <v>70</v>
      </c>
      <c r="G103" s="17">
        <v>703</v>
      </c>
      <c r="H103" s="17">
        <v>0</v>
      </c>
      <c r="I103" s="17">
        <v>0</v>
      </c>
      <c r="J103" s="17">
        <v>0</v>
      </c>
      <c r="K103" s="43"/>
      <c r="L103" s="33">
        <f t="shared" si="23"/>
        <v>773</v>
      </c>
      <c r="N103" s="87">
        <v>0</v>
      </c>
      <c r="P103" s="93"/>
      <c r="Q103" s="93"/>
      <c r="R103" s="93"/>
      <c r="S103" s="93"/>
    </row>
    <row r="104" spans="2:19" ht="15.95" customHeight="1">
      <c r="B104" s="29" t="s">
        <v>82</v>
      </c>
      <c r="C104" s="43"/>
      <c r="D104" s="43"/>
      <c r="E104" s="17">
        <v>0</v>
      </c>
      <c r="F104" s="17">
        <v>0</v>
      </c>
      <c r="G104" s="17">
        <v>0</v>
      </c>
      <c r="H104" s="17">
        <v>0</v>
      </c>
      <c r="I104" s="17">
        <v>0</v>
      </c>
      <c r="J104" s="17">
        <v>0</v>
      </c>
      <c r="K104" s="43"/>
      <c r="L104" s="33">
        <f t="shared" si="23"/>
        <v>0</v>
      </c>
      <c r="N104" s="69"/>
      <c r="P104" s="93"/>
      <c r="Q104" s="93"/>
      <c r="R104" s="93"/>
      <c r="S104" s="93"/>
    </row>
    <row r="105" spans="2:19" ht="15.95" customHeight="1">
      <c r="B105" s="29" t="s">
        <v>83</v>
      </c>
      <c r="C105" s="43"/>
      <c r="D105" s="43"/>
      <c r="E105" s="43"/>
      <c r="F105" s="17">
        <v>0</v>
      </c>
      <c r="G105" s="17">
        <v>0</v>
      </c>
      <c r="H105" s="17">
        <v>0</v>
      </c>
      <c r="I105" s="17">
        <v>0</v>
      </c>
      <c r="J105" s="17">
        <v>0</v>
      </c>
      <c r="K105" s="43"/>
      <c r="L105" s="33">
        <f t="shared" si="23"/>
        <v>0</v>
      </c>
      <c r="N105" s="69"/>
      <c r="P105" s="93"/>
      <c r="Q105" s="93"/>
      <c r="R105" s="93"/>
      <c r="S105" s="93"/>
    </row>
    <row r="106" spans="2:19" ht="15.95" customHeight="1">
      <c r="B106" s="29" t="s">
        <v>84</v>
      </c>
      <c r="C106" s="43"/>
      <c r="D106" s="43"/>
      <c r="E106" s="17">
        <v>360</v>
      </c>
      <c r="F106" s="61"/>
      <c r="G106" s="61"/>
      <c r="H106" s="61"/>
      <c r="I106" s="61"/>
      <c r="J106" s="61"/>
      <c r="K106" s="43"/>
      <c r="L106" s="33">
        <f t="shared" si="23"/>
        <v>360</v>
      </c>
      <c r="N106" s="69"/>
      <c r="P106" s="93"/>
      <c r="Q106" s="93"/>
      <c r="R106" s="93"/>
      <c r="S106" s="93"/>
    </row>
    <row r="107" spans="2:19" ht="15.95" customHeight="1">
      <c r="B107" s="29" t="s">
        <v>85</v>
      </c>
      <c r="C107" s="43"/>
      <c r="D107" s="43"/>
      <c r="E107" s="17">
        <v>4271</v>
      </c>
      <c r="F107" s="61"/>
      <c r="G107" s="61"/>
      <c r="H107" s="61"/>
      <c r="I107" s="61"/>
      <c r="J107" s="61"/>
      <c r="K107" s="43"/>
      <c r="L107" s="33">
        <f t="shared" si="23"/>
        <v>4271</v>
      </c>
      <c r="N107" s="69"/>
      <c r="P107" s="93"/>
      <c r="Q107" s="93"/>
      <c r="R107" s="93"/>
      <c r="S107" s="93"/>
    </row>
    <row r="108" spans="2:19" ht="15.95" customHeight="1">
      <c r="B108" s="29" t="s">
        <v>86</v>
      </c>
      <c r="C108" s="43"/>
      <c r="D108" s="43"/>
      <c r="E108" s="17">
        <v>1328</v>
      </c>
      <c r="F108" s="17">
        <v>347</v>
      </c>
      <c r="G108" s="17">
        <v>0</v>
      </c>
      <c r="H108" s="17">
        <v>401</v>
      </c>
      <c r="I108" s="17">
        <v>31</v>
      </c>
      <c r="J108" s="17">
        <v>288</v>
      </c>
      <c r="K108" s="43"/>
      <c r="L108" s="33">
        <f t="shared" si="23"/>
        <v>2395</v>
      </c>
      <c r="N108" s="69"/>
      <c r="P108" s="93"/>
      <c r="Q108" s="93"/>
      <c r="R108" s="93"/>
      <c r="S108" s="93"/>
    </row>
    <row r="109" spans="2:19" ht="15.95" customHeight="1">
      <c r="B109" s="60" t="s">
        <v>62</v>
      </c>
      <c r="C109" s="32">
        <f>C28</f>
        <v>-14421</v>
      </c>
      <c r="D109" s="32">
        <f>D28</f>
        <v>8</v>
      </c>
      <c r="E109" s="32">
        <f t="shared" ref="E109:J109" si="26">SUM(E85:E88)</f>
        <v>18138</v>
      </c>
      <c r="F109" s="32">
        <f t="shared" si="26"/>
        <v>35223</v>
      </c>
      <c r="G109" s="32">
        <f t="shared" si="26"/>
        <v>4308</v>
      </c>
      <c r="H109" s="32">
        <f t="shared" si="26"/>
        <v>14252</v>
      </c>
      <c r="I109" s="32">
        <f t="shared" si="26"/>
        <v>1943</v>
      </c>
      <c r="J109" s="32">
        <f t="shared" si="26"/>
        <v>789</v>
      </c>
      <c r="K109" s="32">
        <f>K28</f>
        <v>279</v>
      </c>
      <c r="L109" s="32">
        <f>SUM(C109:K109)</f>
        <v>60519</v>
      </c>
      <c r="N109" s="35">
        <f>N88</f>
        <v>0</v>
      </c>
      <c r="P109" s="93"/>
      <c r="Q109" s="93"/>
      <c r="R109" s="93"/>
      <c r="S109" s="93"/>
    </row>
    <row r="110" spans="2:19" ht="12.75" customHeight="1">
      <c r="B110" s="8"/>
      <c r="C110" s="5"/>
      <c r="D110" s="5"/>
      <c r="E110" s="5"/>
      <c r="F110" s="5"/>
      <c r="G110" s="5"/>
      <c r="H110" s="5"/>
      <c r="I110" s="5"/>
      <c r="J110" s="5"/>
      <c r="K110" s="6"/>
      <c r="L110" s="6"/>
      <c r="P110" s="93"/>
      <c r="Q110" s="93"/>
      <c r="R110" s="93"/>
      <c r="S110" s="93"/>
    </row>
    <row r="111" spans="2:19" ht="15.95" customHeight="1">
      <c r="B111" s="70" t="s">
        <v>55</v>
      </c>
      <c r="C111" s="72"/>
      <c r="D111" s="73"/>
      <c r="E111" s="71">
        <f>E28-E109</f>
        <v>0</v>
      </c>
      <c r="F111" s="71">
        <f t="shared" ref="F111:L111" si="27">F28-F109</f>
        <v>0</v>
      </c>
      <c r="G111" s="71">
        <f t="shared" si="27"/>
        <v>0</v>
      </c>
      <c r="H111" s="71">
        <f t="shared" si="27"/>
        <v>0</v>
      </c>
      <c r="I111" s="71">
        <f t="shared" si="27"/>
        <v>0</v>
      </c>
      <c r="J111" s="71">
        <f t="shared" si="27"/>
        <v>0</v>
      </c>
      <c r="K111" s="74"/>
      <c r="L111" s="71">
        <f t="shared" si="27"/>
        <v>0</v>
      </c>
      <c r="P111" s="93"/>
      <c r="Q111" s="93"/>
      <c r="R111" s="93"/>
      <c r="S111" s="93"/>
    </row>
    <row r="112" spans="2:19" ht="12.75" customHeight="1">
      <c r="B112" s="8"/>
      <c r="C112" s="5"/>
      <c r="D112" s="5"/>
      <c r="E112" s="5"/>
      <c r="F112" s="5"/>
      <c r="G112" s="5"/>
      <c r="H112" s="5"/>
      <c r="I112" s="5"/>
      <c r="J112" s="5"/>
      <c r="K112" s="6"/>
      <c r="L112" s="6"/>
      <c r="P112" s="93"/>
      <c r="Q112" s="93"/>
      <c r="R112" s="93"/>
      <c r="S112" s="93"/>
    </row>
    <row r="113" spans="2:19" ht="15.95" customHeight="1">
      <c r="B113" s="29" t="s">
        <v>66</v>
      </c>
      <c r="C113" s="43"/>
      <c r="D113" s="43"/>
      <c r="E113" s="17">
        <v>0</v>
      </c>
      <c r="F113" s="17">
        <v>0</v>
      </c>
      <c r="G113" s="17">
        <v>0</v>
      </c>
      <c r="H113" s="17">
        <v>0</v>
      </c>
      <c r="I113" s="17">
        <v>0</v>
      </c>
      <c r="J113" s="17">
        <v>0</v>
      </c>
      <c r="K113" s="43"/>
      <c r="L113" s="33">
        <f>SUM(C113:K113)</f>
        <v>0</v>
      </c>
      <c r="M113" s="76" t="s">
        <v>122</v>
      </c>
      <c r="P113" s="93"/>
      <c r="Q113" s="93"/>
      <c r="R113" s="93"/>
      <c r="S113" s="93"/>
    </row>
    <row r="114" spans="2:19" ht="15.95" customHeight="1">
      <c r="B114" s="52" t="s">
        <v>5</v>
      </c>
      <c r="C114" s="43"/>
      <c r="D114" s="43"/>
      <c r="E114" s="43"/>
      <c r="F114" s="43"/>
      <c r="G114" s="43"/>
      <c r="H114" s="43"/>
      <c r="I114" s="43"/>
      <c r="J114" s="43"/>
      <c r="K114" s="43"/>
      <c r="L114" s="17">
        <v>79</v>
      </c>
      <c r="M114" s="76" t="s">
        <v>122</v>
      </c>
      <c r="P114" s="93"/>
      <c r="Q114" s="93"/>
      <c r="R114" s="93"/>
      <c r="S114" s="93"/>
    </row>
    <row r="115" spans="2:19" ht="12.75" customHeight="1">
      <c r="B115" s="8"/>
      <c r="C115" s="5"/>
      <c r="D115" s="5"/>
      <c r="E115" s="5"/>
      <c r="F115" s="5"/>
      <c r="G115" s="5"/>
      <c r="H115" s="5"/>
      <c r="I115" s="5"/>
      <c r="J115" s="5"/>
      <c r="K115" s="5"/>
      <c r="L115" s="5"/>
      <c r="P115" s="93"/>
      <c r="Q115" s="93"/>
      <c r="R115" s="93"/>
      <c r="S115" s="93"/>
    </row>
    <row r="116" spans="2:19" ht="15.95" customHeight="1">
      <c r="B116" s="55" t="s">
        <v>100</v>
      </c>
      <c r="C116" s="3"/>
      <c r="D116" s="3"/>
      <c r="E116" s="3"/>
      <c r="F116" s="3"/>
      <c r="G116" s="3"/>
      <c r="H116" s="3"/>
      <c r="I116" s="3"/>
      <c r="J116" s="3"/>
      <c r="K116" s="3"/>
      <c r="L116" s="3"/>
      <c r="P116" s="93"/>
      <c r="Q116" s="93"/>
      <c r="R116" s="93"/>
      <c r="S116" s="93"/>
    </row>
    <row r="117" spans="2:19" ht="15.95" customHeight="1">
      <c r="B117" s="67" t="s">
        <v>0</v>
      </c>
      <c r="C117" s="43"/>
      <c r="D117" s="43"/>
      <c r="E117" s="17">
        <v>-37</v>
      </c>
      <c r="F117" s="17">
        <v>-13</v>
      </c>
      <c r="G117" s="17">
        <v>-94</v>
      </c>
      <c r="H117" s="17">
        <v>-75</v>
      </c>
      <c r="I117" s="17">
        <v>-41</v>
      </c>
      <c r="J117" s="17">
        <v>-73</v>
      </c>
      <c r="K117" s="43"/>
      <c r="L117" s="33">
        <f>SUM(C117:K117)</f>
        <v>-333</v>
      </c>
      <c r="P117" s="93"/>
      <c r="Q117" s="93"/>
      <c r="R117" s="93"/>
      <c r="S117" s="93"/>
    </row>
    <row r="118" spans="2:19" ht="15.95" customHeight="1">
      <c r="B118" s="29" t="s">
        <v>65</v>
      </c>
      <c r="C118" s="43"/>
      <c r="D118" s="43"/>
      <c r="E118" s="17">
        <v>0</v>
      </c>
      <c r="F118" s="17">
        <v>0</v>
      </c>
      <c r="G118" s="17">
        <v>0</v>
      </c>
      <c r="H118" s="17">
        <v>0</v>
      </c>
      <c r="I118" s="17">
        <v>0</v>
      </c>
      <c r="J118" s="17">
        <v>0</v>
      </c>
      <c r="K118" s="43"/>
      <c r="L118" s="33">
        <f>SUM(C118:K118)</f>
        <v>0</v>
      </c>
      <c r="P118" s="93"/>
      <c r="Q118" s="93"/>
      <c r="R118" s="93"/>
      <c r="S118" s="93"/>
    </row>
    <row r="119" spans="2:19" ht="15.95" customHeight="1">
      <c r="B119" s="29" t="s">
        <v>88</v>
      </c>
      <c r="C119" s="43"/>
      <c r="D119" s="43"/>
      <c r="E119" s="17">
        <v>0</v>
      </c>
      <c r="F119" s="17">
        <v>0</v>
      </c>
      <c r="G119" s="17">
        <v>0</v>
      </c>
      <c r="H119" s="17">
        <v>0</v>
      </c>
      <c r="I119" s="17">
        <v>0</v>
      </c>
      <c r="J119" s="17">
        <v>0</v>
      </c>
      <c r="K119" s="43"/>
      <c r="L119" s="33">
        <f>SUM(C119:K119)</f>
        <v>0</v>
      </c>
      <c r="P119" s="93"/>
      <c r="Q119" s="93"/>
      <c r="R119" s="93"/>
      <c r="S119" s="93"/>
    </row>
    <row r="120" spans="2:19" ht="15.95" customHeight="1">
      <c r="B120" s="53" t="s">
        <v>76</v>
      </c>
      <c r="C120" s="43"/>
      <c r="D120" s="43"/>
      <c r="E120" s="54">
        <f t="shared" ref="E120:J120" si="28">SUM(E121,E126)</f>
        <v>-67</v>
      </c>
      <c r="F120" s="54">
        <f t="shared" si="28"/>
        <v>-9287</v>
      </c>
      <c r="G120" s="54">
        <f t="shared" si="28"/>
        <v>-308</v>
      </c>
      <c r="H120" s="54">
        <f t="shared" si="28"/>
        <v>-1130</v>
      </c>
      <c r="I120" s="54">
        <f t="shared" si="28"/>
        <v>0</v>
      </c>
      <c r="J120" s="54">
        <f t="shared" si="28"/>
        <v>0</v>
      </c>
      <c r="K120" s="43"/>
      <c r="L120" s="33">
        <f>SUM(C120:K120)</f>
        <v>-10792</v>
      </c>
      <c r="P120" s="93"/>
      <c r="Q120" s="93"/>
      <c r="R120" s="93"/>
      <c r="S120" s="93"/>
    </row>
    <row r="121" spans="2:19" ht="15.95" customHeight="1">
      <c r="B121" s="53" t="s">
        <v>77</v>
      </c>
      <c r="C121" s="43"/>
      <c r="D121" s="43"/>
      <c r="E121" s="54">
        <f t="shared" ref="E121:J121" si="29">SUM(E122:E125)</f>
        <v>0</v>
      </c>
      <c r="F121" s="54">
        <f t="shared" si="29"/>
        <v>-7103</v>
      </c>
      <c r="G121" s="54">
        <f t="shared" si="29"/>
        <v>-263</v>
      </c>
      <c r="H121" s="54">
        <f t="shared" si="29"/>
        <v>-1081</v>
      </c>
      <c r="I121" s="54">
        <f t="shared" si="29"/>
        <v>0</v>
      </c>
      <c r="J121" s="54">
        <f t="shared" si="29"/>
        <v>0</v>
      </c>
      <c r="K121" s="43"/>
      <c r="L121" s="33">
        <f>SUM(C121:K121)</f>
        <v>-8447</v>
      </c>
      <c r="P121" s="93"/>
      <c r="Q121" s="93"/>
      <c r="R121" s="93"/>
      <c r="S121" s="93"/>
    </row>
    <row r="122" spans="2:19" ht="15.95" customHeight="1">
      <c r="B122" s="68" t="s">
        <v>58</v>
      </c>
      <c r="C122" s="43"/>
      <c r="D122" s="43"/>
      <c r="E122" s="88">
        <v>0</v>
      </c>
      <c r="F122" s="88">
        <v>-7031</v>
      </c>
      <c r="G122" s="88">
        <v>-263</v>
      </c>
      <c r="H122" s="88">
        <v>-1075</v>
      </c>
      <c r="I122" s="88">
        <v>0</v>
      </c>
      <c r="J122" s="88">
        <v>0</v>
      </c>
      <c r="K122" s="43"/>
      <c r="L122" s="33">
        <f t="shared" ref="L122:L134" si="30">SUM(C122:K122)</f>
        <v>-8369</v>
      </c>
      <c r="P122" s="93"/>
      <c r="Q122" s="93"/>
      <c r="R122" s="93"/>
      <c r="S122" s="93"/>
    </row>
    <row r="123" spans="2:19" ht="15.95" customHeight="1">
      <c r="B123" s="68" t="s">
        <v>1</v>
      </c>
      <c r="C123" s="43"/>
      <c r="D123" s="43"/>
      <c r="E123" s="17">
        <v>0</v>
      </c>
      <c r="F123" s="43"/>
      <c r="G123" s="43"/>
      <c r="H123" s="43"/>
      <c r="I123" s="43"/>
      <c r="J123" s="43"/>
      <c r="K123" s="43"/>
      <c r="L123" s="33">
        <f>SUM(C123:K123)</f>
        <v>0</v>
      </c>
      <c r="P123" s="93"/>
      <c r="Q123" s="93"/>
      <c r="R123" s="93"/>
      <c r="S123" s="93"/>
    </row>
    <row r="124" spans="2:19" ht="15.95" customHeight="1">
      <c r="B124" s="30" t="s">
        <v>78</v>
      </c>
      <c r="C124" s="43"/>
      <c r="D124" s="43"/>
      <c r="E124" s="17">
        <v>0</v>
      </c>
      <c r="F124" s="43"/>
      <c r="G124" s="43"/>
      <c r="H124" s="43"/>
      <c r="I124" s="43"/>
      <c r="J124" s="43"/>
      <c r="K124" s="43"/>
      <c r="L124" s="33">
        <f>SUM(C124:K124)</f>
        <v>0</v>
      </c>
      <c r="P124" s="93"/>
      <c r="Q124" s="93"/>
      <c r="R124" s="93"/>
      <c r="S124" s="93"/>
    </row>
    <row r="125" spans="2:19" ht="15.95" customHeight="1">
      <c r="B125" s="30" t="s">
        <v>79</v>
      </c>
      <c r="C125" s="43"/>
      <c r="D125" s="43"/>
      <c r="E125" s="88">
        <v>0</v>
      </c>
      <c r="F125" s="88">
        <v>-72</v>
      </c>
      <c r="G125" s="88">
        <v>0</v>
      </c>
      <c r="H125" s="88">
        <v>-6</v>
      </c>
      <c r="I125" s="88">
        <v>0</v>
      </c>
      <c r="J125" s="88">
        <v>0</v>
      </c>
      <c r="K125" s="43"/>
      <c r="L125" s="33">
        <f t="shared" si="30"/>
        <v>-78</v>
      </c>
      <c r="P125" s="93"/>
      <c r="Q125" s="93"/>
      <c r="R125" s="93"/>
      <c r="S125" s="93"/>
    </row>
    <row r="126" spans="2:19" ht="15.95" customHeight="1">
      <c r="B126" s="53" t="s">
        <v>80</v>
      </c>
      <c r="C126" s="43"/>
      <c r="D126" s="43"/>
      <c r="E126" s="54">
        <f t="shared" ref="E126:J126" si="31">SUM(E127:E134)</f>
        <v>-67</v>
      </c>
      <c r="F126" s="54">
        <f t="shared" si="31"/>
        <v>-2184</v>
      </c>
      <c r="G126" s="54">
        <f t="shared" si="31"/>
        <v>-45</v>
      </c>
      <c r="H126" s="54">
        <f t="shared" si="31"/>
        <v>-49</v>
      </c>
      <c r="I126" s="54">
        <f t="shared" si="31"/>
        <v>0</v>
      </c>
      <c r="J126" s="54">
        <f t="shared" si="31"/>
        <v>0</v>
      </c>
      <c r="K126" s="43"/>
      <c r="L126" s="33">
        <f t="shared" si="30"/>
        <v>-2345</v>
      </c>
      <c r="P126" s="93"/>
      <c r="Q126" s="93"/>
      <c r="R126" s="93"/>
      <c r="S126" s="93"/>
    </row>
    <row r="127" spans="2:19" ht="15.95" customHeight="1">
      <c r="B127" s="68" t="s">
        <v>2</v>
      </c>
      <c r="C127" s="43"/>
      <c r="D127" s="43"/>
      <c r="E127" s="17">
        <v>0</v>
      </c>
      <c r="F127" s="17">
        <v>-2184</v>
      </c>
      <c r="G127" s="17">
        <v>-24</v>
      </c>
      <c r="H127" s="17">
        <v>-49</v>
      </c>
      <c r="I127" s="17">
        <v>0</v>
      </c>
      <c r="J127" s="17">
        <v>0</v>
      </c>
      <c r="K127" s="43"/>
      <c r="L127" s="33">
        <f t="shared" si="30"/>
        <v>-2257</v>
      </c>
      <c r="P127" s="93"/>
      <c r="Q127" s="93"/>
      <c r="R127" s="93"/>
      <c r="S127" s="93"/>
    </row>
    <row r="128" spans="2:19" ht="15.95" customHeight="1">
      <c r="B128" s="68" t="s">
        <v>3</v>
      </c>
      <c r="C128" s="43"/>
      <c r="D128" s="43"/>
      <c r="E128" s="17">
        <v>0</v>
      </c>
      <c r="F128" s="17">
        <v>0</v>
      </c>
      <c r="G128" s="17">
        <v>-21</v>
      </c>
      <c r="H128" s="17">
        <v>0</v>
      </c>
      <c r="I128" s="17">
        <v>0</v>
      </c>
      <c r="J128" s="17">
        <v>0</v>
      </c>
      <c r="K128" s="43"/>
      <c r="L128" s="33">
        <f t="shared" si="30"/>
        <v>-21</v>
      </c>
      <c r="P128" s="93"/>
      <c r="Q128" s="93"/>
      <c r="R128" s="93"/>
      <c r="S128" s="93"/>
    </row>
    <row r="129" spans="2:19" ht="15.95" customHeight="1">
      <c r="B129" s="30" t="s">
        <v>81</v>
      </c>
      <c r="C129" s="43"/>
      <c r="D129" s="43"/>
      <c r="E129" s="17">
        <v>0</v>
      </c>
      <c r="F129" s="17">
        <v>0</v>
      </c>
      <c r="G129" s="17">
        <v>0</v>
      </c>
      <c r="H129" s="17">
        <v>0</v>
      </c>
      <c r="I129" s="17">
        <v>0</v>
      </c>
      <c r="J129" s="17">
        <v>0</v>
      </c>
      <c r="K129" s="43"/>
      <c r="L129" s="33">
        <f t="shared" si="30"/>
        <v>0</v>
      </c>
      <c r="P129" s="93"/>
      <c r="Q129" s="93"/>
      <c r="R129" s="93"/>
      <c r="S129" s="93"/>
    </row>
    <row r="130" spans="2:19" ht="15.95" customHeight="1">
      <c r="B130" s="30" t="s">
        <v>82</v>
      </c>
      <c r="C130" s="43"/>
      <c r="D130" s="43"/>
      <c r="E130" s="17">
        <v>0</v>
      </c>
      <c r="F130" s="17">
        <v>0</v>
      </c>
      <c r="G130" s="17">
        <v>0</v>
      </c>
      <c r="H130" s="17">
        <v>0</v>
      </c>
      <c r="I130" s="17">
        <v>0</v>
      </c>
      <c r="J130" s="17">
        <v>0</v>
      </c>
      <c r="K130" s="43"/>
      <c r="L130" s="33">
        <f t="shared" si="30"/>
        <v>0</v>
      </c>
      <c r="P130" s="93"/>
      <c r="Q130" s="93"/>
      <c r="R130" s="93"/>
      <c r="S130" s="93"/>
    </row>
    <row r="131" spans="2:19" ht="15.95" customHeight="1">
      <c r="B131" s="30" t="s">
        <v>83</v>
      </c>
      <c r="C131" s="43"/>
      <c r="D131" s="43"/>
      <c r="E131" s="43"/>
      <c r="F131" s="17">
        <v>0</v>
      </c>
      <c r="G131" s="17">
        <v>0</v>
      </c>
      <c r="H131" s="17">
        <v>0</v>
      </c>
      <c r="I131" s="17">
        <v>0</v>
      </c>
      <c r="J131" s="17">
        <v>0</v>
      </c>
      <c r="K131" s="43"/>
      <c r="L131" s="33">
        <f t="shared" si="30"/>
        <v>0</v>
      </c>
      <c r="P131" s="93"/>
      <c r="Q131" s="93"/>
      <c r="R131" s="93"/>
      <c r="S131" s="93"/>
    </row>
    <row r="132" spans="2:19" ht="15.95" customHeight="1">
      <c r="B132" s="30" t="s">
        <v>84</v>
      </c>
      <c r="C132" s="43"/>
      <c r="D132" s="43"/>
      <c r="E132" s="17">
        <v>-63</v>
      </c>
      <c r="F132" s="61"/>
      <c r="G132" s="61"/>
      <c r="H132" s="61"/>
      <c r="I132" s="61"/>
      <c r="J132" s="61"/>
      <c r="K132" s="43"/>
      <c r="L132" s="33">
        <f t="shared" si="30"/>
        <v>-63</v>
      </c>
      <c r="P132" s="93"/>
      <c r="Q132" s="93"/>
      <c r="R132" s="93"/>
      <c r="S132" s="93"/>
    </row>
    <row r="133" spans="2:19" ht="15.95" customHeight="1">
      <c r="B133" s="30" t="s">
        <v>85</v>
      </c>
      <c r="C133" s="43"/>
      <c r="D133" s="43"/>
      <c r="E133" s="17">
        <v>0</v>
      </c>
      <c r="F133" s="61"/>
      <c r="G133" s="61"/>
      <c r="H133" s="61"/>
      <c r="I133" s="61"/>
      <c r="J133" s="61"/>
      <c r="K133" s="43"/>
      <c r="L133" s="33">
        <f t="shared" si="30"/>
        <v>0</v>
      </c>
      <c r="P133" s="93"/>
      <c r="Q133" s="93"/>
      <c r="R133" s="93"/>
      <c r="S133" s="93"/>
    </row>
    <row r="134" spans="2:19" ht="15.95" customHeight="1">
      <c r="B134" s="29" t="s">
        <v>86</v>
      </c>
      <c r="C134" s="43"/>
      <c r="D134" s="43"/>
      <c r="E134" s="17">
        <v>-4</v>
      </c>
      <c r="F134" s="17">
        <v>0</v>
      </c>
      <c r="G134" s="17">
        <v>0</v>
      </c>
      <c r="H134" s="17">
        <v>0</v>
      </c>
      <c r="I134" s="17">
        <v>0</v>
      </c>
      <c r="J134" s="17">
        <v>0</v>
      </c>
      <c r="K134" s="43"/>
      <c r="L134" s="33">
        <f t="shared" si="30"/>
        <v>-4</v>
      </c>
      <c r="P134" s="93"/>
      <c r="Q134" s="93"/>
      <c r="R134" s="93"/>
      <c r="S134" s="93"/>
    </row>
    <row r="135" spans="2:19" ht="15.95" customHeight="1">
      <c r="B135" s="31" t="s">
        <v>89</v>
      </c>
      <c r="C135" s="43"/>
      <c r="D135" s="43"/>
      <c r="E135" s="32">
        <f t="shared" ref="E135:J135" si="32">SUM(E117:E120)</f>
        <v>-104</v>
      </c>
      <c r="F135" s="32">
        <f t="shared" si="32"/>
        <v>-9300</v>
      </c>
      <c r="G135" s="32">
        <f t="shared" si="32"/>
        <v>-402</v>
      </c>
      <c r="H135" s="32">
        <f t="shared" si="32"/>
        <v>-1205</v>
      </c>
      <c r="I135" s="32">
        <f t="shared" si="32"/>
        <v>-41</v>
      </c>
      <c r="J135" s="32">
        <f t="shared" si="32"/>
        <v>-73</v>
      </c>
      <c r="K135" s="43"/>
      <c r="L135" s="32">
        <f>SUM(C135:K135)</f>
        <v>-11125</v>
      </c>
      <c r="O135" s="16"/>
      <c r="P135" s="89">
        <v>-11125</v>
      </c>
      <c r="Q135" s="48">
        <f>P135-L135</f>
        <v>0</v>
      </c>
    </row>
    <row r="136" spans="2:19" ht="12.75" customHeight="1">
      <c r="B136" s="4"/>
      <c r="C136" s="3"/>
      <c r="D136" s="3"/>
      <c r="E136" s="3"/>
      <c r="F136" s="3"/>
      <c r="G136" s="3"/>
      <c r="H136" s="3"/>
      <c r="I136" s="3"/>
      <c r="J136" s="3"/>
      <c r="K136" s="3"/>
      <c r="L136" s="3"/>
      <c r="M136" s="3"/>
      <c r="P136" s="3"/>
    </row>
  </sheetData>
  <mergeCells count="12">
    <mergeCell ref="C6:C7"/>
    <mergeCell ref="D6:D7"/>
    <mergeCell ref="E6:E7"/>
    <mergeCell ref="F6:F7"/>
    <mergeCell ref="G6:G7"/>
    <mergeCell ref="P6:P7"/>
    <mergeCell ref="Q6:Q7"/>
    <mergeCell ref="H6:H7"/>
    <mergeCell ref="I6:I7"/>
    <mergeCell ref="J6:J7"/>
    <mergeCell ref="K6:K7"/>
    <mergeCell ref="L6:L7"/>
  </mergeCells>
  <conditionalFormatting sqref="M79:M81 M113:M114">
    <cfRule type="cellIs" dxfId="359" priority="24" operator="equal">
      <formula>"FAIL"</formula>
    </cfRule>
  </conditionalFormatting>
  <conditionalFormatting sqref="E77:J77 L77 E111:J111 L111">
    <cfRule type="cellIs" dxfId="358" priority="23" operator="notEqual">
      <formula>0</formula>
    </cfRule>
  </conditionalFormatting>
  <conditionalFormatting sqref="Q8:Q13 Q19:Q23 Q28 Q39:Q40 Q44 Q48 Q135">
    <cfRule type="cellIs" dxfId="357" priority="22" operator="notEqual">
      <formula>0</formula>
    </cfRule>
  </conditionalFormatting>
  <conditionalFormatting sqref="Q6:Q7">
    <cfRule type="expression" dxfId="356" priority="21">
      <formula>SUM($Q$8:$Q$135)&lt;&gt;0</formula>
    </cfRule>
  </conditionalFormatting>
  <conditionalFormatting sqref="C3:E3">
    <cfRule type="expression" dxfId="355" priority="20">
      <formula>$E$3&lt;&gt;0</formula>
    </cfRule>
  </conditionalFormatting>
  <conditionalFormatting sqref="C33:L33">
    <cfRule type="expression" dxfId="354" priority="18">
      <formula>ABS(C16-C33)&gt;1000</formula>
    </cfRule>
    <cfRule type="expression" dxfId="353" priority="19">
      <formula>ABS((C16-C33)/C33)&gt;0.1</formula>
    </cfRule>
  </conditionalFormatting>
  <conditionalFormatting sqref="C34:L34">
    <cfRule type="expression" dxfId="352" priority="16">
      <formula>ABS(C26-C34)&gt;1000</formula>
    </cfRule>
    <cfRule type="expression" dxfId="351" priority="17">
      <formula>ABS((C26-C34)/C34)&gt;0.1</formula>
    </cfRule>
  </conditionalFormatting>
  <conditionalFormatting sqref="C35:L35">
    <cfRule type="expression" dxfId="350" priority="14">
      <formula>ABS(C28-C35)&gt;1000</formula>
    </cfRule>
    <cfRule type="expression" dxfId="349" priority="15">
      <formula>ABS((C28-C35)/C35)&gt;0.1</formula>
    </cfRule>
  </conditionalFormatting>
  <conditionalFormatting sqref="Q45">
    <cfRule type="cellIs" dxfId="348" priority="13" operator="notEqual">
      <formula>0</formula>
    </cfRule>
  </conditionalFormatting>
  <dataValidations count="2">
    <dataValidation type="list" allowBlank="1" showInputMessage="1" showErrorMessage="1" sqref="H3">
      <formula1>#REF!</formula1>
    </dataValidation>
    <dataValidation errorStyle="warning" allowBlank="1" showInputMessage="1" showErrorMessage="1" sqref="E131 F132:J133 E126:J126 F123:J124 E120:J121 N54 N88 E54:J54 E88:J88 C117:D120 K117:K120 K79 C79:D79 C51:D54 K51:K54 E51:J51 C85:D88 K85:K88 C113:D113 K113"/>
  </dataValidations>
  <printOptions horizontalCentered="1" verticalCentered="1"/>
  <pageMargins left="0.47244094488188981" right="0.47244094488188981" top="0.47244094488188981" bottom="0.47244094488188981" header="0.51181102362204722" footer="0.51181102362204722"/>
  <pageSetup paperSize="8" scale="4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8DB4E2"/>
    <pageSetUpPr fitToPage="1"/>
  </sheetPr>
  <dimension ref="A1:S136"/>
  <sheetViews>
    <sheetView zoomScaleNormal="100" workbookViewId="0">
      <pane ySplit="7" topLeftCell="A8" activePane="bottomLeft" state="frozen"/>
      <selection activeCell="L1" sqref="L1"/>
      <selection pane="bottomLeft" activeCell="L1" sqref="L1"/>
    </sheetView>
  </sheetViews>
  <sheetFormatPr defaultColWidth="10" defaultRowHeight="12.75"/>
  <cols>
    <col min="1" max="1" width="2.7109375" style="85" customWidth="1"/>
    <col min="2" max="2" width="104" style="85" customWidth="1"/>
    <col min="3" max="5" width="13.42578125" style="85" customWidth="1"/>
    <col min="6" max="6" width="13.85546875" style="85" customWidth="1"/>
    <col min="7" max="8" width="12.5703125" style="85" customWidth="1"/>
    <col min="9" max="9" width="13.28515625" style="85" customWidth="1"/>
    <col min="10" max="10" width="12.28515625" style="85" customWidth="1"/>
    <col min="11" max="12" width="15.140625" style="85" customWidth="1"/>
    <col min="13" max="13" width="7.7109375" style="85" customWidth="1"/>
    <col min="14" max="14" width="13" style="85" customWidth="1"/>
    <col min="15" max="15" width="3.28515625" style="85" customWidth="1"/>
    <col min="16" max="16" width="10.7109375" style="85" customWidth="1"/>
    <col min="17" max="17" width="11.5703125" style="85" customWidth="1"/>
    <col min="18" max="18" width="12.42578125" style="85" customWidth="1"/>
    <col min="19" max="20" width="9.140625" style="85" customWidth="1"/>
    <col min="21" max="21" width="10" style="85"/>
    <col min="22" max="22" width="10" style="85" customWidth="1"/>
    <col min="23" max="16384" width="10" style="85"/>
  </cols>
  <sheetData>
    <row r="1" spans="1:17" ht="20.100000000000001" customHeight="1">
      <c r="B1" s="22" t="s">
        <v>18</v>
      </c>
      <c r="C1" s="90"/>
      <c r="D1" s="90"/>
      <c r="G1" s="90"/>
      <c r="H1" s="90"/>
    </row>
    <row r="2" spans="1:17" ht="20.100000000000001" customHeight="1">
      <c r="B2" s="22" t="s">
        <v>116</v>
      </c>
    </row>
    <row r="3" spans="1:17" ht="20.100000000000001" customHeight="1">
      <c r="B3" s="23" t="s">
        <v>26</v>
      </c>
      <c r="C3" s="91"/>
      <c r="D3" s="91"/>
      <c r="E3" s="80"/>
      <c r="F3" s="92"/>
      <c r="G3" s="92"/>
      <c r="H3" s="82"/>
    </row>
    <row r="4" spans="1:17" ht="12.75" customHeight="1">
      <c r="C4" s="10"/>
      <c r="D4" s="10"/>
      <c r="E4" s="10"/>
      <c r="F4" s="10"/>
      <c r="G4" s="10"/>
      <c r="H4" s="10"/>
      <c r="I4" s="10"/>
      <c r="J4" s="10"/>
      <c r="K4" s="10"/>
      <c r="L4" s="10"/>
      <c r="M4" s="10"/>
      <c r="N4" s="10"/>
      <c r="P4" s="24"/>
    </row>
    <row r="5" spans="1:17" ht="12.75" customHeight="1">
      <c r="C5" s="10"/>
      <c r="D5" s="10"/>
      <c r="E5" s="10"/>
      <c r="F5" s="10"/>
      <c r="G5" s="10"/>
      <c r="H5" s="10"/>
      <c r="I5" s="10"/>
      <c r="J5" s="10"/>
      <c r="K5" s="10"/>
      <c r="L5" s="24" t="s">
        <v>64</v>
      </c>
      <c r="P5" s="16"/>
    </row>
    <row r="6" spans="1:17" ht="33" customHeight="1">
      <c r="B6" s="58" t="s">
        <v>104</v>
      </c>
      <c r="C6" s="108" t="s">
        <v>19</v>
      </c>
      <c r="D6" s="108" t="s">
        <v>20</v>
      </c>
      <c r="E6" s="108" t="s">
        <v>21</v>
      </c>
      <c r="F6" s="108" t="s">
        <v>63</v>
      </c>
      <c r="G6" s="108" t="s">
        <v>108</v>
      </c>
      <c r="H6" s="108" t="s">
        <v>109</v>
      </c>
      <c r="I6" s="108" t="s">
        <v>110</v>
      </c>
      <c r="J6" s="108" t="s">
        <v>111</v>
      </c>
      <c r="K6" s="108" t="s">
        <v>70</v>
      </c>
      <c r="L6" s="109" t="s">
        <v>22</v>
      </c>
      <c r="N6" s="49" t="s">
        <v>9</v>
      </c>
      <c r="O6" s="9"/>
      <c r="P6" s="107" t="s">
        <v>7</v>
      </c>
      <c r="Q6" s="107" t="s">
        <v>8</v>
      </c>
    </row>
    <row r="7" spans="1:17" ht="51.75" customHeight="1">
      <c r="B7" s="56" t="s">
        <v>105</v>
      </c>
      <c r="C7" s="108"/>
      <c r="D7" s="108"/>
      <c r="E7" s="108"/>
      <c r="F7" s="108"/>
      <c r="G7" s="108"/>
      <c r="H7" s="108"/>
      <c r="I7" s="108"/>
      <c r="J7" s="108"/>
      <c r="K7" s="108"/>
      <c r="L7" s="109"/>
      <c r="N7" s="49" t="s">
        <v>112</v>
      </c>
      <c r="O7" s="57"/>
      <c r="P7" s="107"/>
      <c r="Q7" s="107"/>
    </row>
    <row r="8" spans="1:17" ht="15.95" customHeight="1">
      <c r="A8" s="16"/>
      <c r="B8" s="28" t="s">
        <v>12</v>
      </c>
      <c r="C8" s="86">
        <v>43</v>
      </c>
      <c r="D8" s="86">
        <v>1</v>
      </c>
      <c r="E8" s="86">
        <v>700</v>
      </c>
      <c r="F8" s="86">
        <v>1824</v>
      </c>
      <c r="G8" s="86">
        <v>203</v>
      </c>
      <c r="H8" s="86">
        <v>688</v>
      </c>
      <c r="I8" s="86">
        <v>138</v>
      </c>
      <c r="J8" s="86">
        <v>36</v>
      </c>
      <c r="K8" s="86">
        <v>83</v>
      </c>
      <c r="L8" s="59">
        <f>SUM(C8:K8)</f>
        <v>3716</v>
      </c>
      <c r="M8" s="10"/>
      <c r="N8" s="10"/>
      <c r="O8" s="19"/>
      <c r="P8" s="46">
        <v>3716</v>
      </c>
      <c r="Q8" s="47">
        <f t="shared" ref="Q8:Q13" si="0">P8-L8</f>
        <v>0</v>
      </c>
    </row>
    <row r="9" spans="1:17" ht="15.95" customHeight="1">
      <c r="A9" s="16"/>
      <c r="B9" s="28" t="s">
        <v>57</v>
      </c>
      <c r="C9" s="43"/>
      <c r="D9" s="43"/>
      <c r="E9" s="43"/>
      <c r="F9" s="43"/>
      <c r="G9" s="43"/>
      <c r="H9" s="43"/>
      <c r="I9" s="43"/>
      <c r="J9" s="43"/>
      <c r="K9" s="43"/>
      <c r="L9" s="43"/>
      <c r="M9" s="10"/>
      <c r="N9" s="10"/>
      <c r="O9" s="19"/>
      <c r="P9" s="78"/>
      <c r="Q9" s="79"/>
    </row>
    <row r="10" spans="1:17" ht="15.95" customHeight="1">
      <c r="A10" s="16"/>
      <c r="B10" s="29" t="s">
        <v>94</v>
      </c>
      <c r="C10" s="17">
        <v>692</v>
      </c>
      <c r="D10" s="17">
        <v>19</v>
      </c>
      <c r="E10" s="17">
        <v>12332</v>
      </c>
      <c r="F10" s="17">
        <v>32528</v>
      </c>
      <c r="G10" s="17">
        <v>2242</v>
      </c>
      <c r="H10" s="17">
        <v>12121</v>
      </c>
      <c r="I10" s="17">
        <v>1529</v>
      </c>
      <c r="J10" s="17">
        <v>409</v>
      </c>
      <c r="K10" s="17">
        <v>133</v>
      </c>
      <c r="L10" s="33">
        <f>SUM(C10:K10)</f>
        <v>62005</v>
      </c>
      <c r="M10" s="10"/>
      <c r="N10" s="10"/>
      <c r="O10" s="18"/>
      <c r="P10" s="46">
        <v>62005</v>
      </c>
      <c r="Q10" s="47">
        <f t="shared" si="0"/>
        <v>0</v>
      </c>
    </row>
    <row r="11" spans="1:17" ht="15.95" customHeight="1">
      <c r="B11" s="29" t="s">
        <v>91</v>
      </c>
      <c r="C11" s="17">
        <v>0</v>
      </c>
      <c r="D11" s="17">
        <v>0</v>
      </c>
      <c r="E11" s="17">
        <v>-50</v>
      </c>
      <c r="F11" s="17">
        <v>-415</v>
      </c>
      <c r="G11" s="17">
        <v>-6</v>
      </c>
      <c r="H11" s="17">
        <v>-61</v>
      </c>
      <c r="I11" s="17">
        <v>-2</v>
      </c>
      <c r="J11" s="17">
        <v>0</v>
      </c>
      <c r="K11" s="17">
        <v>0</v>
      </c>
      <c r="L11" s="33">
        <f>SUM(C11:K11)</f>
        <v>-534</v>
      </c>
      <c r="O11" s="15"/>
      <c r="P11" s="46">
        <v>-534</v>
      </c>
      <c r="Q11" s="47">
        <f t="shared" si="0"/>
        <v>0</v>
      </c>
    </row>
    <row r="12" spans="1:17" ht="15.95" customHeight="1">
      <c r="B12" s="28" t="s">
        <v>15</v>
      </c>
      <c r="C12" s="17">
        <v>640</v>
      </c>
      <c r="D12" s="17">
        <v>18</v>
      </c>
      <c r="E12" s="17">
        <v>11931</v>
      </c>
      <c r="F12" s="17">
        <v>39787</v>
      </c>
      <c r="G12" s="17">
        <v>2830</v>
      </c>
      <c r="H12" s="17">
        <v>17091</v>
      </c>
      <c r="I12" s="17">
        <v>3079</v>
      </c>
      <c r="J12" s="17">
        <v>840</v>
      </c>
      <c r="K12" s="17">
        <v>1272</v>
      </c>
      <c r="L12" s="33">
        <f>SUM(C12:K12)</f>
        <v>77488</v>
      </c>
      <c r="M12" s="10"/>
      <c r="N12" s="10"/>
      <c r="O12" s="11"/>
      <c r="P12" s="46">
        <v>77488</v>
      </c>
      <c r="Q12" s="47">
        <f t="shared" si="0"/>
        <v>0</v>
      </c>
    </row>
    <row r="13" spans="1:17" ht="15.95" customHeight="1">
      <c r="B13" s="31" t="s">
        <v>68</v>
      </c>
      <c r="C13" s="32">
        <f>C8+C9+C10+C11+C12</f>
        <v>1375</v>
      </c>
      <c r="D13" s="32">
        <f t="shared" ref="D13:L13" si="1">D8+D9+D10+D11+D12</f>
        <v>38</v>
      </c>
      <c r="E13" s="32">
        <f t="shared" si="1"/>
        <v>24913</v>
      </c>
      <c r="F13" s="32">
        <f t="shared" si="1"/>
        <v>73724</v>
      </c>
      <c r="G13" s="32">
        <f t="shared" si="1"/>
        <v>5269</v>
      </c>
      <c r="H13" s="32">
        <f t="shared" si="1"/>
        <v>29839</v>
      </c>
      <c r="I13" s="32">
        <f t="shared" si="1"/>
        <v>4744</v>
      </c>
      <c r="J13" s="32">
        <f t="shared" si="1"/>
        <v>1285</v>
      </c>
      <c r="K13" s="32">
        <f t="shared" si="1"/>
        <v>1488</v>
      </c>
      <c r="L13" s="32">
        <f t="shared" si="1"/>
        <v>142675</v>
      </c>
      <c r="M13" s="12"/>
      <c r="N13" s="10"/>
      <c r="O13" s="11"/>
      <c r="P13" s="46">
        <v>142675</v>
      </c>
      <c r="Q13" s="47">
        <f t="shared" si="0"/>
        <v>0</v>
      </c>
    </row>
    <row r="14" spans="1:17" ht="12.75" customHeight="1">
      <c r="C14" s="3"/>
      <c r="D14" s="3"/>
      <c r="E14" s="3"/>
      <c r="F14" s="3"/>
      <c r="G14" s="3"/>
      <c r="H14" s="3"/>
      <c r="I14" s="3"/>
      <c r="J14" s="3"/>
      <c r="K14" s="3"/>
      <c r="L14" s="3"/>
      <c r="N14" s="10"/>
      <c r="O14" s="5"/>
      <c r="P14" s="7"/>
      <c r="Q14" s="7"/>
    </row>
    <row r="15" spans="1:17" ht="15.95" customHeight="1">
      <c r="B15" s="45" t="s">
        <v>95</v>
      </c>
      <c r="C15" s="83">
        <f t="shared" ref="C15:K15" si="2">IF(C10&gt;-C21,C10+C21,0)</f>
        <v>0</v>
      </c>
      <c r="D15" s="83">
        <f t="shared" si="2"/>
        <v>0</v>
      </c>
      <c r="E15" s="83">
        <f t="shared" si="2"/>
        <v>0</v>
      </c>
      <c r="F15" s="83">
        <f t="shared" si="2"/>
        <v>0</v>
      </c>
      <c r="G15" s="83">
        <f t="shared" si="2"/>
        <v>0</v>
      </c>
      <c r="H15" s="83">
        <f t="shared" si="2"/>
        <v>0</v>
      </c>
      <c r="I15" s="83">
        <f t="shared" si="2"/>
        <v>0</v>
      </c>
      <c r="J15" s="83">
        <f t="shared" si="2"/>
        <v>0</v>
      </c>
      <c r="K15" s="83">
        <f t="shared" si="2"/>
        <v>0</v>
      </c>
      <c r="L15" s="33">
        <f>SUM(C15:K15)</f>
        <v>0</v>
      </c>
      <c r="N15" s="10"/>
      <c r="O15" s="5"/>
      <c r="P15" s="7"/>
      <c r="Q15" s="7"/>
    </row>
    <row r="16" spans="1:17" ht="15.95" customHeight="1">
      <c r="B16" s="31" t="s">
        <v>92</v>
      </c>
      <c r="C16" s="32">
        <f>SUM(C8:C9,C12,C15)+C19+C20+C11</f>
        <v>683</v>
      </c>
      <c r="D16" s="32">
        <f t="shared" ref="D16:K16" si="3">SUM(D8:D9,D12,D15)+D19+D20+D11</f>
        <v>19</v>
      </c>
      <c r="E16" s="32">
        <f t="shared" si="3"/>
        <v>12581</v>
      </c>
      <c r="F16" s="32">
        <f t="shared" si="3"/>
        <v>41187</v>
      </c>
      <c r="G16" s="32">
        <f t="shared" si="3"/>
        <v>3027</v>
      </c>
      <c r="H16" s="32">
        <f t="shared" si="3"/>
        <v>17635</v>
      </c>
      <c r="I16" s="32">
        <f t="shared" si="3"/>
        <v>3215</v>
      </c>
      <c r="J16" s="32">
        <f t="shared" si="3"/>
        <v>836</v>
      </c>
      <c r="K16" s="32">
        <f t="shared" si="3"/>
        <v>1321</v>
      </c>
      <c r="L16" s="32">
        <f>SUM(C16:K16)</f>
        <v>80504</v>
      </c>
      <c r="N16" s="10"/>
      <c r="O16" s="6"/>
      <c r="P16" s="7"/>
      <c r="Q16" s="7"/>
    </row>
    <row r="17" spans="1:19" ht="12.75" customHeight="1">
      <c r="A17" s="16"/>
      <c r="C17" s="3"/>
      <c r="D17" s="3"/>
      <c r="E17" s="3"/>
      <c r="F17" s="3"/>
      <c r="G17" s="3"/>
      <c r="H17" s="3"/>
      <c r="I17" s="3"/>
      <c r="J17" s="3"/>
      <c r="K17" s="3"/>
      <c r="L17" s="3"/>
      <c r="O17" s="18"/>
      <c r="P17" s="7"/>
      <c r="Q17" s="7"/>
    </row>
    <row r="18" spans="1:19" ht="15.95" customHeight="1">
      <c r="B18" s="21" t="s">
        <v>54</v>
      </c>
      <c r="C18" s="3"/>
      <c r="D18" s="3"/>
      <c r="E18" s="3"/>
      <c r="F18" s="3"/>
      <c r="G18" s="3"/>
      <c r="H18" s="3"/>
      <c r="I18" s="3"/>
      <c r="J18" s="3"/>
      <c r="K18" s="3"/>
      <c r="L18" s="3"/>
      <c r="M18" s="10"/>
      <c r="N18" s="5"/>
      <c r="O18" s="3"/>
      <c r="P18" s="7"/>
      <c r="Q18" s="7"/>
      <c r="R18" s="42"/>
      <c r="S18" s="42"/>
    </row>
    <row r="19" spans="1:19" ht="15.95" customHeight="1">
      <c r="A19" s="16"/>
      <c r="B19" s="29" t="s">
        <v>69</v>
      </c>
      <c r="C19" s="17">
        <v>0</v>
      </c>
      <c r="D19" s="17">
        <v>0</v>
      </c>
      <c r="E19" s="17">
        <v>0</v>
      </c>
      <c r="F19" s="17">
        <v>-9</v>
      </c>
      <c r="G19" s="17">
        <v>0</v>
      </c>
      <c r="H19" s="17">
        <v>-83</v>
      </c>
      <c r="I19" s="17">
        <v>0</v>
      </c>
      <c r="J19" s="17">
        <v>-40</v>
      </c>
      <c r="K19" s="17">
        <v>-34</v>
      </c>
      <c r="L19" s="33">
        <f t="shared" ref="L19:L23" si="4">SUM(C19:K19)</f>
        <v>-166</v>
      </c>
      <c r="O19" s="19"/>
      <c r="P19" s="46">
        <v>-166</v>
      </c>
      <c r="Q19" s="47">
        <f t="shared" ref="Q19:Q23" si="5">P19-L19</f>
        <v>0</v>
      </c>
    </row>
    <row r="20" spans="1:19" ht="15.95" customHeight="1">
      <c r="A20" s="16"/>
      <c r="B20" s="28" t="s">
        <v>56</v>
      </c>
      <c r="C20" s="43"/>
      <c r="D20" s="43"/>
      <c r="E20" s="43"/>
      <c r="F20" s="43"/>
      <c r="G20" s="43"/>
      <c r="H20" s="43"/>
      <c r="I20" s="43"/>
      <c r="J20" s="43"/>
      <c r="K20" s="43"/>
      <c r="L20" s="43"/>
      <c r="O20" s="18"/>
      <c r="P20" s="78"/>
      <c r="Q20" s="79"/>
    </row>
    <row r="21" spans="1:19" ht="15.95" customHeight="1">
      <c r="B21" s="29" t="s">
        <v>97</v>
      </c>
      <c r="C21" s="17">
        <v>-692</v>
      </c>
      <c r="D21" s="17">
        <v>-19</v>
      </c>
      <c r="E21" s="17">
        <v>-12332</v>
      </c>
      <c r="F21" s="17">
        <v>-32528</v>
      </c>
      <c r="G21" s="17">
        <v>-2242</v>
      </c>
      <c r="H21" s="17">
        <v>-12121</v>
      </c>
      <c r="I21" s="17">
        <v>-1529</v>
      </c>
      <c r="J21" s="17">
        <v>-409</v>
      </c>
      <c r="K21" s="17">
        <v>-133</v>
      </c>
      <c r="L21" s="33">
        <f t="shared" si="4"/>
        <v>-62005</v>
      </c>
      <c r="O21" s="18"/>
      <c r="P21" s="46">
        <v>-62005</v>
      </c>
      <c r="Q21" s="47">
        <f t="shared" si="5"/>
        <v>0</v>
      </c>
    </row>
    <row r="22" spans="1:19" ht="15.95" customHeight="1">
      <c r="B22" s="28" t="s">
        <v>17</v>
      </c>
      <c r="C22" s="17">
        <v>9</v>
      </c>
      <c r="D22" s="17">
        <v>0</v>
      </c>
      <c r="E22" s="17">
        <v>-249</v>
      </c>
      <c r="F22" s="17">
        <v>-8659</v>
      </c>
      <c r="G22" s="17">
        <v>-785</v>
      </c>
      <c r="H22" s="17">
        <v>-5514</v>
      </c>
      <c r="I22" s="17">
        <v>-1686</v>
      </c>
      <c r="J22" s="17">
        <v>-427</v>
      </c>
      <c r="K22" s="17">
        <v>-1188</v>
      </c>
      <c r="L22" s="33">
        <f t="shared" si="4"/>
        <v>-18499</v>
      </c>
      <c r="O22" s="18"/>
      <c r="P22" s="46">
        <v>-18499</v>
      </c>
      <c r="Q22" s="47">
        <f t="shared" si="5"/>
        <v>0</v>
      </c>
    </row>
    <row r="23" spans="1:19" ht="15.95" customHeight="1">
      <c r="B23" s="34" t="s">
        <v>90</v>
      </c>
      <c r="C23" s="32">
        <f t="shared" ref="C23:K23" si="6">SUM(C19:C22)</f>
        <v>-683</v>
      </c>
      <c r="D23" s="32">
        <f t="shared" si="6"/>
        <v>-19</v>
      </c>
      <c r="E23" s="32">
        <f t="shared" si="6"/>
        <v>-12581</v>
      </c>
      <c r="F23" s="32">
        <f t="shared" si="6"/>
        <v>-41196</v>
      </c>
      <c r="G23" s="32">
        <f t="shared" si="6"/>
        <v>-3027</v>
      </c>
      <c r="H23" s="32">
        <f t="shared" si="6"/>
        <v>-17718</v>
      </c>
      <c r="I23" s="32">
        <f t="shared" si="6"/>
        <v>-3215</v>
      </c>
      <c r="J23" s="32">
        <f t="shared" si="6"/>
        <v>-876</v>
      </c>
      <c r="K23" s="32">
        <f t="shared" si="6"/>
        <v>-1355</v>
      </c>
      <c r="L23" s="32">
        <f t="shared" si="4"/>
        <v>-80670</v>
      </c>
      <c r="M23" s="1"/>
      <c r="O23" s="15"/>
      <c r="P23" s="46">
        <v>-80670</v>
      </c>
      <c r="Q23" s="47">
        <f t="shared" si="5"/>
        <v>0</v>
      </c>
    </row>
    <row r="24" spans="1:19" ht="12.75" customHeight="1">
      <c r="A24" s="16"/>
      <c r="B24" s="2"/>
      <c r="C24" s="3"/>
      <c r="D24" s="3"/>
      <c r="E24" s="3"/>
      <c r="F24" s="3"/>
      <c r="G24" s="3"/>
      <c r="H24" s="3"/>
      <c r="I24" s="3"/>
      <c r="J24" s="3"/>
      <c r="K24" s="3"/>
      <c r="L24" s="3"/>
      <c r="O24" s="16"/>
      <c r="P24" s="7"/>
      <c r="Q24" s="7"/>
    </row>
    <row r="25" spans="1:19" ht="15.95" customHeight="1">
      <c r="A25" s="16"/>
      <c r="B25" s="45" t="s">
        <v>96</v>
      </c>
      <c r="C25" s="83">
        <f t="shared" ref="C25:K25" si="7">IF(-C21&gt;C10,C21+C10,0)</f>
        <v>0</v>
      </c>
      <c r="D25" s="83">
        <f t="shared" si="7"/>
        <v>0</v>
      </c>
      <c r="E25" s="83">
        <f t="shared" si="7"/>
        <v>0</v>
      </c>
      <c r="F25" s="83">
        <f t="shared" si="7"/>
        <v>0</v>
      </c>
      <c r="G25" s="83">
        <f t="shared" si="7"/>
        <v>0</v>
      </c>
      <c r="H25" s="83">
        <f t="shared" si="7"/>
        <v>0</v>
      </c>
      <c r="I25" s="83">
        <f t="shared" si="7"/>
        <v>0</v>
      </c>
      <c r="J25" s="83">
        <f t="shared" si="7"/>
        <v>0</v>
      </c>
      <c r="K25" s="83">
        <f t="shared" si="7"/>
        <v>0</v>
      </c>
      <c r="L25" s="33">
        <f t="shared" ref="L25:L26" si="8">SUM(C25:K25)</f>
        <v>0</v>
      </c>
      <c r="O25" s="16"/>
      <c r="P25" s="7"/>
      <c r="Q25" s="7"/>
    </row>
    <row r="26" spans="1:19" ht="15.95" customHeight="1">
      <c r="A26" s="16"/>
      <c r="B26" s="31" t="s">
        <v>93</v>
      </c>
      <c r="C26" s="32">
        <f>SUM(C22,C25)</f>
        <v>9</v>
      </c>
      <c r="D26" s="32">
        <f t="shared" ref="D26:K26" si="9">SUM(D22,D25)</f>
        <v>0</v>
      </c>
      <c r="E26" s="32">
        <f t="shared" si="9"/>
        <v>-249</v>
      </c>
      <c r="F26" s="32">
        <f t="shared" si="9"/>
        <v>-8659</v>
      </c>
      <c r="G26" s="32">
        <f t="shared" si="9"/>
        <v>-785</v>
      </c>
      <c r="H26" s="32">
        <f t="shared" si="9"/>
        <v>-5514</v>
      </c>
      <c r="I26" s="32">
        <f t="shared" si="9"/>
        <v>-1686</v>
      </c>
      <c r="J26" s="32">
        <f t="shared" si="9"/>
        <v>-427</v>
      </c>
      <c r="K26" s="32">
        <f t="shared" si="9"/>
        <v>-1188</v>
      </c>
      <c r="L26" s="32">
        <f t="shared" si="8"/>
        <v>-18499</v>
      </c>
      <c r="O26" s="15"/>
      <c r="P26" s="7"/>
      <c r="Q26" s="7"/>
    </row>
    <row r="27" spans="1:19" ht="12.75" customHeight="1">
      <c r="A27" s="16"/>
      <c r="B27" s="2"/>
      <c r="C27" s="3"/>
      <c r="D27" s="3"/>
      <c r="E27" s="3"/>
      <c r="F27" s="3"/>
      <c r="G27" s="3"/>
      <c r="H27" s="3"/>
      <c r="I27" s="3"/>
      <c r="J27" s="3"/>
      <c r="K27" s="3"/>
      <c r="L27" s="3"/>
      <c r="O27" s="15"/>
      <c r="P27" s="7"/>
      <c r="Q27" s="7"/>
    </row>
    <row r="28" spans="1:19" ht="15.95" customHeight="1">
      <c r="A28" s="16"/>
      <c r="B28" s="31" t="s">
        <v>67</v>
      </c>
      <c r="C28" s="32">
        <f>C13+C23</f>
        <v>692</v>
      </c>
      <c r="D28" s="32">
        <f t="shared" ref="D28:L28" si="10">D13+D23</f>
        <v>19</v>
      </c>
      <c r="E28" s="32">
        <f t="shared" si="10"/>
        <v>12332</v>
      </c>
      <c r="F28" s="32">
        <f t="shared" si="10"/>
        <v>32528</v>
      </c>
      <c r="G28" s="32">
        <f t="shared" si="10"/>
        <v>2242</v>
      </c>
      <c r="H28" s="32">
        <f t="shared" si="10"/>
        <v>12121</v>
      </c>
      <c r="I28" s="32">
        <f t="shared" si="10"/>
        <v>1529</v>
      </c>
      <c r="J28" s="32">
        <f t="shared" si="10"/>
        <v>409</v>
      </c>
      <c r="K28" s="32">
        <f t="shared" si="10"/>
        <v>133</v>
      </c>
      <c r="L28" s="32">
        <f t="shared" si="10"/>
        <v>62005</v>
      </c>
      <c r="M28" s="1"/>
      <c r="O28" s="15"/>
      <c r="P28" s="46">
        <v>62005</v>
      </c>
      <c r="Q28" s="47">
        <f>P28-L28</f>
        <v>0</v>
      </c>
    </row>
    <row r="29" spans="1:19" ht="12.75" customHeight="1">
      <c r="A29" s="20"/>
      <c r="B29" s="2"/>
      <c r="C29" s="3"/>
      <c r="D29" s="3"/>
      <c r="E29" s="3"/>
      <c r="F29" s="3"/>
      <c r="G29" s="3"/>
      <c r="H29" s="3"/>
      <c r="I29" s="3"/>
      <c r="J29" s="3"/>
      <c r="K29" s="3"/>
      <c r="L29" s="3"/>
      <c r="O29" s="41"/>
      <c r="P29" s="3"/>
      <c r="Q29" s="3"/>
    </row>
    <row r="30" spans="1:19" ht="15.95" customHeight="1">
      <c r="B30" s="28" t="s">
        <v>14</v>
      </c>
      <c r="C30" s="17">
        <v>236</v>
      </c>
      <c r="D30" s="17">
        <v>0</v>
      </c>
      <c r="E30" s="17">
        <v>0</v>
      </c>
      <c r="F30" s="17">
        <v>0</v>
      </c>
      <c r="G30" s="17">
        <v>0</v>
      </c>
      <c r="H30" s="17">
        <v>0</v>
      </c>
      <c r="I30" s="17">
        <v>0</v>
      </c>
      <c r="J30" s="17">
        <v>7</v>
      </c>
      <c r="K30" s="17">
        <v>0</v>
      </c>
      <c r="L30" s="33">
        <f>SUM(C30:K30)</f>
        <v>243</v>
      </c>
      <c r="M30" s="10"/>
      <c r="N30" s="10"/>
      <c r="P30" s="11"/>
      <c r="Q30" s="15"/>
    </row>
    <row r="31" spans="1:19" s="16" customFormat="1" ht="12.75" customHeight="1">
      <c r="A31" s="85"/>
      <c r="B31" s="14"/>
      <c r="C31" s="11"/>
      <c r="D31" s="11"/>
      <c r="E31" s="11"/>
      <c r="F31" s="11"/>
      <c r="G31" s="11"/>
      <c r="H31" s="11"/>
      <c r="I31" s="11"/>
      <c r="J31" s="11"/>
      <c r="K31" s="11"/>
      <c r="L31" s="11"/>
      <c r="M31" s="13"/>
      <c r="N31" s="13"/>
      <c r="O31" s="36"/>
      <c r="P31" s="25"/>
      <c r="Q31" s="26"/>
    </row>
    <row r="32" spans="1:19" s="16" customFormat="1" ht="15.95" customHeight="1">
      <c r="B32" s="37" t="s">
        <v>106</v>
      </c>
      <c r="C32" s="11"/>
      <c r="D32" s="11"/>
      <c r="E32" s="11"/>
      <c r="F32" s="11"/>
      <c r="G32" s="11"/>
      <c r="H32" s="11"/>
      <c r="I32" s="11"/>
      <c r="J32" s="11"/>
      <c r="K32" s="11"/>
      <c r="L32" s="15"/>
      <c r="M32" s="25"/>
      <c r="O32" s="15"/>
      <c r="P32" s="15"/>
      <c r="Q32" s="15"/>
      <c r="S32" s="15"/>
    </row>
    <row r="33" spans="1:19" s="16" customFormat="1" ht="15.95" customHeight="1">
      <c r="A33" s="85"/>
      <c r="B33" s="45" t="s">
        <v>117</v>
      </c>
      <c r="C33" s="83">
        <v>619</v>
      </c>
      <c r="D33" s="83">
        <v>26</v>
      </c>
      <c r="E33" s="83">
        <v>11360</v>
      </c>
      <c r="F33" s="83">
        <v>40077</v>
      </c>
      <c r="G33" s="83">
        <v>2934</v>
      </c>
      <c r="H33" s="83">
        <v>17073</v>
      </c>
      <c r="I33" s="83">
        <v>3316</v>
      </c>
      <c r="J33" s="83">
        <v>958</v>
      </c>
      <c r="K33" s="83">
        <v>1088</v>
      </c>
      <c r="L33" s="83">
        <v>77451</v>
      </c>
      <c r="M33" s="13"/>
      <c r="N33" s="13"/>
      <c r="O33" s="36"/>
      <c r="P33" s="40"/>
      <c r="Q33" s="39"/>
    </row>
    <row r="34" spans="1:19" ht="15.95" customHeight="1">
      <c r="B34" s="45" t="s">
        <v>118</v>
      </c>
      <c r="C34" s="83">
        <v>-62</v>
      </c>
      <c r="D34" s="83">
        <v>0</v>
      </c>
      <c r="E34" s="83">
        <v>-221</v>
      </c>
      <c r="F34" s="83">
        <v>-9244</v>
      </c>
      <c r="G34" s="83">
        <v>-566</v>
      </c>
      <c r="H34" s="83">
        <v>-5184</v>
      </c>
      <c r="I34" s="83">
        <v>-1377</v>
      </c>
      <c r="J34" s="83">
        <v>-558</v>
      </c>
      <c r="K34" s="83">
        <v>-1017</v>
      </c>
      <c r="L34" s="83">
        <v>-18229</v>
      </c>
      <c r="O34" s="36"/>
      <c r="P34" s="3"/>
      <c r="Q34" s="3"/>
    </row>
    <row r="35" spans="1:19" ht="15.95" customHeight="1">
      <c r="B35" s="45" t="s">
        <v>119</v>
      </c>
      <c r="C35" s="83">
        <v>557</v>
      </c>
      <c r="D35" s="83">
        <v>26</v>
      </c>
      <c r="E35" s="83">
        <v>11139</v>
      </c>
      <c r="F35" s="83">
        <v>30833</v>
      </c>
      <c r="G35" s="83">
        <v>2368</v>
      </c>
      <c r="H35" s="83">
        <v>11889</v>
      </c>
      <c r="I35" s="83">
        <v>1939</v>
      </c>
      <c r="J35" s="83">
        <v>400</v>
      </c>
      <c r="K35" s="83">
        <v>71</v>
      </c>
      <c r="L35" s="83">
        <v>59222</v>
      </c>
      <c r="O35" s="36"/>
      <c r="P35" s="3"/>
      <c r="Q35" s="3"/>
    </row>
    <row r="36" spans="1:19" ht="12.75" customHeight="1">
      <c r="C36" s="41">
        <v>2</v>
      </c>
      <c r="D36" s="41">
        <v>3</v>
      </c>
      <c r="E36" s="41">
        <v>4</v>
      </c>
      <c r="F36" s="41">
        <v>5</v>
      </c>
      <c r="G36" s="41">
        <v>6</v>
      </c>
      <c r="H36" s="41">
        <v>7</v>
      </c>
      <c r="I36" s="41">
        <v>8</v>
      </c>
      <c r="J36" s="41">
        <v>9</v>
      </c>
      <c r="K36" s="41">
        <v>10</v>
      </c>
      <c r="L36" s="41">
        <v>11</v>
      </c>
      <c r="O36" s="36"/>
      <c r="P36" s="3"/>
      <c r="Q36" s="3"/>
    </row>
    <row r="37" spans="1:19" ht="18" customHeight="1">
      <c r="B37" s="27" t="s">
        <v>103</v>
      </c>
      <c r="C37" s="3"/>
      <c r="D37" s="3"/>
      <c r="E37" s="3"/>
      <c r="F37" s="3"/>
      <c r="G37" s="3"/>
      <c r="H37" s="3"/>
      <c r="I37" s="3"/>
      <c r="J37" s="3"/>
      <c r="K37" s="3"/>
      <c r="L37" s="3"/>
      <c r="O37" s="3"/>
      <c r="P37" s="3"/>
      <c r="Q37" s="3"/>
      <c r="R37" s="3"/>
      <c r="S37" s="3"/>
    </row>
    <row r="38" spans="1:19" ht="15.95" customHeight="1">
      <c r="B38" s="1" t="s">
        <v>53</v>
      </c>
      <c r="C38" s="3"/>
      <c r="D38" s="3"/>
      <c r="E38" s="3"/>
      <c r="F38" s="3"/>
      <c r="G38" s="3"/>
      <c r="H38" s="3"/>
      <c r="I38" s="3"/>
      <c r="J38" s="3"/>
      <c r="K38" s="3"/>
      <c r="L38" s="3"/>
      <c r="O38" s="36"/>
      <c r="P38" s="3"/>
      <c r="Q38" s="3"/>
    </row>
    <row r="39" spans="1:19" ht="15.95" customHeight="1">
      <c r="B39" s="28" t="s">
        <v>10</v>
      </c>
      <c r="C39" s="17">
        <v>188</v>
      </c>
      <c r="D39" s="17">
        <v>0</v>
      </c>
      <c r="E39" s="17">
        <v>5868</v>
      </c>
      <c r="F39" s="17">
        <v>12668</v>
      </c>
      <c r="G39" s="17">
        <v>187</v>
      </c>
      <c r="H39" s="17">
        <v>2696</v>
      </c>
      <c r="I39" s="17">
        <v>947</v>
      </c>
      <c r="J39" s="17">
        <v>278</v>
      </c>
      <c r="K39" s="17">
        <v>854</v>
      </c>
      <c r="L39" s="33">
        <f t="shared" ref="L39:L46" si="11">SUM(C39:K39)</f>
        <v>23686</v>
      </c>
      <c r="O39" s="81"/>
      <c r="P39" s="46">
        <v>23686</v>
      </c>
      <c r="Q39" s="47">
        <f>P39-L39</f>
        <v>0</v>
      </c>
    </row>
    <row r="40" spans="1:19" ht="15.95" customHeight="1">
      <c r="B40" s="53" t="s">
        <v>11</v>
      </c>
      <c r="C40" s="44">
        <f>SUM(C41:C46)</f>
        <v>397</v>
      </c>
      <c r="D40" s="44">
        <f>SUM(D41:D46)</f>
        <v>14</v>
      </c>
      <c r="E40" s="44">
        <f t="shared" ref="E40:J40" si="12">SUM(E41:E46)</f>
        <v>4857</v>
      </c>
      <c r="F40" s="44">
        <f t="shared" si="12"/>
        <v>24266</v>
      </c>
      <c r="G40" s="44">
        <f>SUM(G41:G46)</f>
        <v>2062</v>
      </c>
      <c r="H40" s="44">
        <f t="shared" si="12"/>
        <v>13615</v>
      </c>
      <c r="I40" s="44">
        <f t="shared" si="12"/>
        <v>1971</v>
      </c>
      <c r="J40" s="44">
        <f t="shared" si="12"/>
        <v>502</v>
      </c>
      <c r="K40" s="44">
        <f>SUM(K41:K46)</f>
        <v>210</v>
      </c>
      <c r="L40" s="33">
        <f t="shared" si="11"/>
        <v>47894</v>
      </c>
      <c r="O40" s="81"/>
      <c r="P40" s="46">
        <v>47894</v>
      </c>
      <c r="Q40" s="47">
        <f>P40-L40</f>
        <v>0</v>
      </c>
    </row>
    <row r="41" spans="1:19" ht="15.95" customHeight="1">
      <c r="B41" s="29" t="s">
        <v>71</v>
      </c>
      <c r="C41" s="17">
        <v>0</v>
      </c>
      <c r="D41" s="17">
        <v>13</v>
      </c>
      <c r="E41" s="17">
        <v>1642</v>
      </c>
      <c r="F41" s="17">
        <v>0</v>
      </c>
      <c r="G41" s="17">
        <v>0</v>
      </c>
      <c r="H41" s="17">
        <v>0</v>
      </c>
      <c r="I41" s="17">
        <v>0</v>
      </c>
      <c r="J41" s="17">
        <v>0</v>
      </c>
      <c r="K41" s="17">
        <v>1</v>
      </c>
      <c r="L41" s="33">
        <f t="shared" si="11"/>
        <v>1656</v>
      </c>
      <c r="O41" s="36"/>
      <c r="P41" s="3"/>
      <c r="Q41" s="3"/>
    </row>
    <row r="42" spans="1:19" ht="15.95" customHeight="1">
      <c r="B42" s="29" t="s">
        <v>72</v>
      </c>
      <c r="C42" s="17">
        <v>397</v>
      </c>
      <c r="D42" s="17">
        <v>0</v>
      </c>
      <c r="E42" s="17">
        <v>2682</v>
      </c>
      <c r="F42" s="17">
        <v>20911</v>
      </c>
      <c r="G42" s="17">
        <v>1243</v>
      </c>
      <c r="H42" s="17">
        <v>12712</v>
      </c>
      <c r="I42" s="17">
        <v>1477</v>
      </c>
      <c r="J42" s="17">
        <v>502</v>
      </c>
      <c r="K42" s="17">
        <v>154</v>
      </c>
      <c r="L42" s="33">
        <f t="shared" si="11"/>
        <v>40078</v>
      </c>
      <c r="O42" s="5"/>
      <c r="P42" s="3"/>
      <c r="Q42" s="3"/>
    </row>
    <row r="43" spans="1:19" ht="15.95" customHeight="1">
      <c r="B43" s="29" t="s">
        <v>73</v>
      </c>
      <c r="C43" s="17">
        <v>0</v>
      </c>
      <c r="D43" s="17">
        <v>0</v>
      </c>
      <c r="E43" s="17">
        <v>147</v>
      </c>
      <c r="F43" s="17">
        <v>330</v>
      </c>
      <c r="G43" s="17">
        <v>0</v>
      </c>
      <c r="H43" s="17">
        <v>0</v>
      </c>
      <c r="I43" s="17">
        <v>108</v>
      </c>
      <c r="J43" s="17">
        <v>0</v>
      </c>
      <c r="K43" s="17">
        <v>0</v>
      </c>
      <c r="L43" s="33">
        <f t="shared" si="11"/>
        <v>585</v>
      </c>
      <c r="O43" s="36"/>
      <c r="P43" s="3"/>
      <c r="Q43" s="3"/>
    </row>
    <row r="44" spans="1:19" ht="15.95" customHeight="1">
      <c r="B44" s="29" t="s">
        <v>74</v>
      </c>
      <c r="C44" s="17">
        <v>0</v>
      </c>
      <c r="D44" s="17">
        <v>0</v>
      </c>
      <c r="E44" s="17">
        <v>132</v>
      </c>
      <c r="F44" s="17">
        <v>1145</v>
      </c>
      <c r="G44" s="17">
        <v>4</v>
      </c>
      <c r="H44" s="17">
        <v>43</v>
      </c>
      <c r="I44" s="17">
        <v>91</v>
      </c>
      <c r="J44" s="17">
        <v>0</v>
      </c>
      <c r="K44" s="17">
        <v>0</v>
      </c>
      <c r="L44" s="33">
        <f t="shared" si="11"/>
        <v>1415</v>
      </c>
      <c r="O44" s="51"/>
      <c r="P44" s="46">
        <v>1415</v>
      </c>
      <c r="Q44" s="47">
        <f>P44-L44</f>
        <v>0</v>
      </c>
    </row>
    <row r="45" spans="1:19" ht="15.95" customHeight="1">
      <c r="B45" s="29" t="s">
        <v>75</v>
      </c>
      <c r="C45" s="17">
        <v>0</v>
      </c>
      <c r="D45" s="17">
        <v>0</v>
      </c>
      <c r="E45" s="17">
        <v>0</v>
      </c>
      <c r="F45" s="17">
        <v>0</v>
      </c>
      <c r="G45" s="17">
        <v>0</v>
      </c>
      <c r="H45" s="17">
        <v>0</v>
      </c>
      <c r="I45" s="17">
        <v>0</v>
      </c>
      <c r="J45" s="17">
        <v>0</v>
      </c>
      <c r="K45" s="17">
        <v>55</v>
      </c>
      <c r="L45" s="33">
        <f t="shared" si="11"/>
        <v>55</v>
      </c>
      <c r="O45" s="5"/>
      <c r="P45" s="46">
        <v>55</v>
      </c>
      <c r="Q45" s="47">
        <f>P45-L45</f>
        <v>0</v>
      </c>
    </row>
    <row r="46" spans="1:19" ht="15.95" customHeight="1">
      <c r="B46" s="29" t="s">
        <v>6</v>
      </c>
      <c r="C46" s="17">
        <v>0</v>
      </c>
      <c r="D46" s="17">
        <v>1</v>
      </c>
      <c r="E46" s="17">
        <v>254</v>
      </c>
      <c r="F46" s="17">
        <v>1880</v>
      </c>
      <c r="G46" s="17">
        <v>815</v>
      </c>
      <c r="H46" s="17">
        <v>860</v>
      </c>
      <c r="I46" s="17">
        <v>295</v>
      </c>
      <c r="J46" s="17">
        <v>0</v>
      </c>
      <c r="K46" s="17">
        <v>0</v>
      </c>
      <c r="L46" s="33">
        <f t="shared" si="11"/>
        <v>4105</v>
      </c>
      <c r="O46" s="5"/>
      <c r="P46" s="3"/>
      <c r="Q46" s="3"/>
    </row>
    <row r="47" spans="1:19" ht="15.95" customHeight="1">
      <c r="B47" s="1" t="s">
        <v>54</v>
      </c>
      <c r="C47" s="3"/>
      <c r="D47" s="3"/>
      <c r="E47" s="3"/>
      <c r="F47" s="3"/>
      <c r="G47" s="3"/>
      <c r="H47" s="3"/>
      <c r="I47" s="3"/>
      <c r="J47" s="3"/>
      <c r="K47" s="3"/>
      <c r="L47" s="3"/>
      <c r="O47" s="5"/>
      <c r="P47" s="3"/>
      <c r="Q47" s="3"/>
    </row>
    <row r="48" spans="1:19" ht="15.95" customHeight="1">
      <c r="B48" s="28" t="s">
        <v>13</v>
      </c>
      <c r="C48" s="17">
        <v>0</v>
      </c>
      <c r="D48" s="17">
        <v>0</v>
      </c>
      <c r="E48" s="17">
        <v>-104</v>
      </c>
      <c r="F48" s="17">
        <v>-5875</v>
      </c>
      <c r="G48" s="17">
        <v>-636</v>
      </c>
      <c r="H48" s="17">
        <v>-4910</v>
      </c>
      <c r="I48" s="17">
        <v>-1563</v>
      </c>
      <c r="J48" s="17">
        <v>-42</v>
      </c>
      <c r="K48" s="17">
        <v>0</v>
      </c>
      <c r="L48" s="33">
        <f>SUM(C48:K48)</f>
        <v>-13130</v>
      </c>
      <c r="O48" s="51"/>
      <c r="P48" s="46">
        <v>-13130</v>
      </c>
      <c r="Q48" s="47">
        <f>P48-L48</f>
        <v>0</v>
      </c>
    </row>
    <row r="49" spans="2:19" ht="6" customHeight="1">
      <c r="B49" s="4"/>
      <c r="C49" s="3"/>
      <c r="D49" s="3"/>
      <c r="E49" s="3"/>
      <c r="F49" s="3"/>
      <c r="G49" s="3"/>
      <c r="H49" s="3"/>
      <c r="I49" s="3"/>
      <c r="J49" s="3"/>
      <c r="K49" s="3"/>
      <c r="L49" s="3"/>
      <c r="M49" s="3"/>
      <c r="O49" s="38"/>
      <c r="P49" s="3"/>
    </row>
    <row r="50" spans="2:19" ht="15.95" customHeight="1">
      <c r="B50" s="55" t="s">
        <v>101</v>
      </c>
      <c r="C50" s="3"/>
      <c r="D50" s="3"/>
      <c r="E50" s="5"/>
      <c r="F50" s="3"/>
      <c r="G50" s="5"/>
      <c r="H50" s="5"/>
      <c r="I50" s="5"/>
      <c r="J50" s="5"/>
      <c r="K50" s="3"/>
      <c r="L50" s="3"/>
      <c r="O50" s="12"/>
    </row>
    <row r="51" spans="2:19" ht="15.95" customHeight="1">
      <c r="B51" s="62" t="s">
        <v>12</v>
      </c>
      <c r="C51" s="43"/>
      <c r="D51" s="43"/>
      <c r="E51" s="50">
        <f t="shared" ref="E51:J51" si="13">E8</f>
        <v>700</v>
      </c>
      <c r="F51" s="50">
        <f t="shared" si="13"/>
        <v>1824</v>
      </c>
      <c r="G51" s="50">
        <f t="shared" si="13"/>
        <v>203</v>
      </c>
      <c r="H51" s="50">
        <f t="shared" si="13"/>
        <v>688</v>
      </c>
      <c r="I51" s="50">
        <f t="shared" si="13"/>
        <v>138</v>
      </c>
      <c r="J51" s="50">
        <f t="shared" si="13"/>
        <v>36</v>
      </c>
      <c r="K51" s="43"/>
      <c r="L51" s="33">
        <f>SUM(C51:K51)</f>
        <v>3589</v>
      </c>
      <c r="N51" s="43"/>
      <c r="O51" s="12"/>
    </row>
    <row r="52" spans="2:19" ht="15.95" customHeight="1">
      <c r="B52" s="28" t="s">
        <v>0</v>
      </c>
      <c r="C52" s="43"/>
      <c r="D52" s="43"/>
      <c r="E52" s="17">
        <v>4065</v>
      </c>
      <c r="F52" s="17">
        <v>3728</v>
      </c>
      <c r="G52" s="17">
        <v>138</v>
      </c>
      <c r="H52" s="17">
        <v>797</v>
      </c>
      <c r="I52" s="17">
        <v>818</v>
      </c>
      <c r="J52" s="17">
        <v>0</v>
      </c>
      <c r="K52" s="43"/>
      <c r="L52" s="33">
        <f>SUM(C52:K52)</f>
        <v>9546</v>
      </c>
      <c r="N52" s="43"/>
      <c r="O52" s="5"/>
      <c r="P52" s="93"/>
      <c r="Q52" s="93"/>
      <c r="R52" s="93"/>
      <c r="S52" s="93"/>
    </row>
    <row r="53" spans="2:19" ht="15.95" customHeight="1">
      <c r="B53" s="29" t="s">
        <v>65</v>
      </c>
      <c r="C53" s="43"/>
      <c r="D53" s="43"/>
      <c r="E53" s="17">
        <v>90</v>
      </c>
      <c r="F53" s="17">
        <v>1454</v>
      </c>
      <c r="G53" s="17">
        <v>646</v>
      </c>
      <c r="H53" s="17">
        <v>736</v>
      </c>
      <c r="I53" s="17">
        <v>248</v>
      </c>
      <c r="J53" s="17">
        <v>0</v>
      </c>
      <c r="K53" s="43"/>
      <c r="L53" s="33">
        <f>SUM(C53:K53)</f>
        <v>3174</v>
      </c>
      <c r="N53" s="43"/>
      <c r="P53" s="93"/>
      <c r="Q53" s="93"/>
      <c r="R53" s="93"/>
      <c r="S53" s="93"/>
    </row>
    <row r="54" spans="2:19" ht="15.95" customHeight="1">
      <c r="B54" s="53" t="s">
        <v>76</v>
      </c>
      <c r="C54" s="43"/>
      <c r="D54" s="43"/>
      <c r="E54" s="54">
        <f t="shared" ref="E54:J54" si="14">SUM(E55,E64)</f>
        <v>7776</v>
      </c>
      <c r="F54" s="54">
        <f t="shared" si="14"/>
        <v>34596</v>
      </c>
      <c r="G54" s="54">
        <f t="shared" si="14"/>
        <v>2046</v>
      </c>
      <c r="H54" s="54">
        <f t="shared" si="14"/>
        <v>15475</v>
      </c>
      <c r="I54" s="54">
        <f t="shared" si="14"/>
        <v>2013</v>
      </c>
      <c r="J54" s="54">
        <f t="shared" si="14"/>
        <v>800</v>
      </c>
      <c r="K54" s="43"/>
      <c r="L54" s="33">
        <f>SUM(C54:K54)</f>
        <v>62706</v>
      </c>
      <c r="N54" s="54">
        <f>SUM(N55,N64)</f>
        <v>299</v>
      </c>
      <c r="P54" s="93"/>
      <c r="Q54" s="93"/>
      <c r="R54" s="93"/>
      <c r="S54" s="93"/>
    </row>
    <row r="55" spans="2:19" ht="15.95" customHeight="1">
      <c r="B55" s="53" t="s">
        <v>77</v>
      </c>
      <c r="C55" s="43"/>
      <c r="D55" s="43"/>
      <c r="E55" s="54">
        <f>E61+E62+E56+E63</f>
        <v>3405</v>
      </c>
      <c r="F55" s="54">
        <f>F56+F63</f>
        <v>17045</v>
      </c>
      <c r="G55" s="54">
        <f>G56+G63</f>
        <v>132</v>
      </c>
      <c r="H55" s="54">
        <f>H56+H63</f>
        <v>4707</v>
      </c>
      <c r="I55" s="54">
        <f>I56+I63</f>
        <v>487</v>
      </c>
      <c r="J55" s="54">
        <f>J56+J63</f>
        <v>16</v>
      </c>
      <c r="K55" s="43"/>
      <c r="L55" s="33">
        <f>SUM(C55:K55)</f>
        <v>25792</v>
      </c>
      <c r="N55" s="54">
        <f>N56</f>
        <v>0</v>
      </c>
      <c r="P55" s="93"/>
      <c r="Q55" s="93"/>
      <c r="R55" s="93"/>
      <c r="S55" s="93"/>
    </row>
    <row r="56" spans="2:19" ht="15.95" customHeight="1">
      <c r="B56" s="63" t="s">
        <v>58</v>
      </c>
      <c r="C56" s="43"/>
      <c r="D56" s="43"/>
      <c r="E56" s="54">
        <f>SUM(E57:E60)</f>
        <v>1968</v>
      </c>
      <c r="F56" s="54">
        <f t="shared" ref="F56:J56" si="15">SUM(F57:F60)</f>
        <v>16375</v>
      </c>
      <c r="G56" s="54">
        <f t="shared" si="15"/>
        <v>132</v>
      </c>
      <c r="H56" s="54">
        <f t="shared" si="15"/>
        <v>4707</v>
      </c>
      <c r="I56" s="54">
        <f t="shared" si="15"/>
        <v>487</v>
      </c>
      <c r="J56" s="54">
        <f t="shared" si="15"/>
        <v>16</v>
      </c>
      <c r="K56" s="43"/>
      <c r="L56" s="33">
        <f t="shared" ref="L56:L74" si="16">SUM(C56:K56)</f>
        <v>23685</v>
      </c>
      <c r="N56" s="54">
        <f>N60</f>
        <v>0</v>
      </c>
      <c r="P56" s="93"/>
      <c r="Q56" s="93"/>
      <c r="R56" s="93"/>
      <c r="S56" s="93"/>
    </row>
    <row r="57" spans="2:19" ht="15.95" customHeight="1">
      <c r="B57" s="29" t="s">
        <v>114</v>
      </c>
      <c r="C57" s="43"/>
      <c r="D57" s="43"/>
      <c r="E57" s="17">
        <v>0</v>
      </c>
      <c r="F57" s="17">
        <v>1327</v>
      </c>
      <c r="G57" s="17">
        <v>0</v>
      </c>
      <c r="H57" s="17">
        <v>0</v>
      </c>
      <c r="I57" s="17">
        <v>0</v>
      </c>
      <c r="J57" s="17">
        <v>0</v>
      </c>
      <c r="K57" s="43"/>
      <c r="L57" s="33">
        <f t="shared" si="16"/>
        <v>1327</v>
      </c>
      <c r="N57" s="43"/>
      <c r="P57" s="93"/>
      <c r="Q57" s="93"/>
      <c r="R57" s="93"/>
      <c r="S57" s="93"/>
    </row>
    <row r="58" spans="2:19" ht="15.95" customHeight="1">
      <c r="B58" s="29" t="s">
        <v>115</v>
      </c>
      <c r="C58" s="43"/>
      <c r="D58" s="43"/>
      <c r="E58" s="17">
        <v>0</v>
      </c>
      <c r="F58" s="17">
        <v>838</v>
      </c>
      <c r="G58" s="17">
        <v>0</v>
      </c>
      <c r="H58" s="17">
        <v>0</v>
      </c>
      <c r="I58" s="17">
        <v>0</v>
      </c>
      <c r="J58" s="17">
        <v>0</v>
      </c>
      <c r="K58" s="43"/>
      <c r="L58" s="33">
        <f t="shared" si="16"/>
        <v>838</v>
      </c>
      <c r="N58" s="43"/>
      <c r="P58" s="93"/>
      <c r="Q58" s="93"/>
      <c r="R58" s="93"/>
      <c r="S58" s="93"/>
    </row>
    <row r="59" spans="2:19" ht="15.95" customHeight="1">
      <c r="B59" s="29" t="s">
        <v>59</v>
      </c>
      <c r="C59" s="43"/>
      <c r="D59" s="43"/>
      <c r="E59" s="43"/>
      <c r="F59" s="43"/>
      <c r="G59" s="17">
        <v>0</v>
      </c>
      <c r="H59" s="17">
        <v>0</v>
      </c>
      <c r="I59" s="17">
        <v>0</v>
      </c>
      <c r="J59" s="17">
        <v>0</v>
      </c>
      <c r="K59" s="43"/>
      <c r="L59" s="33">
        <f t="shared" si="16"/>
        <v>0</v>
      </c>
      <c r="N59" s="43"/>
      <c r="P59" s="93"/>
      <c r="Q59" s="93"/>
      <c r="R59" s="93"/>
      <c r="S59" s="93"/>
    </row>
    <row r="60" spans="2:19" ht="15.95" customHeight="1">
      <c r="B60" s="52" t="s">
        <v>60</v>
      </c>
      <c r="C60" s="43"/>
      <c r="D60" s="43"/>
      <c r="E60" s="17">
        <v>1968</v>
      </c>
      <c r="F60" s="17">
        <v>14210</v>
      </c>
      <c r="G60" s="17">
        <v>132</v>
      </c>
      <c r="H60" s="17">
        <v>4707</v>
      </c>
      <c r="I60" s="17">
        <v>487</v>
      </c>
      <c r="J60" s="17">
        <v>16</v>
      </c>
      <c r="K60" s="43"/>
      <c r="L60" s="33">
        <f t="shared" si="16"/>
        <v>21520</v>
      </c>
      <c r="N60" s="17">
        <v>0</v>
      </c>
      <c r="P60" s="93"/>
      <c r="Q60" s="93"/>
      <c r="R60" s="93"/>
      <c r="S60" s="93"/>
    </row>
    <row r="61" spans="2:19" ht="15.95" customHeight="1">
      <c r="B61" s="52" t="s">
        <v>1</v>
      </c>
      <c r="C61" s="43"/>
      <c r="D61" s="43"/>
      <c r="E61" s="17">
        <v>0</v>
      </c>
      <c r="F61" s="43"/>
      <c r="G61" s="43"/>
      <c r="H61" s="43"/>
      <c r="I61" s="43"/>
      <c r="J61" s="43"/>
      <c r="K61" s="43"/>
      <c r="L61" s="33">
        <f>SUM(C61:K61)</f>
        <v>0</v>
      </c>
      <c r="N61" s="43"/>
      <c r="P61" s="93"/>
      <c r="Q61" s="93"/>
      <c r="R61" s="93"/>
      <c r="S61" s="93"/>
    </row>
    <row r="62" spans="2:19" ht="15.95" customHeight="1">
      <c r="B62" s="29" t="s">
        <v>78</v>
      </c>
      <c r="C62" s="43"/>
      <c r="D62" s="43"/>
      <c r="E62" s="17">
        <v>1437</v>
      </c>
      <c r="F62" s="43"/>
      <c r="G62" s="43"/>
      <c r="H62" s="43"/>
      <c r="I62" s="43"/>
      <c r="J62" s="43"/>
      <c r="K62" s="43"/>
      <c r="L62" s="33">
        <f>SUM(C62:K62)</f>
        <v>1437</v>
      </c>
      <c r="N62" s="17">
        <v>0</v>
      </c>
      <c r="P62" s="93"/>
      <c r="Q62" s="93"/>
      <c r="R62" s="93"/>
      <c r="S62" s="93"/>
    </row>
    <row r="63" spans="2:19" ht="15.95" customHeight="1">
      <c r="B63" s="29" t="s">
        <v>79</v>
      </c>
      <c r="C63" s="43"/>
      <c r="D63" s="43"/>
      <c r="E63" s="17">
        <v>0</v>
      </c>
      <c r="F63" s="17">
        <v>670</v>
      </c>
      <c r="G63" s="17">
        <v>0</v>
      </c>
      <c r="H63" s="17">
        <v>0</v>
      </c>
      <c r="I63" s="17">
        <v>0</v>
      </c>
      <c r="J63" s="17">
        <v>0</v>
      </c>
      <c r="K63" s="43"/>
      <c r="L63" s="33">
        <f t="shared" si="16"/>
        <v>670</v>
      </c>
      <c r="N63" s="17">
        <v>0</v>
      </c>
      <c r="P63" s="93"/>
      <c r="Q63" s="93"/>
      <c r="R63" s="93"/>
      <c r="S63" s="93"/>
    </row>
    <row r="64" spans="2:19" ht="15.95" customHeight="1">
      <c r="B64" s="53" t="s">
        <v>80</v>
      </c>
      <c r="C64" s="43"/>
      <c r="D64" s="43"/>
      <c r="E64" s="54">
        <f t="shared" ref="E64:J64" si="17">SUM(E65,E68:E74)</f>
        <v>4371</v>
      </c>
      <c r="F64" s="54">
        <f t="shared" si="17"/>
        <v>17551</v>
      </c>
      <c r="G64" s="54">
        <f t="shared" si="17"/>
        <v>1914</v>
      </c>
      <c r="H64" s="54">
        <f t="shared" si="17"/>
        <v>10768</v>
      </c>
      <c r="I64" s="54">
        <f t="shared" si="17"/>
        <v>1526</v>
      </c>
      <c r="J64" s="54">
        <f t="shared" si="17"/>
        <v>784</v>
      </c>
      <c r="K64" s="43"/>
      <c r="L64" s="33">
        <f t="shared" si="16"/>
        <v>36914</v>
      </c>
      <c r="N64" s="54">
        <f>SUM(N67:N69)</f>
        <v>299</v>
      </c>
      <c r="P64" s="93"/>
      <c r="Q64" s="93"/>
      <c r="R64" s="93"/>
      <c r="S64" s="93"/>
    </row>
    <row r="65" spans="2:19" ht="15.95" customHeight="1">
      <c r="B65" s="63" t="s">
        <v>2</v>
      </c>
      <c r="C65" s="43"/>
      <c r="D65" s="43"/>
      <c r="E65" s="54">
        <f>SUM(E66:E67)</f>
        <v>307</v>
      </c>
      <c r="F65" s="54">
        <f t="shared" ref="F65:J65" si="18">SUM(F66:F67)</f>
        <v>15118</v>
      </c>
      <c r="G65" s="54">
        <f t="shared" si="18"/>
        <v>1327</v>
      </c>
      <c r="H65" s="54">
        <f t="shared" si="18"/>
        <v>8267</v>
      </c>
      <c r="I65" s="54">
        <f t="shared" si="18"/>
        <v>1417</v>
      </c>
      <c r="J65" s="54">
        <f t="shared" si="18"/>
        <v>1</v>
      </c>
      <c r="K65" s="43"/>
      <c r="L65" s="33">
        <f t="shared" si="16"/>
        <v>26437</v>
      </c>
      <c r="N65" s="54">
        <f>SUM(N66:N67)</f>
        <v>299</v>
      </c>
      <c r="P65" s="93"/>
      <c r="Q65" s="93"/>
      <c r="R65" s="93"/>
      <c r="S65" s="93"/>
    </row>
    <row r="66" spans="2:19" ht="15.95" customHeight="1">
      <c r="B66" s="29" t="s">
        <v>102</v>
      </c>
      <c r="C66" s="43"/>
      <c r="D66" s="43"/>
      <c r="E66" s="17">
        <v>0</v>
      </c>
      <c r="F66" s="17">
        <v>14262</v>
      </c>
      <c r="G66" s="17">
        <v>0</v>
      </c>
      <c r="H66" s="17">
        <v>0</v>
      </c>
      <c r="I66" s="17">
        <v>0</v>
      </c>
      <c r="J66" s="17">
        <v>0</v>
      </c>
      <c r="K66" s="43"/>
      <c r="L66" s="33">
        <f t="shared" si="16"/>
        <v>14262</v>
      </c>
      <c r="N66" s="17">
        <v>0</v>
      </c>
      <c r="P66" s="93"/>
      <c r="Q66" s="93"/>
      <c r="R66" s="93"/>
      <c r="S66" s="93"/>
    </row>
    <row r="67" spans="2:19" ht="15.95" customHeight="1">
      <c r="B67" s="52" t="s">
        <v>61</v>
      </c>
      <c r="C67" s="43"/>
      <c r="D67" s="43"/>
      <c r="E67" s="17">
        <v>307</v>
      </c>
      <c r="F67" s="17">
        <v>856</v>
      </c>
      <c r="G67" s="17">
        <v>1327</v>
      </c>
      <c r="H67" s="17">
        <v>8267</v>
      </c>
      <c r="I67" s="17">
        <v>1417</v>
      </c>
      <c r="J67" s="17">
        <v>1</v>
      </c>
      <c r="K67" s="43"/>
      <c r="L67" s="33">
        <f t="shared" si="16"/>
        <v>12175</v>
      </c>
      <c r="N67" s="17">
        <v>299</v>
      </c>
      <c r="P67" s="93"/>
      <c r="Q67" s="93"/>
      <c r="R67" s="93"/>
      <c r="S67" s="93"/>
    </row>
    <row r="68" spans="2:19" ht="15.95" customHeight="1">
      <c r="B68" s="52" t="s">
        <v>3</v>
      </c>
      <c r="C68" s="43"/>
      <c r="D68" s="43"/>
      <c r="E68" s="17">
        <v>418</v>
      </c>
      <c r="F68" s="17">
        <v>700</v>
      </c>
      <c r="G68" s="17">
        <v>0</v>
      </c>
      <c r="H68" s="17">
        <v>2501</v>
      </c>
      <c r="I68" s="17">
        <v>6</v>
      </c>
      <c r="J68" s="17">
        <v>0</v>
      </c>
      <c r="K68" s="43"/>
      <c r="L68" s="33">
        <f t="shared" si="16"/>
        <v>3625</v>
      </c>
      <c r="N68" s="17">
        <v>0</v>
      </c>
      <c r="P68" s="93"/>
      <c r="Q68" s="93"/>
      <c r="R68" s="93"/>
      <c r="S68" s="93"/>
    </row>
    <row r="69" spans="2:19" ht="15.95" customHeight="1">
      <c r="B69" s="29" t="s">
        <v>81</v>
      </c>
      <c r="C69" s="43"/>
      <c r="D69" s="43"/>
      <c r="E69" s="17">
        <v>165</v>
      </c>
      <c r="F69" s="17">
        <v>485</v>
      </c>
      <c r="G69" s="17">
        <v>559</v>
      </c>
      <c r="H69" s="17">
        <v>0</v>
      </c>
      <c r="I69" s="17">
        <v>0</v>
      </c>
      <c r="J69" s="17">
        <v>0</v>
      </c>
      <c r="K69" s="43"/>
      <c r="L69" s="33">
        <f t="shared" si="16"/>
        <v>1209</v>
      </c>
      <c r="N69" s="17">
        <v>0</v>
      </c>
      <c r="P69" s="93"/>
      <c r="Q69" s="93"/>
      <c r="R69" s="93"/>
      <c r="S69" s="93"/>
    </row>
    <row r="70" spans="2:19" ht="15.95" customHeight="1">
      <c r="B70" s="30" t="s">
        <v>82</v>
      </c>
      <c r="C70" s="43"/>
      <c r="D70" s="43"/>
      <c r="E70" s="17">
        <v>52</v>
      </c>
      <c r="F70" s="17">
        <v>644</v>
      </c>
      <c r="G70" s="17">
        <v>0</v>
      </c>
      <c r="H70" s="17">
        <v>0</v>
      </c>
      <c r="I70" s="17">
        <v>0</v>
      </c>
      <c r="J70" s="17">
        <v>0</v>
      </c>
      <c r="K70" s="43"/>
      <c r="L70" s="33">
        <f t="shared" si="16"/>
        <v>696</v>
      </c>
      <c r="N70" s="43"/>
      <c r="P70" s="93"/>
      <c r="Q70" s="93"/>
      <c r="R70" s="93"/>
      <c r="S70" s="93"/>
    </row>
    <row r="71" spans="2:19" ht="15.95" customHeight="1">
      <c r="B71" s="29" t="s">
        <v>83</v>
      </c>
      <c r="C71" s="43"/>
      <c r="D71" s="43"/>
      <c r="E71" s="43"/>
      <c r="F71" s="17">
        <v>0</v>
      </c>
      <c r="G71" s="17">
        <v>0</v>
      </c>
      <c r="H71" s="17">
        <v>0</v>
      </c>
      <c r="I71" s="17">
        <v>0</v>
      </c>
      <c r="J71" s="17">
        <v>0</v>
      </c>
      <c r="K71" s="43"/>
      <c r="L71" s="33">
        <f t="shared" si="16"/>
        <v>0</v>
      </c>
      <c r="N71" s="43"/>
      <c r="P71" s="93"/>
      <c r="Q71" s="93"/>
      <c r="R71" s="93"/>
      <c r="S71" s="93"/>
    </row>
    <row r="72" spans="2:19" ht="15.95" customHeight="1">
      <c r="B72" s="29" t="s">
        <v>84</v>
      </c>
      <c r="C72" s="43"/>
      <c r="D72" s="43"/>
      <c r="E72" s="17">
        <v>211</v>
      </c>
      <c r="F72" s="61"/>
      <c r="G72" s="61"/>
      <c r="H72" s="61"/>
      <c r="I72" s="61"/>
      <c r="J72" s="61"/>
      <c r="K72" s="43"/>
      <c r="L72" s="33">
        <f t="shared" si="16"/>
        <v>211</v>
      </c>
      <c r="N72" s="43"/>
      <c r="P72" s="93"/>
      <c r="Q72" s="93"/>
      <c r="R72" s="93"/>
      <c r="S72" s="93"/>
    </row>
    <row r="73" spans="2:19" ht="15.95" customHeight="1">
      <c r="B73" s="29" t="s">
        <v>113</v>
      </c>
      <c r="C73" s="43"/>
      <c r="D73" s="43"/>
      <c r="E73" s="17">
        <v>2142</v>
      </c>
      <c r="F73" s="61"/>
      <c r="G73" s="61"/>
      <c r="H73" s="61"/>
      <c r="I73" s="61"/>
      <c r="J73" s="61"/>
      <c r="K73" s="43"/>
      <c r="L73" s="33">
        <f t="shared" si="16"/>
        <v>2142</v>
      </c>
      <c r="N73" s="43"/>
      <c r="P73" s="93"/>
      <c r="Q73" s="93"/>
      <c r="R73" s="93"/>
      <c r="S73" s="93"/>
    </row>
    <row r="74" spans="2:19" ht="15.95" customHeight="1">
      <c r="B74" s="29" t="s">
        <v>86</v>
      </c>
      <c r="C74" s="43"/>
      <c r="D74" s="43"/>
      <c r="E74" s="17">
        <v>1076</v>
      </c>
      <c r="F74" s="17">
        <v>604</v>
      </c>
      <c r="G74" s="17">
        <v>28</v>
      </c>
      <c r="H74" s="17">
        <v>0</v>
      </c>
      <c r="I74" s="17">
        <v>103</v>
      </c>
      <c r="J74" s="17">
        <v>783</v>
      </c>
      <c r="K74" s="43"/>
      <c r="L74" s="33">
        <f t="shared" si="16"/>
        <v>2594</v>
      </c>
      <c r="N74" s="43"/>
      <c r="P74" s="93"/>
      <c r="Q74" s="93"/>
      <c r="R74" s="93"/>
      <c r="S74" s="93"/>
    </row>
    <row r="75" spans="2:19" ht="15.95" customHeight="1">
      <c r="B75" s="60" t="s">
        <v>16</v>
      </c>
      <c r="C75" s="32">
        <f>C16-C11</f>
        <v>683</v>
      </c>
      <c r="D75" s="32">
        <f>D16-D11</f>
        <v>19</v>
      </c>
      <c r="E75" s="32">
        <f t="shared" ref="E75:J75" si="19">SUM(E51:E54)</f>
        <v>12631</v>
      </c>
      <c r="F75" s="32">
        <f t="shared" si="19"/>
        <v>41602</v>
      </c>
      <c r="G75" s="32">
        <f t="shared" si="19"/>
        <v>3033</v>
      </c>
      <c r="H75" s="32">
        <f t="shared" si="19"/>
        <v>17696</v>
      </c>
      <c r="I75" s="32">
        <f t="shared" si="19"/>
        <v>3217</v>
      </c>
      <c r="J75" s="32">
        <f t="shared" si="19"/>
        <v>836</v>
      </c>
      <c r="K75" s="32">
        <f>K16-K11</f>
        <v>1321</v>
      </c>
      <c r="L75" s="32">
        <f>SUM(C75:K75)</f>
        <v>81038</v>
      </c>
      <c r="N75" s="32">
        <f>N54</f>
        <v>299</v>
      </c>
      <c r="P75" s="93"/>
      <c r="Q75" s="93"/>
      <c r="R75" s="93"/>
      <c r="S75" s="93"/>
    </row>
    <row r="76" spans="2:19" ht="12.75" customHeight="1">
      <c r="B76" s="8"/>
      <c r="C76" s="5"/>
      <c r="D76" s="5"/>
      <c r="E76" s="5"/>
      <c r="F76" s="5"/>
      <c r="G76" s="5"/>
      <c r="H76" s="5"/>
      <c r="I76" s="5"/>
      <c r="J76" s="5"/>
      <c r="K76" s="6"/>
      <c r="L76" s="6"/>
      <c r="N76" s="3"/>
      <c r="P76" s="93"/>
      <c r="Q76" s="93"/>
      <c r="R76" s="93"/>
      <c r="S76" s="93"/>
    </row>
    <row r="77" spans="2:19" s="2" customFormat="1" ht="15.95" customHeight="1">
      <c r="B77" s="64" t="s">
        <v>4</v>
      </c>
      <c r="C77" s="66"/>
      <c r="D77" s="66"/>
      <c r="E77" s="65">
        <f>E16-E75-E11</f>
        <v>0</v>
      </c>
      <c r="F77" s="65">
        <f t="shared" ref="F77:I77" si="20">F16-F75-F11</f>
        <v>0</v>
      </c>
      <c r="G77" s="65">
        <f t="shared" si="20"/>
        <v>0</v>
      </c>
      <c r="H77" s="65">
        <f t="shared" si="20"/>
        <v>0</v>
      </c>
      <c r="I77" s="65">
        <f t="shared" si="20"/>
        <v>0</v>
      </c>
      <c r="J77" s="65">
        <f>J16-J75-J11</f>
        <v>0</v>
      </c>
      <c r="K77" s="66"/>
      <c r="L77" s="65">
        <f>L16-L75-L11</f>
        <v>0</v>
      </c>
      <c r="N77" s="7"/>
      <c r="P77" s="93"/>
      <c r="Q77" s="93"/>
      <c r="R77" s="93"/>
      <c r="S77" s="93"/>
    </row>
    <row r="78" spans="2:19" ht="12.75" customHeight="1">
      <c r="C78" s="84"/>
      <c r="D78" s="84"/>
      <c r="E78" s="84"/>
      <c r="F78" s="84"/>
      <c r="G78" s="84"/>
      <c r="H78" s="84"/>
      <c r="I78" s="84"/>
      <c r="J78" s="84"/>
      <c r="K78" s="84"/>
      <c r="L78" s="3"/>
      <c r="N78" s="3"/>
      <c r="P78" s="93"/>
      <c r="Q78" s="93"/>
      <c r="R78" s="93"/>
      <c r="S78" s="93"/>
    </row>
    <row r="79" spans="2:19" ht="15.95" customHeight="1">
      <c r="B79" s="29" t="s">
        <v>66</v>
      </c>
      <c r="C79" s="43"/>
      <c r="D79" s="43"/>
      <c r="E79" s="17">
        <v>0</v>
      </c>
      <c r="F79" s="17">
        <v>0</v>
      </c>
      <c r="G79" s="17">
        <v>0</v>
      </c>
      <c r="H79" s="17">
        <v>0</v>
      </c>
      <c r="I79" s="17">
        <v>0</v>
      </c>
      <c r="J79" s="17">
        <v>0</v>
      </c>
      <c r="K79" s="43"/>
      <c r="L79" s="33">
        <f>SUM(C79:K79)</f>
        <v>0</v>
      </c>
      <c r="M79" s="77" t="s">
        <v>122</v>
      </c>
      <c r="N79" s="3"/>
      <c r="P79" s="93"/>
      <c r="Q79" s="93"/>
      <c r="R79" s="93"/>
      <c r="S79" s="93"/>
    </row>
    <row r="80" spans="2:19" ht="15.95" customHeight="1">
      <c r="B80" s="52" t="s">
        <v>5</v>
      </c>
      <c r="C80" s="43"/>
      <c r="D80" s="43"/>
      <c r="E80" s="43"/>
      <c r="F80" s="43"/>
      <c r="G80" s="43"/>
      <c r="H80" s="43"/>
      <c r="I80" s="43"/>
      <c r="J80" s="43"/>
      <c r="K80" s="43"/>
      <c r="L80" s="17">
        <v>86</v>
      </c>
      <c r="M80" s="77" t="s">
        <v>122</v>
      </c>
      <c r="N80" s="3"/>
      <c r="P80" s="93"/>
      <c r="Q80" s="93"/>
      <c r="R80" s="93"/>
      <c r="S80" s="93"/>
    </row>
    <row r="81" spans="2:19" ht="15.95" customHeight="1">
      <c r="B81" s="29" t="s">
        <v>87</v>
      </c>
      <c r="C81" s="43"/>
      <c r="D81" s="43"/>
      <c r="E81" s="17">
        <v>165</v>
      </c>
      <c r="F81" s="43"/>
      <c r="G81" s="43"/>
      <c r="H81" s="43"/>
      <c r="I81" s="43"/>
      <c r="J81" s="43"/>
      <c r="K81" s="43"/>
      <c r="L81" s="33">
        <f>SUM(C81:K81)</f>
        <v>165</v>
      </c>
      <c r="M81" s="77" t="s">
        <v>122</v>
      </c>
      <c r="N81" s="3"/>
      <c r="P81" s="93"/>
      <c r="Q81" s="93"/>
      <c r="R81" s="93"/>
      <c r="S81" s="93"/>
    </row>
    <row r="82" spans="2:19" ht="15.95" customHeight="1">
      <c r="B82" s="29" t="s">
        <v>98</v>
      </c>
      <c r="C82" s="43"/>
      <c r="D82" s="43"/>
      <c r="E82" s="17">
        <v>0</v>
      </c>
      <c r="F82" s="17">
        <v>2801</v>
      </c>
      <c r="G82" s="17">
        <v>11</v>
      </c>
      <c r="H82" s="17">
        <v>181</v>
      </c>
      <c r="I82" s="17">
        <v>30</v>
      </c>
      <c r="J82" s="17">
        <v>0</v>
      </c>
      <c r="K82" s="43"/>
      <c r="L82" s="33">
        <f>SUM(C82:K82)</f>
        <v>3023</v>
      </c>
      <c r="M82" s="3"/>
      <c r="N82" s="3"/>
      <c r="P82" s="93"/>
      <c r="Q82" s="93"/>
      <c r="R82" s="93"/>
      <c r="S82" s="93"/>
    </row>
    <row r="83" spans="2:19" ht="12.75" customHeight="1">
      <c r="B83" s="8"/>
      <c r="C83" s="5"/>
      <c r="D83" s="5"/>
      <c r="E83" s="5"/>
      <c r="F83" s="5"/>
      <c r="G83" s="5"/>
      <c r="H83" s="5"/>
      <c r="I83" s="5"/>
      <c r="J83" s="5"/>
      <c r="K83" s="5"/>
      <c r="L83" s="5"/>
      <c r="N83" s="3"/>
      <c r="P83" s="93"/>
      <c r="Q83" s="93"/>
      <c r="R83" s="93"/>
      <c r="S83" s="93"/>
    </row>
    <row r="84" spans="2:19" ht="15.95" customHeight="1">
      <c r="B84" s="55" t="s">
        <v>99</v>
      </c>
      <c r="C84" s="3"/>
      <c r="D84" s="3"/>
      <c r="E84" s="3"/>
      <c r="F84" s="3"/>
      <c r="G84" s="3"/>
      <c r="H84" s="3"/>
      <c r="I84" s="3"/>
      <c r="J84" s="3"/>
      <c r="K84" s="3"/>
      <c r="L84" s="3"/>
      <c r="N84" s="3"/>
      <c r="P84" s="93"/>
      <c r="Q84" s="93"/>
      <c r="R84" s="93"/>
      <c r="S84" s="93"/>
    </row>
    <row r="85" spans="2:19" ht="15.95" customHeight="1">
      <c r="B85" s="28" t="s">
        <v>12</v>
      </c>
      <c r="C85" s="43"/>
      <c r="D85" s="43"/>
      <c r="E85" s="17">
        <v>700</v>
      </c>
      <c r="F85" s="17">
        <v>1824</v>
      </c>
      <c r="G85" s="17">
        <v>203</v>
      </c>
      <c r="H85" s="17">
        <v>688</v>
      </c>
      <c r="I85" s="17">
        <v>138</v>
      </c>
      <c r="J85" s="17">
        <v>36</v>
      </c>
      <c r="K85" s="43"/>
      <c r="L85" s="33">
        <f>SUM(C85:K85)</f>
        <v>3589</v>
      </c>
      <c r="N85" s="69"/>
      <c r="P85" s="93"/>
      <c r="Q85" s="93"/>
      <c r="R85" s="93"/>
      <c r="S85" s="93"/>
    </row>
    <row r="86" spans="2:19" ht="15.95" customHeight="1">
      <c r="B86" s="28" t="s">
        <v>0</v>
      </c>
      <c r="C86" s="43"/>
      <c r="D86" s="43"/>
      <c r="E86" s="17">
        <v>3937</v>
      </c>
      <c r="F86" s="17">
        <v>3277</v>
      </c>
      <c r="G86" s="17">
        <v>138</v>
      </c>
      <c r="H86" s="17">
        <v>696</v>
      </c>
      <c r="I86" s="17">
        <v>710</v>
      </c>
      <c r="J86" s="17">
        <v>0</v>
      </c>
      <c r="K86" s="43"/>
      <c r="L86" s="33">
        <f>SUM(C86:K86)</f>
        <v>8758</v>
      </c>
      <c r="N86" s="69"/>
      <c r="P86" s="93"/>
      <c r="Q86" s="93"/>
      <c r="R86" s="93"/>
      <c r="S86" s="93"/>
    </row>
    <row r="87" spans="2:19" ht="15.95" customHeight="1">
      <c r="B87" s="29" t="s">
        <v>65</v>
      </c>
      <c r="C87" s="43"/>
      <c r="D87" s="43"/>
      <c r="E87" s="17">
        <v>90</v>
      </c>
      <c r="F87" s="17">
        <v>1454</v>
      </c>
      <c r="G87" s="17">
        <v>646</v>
      </c>
      <c r="H87" s="17">
        <v>736</v>
      </c>
      <c r="I87" s="17">
        <v>248</v>
      </c>
      <c r="J87" s="17">
        <v>0</v>
      </c>
      <c r="K87" s="43"/>
      <c r="L87" s="33">
        <f>SUM(C87:K87)</f>
        <v>3174</v>
      </c>
      <c r="N87" s="69"/>
      <c r="P87" s="93"/>
      <c r="Q87" s="93"/>
      <c r="R87" s="93"/>
      <c r="S87" s="93"/>
    </row>
    <row r="88" spans="2:19" ht="15.95" customHeight="1">
      <c r="B88" s="53" t="s">
        <v>76</v>
      </c>
      <c r="C88" s="43"/>
      <c r="D88" s="43"/>
      <c r="E88" s="54">
        <f t="shared" ref="E88:J88" si="21">SUM(E89,E98)</f>
        <v>7605</v>
      </c>
      <c r="F88" s="54">
        <f t="shared" si="21"/>
        <v>25973</v>
      </c>
      <c r="G88" s="54">
        <f t="shared" si="21"/>
        <v>1255</v>
      </c>
      <c r="H88" s="54">
        <f t="shared" si="21"/>
        <v>10001</v>
      </c>
      <c r="I88" s="54">
        <f t="shared" si="21"/>
        <v>433</v>
      </c>
      <c r="J88" s="54">
        <f t="shared" si="21"/>
        <v>373</v>
      </c>
      <c r="K88" s="43"/>
      <c r="L88" s="33">
        <f>SUM(C88:K88)</f>
        <v>45640</v>
      </c>
      <c r="N88" s="75">
        <f>SUM(N89,N98)</f>
        <v>289</v>
      </c>
      <c r="P88" s="93"/>
      <c r="Q88" s="93"/>
      <c r="R88" s="93"/>
      <c r="S88" s="93"/>
    </row>
    <row r="89" spans="2:19" ht="15.95" customHeight="1">
      <c r="B89" s="53" t="s">
        <v>77</v>
      </c>
      <c r="C89" s="43"/>
      <c r="D89" s="43"/>
      <c r="E89" s="54">
        <f>E95+E96+E90+E97</f>
        <v>3382</v>
      </c>
      <c r="F89" s="54">
        <f>F90+F97</f>
        <v>13171</v>
      </c>
      <c r="G89" s="54">
        <f>G90+G97</f>
        <v>109</v>
      </c>
      <c r="H89" s="54">
        <f>H90+H97</f>
        <v>2632</v>
      </c>
      <c r="I89" s="54">
        <f>I90+I97</f>
        <v>-8</v>
      </c>
      <c r="J89" s="54">
        <f>J90+J97</f>
        <v>13</v>
      </c>
      <c r="K89" s="43"/>
      <c r="L89" s="33">
        <f>SUM(C89:K89)</f>
        <v>19299</v>
      </c>
      <c r="N89" s="75">
        <f>N90</f>
        <v>0</v>
      </c>
      <c r="P89" s="93"/>
      <c r="Q89" s="93"/>
      <c r="R89" s="93"/>
      <c r="S89" s="93"/>
    </row>
    <row r="90" spans="2:19" ht="15.95" customHeight="1">
      <c r="B90" s="63" t="s">
        <v>58</v>
      </c>
      <c r="C90" s="43"/>
      <c r="D90" s="43"/>
      <c r="E90" s="54">
        <f>SUM(E91:E94)</f>
        <v>1945</v>
      </c>
      <c r="F90" s="54">
        <f t="shared" ref="F90:J90" si="22">SUM(F91:F94)</f>
        <v>12746</v>
      </c>
      <c r="G90" s="54">
        <f t="shared" si="22"/>
        <v>109</v>
      </c>
      <c r="H90" s="54">
        <f t="shared" si="22"/>
        <v>2632</v>
      </c>
      <c r="I90" s="54">
        <f t="shared" si="22"/>
        <v>-8</v>
      </c>
      <c r="J90" s="54">
        <f t="shared" si="22"/>
        <v>13</v>
      </c>
      <c r="K90" s="43"/>
      <c r="L90" s="33">
        <f t="shared" ref="L90:L108" si="23">SUM(C90:K90)</f>
        <v>17437</v>
      </c>
      <c r="N90" s="75">
        <f>N94</f>
        <v>0</v>
      </c>
      <c r="P90" s="93"/>
      <c r="Q90" s="93"/>
      <c r="R90" s="93"/>
      <c r="S90" s="93"/>
    </row>
    <row r="91" spans="2:19" ht="15.95" customHeight="1">
      <c r="B91" s="29" t="s">
        <v>114</v>
      </c>
      <c r="C91" s="43"/>
      <c r="D91" s="43"/>
      <c r="E91" s="17">
        <v>0</v>
      </c>
      <c r="F91" s="17">
        <v>1327</v>
      </c>
      <c r="G91" s="17">
        <v>0</v>
      </c>
      <c r="H91" s="17">
        <v>0</v>
      </c>
      <c r="I91" s="17">
        <v>0</v>
      </c>
      <c r="J91" s="17">
        <v>0</v>
      </c>
      <c r="K91" s="43"/>
      <c r="L91" s="33">
        <f t="shared" si="23"/>
        <v>1327</v>
      </c>
      <c r="N91" s="69"/>
      <c r="P91" s="93"/>
      <c r="Q91" s="93"/>
      <c r="R91" s="93"/>
      <c r="S91" s="93"/>
    </row>
    <row r="92" spans="2:19" ht="15.95" customHeight="1">
      <c r="B92" s="29" t="s">
        <v>115</v>
      </c>
      <c r="C92" s="43"/>
      <c r="D92" s="43"/>
      <c r="E92" s="17">
        <v>0</v>
      </c>
      <c r="F92" s="17">
        <v>838</v>
      </c>
      <c r="G92" s="17">
        <v>0</v>
      </c>
      <c r="H92" s="17">
        <v>0</v>
      </c>
      <c r="I92" s="17">
        <v>0</v>
      </c>
      <c r="J92" s="17">
        <v>0</v>
      </c>
      <c r="K92" s="43"/>
      <c r="L92" s="33">
        <f t="shared" si="23"/>
        <v>838</v>
      </c>
      <c r="N92" s="69"/>
      <c r="P92" s="93"/>
      <c r="Q92" s="93"/>
      <c r="R92" s="93"/>
      <c r="S92" s="93"/>
    </row>
    <row r="93" spans="2:19" ht="15.95" customHeight="1">
      <c r="B93" s="29" t="s">
        <v>59</v>
      </c>
      <c r="C93" s="43"/>
      <c r="D93" s="43"/>
      <c r="E93" s="43"/>
      <c r="F93" s="43"/>
      <c r="G93" s="17">
        <v>0</v>
      </c>
      <c r="H93" s="17">
        <v>0</v>
      </c>
      <c r="I93" s="17">
        <v>0</v>
      </c>
      <c r="J93" s="17">
        <v>0</v>
      </c>
      <c r="K93" s="43"/>
      <c r="L93" s="33">
        <f t="shared" si="23"/>
        <v>0</v>
      </c>
      <c r="N93" s="69"/>
      <c r="P93" s="93"/>
      <c r="Q93" s="93"/>
      <c r="R93" s="93"/>
      <c r="S93" s="93"/>
    </row>
    <row r="94" spans="2:19" ht="15.95" customHeight="1">
      <c r="B94" s="52" t="s">
        <v>60</v>
      </c>
      <c r="C94" s="43"/>
      <c r="D94" s="43"/>
      <c r="E94" s="17">
        <v>1945</v>
      </c>
      <c r="F94" s="17">
        <v>10581</v>
      </c>
      <c r="G94" s="17">
        <v>109</v>
      </c>
      <c r="H94" s="17">
        <v>2632</v>
      </c>
      <c r="I94" s="17">
        <v>-8</v>
      </c>
      <c r="J94" s="17">
        <v>13</v>
      </c>
      <c r="K94" s="43"/>
      <c r="L94" s="33">
        <f t="shared" si="23"/>
        <v>15272</v>
      </c>
      <c r="N94" s="87">
        <v>0</v>
      </c>
      <c r="P94" s="93"/>
      <c r="Q94" s="93"/>
      <c r="R94" s="93"/>
      <c r="S94" s="93"/>
    </row>
    <row r="95" spans="2:19" ht="15.95" customHeight="1">
      <c r="B95" s="52" t="s">
        <v>1</v>
      </c>
      <c r="C95" s="43"/>
      <c r="D95" s="43"/>
      <c r="E95" s="17">
        <v>0</v>
      </c>
      <c r="F95" s="43"/>
      <c r="G95" s="43"/>
      <c r="H95" s="43"/>
      <c r="I95" s="43"/>
      <c r="J95" s="43"/>
      <c r="K95" s="43"/>
      <c r="L95" s="33">
        <f>SUM(C95:K95)</f>
        <v>0</v>
      </c>
      <c r="N95" s="69"/>
      <c r="P95" s="93"/>
      <c r="Q95" s="93"/>
      <c r="R95" s="93"/>
      <c r="S95" s="93"/>
    </row>
    <row r="96" spans="2:19" ht="15.95" customHeight="1">
      <c r="B96" s="29" t="s">
        <v>78</v>
      </c>
      <c r="C96" s="43"/>
      <c r="D96" s="43"/>
      <c r="E96" s="17">
        <v>1437</v>
      </c>
      <c r="F96" s="43"/>
      <c r="G96" s="43"/>
      <c r="H96" s="43"/>
      <c r="I96" s="43"/>
      <c r="J96" s="43"/>
      <c r="K96" s="43"/>
      <c r="L96" s="33">
        <f>SUM(C96:K96)</f>
        <v>1437</v>
      </c>
      <c r="N96" s="87">
        <v>0</v>
      </c>
      <c r="P96" s="93"/>
      <c r="Q96" s="93"/>
      <c r="R96" s="93"/>
      <c r="S96" s="93"/>
    </row>
    <row r="97" spans="2:19" ht="15.95" customHeight="1">
      <c r="B97" s="29" t="s">
        <v>79</v>
      </c>
      <c r="C97" s="43"/>
      <c r="D97" s="43"/>
      <c r="E97" s="17">
        <v>0</v>
      </c>
      <c r="F97" s="17">
        <v>425</v>
      </c>
      <c r="G97" s="17">
        <v>0</v>
      </c>
      <c r="H97" s="17">
        <v>0</v>
      </c>
      <c r="I97" s="17">
        <v>0</v>
      </c>
      <c r="J97" s="17">
        <v>0</v>
      </c>
      <c r="K97" s="43"/>
      <c r="L97" s="33">
        <f t="shared" si="23"/>
        <v>425</v>
      </c>
      <c r="N97" s="87">
        <v>0</v>
      </c>
      <c r="P97" s="93"/>
      <c r="Q97" s="93"/>
      <c r="R97" s="93"/>
      <c r="S97" s="93"/>
    </row>
    <row r="98" spans="2:19" ht="15.95" customHeight="1">
      <c r="B98" s="53" t="s">
        <v>80</v>
      </c>
      <c r="C98" s="43"/>
      <c r="D98" s="43"/>
      <c r="E98" s="54">
        <f t="shared" ref="E98:J98" si="24">SUM(E99,E102:E108)</f>
        <v>4223</v>
      </c>
      <c r="F98" s="54">
        <f t="shared" si="24"/>
        <v>12802</v>
      </c>
      <c r="G98" s="54">
        <f t="shared" si="24"/>
        <v>1146</v>
      </c>
      <c r="H98" s="54">
        <f t="shared" si="24"/>
        <v>7369</v>
      </c>
      <c r="I98" s="54">
        <f t="shared" si="24"/>
        <v>441</v>
      </c>
      <c r="J98" s="54">
        <f t="shared" si="24"/>
        <v>360</v>
      </c>
      <c r="K98" s="43"/>
      <c r="L98" s="33">
        <f t="shared" si="23"/>
        <v>26341</v>
      </c>
      <c r="N98" s="75">
        <f>SUM(N101:N103)</f>
        <v>289</v>
      </c>
      <c r="P98" s="93"/>
      <c r="Q98" s="93"/>
      <c r="R98" s="93"/>
      <c r="S98" s="93"/>
    </row>
    <row r="99" spans="2:19" ht="15.95" customHeight="1">
      <c r="B99" s="63" t="s">
        <v>2</v>
      </c>
      <c r="C99" s="43"/>
      <c r="D99" s="43"/>
      <c r="E99" s="54">
        <f>SUM(E100:E101)</f>
        <v>296</v>
      </c>
      <c r="F99" s="54">
        <f t="shared" ref="F99:J99" si="25">SUM(F100:F101)</f>
        <v>11653</v>
      </c>
      <c r="G99" s="54">
        <f t="shared" si="25"/>
        <v>836</v>
      </c>
      <c r="H99" s="54">
        <f t="shared" si="25"/>
        <v>5236</v>
      </c>
      <c r="I99" s="54">
        <f t="shared" si="25"/>
        <v>336</v>
      </c>
      <c r="J99" s="54">
        <f t="shared" si="25"/>
        <v>1</v>
      </c>
      <c r="K99" s="43"/>
      <c r="L99" s="33">
        <f t="shared" si="23"/>
        <v>18358</v>
      </c>
      <c r="N99" s="75">
        <f>SUM(N100:N101)</f>
        <v>289</v>
      </c>
      <c r="P99" s="93"/>
      <c r="Q99" s="93"/>
      <c r="R99" s="93"/>
      <c r="S99" s="93"/>
    </row>
    <row r="100" spans="2:19" ht="15.95" customHeight="1">
      <c r="B100" s="52" t="s">
        <v>107</v>
      </c>
      <c r="C100" s="43"/>
      <c r="D100" s="43"/>
      <c r="E100" s="17">
        <v>0</v>
      </c>
      <c r="F100" s="17">
        <v>11217</v>
      </c>
      <c r="G100" s="17">
        <v>0</v>
      </c>
      <c r="H100" s="17">
        <v>0</v>
      </c>
      <c r="I100" s="17">
        <v>0</v>
      </c>
      <c r="J100" s="17">
        <v>0</v>
      </c>
      <c r="K100" s="43"/>
      <c r="L100" s="33">
        <f t="shared" si="23"/>
        <v>11217</v>
      </c>
      <c r="N100" s="17">
        <v>0</v>
      </c>
      <c r="P100" s="93"/>
      <c r="Q100" s="93"/>
      <c r="R100" s="93"/>
      <c r="S100" s="93"/>
    </row>
    <row r="101" spans="2:19" ht="15.95" customHeight="1">
      <c r="B101" s="52" t="s">
        <v>61</v>
      </c>
      <c r="C101" s="43"/>
      <c r="D101" s="43"/>
      <c r="E101" s="17">
        <v>296</v>
      </c>
      <c r="F101" s="17">
        <v>436</v>
      </c>
      <c r="G101" s="17">
        <v>836</v>
      </c>
      <c r="H101" s="17">
        <v>5236</v>
      </c>
      <c r="I101" s="17">
        <v>336</v>
      </c>
      <c r="J101" s="17">
        <v>1</v>
      </c>
      <c r="K101" s="43"/>
      <c r="L101" s="33">
        <f t="shared" si="23"/>
        <v>7141</v>
      </c>
      <c r="N101" s="87">
        <v>289</v>
      </c>
      <c r="P101" s="93"/>
      <c r="Q101" s="93"/>
      <c r="R101" s="93"/>
      <c r="S101" s="93"/>
    </row>
    <row r="102" spans="2:19" ht="15.95" customHeight="1">
      <c r="B102" s="52" t="s">
        <v>3</v>
      </c>
      <c r="C102" s="43"/>
      <c r="D102" s="43"/>
      <c r="E102" s="17">
        <v>374</v>
      </c>
      <c r="F102" s="17">
        <v>332</v>
      </c>
      <c r="G102" s="17">
        <v>0</v>
      </c>
      <c r="H102" s="17">
        <v>2133</v>
      </c>
      <c r="I102" s="17">
        <v>2</v>
      </c>
      <c r="J102" s="17">
        <v>0</v>
      </c>
      <c r="K102" s="43"/>
      <c r="L102" s="33">
        <f t="shared" si="23"/>
        <v>2841</v>
      </c>
      <c r="N102" s="87">
        <v>0</v>
      </c>
      <c r="P102" s="93"/>
      <c r="Q102" s="93"/>
      <c r="R102" s="93"/>
      <c r="S102" s="93"/>
    </row>
    <row r="103" spans="2:19" ht="15.95" customHeight="1">
      <c r="B103" s="29" t="s">
        <v>81</v>
      </c>
      <c r="C103" s="43"/>
      <c r="D103" s="43"/>
      <c r="E103" s="17">
        <v>0</v>
      </c>
      <c r="F103" s="17">
        <v>10</v>
      </c>
      <c r="G103" s="17">
        <v>283</v>
      </c>
      <c r="H103" s="17">
        <v>0</v>
      </c>
      <c r="I103" s="17">
        <v>0</v>
      </c>
      <c r="J103" s="17">
        <v>0</v>
      </c>
      <c r="K103" s="43"/>
      <c r="L103" s="33">
        <f t="shared" si="23"/>
        <v>293</v>
      </c>
      <c r="N103" s="87">
        <v>0</v>
      </c>
      <c r="P103" s="93"/>
      <c r="Q103" s="93"/>
      <c r="R103" s="93"/>
      <c r="S103" s="93"/>
    </row>
    <row r="104" spans="2:19" ht="15.95" customHeight="1">
      <c r="B104" s="29" t="s">
        <v>82</v>
      </c>
      <c r="C104" s="43"/>
      <c r="D104" s="43"/>
      <c r="E104" s="17">
        <v>217</v>
      </c>
      <c r="F104" s="17">
        <v>389</v>
      </c>
      <c r="G104" s="17">
        <v>0</v>
      </c>
      <c r="H104" s="17">
        <v>0</v>
      </c>
      <c r="I104" s="17">
        <v>0</v>
      </c>
      <c r="J104" s="17">
        <v>0</v>
      </c>
      <c r="K104" s="43"/>
      <c r="L104" s="33">
        <f t="shared" si="23"/>
        <v>606</v>
      </c>
      <c r="N104" s="69"/>
      <c r="P104" s="93"/>
      <c r="Q104" s="93"/>
      <c r="R104" s="93"/>
      <c r="S104" s="93"/>
    </row>
    <row r="105" spans="2:19" ht="15.95" customHeight="1">
      <c r="B105" s="29" t="s">
        <v>83</v>
      </c>
      <c r="C105" s="43"/>
      <c r="D105" s="43"/>
      <c r="E105" s="43"/>
      <c r="F105" s="17">
        <v>0</v>
      </c>
      <c r="G105" s="17">
        <v>0</v>
      </c>
      <c r="H105" s="17">
        <v>0</v>
      </c>
      <c r="I105" s="17">
        <v>0</v>
      </c>
      <c r="J105" s="17">
        <v>0</v>
      </c>
      <c r="K105" s="43"/>
      <c r="L105" s="33">
        <f t="shared" si="23"/>
        <v>0</v>
      </c>
      <c r="N105" s="69"/>
      <c r="P105" s="93"/>
      <c r="Q105" s="93"/>
      <c r="R105" s="93"/>
      <c r="S105" s="93"/>
    </row>
    <row r="106" spans="2:19" ht="15.95" customHeight="1">
      <c r="B106" s="29" t="s">
        <v>84</v>
      </c>
      <c r="C106" s="43"/>
      <c r="D106" s="43"/>
      <c r="E106" s="17">
        <v>211</v>
      </c>
      <c r="F106" s="61"/>
      <c r="G106" s="61"/>
      <c r="H106" s="61"/>
      <c r="I106" s="61"/>
      <c r="J106" s="61"/>
      <c r="K106" s="43"/>
      <c r="L106" s="33">
        <f t="shared" si="23"/>
        <v>211</v>
      </c>
      <c r="N106" s="69"/>
      <c r="P106" s="93"/>
      <c r="Q106" s="93"/>
      <c r="R106" s="93"/>
      <c r="S106" s="93"/>
    </row>
    <row r="107" spans="2:19" ht="15.95" customHeight="1">
      <c r="B107" s="29" t="s">
        <v>85</v>
      </c>
      <c r="C107" s="43"/>
      <c r="D107" s="43"/>
      <c r="E107" s="17">
        <v>2125</v>
      </c>
      <c r="F107" s="61"/>
      <c r="G107" s="61"/>
      <c r="H107" s="61"/>
      <c r="I107" s="61"/>
      <c r="J107" s="61"/>
      <c r="K107" s="43"/>
      <c r="L107" s="33">
        <f t="shared" si="23"/>
        <v>2125</v>
      </c>
      <c r="N107" s="69"/>
      <c r="P107" s="93"/>
      <c r="Q107" s="93"/>
      <c r="R107" s="93"/>
      <c r="S107" s="93"/>
    </row>
    <row r="108" spans="2:19" ht="15.95" customHeight="1">
      <c r="B108" s="29" t="s">
        <v>86</v>
      </c>
      <c r="C108" s="43"/>
      <c r="D108" s="43"/>
      <c r="E108" s="17">
        <v>1000</v>
      </c>
      <c r="F108" s="17">
        <v>418</v>
      </c>
      <c r="G108" s="17">
        <v>27</v>
      </c>
      <c r="H108" s="17">
        <v>0</v>
      </c>
      <c r="I108" s="17">
        <v>103</v>
      </c>
      <c r="J108" s="17">
        <v>359</v>
      </c>
      <c r="K108" s="43"/>
      <c r="L108" s="33">
        <f t="shared" si="23"/>
        <v>1907</v>
      </c>
      <c r="N108" s="69"/>
      <c r="P108" s="93"/>
      <c r="Q108" s="93"/>
      <c r="R108" s="93"/>
      <c r="S108" s="93"/>
    </row>
    <row r="109" spans="2:19" ht="15.95" customHeight="1">
      <c r="B109" s="60" t="s">
        <v>62</v>
      </c>
      <c r="C109" s="32">
        <f>C28</f>
        <v>692</v>
      </c>
      <c r="D109" s="32">
        <f>D28</f>
        <v>19</v>
      </c>
      <c r="E109" s="32">
        <f t="shared" ref="E109:J109" si="26">SUM(E85:E88)</f>
        <v>12332</v>
      </c>
      <c r="F109" s="32">
        <f t="shared" si="26"/>
        <v>32528</v>
      </c>
      <c r="G109" s="32">
        <f t="shared" si="26"/>
        <v>2242</v>
      </c>
      <c r="H109" s="32">
        <f t="shared" si="26"/>
        <v>12121</v>
      </c>
      <c r="I109" s="32">
        <f t="shared" si="26"/>
        <v>1529</v>
      </c>
      <c r="J109" s="32">
        <f t="shared" si="26"/>
        <v>409</v>
      </c>
      <c r="K109" s="32">
        <f>K28</f>
        <v>133</v>
      </c>
      <c r="L109" s="32">
        <f>SUM(C109:K109)</f>
        <v>62005</v>
      </c>
      <c r="N109" s="35">
        <f>N88</f>
        <v>289</v>
      </c>
      <c r="P109" s="93"/>
      <c r="Q109" s="93"/>
      <c r="R109" s="93"/>
      <c r="S109" s="93"/>
    </row>
    <row r="110" spans="2:19" ht="12.75" customHeight="1">
      <c r="B110" s="8"/>
      <c r="C110" s="5"/>
      <c r="D110" s="5"/>
      <c r="E110" s="5"/>
      <c r="F110" s="5"/>
      <c r="G110" s="5"/>
      <c r="H110" s="5"/>
      <c r="I110" s="5"/>
      <c r="J110" s="5"/>
      <c r="K110" s="6"/>
      <c r="L110" s="6"/>
      <c r="P110" s="93"/>
      <c r="Q110" s="93"/>
      <c r="R110" s="93"/>
      <c r="S110" s="93"/>
    </row>
    <row r="111" spans="2:19" ht="15.95" customHeight="1">
      <c r="B111" s="70" t="s">
        <v>55</v>
      </c>
      <c r="C111" s="72"/>
      <c r="D111" s="73"/>
      <c r="E111" s="71">
        <f>E28-E109</f>
        <v>0</v>
      </c>
      <c r="F111" s="71">
        <f t="shared" ref="F111:L111" si="27">F28-F109</f>
        <v>0</v>
      </c>
      <c r="G111" s="71">
        <f t="shared" si="27"/>
        <v>0</v>
      </c>
      <c r="H111" s="71">
        <f t="shared" si="27"/>
        <v>0</v>
      </c>
      <c r="I111" s="71">
        <f t="shared" si="27"/>
        <v>0</v>
      </c>
      <c r="J111" s="71">
        <f t="shared" si="27"/>
        <v>0</v>
      </c>
      <c r="K111" s="74"/>
      <c r="L111" s="71">
        <f t="shared" si="27"/>
        <v>0</v>
      </c>
      <c r="P111" s="93"/>
      <c r="Q111" s="93"/>
      <c r="R111" s="93"/>
      <c r="S111" s="93"/>
    </row>
    <row r="112" spans="2:19" ht="12.75" customHeight="1">
      <c r="B112" s="8"/>
      <c r="C112" s="5"/>
      <c r="D112" s="5"/>
      <c r="E112" s="5"/>
      <c r="F112" s="5"/>
      <c r="G112" s="5"/>
      <c r="H112" s="5"/>
      <c r="I112" s="5"/>
      <c r="J112" s="5"/>
      <c r="K112" s="6"/>
      <c r="L112" s="6"/>
      <c r="P112" s="93"/>
      <c r="Q112" s="93"/>
      <c r="R112" s="93"/>
      <c r="S112" s="93"/>
    </row>
    <row r="113" spans="2:19" ht="15.95" customHeight="1">
      <c r="B113" s="29" t="s">
        <v>66</v>
      </c>
      <c r="C113" s="43"/>
      <c r="D113" s="43"/>
      <c r="E113" s="17">
        <v>0</v>
      </c>
      <c r="F113" s="17">
        <v>0</v>
      </c>
      <c r="G113" s="17">
        <v>0</v>
      </c>
      <c r="H113" s="17">
        <v>0</v>
      </c>
      <c r="I113" s="17">
        <v>0</v>
      </c>
      <c r="J113" s="17">
        <v>0</v>
      </c>
      <c r="K113" s="43"/>
      <c r="L113" s="33">
        <f>SUM(C113:K113)</f>
        <v>0</v>
      </c>
      <c r="M113" s="76" t="s">
        <v>122</v>
      </c>
      <c r="P113" s="93"/>
      <c r="Q113" s="93"/>
      <c r="R113" s="93"/>
      <c r="S113" s="93"/>
    </row>
    <row r="114" spans="2:19" ht="15.95" customHeight="1">
      <c r="B114" s="52" t="s">
        <v>5</v>
      </c>
      <c r="C114" s="43"/>
      <c r="D114" s="43"/>
      <c r="E114" s="43"/>
      <c r="F114" s="43"/>
      <c r="G114" s="43"/>
      <c r="H114" s="43"/>
      <c r="I114" s="43"/>
      <c r="J114" s="43"/>
      <c r="K114" s="43"/>
      <c r="L114" s="17">
        <v>86</v>
      </c>
      <c r="M114" s="76" t="s">
        <v>122</v>
      </c>
      <c r="P114" s="93"/>
      <c r="Q114" s="93"/>
      <c r="R114" s="93"/>
      <c r="S114" s="93"/>
    </row>
    <row r="115" spans="2:19" ht="12.75" customHeight="1">
      <c r="B115" s="8"/>
      <c r="C115" s="5"/>
      <c r="D115" s="5"/>
      <c r="E115" s="5"/>
      <c r="F115" s="5"/>
      <c r="G115" s="5"/>
      <c r="H115" s="5"/>
      <c r="I115" s="5"/>
      <c r="J115" s="5"/>
      <c r="K115" s="5"/>
      <c r="L115" s="5"/>
      <c r="P115" s="93"/>
      <c r="Q115" s="93"/>
      <c r="R115" s="93"/>
      <c r="S115" s="93"/>
    </row>
    <row r="116" spans="2:19" ht="15.95" customHeight="1">
      <c r="B116" s="55" t="s">
        <v>100</v>
      </c>
      <c r="C116" s="3"/>
      <c r="D116" s="3"/>
      <c r="E116" s="3"/>
      <c r="F116" s="3"/>
      <c r="G116" s="3"/>
      <c r="H116" s="3"/>
      <c r="I116" s="3"/>
      <c r="J116" s="3"/>
      <c r="K116" s="3"/>
      <c r="L116" s="3"/>
      <c r="P116" s="93"/>
      <c r="Q116" s="93"/>
      <c r="R116" s="93"/>
      <c r="S116" s="93"/>
    </row>
    <row r="117" spans="2:19" ht="15.95" customHeight="1">
      <c r="B117" s="67" t="s">
        <v>0</v>
      </c>
      <c r="C117" s="43"/>
      <c r="D117" s="43"/>
      <c r="E117" s="17">
        <v>0</v>
      </c>
      <c r="F117" s="17">
        <v>0</v>
      </c>
      <c r="G117" s="17">
        <v>0</v>
      </c>
      <c r="H117" s="17">
        <v>0</v>
      </c>
      <c r="I117" s="17">
        <v>0</v>
      </c>
      <c r="J117" s="17">
        <v>0</v>
      </c>
      <c r="K117" s="43"/>
      <c r="L117" s="33">
        <f>SUM(C117:K117)</f>
        <v>0</v>
      </c>
      <c r="P117" s="93"/>
      <c r="Q117" s="93"/>
      <c r="R117" s="93"/>
      <c r="S117" s="93"/>
    </row>
    <row r="118" spans="2:19" ht="15.95" customHeight="1">
      <c r="B118" s="29" t="s">
        <v>65</v>
      </c>
      <c r="C118" s="43"/>
      <c r="D118" s="43"/>
      <c r="E118" s="17">
        <v>0</v>
      </c>
      <c r="F118" s="17">
        <v>0</v>
      </c>
      <c r="G118" s="17">
        <v>0</v>
      </c>
      <c r="H118" s="17">
        <v>0</v>
      </c>
      <c r="I118" s="17">
        <v>0</v>
      </c>
      <c r="J118" s="17">
        <v>0</v>
      </c>
      <c r="K118" s="43"/>
      <c r="L118" s="33">
        <f>SUM(C118:K118)</f>
        <v>0</v>
      </c>
      <c r="P118" s="93"/>
      <c r="Q118" s="93"/>
      <c r="R118" s="93"/>
      <c r="S118" s="93"/>
    </row>
    <row r="119" spans="2:19" ht="15.95" customHeight="1">
      <c r="B119" s="29" t="s">
        <v>88</v>
      </c>
      <c r="C119" s="43"/>
      <c r="D119" s="43"/>
      <c r="E119" s="17">
        <v>0</v>
      </c>
      <c r="F119" s="17">
        <v>0</v>
      </c>
      <c r="G119" s="17">
        <v>0</v>
      </c>
      <c r="H119" s="17">
        <v>0</v>
      </c>
      <c r="I119" s="17">
        <v>0</v>
      </c>
      <c r="J119" s="17">
        <v>0</v>
      </c>
      <c r="K119" s="43"/>
      <c r="L119" s="33">
        <f>SUM(C119:K119)</f>
        <v>0</v>
      </c>
      <c r="P119" s="93"/>
      <c r="Q119" s="93"/>
      <c r="R119" s="93"/>
      <c r="S119" s="93"/>
    </row>
    <row r="120" spans="2:19" ht="15.95" customHeight="1">
      <c r="B120" s="53" t="s">
        <v>76</v>
      </c>
      <c r="C120" s="43"/>
      <c r="D120" s="43"/>
      <c r="E120" s="54">
        <f t="shared" ref="E120:J120" si="28">SUM(E121,E126)</f>
        <v>0</v>
      </c>
      <c r="F120" s="54">
        <f t="shared" si="28"/>
        <v>-2544</v>
      </c>
      <c r="G120" s="54">
        <f t="shared" si="28"/>
        <v>-148</v>
      </c>
      <c r="H120" s="54">
        <f t="shared" si="28"/>
        <v>-604</v>
      </c>
      <c r="I120" s="54">
        <f t="shared" si="28"/>
        <v>-118</v>
      </c>
      <c r="J120" s="54">
        <f t="shared" si="28"/>
        <v>0</v>
      </c>
      <c r="K120" s="43"/>
      <c r="L120" s="33">
        <f>SUM(C120:K120)</f>
        <v>-3414</v>
      </c>
      <c r="P120" s="93"/>
      <c r="Q120" s="93"/>
      <c r="R120" s="93"/>
      <c r="S120" s="93"/>
    </row>
    <row r="121" spans="2:19" ht="15.95" customHeight="1">
      <c r="B121" s="53" t="s">
        <v>77</v>
      </c>
      <c r="C121" s="43"/>
      <c r="D121" s="43"/>
      <c r="E121" s="54">
        <f t="shared" ref="E121:J121" si="29">SUM(E122:E125)</f>
        <v>0</v>
      </c>
      <c r="F121" s="54">
        <f t="shared" si="29"/>
        <v>-1933</v>
      </c>
      <c r="G121" s="54">
        <f t="shared" si="29"/>
        <v>0</v>
      </c>
      <c r="H121" s="54">
        <f t="shared" si="29"/>
        <v>-20</v>
      </c>
      <c r="I121" s="54">
        <f t="shared" si="29"/>
        <v>0</v>
      </c>
      <c r="J121" s="54">
        <f t="shared" si="29"/>
        <v>0</v>
      </c>
      <c r="K121" s="43"/>
      <c r="L121" s="33">
        <f>SUM(C121:K121)</f>
        <v>-1953</v>
      </c>
      <c r="P121" s="93"/>
      <c r="Q121" s="93"/>
      <c r="R121" s="93"/>
      <c r="S121" s="93"/>
    </row>
    <row r="122" spans="2:19" ht="15.95" customHeight="1">
      <c r="B122" s="68" t="s">
        <v>58</v>
      </c>
      <c r="C122" s="43"/>
      <c r="D122" s="43"/>
      <c r="E122" s="88">
        <v>0</v>
      </c>
      <c r="F122" s="88">
        <v>-1849</v>
      </c>
      <c r="G122" s="88">
        <v>0</v>
      </c>
      <c r="H122" s="88">
        <v>-20</v>
      </c>
      <c r="I122" s="88">
        <v>0</v>
      </c>
      <c r="J122" s="88">
        <v>0</v>
      </c>
      <c r="K122" s="43"/>
      <c r="L122" s="33">
        <f t="shared" ref="L122:L134" si="30">SUM(C122:K122)</f>
        <v>-1869</v>
      </c>
      <c r="P122" s="93"/>
      <c r="Q122" s="93"/>
      <c r="R122" s="93"/>
      <c r="S122" s="93"/>
    </row>
    <row r="123" spans="2:19" ht="15.95" customHeight="1">
      <c r="B123" s="68" t="s">
        <v>1</v>
      </c>
      <c r="C123" s="43"/>
      <c r="D123" s="43"/>
      <c r="E123" s="17">
        <v>0</v>
      </c>
      <c r="F123" s="43"/>
      <c r="G123" s="43"/>
      <c r="H123" s="43"/>
      <c r="I123" s="43"/>
      <c r="J123" s="43"/>
      <c r="K123" s="43"/>
      <c r="L123" s="33">
        <f>SUM(C123:K123)</f>
        <v>0</v>
      </c>
      <c r="P123" s="93"/>
      <c r="Q123" s="93"/>
      <c r="R123" s="93"/>
      <c r="S123" s="93"/>
    </row>
    <row r="124" spans="2:19" ht="15.95" customHeight="1">
      <c r="B124" s="30" t="s">
        <v>78</v>
      </c>
      <c r="C124" s="43"/>
      <c r="D124" s="43"/>
      <c r="E124" s="17">
        <v>0</v>
      </c>
      <c r="F124" s="43"/>
      <c r="G124" s="43"/>
      <c r="H124" s="43"/>
      <c r="I124" s="43"/>
      <c r="J124" s="43"/>
      <c r="K124" s="43"/>
      <c r="L124" s="33">
        <f>SUM(C124:K124)</f>
        <v>0</v>
      </c>
      <c r="P124" s="93"/>
      <c r="Q124" s="93"/>
      <c r="R124" s="93"/>
      <c r="S124" s="93"/>
    </row>
    <row r="125" spans="2:19" ht="15.95" customHeight="1">
      <c r="B125" s="30" t="s">
        <v>79</v>
      </c>
      <c r="C125" s="43"/>
      <c r="D125" s="43"/>
      <c r="E125" s="88">
        <v>0</v>
      </c>
      <c r="F125" s="88">
        <v>-84</v>
      </c>
      <c r="G125" s="88">
        <v>0</v>
      </c>
      <c r="H125" s="88">
        <v>0</v>
      </c>
      <c r="I125" s="88">
        <v>0</v>
      </c>
      <c r="J125" s="88">
        <v>0</v>
      </c>
      <c r="K125" s="43"/>
      <c r="L125" s="33">
        <f t="shared" si="30"/>
        <v>-84</v>
      </c>
      <c r="P125" s="93"/>
      <c r="Q125" s="93"/>
      <c r="R125" s="93"/>
      <c r="S125" s="93"/>
    </row>
    <row r="126" spans="2:19" ht="15.95" customHeight="1">
      <c r="B126" s="53" t="s">
        <v>80</v>
      </c>
      <c r="C126" s="43"/>
      <c r="D126" s="43"/>
      <c r="E126" s="54">
        <f t="shared" ref="E126:J126" si="31">SUM(E127:E134)</f>
        <v>0</v>
      </c>
      <c r="F126" s="54">
        <f t="shared" si="31"/>
        <v>-611</v>
      </c>
      <c r="G126" s="54">
        <f t="shared" si="31"/>
        <v>-148</v>
      </c>
      <c r="H126" s="54">
        <f t="shared" si="31"/>
        <v>-584</v>
      </c>
      <c r="I126" s="54">
        <f t="shared" si="31"/>
        <v>-118</v>
      </c>
      <c r="J126" s="54">
        <f t="shared" si="31"/>
        <v>0</v>
      </c>
      <c r="K126" s="43"/>
      <c r="L126" s="33">
        <f t="shared" si="30"/>
        <v>-1461</v>
      </c>
      <c r="P126" s="93"/>
      <c r="Q126" s="93"/>
      <c r="R126" s="93"/>
      <c r="S126" s="93"/>
    </row>
    <row r="127" spans="2:19" ht="15.95" customHeight="1">
      <c r="B127" s="68" t="s">
        <v>2</v>
      </c>
      <c r="C127" s="43"/>
      <c r="D127" s="43"/>
      <c r="E127" s="17">
        <v>0</v>
      </c>
      <c r="F127" s="17">
        <v>-74</v>
      </c>
      <c r="G127" s="17">
        <v>-148</v>
      </c>
      <c r="H127" s="17">
        <v>-421</v>
      </c>
      <c r="I127" s="17">
        <v>-115</v>
      </c>
      <c r="J127" s="17">
        <v>0</v>
      </c>
      <c r="K127" s="43"/>
      <c r="L127" s="33">
        <f t="shared" si="30"/>
        <v>-758</v>
      </c>
      <c r="P127" s="93"/>
      <c r="Q127" s="93"/>
      <c r="R127" s="93"/>
      <c r="S127" s="93"/>
    </row>
    <row r="128" spans="2:19" ht="15.95" customHeight="1">
      <c r="B128" s="68" t="s">
        <v>3</v>
      </c>
      <c r="C128" s="43"/>
      <c r="D128" s="43"/>
      <c r="E128" s="17">
        <v>0</v>
      </c>
      <c r="F128" s="17">
        <v>-107</v>
      </c>
      <c r="G128" s="17">
        <v>0</v>
      </c>
      <c r="H128" s="17">
        <v>-163</v>
      </c>
      <c r="I128" s="17">
        <v>-3</v>
      </c>
      <c r="J128" s="17">
        <v>0</v>
      </c>
      <c r="K128" s="43"/>
      <c r="L128" s="33">
        <f t="shared" si="30"/>
        <v>-273</v>
      </c>
      <c r="P128" s="93"/>
      <c r="Q128" s="93"/>
      <c r="R128" s="93"/>
      <c r="S128" s="93"/>
    </row>
    <row r="129" spans="2:19" ht="15.95" customHeight="1">
      <c r="B129" s="30" t="s">
        <v>81</v>
      </c>
      <c r="C129" s="43"/>
      <c r="D129" s="43"/>
      <c r="E129" s="17">
        <v>0</v>
      </c>
      <c r="F129" s="17">
        <v>-402</v>
      </c>
      <c r="G129" s="17">
        <v>0</v>
      </c>
      <c r="H129" s="17">
        <v>0</v>
      </c>
      <c r="I129" s="17">
        <v>0</v>
      </c>
      <c r="J129" s="17">
        <v>0</v>
      </c>
      <c r="K129" s="43"/>
      <c r="L129" s="33">
        <f t="shared" si="30"/>
        <v>-402</v>
      </c>
      <c r="P129" s="93"/>
      <c r="Q129" s="93"/>
      <c r="R129" s="93"/>
      <c r="S129" s="93"/>
    </row>
    <row r="130" spans="2:19" ht="15.95" customHeight="1">
      <c r="B130" s="30" t="s">
        <v>82</v>
      </c>
      <c r="C130" s="43"/>
      <c r="D130" s="43"/>
      <c r="E130" s="17">
        <v>0</v>
      </c>
      <c r="F130" s="17">
        <v>0</v>
      </c>
      <c r="G130" s="17">
        <v>0</v>
      </c>
      <c r="H130" s="17">
        <v>0</v>
      </c>
      <c r="I130" s="17">
        <v>0</v>
      </c>
      <c r="J130" s="17">
        <v>0</v>
      </c>
      <c r="K130" s="43"/>
      <c r="L130" s="33">
        <f t="shared" si="30"/>
        <v>0</v>
      </c>
      <c r="P130" s="93"/>
      <c r="Q130" s="93"/>
      <c r="R130" s="93"/>
      <c r="S130" s="93"/>
    </row>
    <row r="131" spans="2:19" ht="15.95" customHeight="1">
      <c r="B131" s="30" t="s">
        <v>83</v>
      </c>
      <c r="C131" s="43"/>
      <c r="D131" s="43"/>
      <c r="E131" s="43"/>
      <c r="F131" s="17">
        <v>0</v>
      </c>
      <c r="G131" s="17">
        <v>0</v>
      </c>
      <c r="H131" s="17">
        <v>0</v>
      </c>
      <c r="I131" s="17">
        <v>0</v>
      </c>
      <c r="J131" s="17">
        <v>0</v>
      </c>
      <c r="K131" s="43"/>
      <c r="L131" s="33">
        <f t="shared" si="30"/>
        <v>0</v>
      </c>
      <c r="P131" s="93"/>
      <c r="Q131" s="93"/>
      <c r="R131" s="93"/>
      <c r="S131" s="93"/>
    </row>
    <row r="132" spans="2:19" ht="15.95" customHeight="1">
      <c r="B132" s="30" t="s">
        <v>84</v>
      </c>
      <c r="C132" s="43"/>
      <c r="D132" s="43"/>
      <c r="E132" s="17">
        <v>0</v>
      </c>
      <c r="F132" s="61"/>
      <c r="G132" s="61"/>
      <c r="H132" s="61"/>
      <c r="I132" s="61"/>
      <c r="J132" s="61"/>
      <c r="K132" s="43"/>
      <c r="L132" s="33">
        <f t="shared" si="30"/>
        <v>0</v>
      </c>
      <c r="P132" s="93"/>
      <c r="Q132" s="93"/>
      <c r="R132" s="93"/>
      <c r="S132" s="93"/>
    </row>
    <row r="133" spans="2:19" ht="15.95" customHeight="1">
      <c r="B133" s="30" t="s">
        <v>85</v>
      </c>
      <c r="C133" s="43"/>
      <c r="D133" s="43"/>
      <c r="E133" s="17">
        <v>0</v>
      </c>
      <c r="F133" s="61"/>
      <c r="G133" s="61"/>
      <c r="H133" s="61"/>
      <c r="I133" s="61"/>
      <c r="J133" s="61"/>
      <c r="K133" s="43"/>
      <c r="L133" s="33">
        <f t="shared" si="30"/>
        <v>0</v>
      </c>
      <c r="P133" s="93"/>
      <c r="Q133" s="93"/>
      <c r="R133" s="93"/>
      <c r="S133" s="93"/>
    </row>
    <row r="134" spans="2:19" ht="15.95" customHeight="1">
      <c r="B134" s="29" t="s">
        <v>86</v>
      </c>
      <c r="C134" s="43"/>
      <c r="D134" s="43"/>
      <c r="E134" s="17">
        <v>0</v>
      </c>
      <c r="F134" s="17">
        <v>-28</v>
      </c>
      <c r="G134" s="17">
        <v>0</v>
      </c>
      <c r="H134" s="17">
        <v>0</v>
      </c>
      <c r="I134" s="17">
        <v>0</v>
      </c>
      <c r="J134" s="17">
        <v>0</v>
      </c>
      <c r="K134" s="43"/>
      <c r="L134" s="33">
        <f t="shared" si="30"/>
        <v>-28</v>
      </c>
      <c r="P134" s="93"/>
      <c r="Q134" s="93"/>
      <c r="R134" s="93"/>
      <c r="S134" s="93"/>
    </row>
    <row r="135" spans="2:19" ht="15.95" customHeight="1">
      <c r="B135" s="31" t="s">
        <v>89</v>
      </c>
      <c r="C135" s="43"/>
      <c r="D135" s="43"/>
      <c r="E135" s="32">
        <f t="shared" ref="E135:J135" si="32">SUM(E117:E120)</f>
        <v>0</v>
      </c>
      <c r="F135" s="32">
        <f t="shared" si="32"/>
        <v>-2544</v>
      </c>
      <c r="G135" s="32">
        <f t="shared" si="32"/>
        <v>-148</v>
      </c>
      <c r="H135" s="32">
        <f t="shared" si="32"/>
        <v>-604</v>
      </c>
      <c r="I135" s="32">
        <f t="shared" si="32"/>
        <v>-118</v>
      </c>
      <c r="J135" s="32">
        <f t="shared" si="32"/>
        <v>0</v>
      </c>
      <c r="K135" s="43"/>
      <c r="L135" s="32">
        <f>SUM(C135:K135)</f>
        <v>-3414</v>
      </c>
      <c r="O135" s="16"/>
      <c r="P135" s="89">
        <v>-3414</v>
      </c>
      <c r="Q135" s="48">
        <f>P135-L135</f>
        <v>0</v>
      </c>
    </row>
    <row r="136" spans="2:19" ht="12.75" customHeight="1">
      <c r="B136" s="4"/>
      <c r="C136" s="3"/>
      <c r="D136" s="3"/>
      <c r="E136" s="3"/>
      <c r="F136" s="3"/>
      <c r="G136" s="3"/>
      <c r="H136" s="3"/>
      <c r="I136" s="3"/>
      <c r="J136" s="3"/>
      <c r="K136" s="3"/>
      <c r="L136" s="3"/>
      <c r="M136" s="3"/>
      <c r="P136" s="3"/>
    </row>
  </sheetData>
  <mergeCells count="12">
    <mergeCell ref="C6:C7"/>
    <mergeCell ref="D6:D7"/>
    <mergeCell ref="E6:E7"/>
    <mergeCell ref="F6:F7"/>
    <mergeCell ref="G6:G7"/>
    <mergeCell ref="P6:P7"/>
    <mergeCell ref="Q6:Q7"/>
    <mergeCell ref="H6:H7"/>
    <mergeCell ref="I6:I7"/>
    <mergeCell ref="J6:J7"/>
    <mergeCell ref="K6:K7"/>
    <mergeCell ref="L6:L7"/>
  </mergeCells>
  <conditionalFormatting sqref="M79:M81 M113:M114">
    <cfRule type="cellIs" dxfId="347" priority="24" operator="equal">
      <formula>"FAIL"</formula>
    </cfRule>
  </conditionalFormatting>
  <conditionalFormatting sqref="E77:J77 L77 E111:J111 L111">
    <cfRule type="cellIs" dxfId="346" priority="23" operator="notEqual">
      <formula>0</formula>
    </cfRule>
  </conditionalFormatting>
  <conditionalFormatting sqref="Q8:Q13 Q19:Q23 Q28 Q39:Q40 Q44 Q48 Q135">
    <cfRule type="cellIs" dxfId="345" priority="22" operator="notEqual">
      <formula>0</formula>
    </cfRule>
  </conditionalFormatting>
  <conditionalFormatting sqref="Q6:Q7">
    <cfRule type="expression" dxfId="344" priority="21">
      <formula>SUM($Q$8:$Q$135)&lt;&gt;0</formula>
    </cfRule>
  </conditionalFormatting>
  <conditionalFormatting sqref="C3:E3">
    <cfRule type="expression" dxfId="343" priority="20">
      <formula>$E$3&lt;&gt;0</formula>
    </cfRule>
  </conditionalFormatting>
  <conditionalFormatting sqref="C33:L33">
    <cfRule type="expression" dxfId="342" priority="18">
      <formula>ABS(C16-C33)&gt;1000</formula>
    </cfRule>
    <cfRule type="expression" dxfId="341" priority="19">
      <formula>ABS((C16-C33)/C33)&gt;0.1</formula>
    </cfRule>
  </conditionalFormatting>
  <conditionalFormatting sqref="C34:L34">
    <cfRule type="expression" dxfId="340" priority="16">
      <formula>ABS(C26-C34)&gt;1000</formula>
    </cfRule>
    <cfRule type="expression" dxfId="339" priority="17">
      <formula>ABS((C26-C34)/C34)&gt;0.1</formula>
    </cfRule>
  </conditionalFormatting>
  <conditionalFormatting sqref="C35:L35">
    <cfRule type="expression" dxfId="338" priority="14">
      <formula>ABS(C28-C35)&gt;1000</formula>
    </cfRule>
    <cfRule type="expression" dxfId="337" priority="15">
      <formula>ABS((C28-C35)/C35)&gt;0.1</formula>
    </cfRule>
  </conditionalFormatting>
  <conditionalFormatting sqref="Q45">
    <cfRule type="cellIs" dxfId="336" priority="13" operator="notEqual">
      <formula>0</formula>
    </cfRule>
  </conditionalFormatting>
  <dataValidations count="2">
    <dataValidation type="list" allowBlank="1" showInputMessage="1" showErrorMessage="1" sqref="H3">
      <formula1>#REF!</formula1>
    </dataValidation>
    <dataValidation errorStyle="warning" allowBlank="1" showInputMessage="1" showErrorMessage="1" sqref="E131 F132:J133 E126:J126 F123:J124 E120:J121 N54 N88 E54:J54 E88:J88 C117:D120 K117:K120 K79 C79:D79 C51:D54 K51:K54 E51:J51 C85:D88 K85:K88 C113:D113 K113"/>
  </dataValidations>
  <printOptions horizontalCentered="1" verticalCentered="1"/>
  <pageMargins left="0.47244094488188981" right="0.47244094488188981" top="0.47244094488188981" bottom="0.47244094488188981" header="0.51181102362204722" footer="0.51181102362204722"/>
  <pageSetup paperSize="8" scale="4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8DB4E2"/>
    <pageSetUpPr fitToPage="1"/>
  </sheetPr>
  <dimension ref="A1:S136"/>
  <sheetViews>
    <sheetView zoomScaleNormal="100" workbookViewId="0">
      <pane ySplit="7" topLeftCell="A8" activePane="bottomLeft" state="frozen"/>
      <selection activeCell="L1" sqref="L1"/>
      <selection pane="bottomLeft" activeCell="L1" sqref="L1"/>
    </sheetView>
  </sheetViews>
  <sheetFormatPr defaultColWidth="10" defaultRowHeight="12.75"/>
  <cols>
    <col min="1" max="1" width="2.7109375" style="85" customWidth="1"/>
    <col min="2" max="2" width="104" style="85" customWidth="1"/>
    <col min="3" max="5" width="13.42578125" style="85" customWidth="1"/>
    <col min="6" max="6" width="13.85546875" style="85" customWidth="1"/>
    <col min="7" max="8" width="12.5703125" style="85" customWidth="1"/>
    <col min="9" max="9" width="13.28515625" style="85" customWidth="1"/>
    <col min="10" max="10" width="12.28515625" style="85" customWidth="1"/>
    <col min="11" max="12" width="15.140625" style="85" customWidth="1"/>
    <col min="13" max="13" width="7.7109375" style="85" customWidth="1"/>
    <col min="14" max="14" width="13" style="85" customWidth="1"/>
    <col min="15" max="15" width="3.28515625" style="85" customWidth="1"/>
    <col min="16" max="16" width="10.7109375" style="85" customWidth="1"/>
    <col min="17" max="17" width="11.5703125" style="85" customWidth="1"/>
    <col min="18" max="18" width="12.42578125" style="85" customWidth="1"/>
    <col min="19" max="20" width="9.140625" style="85" customWidth="1"/>
    <col min="21" max="21" width="10" style="85"/>
    <col min="22" max="22" width="10" style="85" customWidth="1"/>
    <col min="23" max="16384" width="10" style="85"/>
  </cols>
  <sheetData>
    <row r="1" spans="1:17" ht="20.100000000000001" customHeight="1">
      <c r="B1" s="22" t="s">
        <v>18</v>
      </c>
      <c r="C1" s="90"/>
      <c r="D1" s="90"/>
      <c r="G1" s="90"/>
      <c r="H1" s="90"/>
    </row>
    <row r="2" spans="1:17" ht="20.100000000000001" customHeight="1">
      <c r="B2" s="22" t="s">
        <v>116</v>
      </c>
    </row>
    <row r="3" spans="1:17" ht="20.100000000000001" customHeight="1">
      <c r="B3" s="23" t="s">
        <v>124</v>
      </c>
      <c r="C3" s="91"/>
      <c r="D3" s="91"/>
      <c r="E3" s="80"/>
      <c r="F3" s="92"/>
      <c r="G3" s="92"/>
      <c r="H3" s="82"/>
    </row>
    <row r="4" spans="1:17" ht="12.75" customHeight="1">
      <c r="C4" s="10"/>
      <c r="D4" s="10"/>
      <c r="E4" s="10"/>
      <c r="F4" s="10"/>
      <c r="G4" s="10"/>
      <c r="H4" s="10"/>
      <c r="I4" s="10"/>
      <c r="J4" s="10"/>
      <c r="K4" s="10"/>
      <c r="L4" s="10"/>
      <c r="M4" s="10"/>
      <c r="N4" s="10"/>
      <c r="P4" s="24"/>
    </row>
    <row r="5" spans="1:17" ht="12.75" customHeight="1">
      <c r="C5" s="10"/>
      <c r="D5" s="10"/>
      <c r="E5" s="10"/>
      <c r="F5" s="10"/>
      <c r="G5" s="10"/>
      <c r="H5" s="10"/>
      <c r="I5" s="10"/>
      <c r="J5" s="10"/>
      <c r="K5" s="10"/>
      <c r="L5" s="24" t="s">
        <v>64</v>
      </c>
      <c r="P5" s="16"/>
    </row>
    <row r="6" spans="1:17" ht="33" customHeight="1">
      <c r="B6" s="58" t="s">
        <v>104</v>
      </c>
      <c r="C6" s="108" t="s">
        <v>19</v>
      </c>
      <c r="D6" s="108" t="s">
        <v>20</v>
      </c>
      <c r="E6" s="108" t="s">
        <v>21</v>
      </c>
      <c r="F6" s="108" t="s">
        <v>63</v>
      </c>
      <c r="G6" s="108" t="s">
        <v>108</v>
      </c>
      <c r="H6" s="108" t="s">
        <v>109</v>
      </c>
      <c r="I6" s="108" t="s">
        <v>110</v>
      </c>
      <c r="J6" s="108" t="s">
        <v>111</v>
      </c>
      <c r="K6" s="108" t="s">
        <v>70</v>
      </c>
      <c r="L6" s="109" t="s">
        <v>22</v>
      </c>
      <c r="N6" s="49" t="s">
        <v>9</v>
      </c>
      <c r="O6" s="9"/>
      <c r="P6" s="107" t="s">
        <v>7</v>
      </c>
      <c r="Q6" s="107" t="s">
        <v>8</v>
      </c>
    </row>
    <row r="7" spans="1:17" ht="51.75" customHeight="1">
      <c r="B7" s="56" t="s">
        <v>105</v>
      </c>
      <c r="C7" s="108"/>
      <c r="D7" s="108"/>
      <c r="E7" s="108"/>
      <c r="F7" s="108"/>
      <c r="G7" s="108"/>
      <c r="H7" s="108"/>
      <c r="I7" s="108"/>
      <c r="J7" s="108"/>
      <c r="K7" s="108"/>
      <c r="L7" s="109"/>
      <c r="N7" s="49" t="s">
        <v>112</v>
      </c>
      <c r="O7" s="57"/>
      <c r="P7" s="107"/>
      <c r="Q7" s="107"/>
    </row>
    <row r="8" spans="1:17" ht="15.95" customHeight="1">
      <c r="A8" s="16"/>
      <c r="B8" s="28" t="s">
        <v>12</v>
      </c>
      <c r="C8" s="86">
        <v>32</v>
      </c>
      <c r="D8" s="86">
        <v>5</v>
      </c>
      <c r="E8" s="86">
        <v>4809</v>
      </c>
      <c r="F8" s="86">
        <v>5045</v>
      </c>
      <c r="G8" s="86">
        <v>589</v>
      </c>
      <c r="H8" s="86">
        <v>1062</v>
      </c>
      <c r="I8" s="86">
        <v>254</v>
      </c>
      <c r="J8" s="86">
        <v>127</v>
      </c>
      <c r="K8" s="86">
        <v>736</v>
      </c>
      <c r="L8" s="59">
        <f>SUM(C8:K8)</f>
        <v>12659</v>
      </c>
      <c r="M8" s="10"/>
      <c r="N8" s="10"/>
      <c r="O8" s="19"/>
      <c r="P8" s="46">
        <v>12659</v>
      </c>
      <c r="Q8" s="47">
        <f t="shared" ref="Q8:Q13" si="0">P8-L8</f>
        <v>0</v>
      </c>
    </row>
    <row r="9" spans="1:17" ht="15.95" customHeight="1">
      <c r="A9" s="16"/>
      <c r="B9" s="28" t="s">
        <v>57</v>
      </c>
      <c r="C9" s="43"/>
      <c r="D9" s="43"/>
      <c r="E9" s="43"/>
      <c r="F9" s="43"/>
      <c r="G9" s="43"/>
      <c r="H9" s="43"/>
      <c r="I9" s="43"/>
      <c r="J9" s="43"/>
      <c r="K9" s="43"/>
      <c r="L9" s="43"/>
      <c r="M9" s="10"/>
      <c r="N9" s="10"/>
      <c r="O9" s="19"/>
      <c r="P9" s="78"/>
      <c r="Q9" s="79"/>
    </row>
    <row r="10" spans="1:17" ht="15.95" customHeight="1">
      <c r="A10" s="16"/>
      <c r="B10" s="29" t="s">
        <v>94</v>
      </c>
      <c r="C10" s="17">
        <v>987</v>
      </c>
      <c r="D10" s="17">
        <v>0</v>
      </c>
      <c r="E10" s="17">
        <v>0</v>
      </c>
      <c r="F10" s="17">
        <v>147822</v>
      </c>
      <c r="G10" s="17">
        <v>17286</v>
      </c>
      <c r="H10" s="17">
        <v>31126</v>
      </c>
      <c r="I10" s="17">
        <v>7423</v>
      </c>
      <c r="J10" s="17">
        <v>3592</v>
      </c>
      <c r="K10" s="17">
        <v>0</v>
      </c>
      <c r="L10" s="33">
        <f>SUM(C10:K10)</f>
        <v>208236</v>
      </c>
      <c r="M10" s="10"/>
      <c r="N10" s="10"/>
      <c r="O10" s="18"/>
      <c r="P10" s="46">
        <v>208236</v>
      </c>
      <c r="Q10" s="47">
        <f t="shared" si="0"/>
        <v>0</v>
      </c>
    </row>
    <row r="11" spans="1:17" ht="15.95" customHeight="1">
      <c r="B11" s="29" t="s">
        <v>91</v>
      </c>
      <c r="C11" s="17">
        <v>-1</v>
      </c>
      <c r="D11" s="17">
        <v>0</v>
      </c>
      <c r="E11" s="17">
        <v>-156</v>
      </c>
      <c r="F11" s="17">
        <v>-1032</v>
      </c>
      <c r="G11" s="17">
        <v>-19</v>
      </c>
      <c r="H11" s="17">
        <v>-34</v>
      </c>
      <c r="I11" s="17">
        <v>-8</v>
      </c>
      <c r="J11" s="17">
        <v>-10</v>
      </c>
      <c r="K11" s="17">
        <v>-44</v>
      </c>
      <c r="L11" s="33">
        <f>SUM(C11:K11)</f>
        <v>-1304</v>
      </c>
      <c r="O11" s="15"/>
      <c r="P11" s="46">
        <v>-1304</v>
      </c>
      <c r="Q11" s="47">
        <f t="shared" si="0"/>
        <v>0</v>
      </c>
    </row>
    <row r="12" spans="1:17" ht="15.95" customHeight="1">
      <c r="B12" s="28" t="s">
        <v>15</v>
      </c>
      <c r="C12" s="17">
        <v>521</v>
      </c>
      <c r="D12" s="17">
        <v>3</v>
      </c>
      <c r="E12" s="17">
        <v>82775</v>
      </c>
      <c r="F12" s="17">
        <v>177076</v>
      </c>
      <c r="G12" s="17">
        <v>28701</v>
      </c>
      <c r="H12" s="17">
        <v>78884</v>
      </c>
      <c r="I12" s="17">
        <v>20629</v>
      </c>
      <c r="J12" s="17">
        <v>5373</v>
      </c>
      <c r="K12" s="17">
        <v>11905</v>
      </c>
      <c r="L12" s="33">
        <f>SUM(C12:K12)</f>
        <v>405867</v>
      </c>
      <c r="M12" s="10"/>
      <c r="N12" s="10"/>
      <c r="O12" s="11"/>
      <c r="P12" s="46">
        <v>405867</v>
      </c>
      <c r="Q12" s="47">
        <f t="shared" si="0"/>
        <v>0</v>
      </c>
    </row>
    <row r="13" spans="1:17" ht="15.95" customHeight="1">
      <c r="B13" s="31" t="s">
        <v>68</v>
      </c>
      <c r="C13" s="32">
        <f>C8+C9+C10+C11+C12</f>
        <v>1539</v>
      </c>
      <c r="D13" s="32">
        <f t="shared" ref="D13:L13" si="1">D8+D9+D10+D11+D12</f>
        <v>8</v>
      </c>
      <c r="E13" s="32">
        <f t="shared" si="1"/>
        <v>87428</v>
      </c>
      <c r="F13" s="32">
        <f t="shared" si="1"/>
        <v>328911</v>
      </c>
      <c r="G13" s="32">
        <f t="shared" si="1"/>
        <v>46557</v>
      </c>
      <c r="H13" s="32">
        <f t="shared" si="1"/>
        <v>111038</v>
      </c>
      <c r="I13" s="32">
        <f t="shared" si="1"/>
        <v>28298</v>
      </c>
      <c r="J13" s="32">
        <f t="shared" si="1"/>
        <v>9082</v>
      </c>
      <c r="K13" s="32">
        <f t="shared" si="1"/>
        <v>12597</v>
      </c>
      <c r="L13" s="32">
        <f t="shared" si="1"/>
        <v>625458</v>
      </c>
      <c r="M13" s="12"/>
      <c r="N13" s="10"/>
      <c r="O13" s="11"/>
      <c r="P13" s="46">
        <v>625458</v>
      </c>
      <c r="Q13" s="47">
        <f t="shared" si="0"/>
        <v>0</v>
      </c>
    </row>
    <row r="14" spans="1:17" ht="12.75" customHeight="1">
      <c r="C14" s="3"/>
      <c r="D14" s="3"/>
      <c r="E14" s="3"/>
      <c r="F14" s="3"/>
      <c r="G14" s="3"/>
      <c r="H14" s="3"/>
      <c r="I14" s="3"/>
      <c r="J14" s="3"/>
      <c r="K14" s="3"/>
      <c r="L14" s="3"/>
      <c r="N14" s="10"/>
      <c r="O14" s="5"/>
      <c r="P14" s="7"/>
      <c r="Q14" s="7"/>
    </row>
    <row r="15" spans="1:17" ht="15.95" customHeight="1">
      <c r="B15" s="45" t="s">
        <v>95</v>
      </c>
      <c r="C15" s="83">
        <f t="shared" ref="C15:K15" si="2">IF(C10&gt;-C21,C10+C21,0)</f>
        <v>0</v>
      </c>
      <c r="D15" s="83">
        <f t="shared" si="2"/>
        <v>0</v>
      </c>
      <c r="E15" s="83">
        <f t="shared" si="2"/>
        <v>0</v>
      </c>
      <c r="F15" s="83">
        <f t="shared" si="2"/>
        <v>0</v>
      </c>
      <c r="G15" s="83">
        <f t="shared" si="2"/>
        <v>0</v>
      </c>
      <c r="H15" s="83">
        <f t="shared" si="2"/>
        <v>0</v>
      </c>
      <c r="I15" s="83">
        <f t="shared" si="2"/>
        <v>0</v>
      </c>
      <c r="J15" s="83">
        <f t="shared" si="2"/>
        <v>0</v>
      </c>
      <c r="K15" s="83">
        <f t="shared" si="2"/>
        <v>0</v>
      </c>
      <c r="L15" s="33">
        <f>SUM(C15:K15)</f>
        <v>0</v>
      </c>
      <c r="N15" s="10"/>
      <c r="O15" s="5"/>
      <c r="P15" s="7"/>
      <c r="Q15" s="7"/>
    </row>
    <row r="16" spans="1:17" ht="15.95" customHeight="1">
      <c r="B16" s="31" t="s">
        <v>92</v>
      </c>
      <c r="C16" s="32">
        <f>SUM(C8:C9,C12,C15)+C19+C20+C11</f>
        <v>551</v>
      </c>
      <c r="D16" s="32">
        <f t="shared" ref="D16:K16" si="3">SUM(D8:D9,D12,D15)+D19+D20+D11</f>
        <v>8</v>
      </c>
      <c r="E16" s="32">
        <f t="shared" si="3"/>
        <v>87382</v>
      </c>
      <c r="F16" s="32">
        <f t="shared" si="3"/>
        <v>180261</v>
      </c>
      <c r="G16" s="32">
        <f t="shared" si="3"/>
        <v>29071</v>
      </c>
      <c r="H16" s="32">
        <f t="shared" si="3"/>
        <v>78771</v>
      </c>
      <c r="I16" s="32">
        <f t="shared" si="3"/>
        <v>20735</v>
      </c>
      <c r="J16" s="32">
        <f t="shared" si="3"/>
        <v>5485</v>
      </c>
      <c r="K16" s="32">
        <f t="shared" si="3"/>
        <v>12261</v>
      </c>
      <c r="L16" s="32">
        <f>SUM(C16:K16)</f>
        <v>414525</v>
      </c>
      <c r="N16" s="10"/>
      <c r="O16" s="6"/>
      <c r="P16" s="7"/>
      <c r="Q16" s="7"/>
    </row>
    <row r="17" spans="1:19" ht="12.75" customHeight="1">
      <c r="A17" s="16"/>
      <c r="C17" s="3"/>
      <c r="D17" s="3"/>
      <c r="E17" s="3"/>
      <c r="F17" s="3"/>
      <c r="G17" s="3"/>
      <c r="H17" s="3"/>
      <c r="I17" s="3"/>
      <c r="J17" s="3"/>
      <c r="K17" s="3"/>
      <c r="L17" s="3"/>
      <c r="O17" s="18"/>
      <c r="P17" s="7"/>
      <c r="Q17" s="7"/>
    </row>
    <row r="18" spans="1:19" ht="15.95" customHeight="1">
      <c r="B18" s="21" t="s">
        <v>54</v>
      </c>
      <c r="C18" s="3"/>
      <c r="D18" s="3"/>
      <c r="E18" s="3"/>
      <c r="F18" s="3"/>
      <c r="G18" s="3"/>
      <c r="H18" s="3"/>
      <c r="I18" s="3"/>
      <c r="J18" s="3"/>
      <c r="K18" s="3"/>
      <c r="L18" s="3"/>
      <c r="M18" s="10"/>
      <c r="N18" s="5"/>
      <c r="O18" s="3"/>
      <c r="P18" s="7"/>
      <c r="Q18" s="7"/>
      <c r="R18" s="42"/>
      <c r="S18" s="42"/>
    </row>
    <row r="19" spans="1:19" ht="15.95" customHeight="1">
      <c r="A19" s="16"/>
      <c r="B19" s="29" t="s">
        <v>69</v>
      </c>
      <c r="C19" s="17">
        <v>-1</v>
      </c>
      <c r="D19" s="17">
        <v>0</v>
      </c>
      <c r="E19" s="17">
        <v>-46</v>
      </c>
      <c r="F19" s="17">
        <v>-828</v>
      </c>
      <c r="G19" s="17">
        <v>-200</v>
      </c>
      <c r="H19" s="17">
        <v>-1141</v>
      </c>
      <c r="I19" s="17">
        <v>-140</v>
      </c>
      <c r="J19" s="17">
        <v>-5</v>
      </c>
      <c r="K19" s="17">
        <v>-336</v>
      </c>
      <c r="L19" s="33">
        <f t="shared" ref="L19:L23" si="4">SUM(C19:K19)</f>
        <v>-2697</v>
      </c>
      <c r="O19" s="19"/>
      <c r="P19" s="46">
        <v>-2697</v>
      </c>
      <c r="Q19" s="47">
        <f t="shared" ref="Q19:Q23" si="5">P19-L19</f>
        <v>0</v>
      </c>
    </row>
    <row r="20" spans="1:19" ht="15.95" customHeight="1">
      <c r="A20" s="16"/>
      <c r="B20" s="28" t="s">
        <v>56</v>
      </c>
      <c r="C20" s="43"/>
      <c r="D20" s="43"/>
      <c r="E20" s="43"/>
      <c r="F20" s="43"/>
      <c r="G20" s="43"/>
      <c r="H20" s="43"/>
      <c r="I20" s="43"/>
      <c r="J20" s="43"/>
      <c r="K20" s="43"/>
      <c r="L20" s="43"/>
      <c r="O20" s="18"/>
      <c r="P20" s="78"/>
      <c r="Q20" s="79"/>
    </row>
    <row r="21" spans="1:19" ht="15.95" customHeight="1">
      <c r="B21" s="29" t="s">
        <v>97</v>
      </c>
      <c r="C21" s="17">
        <v>-987</v>
      </c>
      <c r="D21" s="17">
        <v>0</v>
      </c>
      <c r="E21" s="17">
        <v>0</v>
      </c>
      <c r="F21" s="17">
        <v>-147822</v>
      </c>
      <c r="G21" s="17">
        <v>-17286</v>
      </c>
      <c r="H21" s="17">
        <v>-31126</v>
      </c>
      <c r="I21" s="17">
        <v>-7423</v>
      </c>
      <c r="J21" s="17">
        <v>-3592</v>
      </c>
      <c r="K21" s="17">
        <v>0</v>
      </c>
      <c r="L21" s="33">
        <f t="shared" si="4"/>
        <v>-208236</v>
      </c>
      <c r="O21" s="18"/>
      <c r="P21" s="46">
        <v>-208236</v>
      </c>
      <c r="Q21" s="47">
        <f t="shared" si="5"/>
        <v>0</v>
      </c>
    </row>
    <row r="22" spans="1:19" ht="15.95" customHeight="1">
      <c r="B22" s="28" t="s">
        <v>17</v>
      </c>
      <c r="C22" s="17">
        <v>-559</v>
      </c>
      <c r="D22" s="17">
        <v>0</v>
      </c>
      <c r="E22" s="17">
        <v>-3107</v>
      </c>
      <c r="F22" s="17">
        <v>-53978</v>
      </c>
      <c r="G22" s="17">
        <v>-5862</v>
      </c>
      <c r="H22" s="17">
        <v>-22363</v>
      </c>
      <c r="I22" s="17">
        <v>-6432</v>
      </c>
      <c r="J22" s="17">
        <v>-4409</v>
      </c>
      <c r="K22" s="17">
        <v>-11155</v>
      </c>
      <c r="L22" s="33">
        <f t="shared" si="4"/>
        <v>-107865</v>
      </c>
      <c r="O22" s="18"/>
      <c r="P22" s="46">
        <v>-107865</v>
      </c>
      <c r="Q22" s="47">
        <f t="shared" si="5"/>
        <v>0</v>
      </c>
    </row>
    <row r="23" spans="1:19" ht="15.95" customHeight="1">
      <c r="B23" s="34" t="s">
        <v>90</v>
      </c>
      <c r="C23" s="32">
        <f t="shared" ref="C23:K23" si="6">SUM(C19:C22)</f>
        <v>-1547</v>
      </c>
      <c r="D23" s="32">
        <f t="shared" si="6"/>
        <v>0</v>
      </c>
      <c r="E23" s="32">
        <f t="shared" si="6"/>
        <v>-3153</v>
      </c>
      <c r="F23" s="32">
        <f t="shared" si="6"/>
        <v>-202628</v>
      </c>
      <c r="G23" s="32">
        <f t="shared" si="6"/>
        <v>-23348</v>
      </c>
      <c r="H23" s="32">
        <f t="shared" si="6"/>
        <v>-54630</v>
      </c>
      <c r="I23" s="32">
        <f t="shared" si="6"/>
        <v>-13995</v>
      </c>
      <c r="J23" s="32">
        <f t="shared" si="6"/>
        <v>-8006</v>
      </c>
      <c r="K23" s="32">
        <f t="shared" si="6"/>
        <v>-11491</v>
      </c>
      <c r="L23" s="32">
        <f t="shared" si="4"/>
        <v>-318798</v>
      </c>
      <c r="M23" s="1"/>
      <c r="O23" s="15"/>
      <c r="P23" s="46">
        <v>-318798</v>
      </c>
      <c r="Q23" s="47">
        <f t="shared" si="5"/>
        <v>0</v>
      </c>
    </row>
    <row r="24" spans="1:19" ht="12.75" customHeight="1">
      <c r="A24" s="16"/>
      <c r="B24" s="2"/>
      <c r="C24" s="3"/>
      <c r="D24" s="3"/>
      <c r="E24" s="3"/>
      <c r="F24" s="3"/>
      <c r="G24" s="3"/>
      <c r="H24" s="3"/>
      <c r="I24" s="3"/>
      <c r="J24" s="3"/>
      <c r="K24" s="3"/>
      <c r="L24" s="3"/>
      <c r="O24" s="16"/>
      <c r="P24" s="7"/>
      <c r="Q24" s="7"/>
    </row>
    <row r="25" spans="1:19" ht="15.95" customHeight="1">
      <c r="A25" s="16"/>
      <c r="B25" s="45" t="s">
        <v>96</v>
      </c>
      <c r="C25" s="83">
        <f t="shared" ref="C25:K25" si="7">IF(-C21&gt;C10,C21+C10,0)</f>
        <v>0</v>
      </c>
      <c r="D25" s="83">
        <f t="shared" si="7"/>
        <v>0</v>
      </c>
      <c r="E25" s="83">
        <f t="shared" si="7"/>
        <v>0</v>
      </c>
      <c r="F25" s="83">
        <f t="shared" si="7"/>
        <v>0</v>
      </c>
      <c r="G25" s="83">
        <f t="shared" si="7"/>
        <v>0</v>
      </c>
      <c r="H25" s="83">
        <f t="shared" si="7"/>
        <v>0</v>
      </c>
      <c r="I25" s="83">
        <f t="shared" si="7"/>
        <v>0</v>
      </c>
      <c r="J25" s="83">
        <f t="shared" si="7"/>
        <v>0</v>
      </c>
      <c r="K25" s="83">
        <f t="shared" si="7"/>
        <v>0</v>
      </c>
      <c r="L25" s="33">
        <f t="shared" ref="L25:L26" si="8">SUM(C25:K25)</f>
        <v>0</v>
      </c>
      <c r="O25" s="16"/>
      <c r="P25" s="7"/>
      <c r="Q25" s="7"/>
    </row>
    <row r="26" spans="1:19" ht="15.95" customHeight="1">
      <c r="A26" s="16"/>
      <c r="B26" s="31" t="s">
        <v>93</v>
      </c>
      <c r="C26" s="32">
        <f>SUM(C22,C25)</f>
        <v>-559</v>
      </c>
      <c r="D26" s="32">
        <f t="shared" ref="D26:K26" si="9">SUM(D22,D25)</f>
        <v>0</v>
      </c>
      <c r="E26" s="32">
        <f t="shared" si="9"/>
        <v>-3107</v>
      </c>
      <c r="F26" s="32">
        <f t="shared" si="9"/>
        <v>-53978</v>
      </c>
      <c r="G26" s="32">
        <f t="shared" si="9"/>
        <v>-5862</v>
      </c>
      <c r="H26" s="32">
        <f t="shared" si="9"/>
        <v>-22363</v>
      </c>
      <c r="I26" s="32">
        <f t="shared" si="9"/>
        <v>-6432</v>
      </c>
      <c r="J26" s="32">
        <f t="shared" si="9"/>
        <v>-4409</v>
      </c>
      <c r="K26" s="32">
        <f t="shared" si="9"/>
        <v>-11155</v>
      </c>
      <c r="L26" s="32">
        <f t="shared" si="8"/>
        <v>-107865</v>
      </c>
      <c r="O26" s="15"/>
      <c r="P26" s="7"/>
      <c r="Q26" s="7"/>
    </row>
    <row r="27" spans="1:19" ht="12.75" customHeight="1">
      <c r="A27" s="16"/>
      <c r="B27" s="2"/>
      <c r="C27" s="3"/>
      <c r="D27" s="3"/>
      <c r="E27" s="3"/>
      <c r="F27" s="3"/>
      <c r="G27" s="3"/>
      <c r="H27" s="3"/>
      <c r="I27" s="3"/>
      <c r="J27" s="3"/>
      <c r="K27" s="3"/>
      <c r="L27" s="3"/>
      <c r="O27" s="15"/>
      <c r="P27" s="7"/>
      <c r="Q27" s="7"/>
    </row>
    <row r="28" spans="1:19" ht="15.95" customHeight="1">
      <c r="A28" s="16"/>
      <c r="B28" s="31" t="s">
        <v>67</v>
      </c>
      <c r="C28" s="32">
        <f>C13+C23</f>
        <v>-8</v>
      </c>
      <c r="D28" s="32">
        <f t="shared" ref="D28:L28" si="10">D13+D23</f>
        <v>8</v>
      </c>
      <c r="E28" s="32">
        <f t="shared" si="10"/>
        <v>84275</v>
      </c>
      <c r="F28" s="32">
        <f t="shared" si="10"/>
        <v>126283</v>
      </c>
      <c r="G28" s="32">
        <f t="shared" si="10"/>
        <v>23209</v>
      </c>
      <c r="H28" s="32">
        <f t="shared" si="10"/>
        <v>56408</v>
      </c>
      <c r="I28" s="32">
        <f t="shared" si="10"/>
        <v>14303</v>
      </c>
      <c r="J28" s="32">
        <f t="shared" si="10"/>
        <v>1076</v>
      </c>
      <c r="K28" s="32">
        <f t="shared" si="10"/>
        <v>1106</v>
      </c>
      <c r="L28" s="32">
        <f t="shared" si="10"/>
        <v>306660</v>
      </c>
      <c r="M28" s="1"/>
      <c r="O28" s="15"/>
      <c r="P28" s="46">
        <v>306660</v>
      </c>
      <c r="Q28" s="47">
        <f>P28-L28</f>
        <v>0</v>
      </c>
    </row>
    <row r="29" spans="1:19" ht="12.75" customHeight="1">
      <c r="A29" s="20"/>
      <c r="B29" s="2"/>
      <c r="C29" s="3"/>
      <c r="D29" s="3"/>
      <c r="E29" s="3"/>
      <c r="F29" s="3"/>
      <c r="G29" s="3"/>
      <c r="H29" s="3"/>
      <c r="I29" s="3"/>
      <c r="J29" s="3"/>
      <c r="K29" s="3"/>
      <c r="L29" s="3"/>
      <c r="O29" s="41"/>
      <c r="P29" s="3"/>
      <c r="Q29" s="3"/>
    </row>
    <row r="30" spans="1:19" ht="15.95" customHeight="1">
      <c r="B30" s="28" t="s">
        <v>14</v>
      </c>
      <c r="C30" s="17">
        <v>0</v>
      </c>
      <c r="D30" s="17">
        <v>0</v>
      </c>
      <c r="E30" s="17">
        <v>0</v>
      </c>
      <c r="F30" s="17">
        <v>0</v>
      </c>
      <c r="G30" s="17">
        <v>0</v>
      </c>
      <c r="H30" s="17">
        <v>0</v>
      </c>
      <c r="I30" s="17">
        <v>0</v>
      </c>
      <c r="J30" s="17">
        <v>0</v>
      </c>
      <c r="K30" s="17">
        <v>0</v>
      </c>
      <c r="L30" s="33">
        <f>SUM(C30:K30)</f>
        <v>0</v>
      </c>
      <c r="M30" s="10"/>
      <c r="N30" s="10"/>
      <c r="P30" s="11"/>
      <c r="Q30" s="15"/>
    </row>
    <row r="31" spans="1:19" s="16" customFormat="1" ht="12.75" customHeight="1">
      <c r="A31" s="85"/>
      <c r="B31" s="14"/>
      <c r="C31" s="11"/>
      <c r="D31" s="11"/>
      <c r="E31" s="11"/>
      <c r="F31" s="11"/>
      <c r="G31" s="11"/>
      <c r="H31" s="11"/>
      <c r="I31" s="11"/>
      <c r="J31" s="11"/>
      <c r="K31" s="11"/>
      <c r="L31" s="11"/>
      <c r="M31" s="13"/>
      <c r="N31" s="13"/>
      <c r="O31" s="36"/>
      <c r="P31" s="25"/>
      <c r="Q31" s="26"/>
    </row>
    <row r="32" spans="1:19" s="16" customFormat="1" ht="15.95" customHeight="1">
      <c r="B32" s="37" t="s">
        <v>106</v>
      </c>
      <c r="C32" s="11"/>
      <c r="D32" s="11"/>
      <c r="E32" s="11"/>
      <c r="F32" s="11"/>
      <c r="G32" s="11"/>
      <c r="H32" s="11"/>
      <c r="I32" s="11"/>
      <c r="J32" s="11"/>
      <c r="K32" s="11"/>
      <c r="L32" s="15"/>
      <c r="M32" s="25"/>
      <c r="O32" s="15"/>
      <c r="P32" s="15"/>
      <c r="Q32" s="15"/>
      <c r="S32" s="15"/>
    </row>
    <row r="33" spans="1:19" s="16" customFormat="1" ht="15.95" customHeight="1">
      <c r="A33" s="85"/>
      <c r="B33" s="45" t="s">
        <v>117</v>
      </c>
      <c r="C33" s="83">
        <v>469</v>
      </c>
      <c r="D33" s="83">
        <v>21</v>
      </c>
      <c r="E33" s="83">
        <v>86492</v>
      </c>
      <c r="F33" s="83">
        <v>170598</v>
      </c>
      <c r="G33" s="83">
        <v>29704</v>
      </c>
      <c r="H33" s="83">
        <v>71859</v>
      </c>
      <c r="I33" s="83">
        <v>18003</v>
      </c>
      <c r="J33" s="83">
        <v>6147</v>
      </c>
      <c r="K33" s="83">
        <v>11478</v>
      </c>
      <c r="L33" s="83">
        <v>394771</v>
      </c>
      <c r="M33" s="13"/>
      <c r="N33" s="13"/>
      <c r="O33" s="36"/>
      <c r="P33" s="40"/>
      <c r="Q33" s="39"/>
    </row>
    <row r="34" spans="1:19" ht="15.95" customHeight="1">
      <c r="B34" s="45" t="s">
        <v>118</v>
      </c>
      <c r="C34" s="83">
        <v>-531</v>
      </c>
      <c r="D34" s="83">
        <v>0</v>
      </c>
      <c r="E34" s="83">
        <v>-2389</v>
      </c>
      <c r="F34" s="83">
        <v>-46408</v>
      </c>
      <c r="G34" s="83">
        <v>-8100</v>
      </c>
      <c r="H34" s="83">
        <v>-19963</v>
      </c>
      <c r="I34" s="83">
        <v>-5763</v>
      </c>
      <c r="J34" s="83">
        <v>-4844</v>
      </c>
      <c r="K34" s="83">
        <v>-11281</v>
      </c>
      <c r="L34" s="83">
        <v>-99279</v>
      </c>
      <c r="O34" s="36"/>
      <c r="P34" s="3"/>
      <c r="Q34" s="3"/>
    </row>
    <row r="35" spans="1:19" ht="15.95" customHeight="1">
      <c r="B35" s="45" t="s">
        <v>119</v>
      </c>
      <c r="C35" s="83">
        <v>-62</v>
      </c>
      <c r="D35" s="83">
        <v>21</v>
      </c>
      <c r="E35" s="83">
        <v>84103</v>
      </c>
      <c r="F35" s="83">
        <v>124190</v>
      </c>
      <c r="G35" s="83">
        <v>21604</v>
      </c>
      <c r="H35" s="83">
        <v>51896</v>
      </c>
      <c r="I35" s="83">
        <v>12240</v>
      </c>
      <c r="J35" s="83">
        <v>1303</v>
      </c>
      <c r="K35" s="83">
        <v>197</v>
      </c>
      <c r="L35" s="83">
        <v>295492</v>
      </c>
      <c r="O35" s="36"/>
      <c r="P35" s="3"/>
      <c r="Q35" s="3"/>
    </row>
    <row r="36" spans="1:19" ht="12.75" customHeight="1">
      <c r="C36" s="41">
        <v>2</v>
      </c>
      <c r="D36" s="41">
        <v>3</v>
      </c>
      <c r="E36" s="41">
        <v>4</v>
      </c>
      <c r="F36" s="41">
        <v>5</v>
      </c>
      <c r="G36" s="41">
        <v>6</v>
      </c>
      <c r="H36" s="41">
        <v>7</v>
      </c>
      <c r="I36" s="41">
        <v>8</v>
      </c>
      <c r="J36" s="41">
        <v>9</v>
      </c>
      <c r="K36" s="41">
        <v>10</v>
      </c>
      <c r="L36" s="41">
        <v>11</v>
      </c>
      <c r="O36" s="36"/>
      <c r="P36" s="3"/>
      <c r="Q36" s="3"/>
    </row>
    <row r="37" spans="1:19" ht="18" customHeight="1">
      <c r="B37" s="27" t="s">
        <v>103</v>
      </c>
      <c r="C37" s="3"/>
      <c r="D37" s="3"/>
      <c r="E37" s="3"/>
      <c r="F37" s="3"/>
      <c r="G37" s="3"/>
      <c r="H37" s="3"/>
      <c r="I37" s="3"/>
      <c r="J37" s="3"/>
      <c r="K37" s="3"/>
      <c r="L37" s="3"/>
      <c r="O37" s="3"/>
      <c r="P37" s="3"/>
      <c r="Q37" s="3"/>
      <c r="R37" s="3"/>
      <c r="S37" s="3"/>
    </row>
    <row r="38" spans="1:19" ht="15.95" customHeight="1">
      <c r="B38" s="1" t="s">
        <v>53</v>
      </c>
      <c r="C38" s="3"/>
      <c r="D38" s="3"/>
      <c r="E38" s="3"/>
      <c r="F38" s="3"/>
      <c r="G38" s="3"/>
      <c r="H38" s="3"/>
      <c r="I38" s="3"/>
      <c r="J38" s="3"/>
      <c r="K38" s="3"/>
      <c r="L38" s="3"/>
      <c r="O38" s="36"/>
      <c r="P38" s="3"/>
      <c r="Q38" s="3"/>
    </row>
    <row r="39" spans="1:19" ht="15.95" customHeight="1">
      <c r="B39" s="28" t="s">
        <v>10</v>
      </c>
      <c r="C39" s="17">
        <v>340</v>
      </c>
      <c r="D39" s="17">
        <v>0</v>
      </c>
      <c r="E39" s="17">
        <v>38698</v>
      </c>
      <c r="F39" s="17">
        <v>63978</v>
      </c>
      <c r="G39" s="17">
        <v>1227</v>
      </c>
      <c r="H39" s="17">
        <v>18621</v>
      </c>
      <c r="I39" s="17">
        <v>4045</v>
      </c>
      <c r="J39" s="17">
        <v>590</v>
      </c>
      <c r="K39" s="17">
        <v>7618</v>
      </c>
      <c r="L39" s="33">
        <f t="shared" ref="L39:L46" si="11">SUM(C39:K39)</f>
        <v>135117</v>
      </c>
      <c r="O39" s="81"/>
      <c r="P39" s="46">
        <v>135117</v>
      </c>
      <c r="Q39" s="47">
        <f>P39-L39</f>
        <v>0</v>
      </c>
    </row>
    <row r="40" spans="1:19" ht="15.95" customHeight="1">
      <c r="B40" s="53" t="s">
        <v>11</v>
      </c>
      <c r="C40" s="44">
        <f>SUM(C41:C46)</f>
        <v>13</v>
      </c>
      <c r="D40" s="44">
        <f>SUM(D41:D46)</f>
        <v>0</v>
      </c>
      <c r="E40" s="44">
        <f t="shared" ref="E40:J40" si="12">SUM(E41:E46)</f>
        <v>35728</v>
      </c>
      <c r="F40" s="44">
        <f t="shared" si="12"/>
        <v>91446</v>
      </c>
      <c r="G40" s="44">
        <f>SUM(G41:G46)</f>
        <v>19451</v>
      </c>
      <c r="H40" s="44">
        <f t="shared" si="12"/>
        <v>49446</v>
      </c>
      <c r="I40" s="44">
        <f t="shared" si="12"/>
        <v>15507</v>
      </c>
      <c r="J40" s="44">
        <f t="shared" si="12"/>
        <v>3369</v>
      </c>
      <c r="K40" s="44">
        <f>SUM(K41:K46)</f>
        <v>1830</v>
      </c>
      <c r="L40" s="33">
        <f t="shared" si="11"/>
        <v>216790</v>
      </c>
      <c r="O40" s="81"/>
      <c r="P40" s="46">
        <v>216790</v>
      </c>
      <c r="Q40" s="47">
        <f>P40-L40</f>
        <v>0</v>
      </c>
    </row>
    <row r="41" spans="1:19" ht="15.95" customHeight="1">
      <c r="B41" s="29" t="s">
        <v>71</v>
      </c>
      <c r="C41" s="17">
        <v>4</v>
      </c>
      <c r="D41" s="17">
        <v>0</v>
      </c>
      <c r="E41" s="17">
        <v>22375</v>
      </c>
      <c r="F41" s="17">
        <v>3996</v>
      </c>
      <c r="G41" s="17">
        <v>1377</v>
      </c>
      <c r="H41" s="17">
        <v>3510</v>
      </c>
      <c r="I41" s="17">
        <v>358</v>
      </c>
      <c r="J41" s="17">
        <v>12</v>
      </c>
      <c r="K41" s="17">
        <v>13</v>
      </c>
      <c r="L41" s="33">
        <f t="shared" si="11"/>
        <v>31645</v>
      </c>
      <c r="O41" s="36"/>
      <c r="P41" s="3"/>
      <c r="Q41" s="3"/>
    </row>
    <row r="42" spans="1:19" ht="15.95" customHeight="1">
      <c r="B42" s="29" t="s">
        <v>72</v>
      </c>
      <c r="C42" s="17">
        <v>0</v>
      </c>
      <c r="D42" s="17">
        <v>0</v>
      </c>
      <c r="E42" s="17">
        <v>8152</v>
      </c>
      <c r="F42" s="17">
        <v>73078</v>
      </c>
      <c r="G42" s="17">
        <v>16660</v>
      </c>
      <c r="H42" s="17">
        <v>42307</v>
      </c>
      <c r="I42" s="17">
        <v>10972</v>
      </c>
      <c r="J42" s="17">
        <v>74</v>
      </c>
      <c r="K42" s="17">
        <v>0</v>
      </c>
      <c r="L42" s="33">
        <f t="shared" si="11"/>
        <v>151243</v>
      </c>
      <c r="O42" s="5"/>
      <c r="P42" s="3"/>
      <c r="Q42" s="3"/>
    </row>
    <row r="43" spans="1:19" ht="15.95" customHeight="1">
      <c r="B43" s="29" t="s">
        <v>73</v>
      </c>
      <c r="C43" s="17">
        <v>3</v>
      </c>
      <c r="D43" s="17">
        <v>0</v>
      </c>
      <c r="E43" s="17">
        <v>4846</v>
      </c>
      <c r="F43" s="17">
        <v>11670</v>
      </c>
      <c r="G43" s="17">
        <v>1207</v>
      </c>
      <c r="H43" s="17">
        <v>3270</v>
      </c>
      <c r="I43" s="17">
        <v>4128</v>
      </c>
      <c r="J43" s="17">
        <v>3242</v>
      </c>
      <c r="K43" s="17">
        <v>609</v>
      </c>
      <c r="L43" s="33">
        <f t="shared" si="11"/>
        <v>28975</v>
      </c>
      <c r="O43" s="36"/>
      <c r="P43" s="3"/>
      <c r="Q43" s="3"/>
    </row>
    <row r="44" spans="1:19" ht="15.95" customHeight="1">
      <c r="B44" s="29" t="s">
        <v>74</v>
      </c>
      <c r="C44" s="17">
        <v>0</v>
      </c>
      <c r="D44" s="17">
        <v>0</v>
      </c>
      <c r="E44" s="17">
        <v>0</v>
      </c>
      <c r="F44" s="17">
        <v>0</v>
      </c>
      <c r="G44" s="17">
        <v>0</v>
      </c>
      <c r="H44" s="17">
        <v>0</v>
      </c>
      <c r="I44" s="17">
        <v>0</v>
      </c>
      <c r="J44" s="17">
        <v>0</v>
      </c>
      <c r="K44" s="17">
        <v>0</v>
      </c>
      <c r="L44" s="33">
        <f t="shared" si="11"/>
        <v>0</v>
      </c>
      <c r="O44" s="51"/>
      <c r="P44" s="46">
        <v>0</v>
      </c>
      <c r="Q44" s="47">
        <f>P44-L44</f>
        <v>0</v>
      </c>
    </row>
    <row r="45" spans="1:19" ht="15.95" customHeight="1">
      <c r="B45" s="29" t="s">
        <v>75</v>
      </c>
      <c r="C45" s="17">
        <v>0</v>
      </c>
      <c r="D45" s="17">
        <v>0</v>
      </c>
      <c r="E45" s="17">
        <v>97</v>
      </c>
      <c r="F45" s="17">
        <v>0</v>
      </c>
      <c r="G45" s="17">
        <v>0</v>
      </c>
      <c r="H45" s="17">
        <v>0</v>
      </c>
      <c r="I45" s="17">
        <v>0</v>
      </c>
      <c r="J45" s="17">
        <v>0</v>
      </c>
      <c r="K45" s="17">
        <v>206</v>
      </c>
      <c r="L45" s="33">
        <f t="shared" si="11"/>
        <v>303</v>
      </c>
      <c r="O45" s="5"/>
      <c r="P45" s="46">
        <v>303</v>
      </c>
      <c r="Q45" s="47">
        <f>P45-L45</f>
        <v>0</v>
      </c>
    </row>
    <row r="46" spans="1:19" ht="15.95" customHeight="1">
      <c r="B46" s="29" t="s">
        <v>6</v>
      </c>
      <c r="C46" s="17">
        <v>6</v>
      </c>
      <c r="D46" s="17">
        <v>0</v>
      </c>
      <c r="E46" s="17">
        <v>258</v>
      </c>
      <c r="F46" s="17">
        <v>2702</v>
      </c>
      <c r="G46" s="17">
        <v>207</v>
      </c>
      <c r="H46" s="17">
        <v>359</v>
      </c>
      <c r="I46" s="17">
        <v>49</v>
      </c>
      <c r="J46" s="17">
        <v>41</v>
      </c>
      <c r="K46" s="17">
        <v>1002</v>
      </c>
      <c r="L46" s="33">
        <f t="shared" si="11"/>
        <v>4624</v>
      </c>
      <c r="O46" s="5"/>
      <c r="P46" s="3"/>
      <c r="Q46" s="3"/>
    </row>
    <row r="47" spans="1:19" ht="15.95" customHeight="1">
      <c r="B47" s="1" t="s">
        <v>54</v>
      </c>
      <c r="C47" s="3"/>
      <c r="D47" s="3"/>
      <c r="E47" s="3"/>
      <c r="F47" s="3"/>
      <c r="G47" s="3"/>
      <c r="H47" s="3"/>
      <c r="I47" s="3"/>
      <c r="J47" s="3"/>
      <c r="K47" s="3"/>
      <c r="L47" s="3"/>
      <c r="O47" s="5"/>
      <c r="P47" s="3"/>
      <c r="Q47" s="3"/>
    </row>
    <row r="48" spans="1:19" ht="15.95" customHeight="1">
      <c r="B48" s="28" t="s">
        <v>13</v>
      </c>
      <c r="C48" s="17">
        <v>-536</v>
      </c>
      <c r="D48" s="17">
        <v>0</v>
      </c>
      <c r="E48" s="17">
        <v>-294</v>
      </c>
      <c r="F48" s="17">
        <v>-30334</v>
      </c>
      <c r="G48" s="17">
        <v>-3133</v>
      </c>
      <c r="H48" s="17">
        <v>-18973</v>
      </c>
      <c r="I48" s="17">
        <v>-5547</v>
      </c>
      <c r="J48" s="17">
        <v>-2782</v>
      </c>
      <c r="K48" s="17">
        <v>-228</v>
      </c>
      <c r="L48" s="33">
        <f>SUM(C48:K48)</f>
        <v>-61827</v>
      </c>
      <c r="O48" s="51"/>
      <c r="P48" s="46">
        <v>-61827</v>
      </c>
      <c r="Q48" s="47">
        <f>P48-L48</f>
        <v>0</v>
      </c>
    </row>
    <row r="49" spans="2:19" ht="6" customHeight="1">
      <c r="B49" s="4"/>
      <c r="C49" s="3"/>
      <c r="D49" s="3"/>
      <c r="E49" s="3"/>
      <c r="F49" s="3"/>
      <c r="G49" s="3"/>
      <c r="H49" s="3"/>
      <c r="I49" s="3"/>
      <c r="J49" s="3"/>
      <c r="K49" s="3"/>
      <c r="L49" s="3"/>
      <c r="M49" s="3"/>
      <c r="O49" s="38"/>
      <c r="P49" s="3"/>
    </row>
    <row r="50" spans="2:19" ht="15.95" customHeight="1">
      <c r="B50" s="55" t="s">
        <v>101</v>
      </c>
      <c r="C50" s="3"/>
      <c r="D50" s="3"/>
      <c r="E50" s="5"/>
      <c r="F50" s="3"/>
      <c r="G50" s="5"/>
      <c r="H50" s="5"/>
      <c r="I50" s="5"/>
      <c r="J50" s="5"/>
      <c r="K50" s="3"/>
      <c r="L50" s="3"/>
      <c r="O50" s="12"/>
    </row>
    <row r="51" spans="2:19" ht="15.95" customHeight="1">
      <c r="B51" s="62" t="s">
        <v>12</v>
      </c>
      <c r="C51" s="43"/>
      <c r="D51" s="43"/>
      <c r="E51" s="50">
        <f t="shared" ref="E51:J51" si="13">E8</f>
        <v>4809</v>
      </c>
      <c r="F51" s="50">
        <f t="shared" si="13"/>
        <v>5045</v>
      </c>
      <c r="G51" s="50">
        <f t="shared" si="13"/>
        <v>589</v>
      </c>
      <c r="H51" s="50">
        <f t="shared" si="13"/>
        <v>1062</v>
      </c>
      <c r="I51" s="50">
        <f t="shared" si="13"/>
        <v>254</v>
      </c>
      <c r="J51" s="50">
        <f t="shared" si="13"/>
        <v>127</v>
      </c>
      <c r="K51" s="43"/>
      <c r="L51" s="33">
        <f>SUM(C51:K51)</f>
        <v>11886</v>
      </c>
      <c r="N51" s="43"/>
      <c r="O51" s="12"/>
    </row>
    <row r="52" spans="2:19" ht="15.95" customHeight="1">
      <c r="B52" s="28" t="s">
        <v>0</v>
      </c>
      <c r="C52" s="43"/>
      <c r="D52" s="43"/>
      <c r="E52" s="17">
        <v>25605</v>
      </c>
      <c r="F52" s="17">
        <v>12835</v>
      </c>
      <c r="G52" s="17">
        <v>1331</v>
      </c>
      <c r="H52" s="17">
        <v>1524</v>
      </c>
      <c r="I52" s="17">
        <v>3694</v>
      </c>
      <c r="J52" s="17">
        <v>1672</v>
      </c>
      <c r="K52" s="43"/>
      <c r="L52" s="33">
        <f>SUM(C52:K52)</f>
        <v>46661</v>
      </c>
      <c r="N52" s="43"/>
      <c r="O52" s="5"/>
      <c r="P52" s="93"/>
      <c r="Q52" s="93"/>
      <c r="R52" s="93"/>
      <c r="S52" s="93"/>
    </row>
    <row r="53" spans="2:19" ht="15.95" customHeight="1">
      <c r="B53" s="29" t="s">
        <v>65</v>
      </c>
      <c r="C53" s="43"/>
      <c r="D53" s="43"/>
      <c r="E53" s="17">
        <v>0</v>
      </c>
      <c r="F53" s="17">
        <v>7309</v>
      </c>
      <c r="G53" s="17">
        <v>6263</v>
      </c>
      <c r="H53" s="17">
        <v>8094</v>
      </c>
      <c r="I53" s="17">
        <v>538</v>
      </c>
      <c r="J53" s="17">
        <v>0</v>
      </c>
      <c r="K53" s="43"/>
      <c r="L53" s="33">
        <f>SUM(C53:K53)</f>
        <v>22204</v>
      </c>
      <c r="N53" s="43"/>
      <c r="P53" s="93"/>
      <c r="Q53" s="93"/>
      <c r="R53" s="93"/>
      <c r="S53" s="93"/>
    </row>
    <row r="54" spans="2:19" ht="15.95" customHeight="1">
      <c r="B54" s="53" t="s">
        <v>76</v>
      </c>
      <c r="C54" s="43"/>
      <c r="D54" s="43"/>
      <c r="E54" s="54">
        <f t="shared" ref="E54:J54" si="14">SUM(E55,E64)</f>
        <v>57124</v>
      </c>
      <c r="F54" s="54">
        <f t="shared" si="14"/>
        <v>156104</v>
      </c>
      <c r="G54" s="54">
        <f t="shared" si="14"/>
        <v>20907</v>
      </c>
      <c r="H54" s="54">
        <f t="shared" si="14"/>
        <v>68125</v>
      </c>
      <c r="I54" s="54">
        <f t="shared" si="14"/>
        <v>16257</v>
      </c>
      <c r="J54" s="54">
        <f t="shared" si="14"/>
        <v>3696</v>
      </c>
      <c r="K54" s="43"/>
      <c r="L54" s="33">
        <f>SUM(C54:K54)</f>
        <v>322213</v>
      </c>
      <c r="N54" s="54">
        <f>SUM(N55,N64)</f>
        <v>3627</v>
      </c>
      <c r="P54" s="93"/>
      <c r="Q54" s="93"/>
      <c r="R54" s="93"/>
      <c r="S54" s="93"/>
    </row>
    <row r="55" spans="2:19" ht="15.95" customHeight="1">
      <c r="B55" s="53" t="s">
        <v>77</v>
      </c>
      <c r="C55" s="43"/>
      <c r="D55" s="43"/>
      <c r="E55" s="54">
        <f>E61+E62+E56+E63</f>
        <v>15411</v>
      </c>
      <c r="F55" s="54">
        <f>F56+F63</f>
        <v>82066</v>
      </c>
      <c r="G55" s="54">
        <f>G56+G63</f>
        <v>7077</v>
      </c>
      <c r="H55" s="54">
        <f>H56+H63</f>
        <v>7422</v>
      </c>
      <c r="I55" s="54">
        <f>I56+I63</f>
        <v>3112</v>
      </c>
      <c r="J55" s="54">
        <f>J56+J63</f>
        <v>955</v>
      </c>
      <c r="K55" s="43"/>
      <c r="L55" s="33">
        <f>SUM(C55:K55)</f>
        <v>116043</v>
      </c>
      <c r="N55" s="54">
        <f>N56</f>
        <v>3627</v>
      </c>
      <c r="P55" s="93"/>
      <c r="Q55" s="93"/>
      <c r="R55" s="93"/>
      <c r="S55" s="93"/>
    </row>
    <row r="56" spans="2:19" ht="15.95" customHeight="1">
      <c r="B56" s="63" t="s">
        <v>58</v>
      </c>
      <c r="C56" s="43"/>
      <c r="D56" s="43"/>
      <c r="E56" s="54">
        <f>SUM(E57:E60)</f>
        <v>7767</v>
      </c>
      <c r="F56" s="54">
        <f t="shared" ref="F56:J56" si="15">SUM(F57:F60)</f>
        <v>79400</v>
      </c>
      <c r="G56" s="54">
        <f t="shared" si="15"/>
        <v>7077</v>
      </c>
      <c r="H56" s="54">
        <f t="shared" si="15"/>
        <v>7363</v>
      </c>
      <c r="I56" s="54">
        <f t="shared" si="15"/>
        <v>3107</v>
      </c>
      <c r="J56" s="54">
        <f t="shared" si="15"/>
        <v>955</v>
      </c>
      <c r="K56" s="43"/>
      <c r="L56" s="33">
        <f t="shared" ref="L56:L74" si="16">SUM(C56:K56)</f>
        <v>105669</v>
      </c>
      <c r="N56" s="54">
        <f>N60</f>
        <v>3627</v>
      </c>
      <c r="P56" s="93"/>
      <c r="Q56" s="93"/>
      <c r="R56" s="93"/>
      <c r="S56" s="93"/>
    </row>
    <row r="57" spans="2:19" ht="15.95" customHeight="1">
      <c r="B57" s="29" t="s">
        <v>114</v>
      </c>
      <c r="C57" s="43"/>
      <c r="D57" s="43"/>
      <c r="E57" s="17">
        <v>0</v>
      </c>
      <c r="F57" s="17">
        <v>7491</v>
      </c>
      <c r="G57" s="17">
        <v>0</v>
      </c>
      <c r="H57" s="17">
        <v>0</v>
      </c>
      <c r="I57" s="17">
        <v>0</v>
      </c>
      <c r="J57" s="17">
        <v>0</v>
      </c>
      <c r="K57" s="43"/>
      <c r="L57" s="33">
        <f t="shared" si="16"/>
        <v>7491</v>
      </c>
      <c r="N57" s="43"/>
      <c r="P57" s="93"/>
      <c r="Q57" s="93"/>
      <c r="R57" s="93"/>
      <c r="S57" s="93"/>
    </row>
    <row r="58" spans="2:19" ht="15.95" customHeight="1">
      <c r="B58" s="29" t="s">
        <v>115</v>
      </c>
      <c r="C58" s="43"/>
      <c r="D58" s="43"/>
      <c r="E58" s="17">
        <v>0</v>
      </c>
      <c r="F58" s="17">
        <v>6890</v>
      </c>
      <c r="G58" s="17">
        <v>0</v>
      </c>
      <c r="H58" s="17">
        <v>0</v>
      </c>
      <c r="I58" s="17">
        <v>0</v>
      </c>
      <c r="J58" s="17">
        <v>0</v>
      </c>
      <c r="K58" s="43"/>
      <c r="L58" s="33">
        <f t="shared" si="16"/>
        <v>6890</v>
      </c>
      <c r="N58" s="43"/>
      <c r="P58" s="93"/>
      <c r="Q58" s="93"/>
      <c r="R58" s="93"/>
      <c r="S58" s="93"/>
    </row>
    <row r="59" spans="2:19" ht="15.95" customHeight="1">
      <c r="B59" s="29" t="s">
        <v>59</v>
      </c>
      <c r="C59" s="43"/>
      <c r="D59" s="43"/>
      <c r="E59" s="43"/>
      <c r="F59" s="43"/>
      <c r="G59" s="17">
        <v>-19</v>
      </c>
      <c r="H59" s="17">
        <v>0</v>
      </c>
      <c r="I59" s="17">
        <v>10</v>
      </c>
      <c r="J59" s="17">
        <v>0</v>
      </c>
      <c r="K59" s="43"/>
      <c r="L59" s="33">
        <f t="shared" si="16"/>
        <v>-9</v>
      </c>
      <c r="N59" s="43"/>
      <c r="P59" s="93"/>
      <c r="Q59" s="93"/>
      <c r="R59" s="93"/>
      <c r="S59" s="93"/>
    </row>
    <row r="60" spans="2:19" ht="15.95" customHeight="1">
      <c r="B60" s="52" t="s">
        <v>60</v>
      </c>
      <c r="C60" s="43"/>
      <c r="D60" s="43"/>
      <c r="E60" s="17">
        <v>7767</v>
      </c>
      <c r="F60" s="17">
        <v>65019</v>
      </c>
      <c r="G60" s="17">
        <v>7096</v>
      </c>
      <c r="H60" s="17">
        <v>7363</v>
      </c>
      <c r="I60" s="17">
        <v>3097</v>
      </c>
      <c r="J60" s="17">
        <v>955</v>
      </c>
      <c r="K60" s="43"/>
      <c r="L60" s="33">
        <f t="shared" si="16"/>
        <v>91297</v>
      </c>
      <c r="N60" s="17">
        <v>3627</v>
      </c>
      <c r="P60" s="93"/>
      <c r="Q60" s="93"/>
      <c r="R60" s="93"/>
      <c r="S60" s="93"/>
    </row>
    <row r="61" spans="2:19" ht="15.95" customHeight="1">
      <c r="B61" s="52" t="s">
        <v>1</v>
      </c>
      <c r="C61" s="43"/>
      <c r="D61" s="43"/>
      <c r="E61" s="17">
        <v>3825</v>
      </c>
      <c r="F61" s="43"/>
      <c r="G61" s="43"/>
      <c r="H61" s="43"/>
      <c r="I61" s="43"/>
      <c r="J61" s="43"/>
      <c r="K61" s="43"/>
      <c r="L61" s="33">
        <f>SUM(C61:K61)</f>
        <v>3825</v>
      </c>
      <c r="N61" s="43"/>
      <c r="P61" s="93"/>
      <c r="Q61" s="93"/>
      <c r="R61" s="93"/>
      <c r="S61" s="93"/>
    </row>
    <row r="62" spans="2:19" ht="15.95" customHeight="1">
      <c r="B62" s="29" t="s">
        <v>78</v>
      </c>
      <c r="C62" s="43"/>
      <c r="D62" s="43"/>
      <c r="E62" s="17">
        <v>3819</v>
      </c>
      <c r="F62" s="43"/>
      <c r="G62" s="43"/>
      <c r="H62" s="43"/>
      <c r="I62" s="43"/>
      <c r="J62" s="43"/>
      <c r="K62" s="43"/>
      <c r="L62" s="33">
        <f>SUM(C62:K62)</f>
        <v>3819</v>
      </c>
      <c r="N62" s="17">
        <v>0</v>
      </c>
      <c r="P62" s="93"/>
      <c r="Q62" s="93"/>
      <c r="R62" s="93"/>
      <c r="S62" s="93"/>
    </row>
    <row r="63" spans="2:19" ht="15.95" customHeight="1">
      <c r="B63" s="29" t="s">
        <v>79</v>
      </c>
      <c r="C63" s="43"/>
      <c r="D63" s="43"/>
      <c r="E63" s="17">
        <v>0</v>
      </c>
      <c r="F63" s="17">
        <v>2666</v>
      </c>
      <c r="G63" s="17">
        <v>0</v>
      </c>
      <c r="H63" s="17">
        <v>59</v>
      </c>
      <c r="I63" s="17">
        <v>5</v>
      </c>
      <c r="J63" s="17">
        <v>0</v>
      </c>
      <c r="K63" s="43"/>
      <c r="L63" s="33">
        <f t="shared" si="16"/>
        <v>2730</v>
      </c>
      <c r="N63" s="17">
        <v>0</v>
      </c>
      <c r="P63" s="93"/>
      <c r="Q63" s="93"/>
      <c r="R63" s="93"/>
      <c r="S63" s="93"/>
    </row>
    <row r="64" spans="2:19" ht="15.95" customHeight="1">
      <c r="B64" s="53" t="s">
        <v>80</v>
      </c>
      <c r="C64" s="43"/>
      <c r="D64" s="43"/>
      <c r="E64" s="54">
        <f t="shared" ref="E64:J64" si="17">SUM(E65,E68:E74)</f>
        <v>41713</v>
      </c>
      <c r="F64" s="54">
        <f t="shared" si="17"/>
        <v>74038</v>
      </c>
      <c r="G64" s="54">
        <f t="shared" si="17"/>
        <v>13830</v>
      </c>
      <c r="H64" s="54">
        <f t="shared" si="17"/>
        <v>60703</v>
      </c>
      <c r="I64" s="54">
        <f t="shared" si="17"/>
        <v>13145</v>
      </c>
      <c r="J64" s="54">
        <f t="shared" si="17"/>
        <v>2741</v>
      </c>
      <c r="K64" s="43"/>
      <c r="L64" s="33">
        <f t="shared" si="16"/>
        <v>206170</v>
      </c>
      <c r="N64" s="54">
        <f>SUM(N67:N69)</f>
        <v>0</v>
      </c>
      <c r="P64" s="93"/>
      <c r="Q64" s="93"/>
      <c r="R64" s="93"/>
      <c r="S64" s="93"/>
    </row>
    <row r="65" spans="2:19" ht="15.95" customHeight="1">
      <c r="B65" s="63" t="s">
        <v>2</v>
      </c>
      <c r="C65" s="43"/>
      <c r="D65" s="43"/>
      <c r="E65" s="54">
        <f>SUM(E66:E67)</f>
        <v>0</v>
      </c>
      <c r="F65" s="54">
        <f t="shared" ref="F65:J65" si="18">SUM(F66:F67)</f>
        <v>57725</v>
      </c>
      <c r="G65" s="54">
        <f t="shared" si="18"/>
        <v>10526</v>
      </c>
      <c r="H65" s="54">
        <f t="shared" si="18"/>
        <v>42933</v>
      </c>
      <c r="I65" s="54">
        <f t="shared" si="18"/>
        <v>10311</v>
      </c>
      <c r="J65" s="54">
        <f t="shared" si="18"/>
        <v>211</v>
      </c>
      <c r="K65" s="43"/>
      <c r="L65" s="33">
        <f t="shared" si="16"/>
        <v>121706</v>
      </c>
      <c r="N65" s="54">
        <f>SUM(N66:N67)</f>
        <v>0</v>
      </c>
      <c r="P65" s="93"/>
      <c r="Q65" s="93"/>
      <c r="R65" s="93"/>
      <c r="S65" s="93"/>
    </row>
    <row r="66" spans="2:19" ht="15.95" customHeight="1">
      <c r="B66" s="29" t="s">
        <v>102</v>
      </c>
      <c r="C66" s="43"/>
      <c r="D66" s="43"/>
      <c r="E66" s="17">
        <v>0</v>
      </c>
      <c r="F66" s="17">
        <v>47360</v>
      </c>
      <c r="G66" s="17">
        <v>0</v>
      </c>
      <c r="H66" s="17">
        <v>0</v>
      </c>
      <c r="I66" s="17">
        <v>0</v>
      </c>
      <c r="J66" s="17">
        <v>0</v>
      </c>
      <c r="K66" s="43"/>
      <c r="L66" s="33">
        <f t="shared" si="16"/>
        <v>47360</v>
      </c>
      <c r="N66" s="17">
        <v>0</v>
      </c>
      <c r="P66" s="93"/>
      <c r="Q66" s="93"/>
      <c r="R66" s="93"/>
      <c r="S66" s="93"/>
    </row>
    <row r="67" spans="2:19" ht="15.95" customHeight="1">
      <c r="B67" s="52" t="s">
        <v>61</v>
      </c>
      <c r="C67" s="43"/>
      <c r="D67" s="43"/>
      <c r="E67" s="17">
        <v>0</v>
      </c>
      <c r="F67" s="17">
        <v>10365</v>
      </c>
      <c r="G67" s="17">
        <v>10526</v>
      </c>
      <c r="H67" s="17">
        <v>42933</v>
      </c>
      <c r="I67" s="17">
        <v>10311</v>
      </c>
      <c r="J67" s="17">
        <v>211</v>
      </c>
      <c r="K67" s="43"/>
      <c r="L67" s="33">
        <f t="shared" si="16"/>
        <v>74346</v>
      </c>
      <c r="N67" s="17">
        <v>0</v>
      </c>
      <c r="P67" s="93"/>
      <c r="Q67" s="93"/>
      <c r="R67" s="93"/>
      <c r="S67" s="93"/>
    </row>
    <row r="68" spans="2:19" ht="15.95" customHeight="1">
      <c r="B68" s="52" t="s">
        <v>3</v>
      </c>
      <c r="C68" s="43"/>
      <c r="D68" s="43"/>
      <c r="E68" s="17">
        <v>12686</v>
      </c>
      <c r="F68" s="17">
        <v>5544</v>
      </c>
      <c r="G68" s="17">
        <v>1865</v>
      </c>
      <c r="H68" s="17">
        <v>15424</v>
      </c>
      <c r="I68" s="17">
        <v>1749</v>
      </c>
      <c r="J68" s="17">
        <v>0</v>
      </c>
      <c r="K68" s="43"/>
      <c r="L68" s="33">
        <f t="shared" si="16"/>
        <v>37268</v>
      </c>
      <c r="N68" s="17">
        <v>0</v>
      </c>
      <c r="P68" s="93"/>
      <c r="Q68" s="93"/>
      <c r="R68" s="93"/>
      <c r="S68" s="93"/>
    </row>
    <row r="69" spans="2:19" ht="15.95" customHeight="1">
      <c r="B69" s="29" t="s">
        <v>81</v>
      </c>
      <c r="C69" s="43"/>
      <c r="D69" s="43"/>
      <c r="E69" s="17">
        <v>169</v>
      </c>
      <c r="F69" s="17">
        <v>4028</v>
      </c>
      <c r="G69" s="17">
        <v>1118</v>
      </c>
      <c r="H69" s="17">
        <v>0</v>
      </c>
      <c r="I69" s="17">
        <v>0</v>
      </c>
      <c r="J69" s="17">
        <v>0</v>
      </c>
      <c r="K69" s="43"/>
      <c r="L69" s="33">
        <f t="shared" si="16"/>
        <v>5315</v>
      </c>
      <c r="N69" s="17">
        <v>0</v>
      </c>
      <c r="P69" s="93"/>
      <c r="Q69" s="93"/>
      <c r="R69" s="93"/>
      <c r="S69" s="93"/>
    </row>
    <row r="70" spans="2:19" ht="15.95" customHeight="1">
      <c r="B70" s="30" t="s">
        <v>82</v>
      </c>
      <c r="C70" s="43"/>
      <c r="D70" s="43"/>
      <c r="E70" s="17">
        <v>2272</v>
      </c>
      <c r="F70" s="17">
        <v>488</v>
      </c>
      <c r="G70" s="17">
        <v>27</v>
      </c>
      <c r="H70" s="17">
        <v>28</v>
      </c>
      <c r="I70" s="17">
        <v>169</v>
      </c>
      <c r="J70" s="17">
        <v>0</v>
      </c>
      <c r="K70" s="43"/>
      <c r="L70" s="33">
        <f t="shared" si="16"/>
        <v>2984</v>
      </c>
      <c r="N70" s="43"/>
      <c r="P70" s="93"/>
      <c r="Q70" s="93"/>
      <c r="R70" s="93"/>
      <c r="S70" s="93"/>
    </row>
    <row r="71" spans="2:19" ht="15.95" customHeight="1">
      <c r="B71" s="29" t="s">
        <v>83</v>
      </c>
      <c r="C71" s="43"/>
      <c r="D71" s="43"/>
      <c r="E71" s="43"/>
      <c r="F71" s="17">
        <v>0</v>
      </c>
      <c r="G71" s="17">
        <v>0</v>
      </c>
      <c r="H71" s="17">
        <v>0</v>
      </c>
      <c r="I71" s="17">
        <v>0</v>
      </c>
      <c r="J71" s="17">
        <v>0</v>
      </c>
      <c r="K71" s="43"/>
      <c r="L71" s="33">
        <f t="shared" si="16"/>
        <v>0</v>
      </c>
      <c r="N71" s="43"/>
      <c r="P71" s="93"/>
      <c r="Q71" s="93"/>
      <c r="R71" s="93"/>
      <c r="S71" s="93"/>
    </row>
    <row r="72" spans="2:19" ht="15.95" customHeight="1">
      <c r="B72" s="29" t="s">
        <v>84</v>
      </c>
      <c r="C72" s="43"/>
      <c r="D72" s="43"/>
      <c r="E72" s="17">
        <v>2244</v>
      </c>
      <c r="F72" s="61"/>
      <c r="G72" s="61"/>
      <c r="H72" s="61"/>
      <c r="I72" s="61"/>
      <c r="J72" s="61"/>
      <c r="K72" s="43"/>
      <c r="L72" s="33">
        <f t="shared" si="16"/>
        <v>2244</v>
      </c>
      <c r="N72" s="43"/>
      <c r="P72" s="93"/>
      <c r="Q72" s="93"/>
      <c r="R72" s="93"/>
      <c r="S72" s="93"/>
    </row>
    <row r="73" spans="2:19" ht="15.95" customHeight="1">
      <c r="B73" s="29" t="s">
        <v>113</v>
      </c>
      <c r="C73" s="43"/>
      <c r="D73" s="43"/>
      <c r="E73" s="17">
        <v>23676</v>
      </c>
      <c r="F73" s="61"/>
      <c r="G73" s="61"/>
      <c r="H73" s="61"/>
      <c r="I73" s="61"/>
      <c r="J73" s="61"/>
      <c r="K73" s="43"/>
      <c r="L73" s="33">
        <f t="shared" si="16"/>
        <v>23676</v>
      </c>
      <c r="N73" s="43"/>
      <c r="P73" s="93"/>
      <c r="Q73" s="93"/>
      <c r="R73" s="93"/>
      <c r="S73" s="93"/>
    </row>
    <row r="74" spans="2:19" ht="15.95" customHeight="1">
      <c r="B74" s="29" t="s">
        <v>86</v>
      </c>
      <c r="C74" s="43"/>
      <c r="D74" s="43"/>
      <c r="E74" s="17">
        <v>666</v>
      </c>
      <c r="F74" s="17">
        <v>6253</v>
      </c>
      <c r="G74" s="17">
        <v>294</v>
      </c>
      <c r="H74" s="17">
        <v>2318</v>
      </c>
      <c r="I74" s="17">
        <v>916</v>
      </c>
      <c r="J74" s="17">
        <v>2530</v>
      </c>
      <c r="K74" s="43"/>
      <c r="L74" s="33">
        <f t="shared" si="16"/>
        <v>12977</v>
      </c>
      <c r="N74" s="43"/>
      <c r="P74" s="93"/>
      <c r="Q74" s="93"/>
      <c r="R74" s="93"/>
      <c r="S74" s="93"/>
    </row>
    <row r="75" spans="2:19" ht="15.95" customHeight="1">
      <c r="B75" s="60" t="s">
        <v>16</v>
      </c>
      <c r="C75" s="32">
        <f>C16-C11</f>
        <v>552</v>
      </c>
      <c r="D75" s="32">
        <f>D16-D11</f>
        <v>8</v>
      </c>
      <c r="E75" s="32">
        <f t="shared" ref="E75:J75" si="19">SUM(E51:E54)</f>
        <v>87538</v>
      </c>
      <c r="F75" s="32">
        <f t="shared" si="19"/>
        <v>181293</v>
      </c>
      <c r="G75" s="32">
        <f t="shared" si="19"/>
        <v>29090</v>
      </c>
      <c r="H75" s="32">
        <f t="shared" si="19"/>
        <v>78805</v>
      </c>
      <c r="I75" s="32">
        <f t="shared" si="19"/>
        <v>20743</v>
      </c>
      <c r="J75" s="32">
        <f t="shared" si="19"/>
        <v>5495</v>
      </c>
      <c r="K75" s="32">
        <f>K16-K11</f>
        <v>12305</v>
      </c>
      <c r="L75" s="32">
        <f>SUM(C75:K75)</f>
        <v>415829</v>
      </c>
      <c r="N75" s="32">
        <f>N54</f>
        <v>3627</v>
      </c>
      <c r="P75" s="93"/>
      <c r="Q75" s="93"/>
      <c r="R75" s="93"/>
      <c r="S75" s="93"/>
    </row>
    <row r="76" spans="2:19" ht="12.75" customHeight="1">
      <c r="B76" s="8"/>
      <c r="C76" s="5"/>
      <c r="D76" s="5"/>
      <c r="E76" s="5"/>
      <c r="F76" s="5"/>
      <c r="G76" s="5"/>
      <c r="H76" s="5"/>
      <c r="I76" s="5"/>
      <c r="J76" s="5"/>
      <c r="K76" s="6"/>
      <c r="L76" s="6"/>
      <c r="N76" s="3"/>
      <c r="P76" s="93"/>
      <c r="Q76" s="93"/>
      <c r="R76" s="93"/>
      <c r="S76" s="93"/>
    </row>
    <row r="77" spans="2:19" s="2" customFormat="1" ht="15.95" customHeight="1">
      <c r="B77" s="64" t="s">
        <v>4</v>
      </c>
      <c r="C77" s="66"/>
      <c r="D77" s="66"/>
      <c r="E77" s="65">
        <f>E16-E75-E11</f>
        <v>0</v>
      </c>
      <c r="F77" s="65">
        <f t="shared" ref="F77:I77" si="20">F16-F75-F11</f>
        <v>0</v>
      </c>
      <c r="G77" s="65">
        <f t="shared" si="20"/>
        <v>0</v>
      </c>
      <c r="H77" s="65">
        <f t="shared" si="20"/>
        <v>0</v>
      </c>
      <c r="I77" s="65">
        <f t="shared" si="20"/>
        <v>0</v>
      </c>
      <c r="J77" s="65">
        <f>J16-J75-J11</f>
        <v>0</v>
      </c>
      <c r="K77" s="66"/>
      <c r="L77" s="65">
        <f>L16-L75-L11</f>
        <v>0</v>
      </c>
      <c r="N77" s="7"/>
      <c r="P77" s="93"/>
      <c r="Q77" s="93"/>
      <c r="R77" s="93"/>
      <c r="S77" s="93"/>
    </row>
    <row r="78" spans="2:19" ht="12.75" customHeight="1">
      <c r="C78" s="84"/>
      <c r="D78" s="84"/>
      <c r="E78" s="84"/>
      <c r="F78" s="84"/>
      <c r="G78" s="84"/>
      <c r="H78" s="84"/>
      <c r="I78" s="84"/>
      <c r="J78" s="84"/>
      <c r="K78" s="84"/>
      <c r="L78" s="3"/>
      <c r="N78" s="3"/>
      <c r="P78" s="93"/>
      <c r="Q78" s="93"/>
      <c r="R78" s="93"/>
      <c r="S78" s="93"/>
    </row>
    <row r="79" spans="2:19" ht="15.95" customHeight="1">
      <c r="B79" s="29" t="s">
        <v>66</v>
      </c>
      <c r="C79" s="43"/>
      <c r="D79" s="43"/>
      <c r="E79" s="17">
        <v>0</v>
      </c>
      <c r="F79" s="17">
        <v>0</v>
      </c>
      <c r="G79" s="17">
        <v>0</v>
      </c>
      <c r="H79" s="17">
        <v>0</v>
      </c>
      <c r="I79" s="17">
        <v>0</v>
      </c>
      <c r="J79" s="17">
        <v>0</v>
      </c>
      <c r="K79" s="43"/>
      <c r="L79" s="33">
        <f>SUM(C79:K79)</f>
        <v>0</v>
      </c>
      <c r="M79" s="77" t="s">
        <v>122</v>
      </c>
      <c r="N79" s="3"/>
      <c r="P79" s="93"/>
      <c r="Q79" s="93"/>
      <c r="R79" s="93"/>
      <c r="S79" s="93"/>
    </row>
    <row r="80" spans="2:19" ht="15.95" customHeight="1">
      <c r="B80" s="52" t="s">
        <v>5</v>
      </c>
      <c r="C80" s="43"/>
      <c r="D80" s="43"/>
      <c r="E80" s="43"/>
      <c r="F80" s="43"/>
      <c r="G80" s="43"/>
      <c r="H80" s="43"/>
      <c r="I80" s="43"/>
      <c r="J80" s="43"/>
      <c r="K80" s="43"/>
      <c r="L80" s="17">
        <v>1400</v>
      </c>
      <c r="M80" s="77" t="s">
        <v>122</v>
      </c>
      <c r="N80" s="3"/>
      <c r="P80" s="93"/>
      <c r="Q80" s="93"/>
      <c r="R80" s="93"/>
      <c r="S80" s="93"/>
    </row>
    <row r="81" spans="2:19" ht="15.95" customHeight="1">
      <c r="B81" s="29" t="s">
        <v>87</v>
      </c>
      <c r="C81" s="43"/>
      <c r="D81" s="43"/>
      <c r="E81" s="17">
        <v>0</v>
      </c>
      <c r="F81" s="43"/>
      <c r="G81" s="43"/>
      <c r="H81" s="43"/>
      <c r="I81" s="43"/>
      <c r="J81" s="43"/>
      <c r="K81" s="43"/>
      <c r="L81" s="33">
        <f>SUM(C81:K81)</f>
        <v>0</v>
      </c>
      <c r="M81" s="77" t="s">
        <v>122</v>
      </c>
      <c r="N81" s="3"/>
      <c r="P81" s="93"/>
      <c r="Q81" s="93"/>
      <c r="R81" s="93"/>
      <c r="S81" s="93"/>
    </row>
    <row r="82" spans="2:19" ht="15.95" customHeight="1">
      <c r="B82" s="29" t="s">
        <v>98</v>
      </c>
      <c r="C82" s="43"/>
      <c r="D82" s="43"/>
      <c r="E82" s="17">
        <v>0</v>
      </c>
      <c r="F82" s="17">
        <v>0</v>
      </c>
      <c r="G82" s="17">
        <v>0</v>
      </c>
      <c r="H82" s="17">
        <v>0</v>
      </c>
      <c r="I82" s="17">
        <v>0</v>
      </c>
      <c r="J82" s="17">
        <v>0</v>
      </c>
      <c r="K82" s="43"/>
      <c r="L82" s="33">
        <f>SUM(C82:K82)</f>
        <v>0</v>
      </c>
      <c r="M82" s="3"/>
      <c r="N82" s="3"/>
      <c r="P82" s="93"/>
      <c r="Q82" s="93"/>
      <c r="R82" s="93"/>
      <c r="S82" s="93"/>
    </row>
    <row r="83" spans="2:19" ht="12.75" customHeight="1">
      <c r="B83" s="8"/>
      <c r="C83" s="5"/>
      <c r="D83" s="5"/>
      <c r="E83" s="5"/>
      <c r="F83" s="5"/>
      <c r="G83" s="5"/>
      <c r="H83" s="5"/>
      <c r="I83" s="5"/>
      <c r="J83" s="5"/>
      <c r="K83" s="5"/>
      <c r="L83" s="5"/>
      <c r="N83" s="3"/>
      <c r="P83" s="93"/>
      <c r="Q83" s="93"/>
      <c r="R83" s="93"/>
      <c r="S83" s="93"/>
    </row>
    <row r="84" spans="2:19" ht="15.95" customHeight="1">
      <c r="B84" s="55" t="s">
        <v>99</v>
      </c>
      <c r="C84" s="3"/>
      <c r="D84" s="3"/>
      <c r="E84" s="3"/>
      <c r="F84" s="3"/>
      <c r="G84" s="3"/>
      <c r="H84" s="3"/>
      <c r="I84" s="3"/>
      <c r="J84" s="3"/>
      <c r="K84" s="3"/>
      <c r="L84" s="3"/>
      <c r="N84" s="3"/>
      <c r="P84" s="93"/>
      <c r="Q84" s="93"/>
      <c r="R84" s="93"/>
      <c r="S84" s="93"/>
    </row>
    <row r="85" spans="2:19" ht="15.95" customHeight="1">
      <c r="B85" s="28" t="s">
        <v>12</v>
      </c>
      <c r="C85" s="43"/>
      <c r="D85" s="43"/>
      <c r="E85" s="17">
        <v>4809</v>
      </c>
      <c r="F85" s="17">
        <v>5045</v>
      </c>
      <c r="G85" s="17">
        <v>589</v>
      </c>
      <c r="H85" s="17">
        <v>1062</v>
      </c>
      <c r="I85" s="17">
        <v>254</v>
      </c>
      <c r="J85" s="17">
        <v>127</v>
      </c>
      <c r="K85" s="43"/>
      <c r="L85" s="33">
        <f>SUM(C85:K85)</f>
        <v>11886</v>
      </c>
      <c r="N85" s="69"/>
      <c r="P85" s="93"/>
      <c r="Q85" s="93"/>
      <c r="R85" s="93"/>
      <c r="S85" s="93"/>
    </row>
    <row r="86" spans="2:19" ht="15.95" customHeight="1">
      <c r="B86" s="28" t="s">
        <v>0</v>
      </c>
      <c r="C86" s="43"/>
      <c r="D86" s="43"/>
      <c r="E86" s="17">
        <v>24749</v>
      </c>
      <c r="F86" s="17">
        <v>10294</v>
      </c>
      <c r="G86" s="17">
        <v>1158</v>
      </c>
      <c r="H86" s="17">
        <v>-9895</v>
      </c>
      <c r="I86" s="17">
        <v>1817</v>
      </c>
      <c r="J86" s="17">
        <v>210</v>
      </c>
      <c r="K86" s="43"/>
      <c r="L86" s="33">
        <f>SUM(C86:K86)</f>
        <v>28333</v>
      </c>
      <c r="N86" s="69"/>
      <c r="P86" s="93"/>
      <c r="Q86" s="93"/>
      <c r="R86" s="93"/>
      <c r="S86" s="93"/>
    </row>
    <row r="87" spans="2:19" ht="15.95" customHeight="1">
      <c r="B87" s="29" t="s">
        <v>65</v>
      </c>
      <c r="C87" s="43"/>
      <c r="D87" s="43"/>
      <c r="E87" s="17">
        <v>0</v>
      </c>
      <c r="F87" s="17">
        <v>7291</v>
      </c>
      <c r="G87" s="17">
        <v>6263</v>
      </c>
      <c r="H87" s="17">
        <v>8094</v>
      </c>
      <c r="I87" s="17">
        <v>538</v>
      </c>
      <c r="J87" s="17">
        <v>0</v>
      </c>
      <c r="K87" s="43"/>
      <c r="L87" s="33">
        <f>SUM(C87:K87)</f>
        <v>22186</v>
      </c>
      <c r="N87" s="69"/>
      <c r="P87" s="93"/>
      <c r="Q87" s="93"/>
      <c r="R87" s="93"/>
      <c r="S87" s="93"/>
    </row>
    <row r="88" spans="2:19" ht="15.95" customHeight="1">
      <c r="B88" s="53" t="s">
        <v>76</v>
      </c>
      <c r="C88" s="43"/>
      <c r="D88" s="43"/>
      <c r="E88" s="54">
        <f t="shared" ref="E88:J88" si="21">SUM(E89,E98)</f>
        <v>54717</v>
      </c>
      <c r="F88" s="54">
        <f t="shared" si="21"/>
        <v>103653</v>
      </c>
      <c r="G88" s="54">
        <f t="shared" si="21"/>
        <v>15199</v>
      </c>
      <c r="H88" s="54">
        <f t="shared" si="21"/>
        <v>57147</v>
      </c>
      <c r="I88" s="54">
        <f t="shared" si="21"/>
        <v>11694</v>
      </c>
      <c r="J88" s="54">
        <f t="shared" si="21"/>
        <v>739</v>
      </c>
      <c r="K88" s="43"/>
      <c r="L88" s="33">
        <f>SUM(C88:K88)</f>
        <v>243149</v>
      </c>
      <c r="N88" s="75">
        <f>SUM(N89,N98)</f>
        <v>3627</v>
      </c>
      <c r="P88" s="93"/>
      <c r="Q88" s="93"/>
      <c r="R88" s="93"/>
      <c r="S88" s="93"/>
    </row>
    <row r="89" spans="2:19" ht="15.95" customHeight="1">
      <c r="B89" s="53" t="s">
        <v>77</v>
      </c>
      <c r="C89" s="43"/>
      <c r="D89" s="43"/>
      <c r="E89" s="54">
        <f>E95+E96+E90+E97</f>
        <v>14658</v>
      </c>
      <c r="F89" s="54">
        <f>F90+F97</f>
        <v>58614</v>
      </c>
      <c r="G89" s="54">
        <f>G90+G97</f>
        <v>6862</v>
      </c>
      <c r="H89" s="54">
        <f>H90+H97</f>
        <v>7193</v>
      </c>
      <c r="I89" s="54">
        <f>I90+I97</f>
        <v>2992</v>
      </c>
      <c r="J89" s="54">
        <f>J90+J97</f>
        <v>533</v>
      </c>
      <c r="K89" s="43"/>
      <c r="L89" s="33">
        <f>SUM(C89:K89)</f>
        <v>90852</v>
      </c>
      <c r="N89" s="75">
        <f>N90</f>
        <v>3627</v>
      </c>
      <c r="P89" s="93"/>
      <c r="Q89" s="93"/>
      <c r="R89" s="93"/>
      <c r="S89" s="93"/>
    </row>
    <row r="90" spans="2:19" ht="15.95" customHeight="1">
      <c r="B90" s="63" t="s">
        <v>58</v>
      </c>
      <c r="C90" s="43"/>
      <c r="D90" s="43"/>
      <c r="E90" s="54">
        <f>SUM(E91:E94)</f>
        <v>7744</v>
      </c>
      <c r="F90" s="54">
        <f t="shared" ref="F90:J90" si="22">SUM(F91:F94)</f>
        <v>56782</v>
      </c>
      <c r="G90" s="54">
        <f t="shared" si="22"/>
        <v>6862</v>
      </c>
      <c r="H90" s="54">
        <f t="shared" si="22"/>
        <v>7214</v>
      </c>
      <c r="I90" s="54">
        <f t="shared" si="22"/>
        <v>2994</v>
      </c>
      <c r="J90" s="54">
        <f t="shared" si="22"/>
        <v>838</v>
      </c>
      <c r="K90" s="43"/>
      <c r="L90" s="33">
        <f t="shared" ref="L90:L108" si="23">SUM(C90:K90)</f>
        <v>82434</v>
      </c>
      <c r="N90" s="75">
        <f>N94</f>
        <v>3627</v>
      </c>
      <c r="P90" s="93"/>
      <c r="Q90" s="93"/>
      <c r="R90" s="93"/>
      <c r="S90" s="93"/>
    </row>
    <row r="91" spans="2:19" ht="15.95" customHeight="1">
      <c r="B91" s="29" t="s">
        <v>114</v>
      </c>
      <c r="C91" s="43"/>
      <c r="D91" s="43"/>
      <c r="E91" s="17">
        <v>0</v>
      </c>
      <c r="F91" s="17">
        <v>7228</v>
      </c>
      <c r="G91" s="17">
        <v>0</v>
      </c>
      <c r="H91" s="17">
        <v>0</v>
      </c>
      <c r="I91" s="17">
        <v>0</v>
      </c>
      <c r="J91" s="17">
        <v>0</v>
      </c>
      <c r="K91" s="43"/>
      <c r="L91" s="33">
        <f t="shared" si="23"/>
        <v>7228</v>
      </c>
      <c r="N91" s="69"/>
      <c r="P91" s="93"/>
      <c r="Q91" s="93"/>
      <c r="R91" s="93"/>
      <c r="S91" s="93"/>
    </row>
    <row r="92" spans="2:19" ht="15.95" customHeight="1">
      <c r="B92" s="29" t="s">
        <v>115</v>
      </c>
      <c r="C92" s="43"/>
      <c r="D92" s="43"/>
      <c r="E92" s="17">
        <v>0</v>
      </c>
      <c r="F92" s="17">
        <v>6648</v>
      </c>
      <c r="G92" s="17">
        <v>0</v>
      </c>
      <c r="H92" s="17">
        <v>0</v>
      </c>
      <c r="I92" s="17">
        <v>0</v>
      </c>
      <c r="J92" s="17">
        <v>0</v>
      </c>
      <c r="K92" s="43"/>
      <c r="L92" s="33">
        <f t="shared" si="23"/>
        <v>6648</v>
      </c>
      <c r="N92" s="69"/>
      <c r="P92" s="93"/>
      <c r="Q92" s="93"/>
      <c r="R92" s="93"/>
      <c r="S92" s="93"/>
    </row>
    <row r="93" spans="2:19" ht="15.95" customHeight="1">
      <c r="B93" s="29" t="s">
        <v>59</v>
      </c>
      <c r="C93" s="43"/>
      <c r="D93" s="43"/>
      <c r="E93" s="43"/>
      <c r="F93" s="43"/>
      <c r="G93" s="17">
        <v>-19</v>
      </c>
      <c r="H93" s="17">
        <v>0</v>
      </c>
      <c r="I93" s="17">
        <v>10</v>
      </c>
      <c r="J93" s="17">
        <v>0</v>
      </c>
      <c r="K93" s="43"/>
      <c r="L93" s="33">
        <f t="shared" si="23"/>
        <v>-9</v>
      </c>
      <c r="N93" s="69"/>
      <c r="P93" s="93"/>
      <c r="Q93" s="93"/>
      <c r="R93" s="93"/>
      <c r="S93" s="93"/>
    </row>
    <row r="94" spans="2:19" ht="15.95" customHeight="1">
      <c r="B94" s="52" t="s">
        <v>60</v>
      </c>
      <c r="C94" s="43"/>
      <c r="D94" s="43"/>
      <c r="E94" s="17">
        <v>7744</v>
      </c>
      <c r="F94" s="17">
        <v>42906</v>
      </c>
      <c r="G94" s="17">
        <v>6881</v>
      </c>
      <c r="H94" s="17">
        <v>7214</v>
      </c>
      <c r="I94" s="17">
        <v>2984</v>
      </c>
      <c r="J94" s="17">
        <v>838</v>
      </c>
      <c r="K94" s="43"/>
      <c r="L94" s="33">
        <f t="shared" si="23"/>
        <v>68567</v>
      </c>
      <c r="N94" s="87">
        <v>3627</v>
      </c>
      <c r="P94" s="93"/>
      <c r="Q94" s="93"/>
      <c r="R94" s="93"/>
      <c r="S94" s="93"/>
    </row>
    <row r="95" spans="2:19" ht="15.95" customHeight="1">
      <c r="B95" s="52" t="s">
        <v>1</v>
      </c>
      <c r="C95" s="43"/>
      <c r="D95" s="43"/>
      <c r="E95" s="17">
        <v>3099</v>
      </c>
      <c r="F95" s="43"/>
      <c r="G95" s="43"/>
      <c r="H95" s="43"/>
      <c r="I95" s="43"/>
      <c r="J95" s="43"/>
      <c r="K95" s="43"/>
      <c r="L95" s="33">
        <f>SUM(C95:K95)</f>
        <v>3099</v>
      </c>
      <c r="N95" s="69"/>
      <c r="P95" s="93"/>
      <c r="Q95" s="93"/>
      <c r="R95" s="93"/>
      <c r="S95" s="93"/>
    </row>
    <row r="96" spans="2:19" ht="15.95" customHeight="1">
      <c r="B96" s="29" t="s">
        <v>78</v>
      </c>
      <c r="C96" s="43"/>
      <c r="D96" s="43"/>
      <c r="E96" s="17">
        <v>3815</v>
      </c>
      <c r="F96" s="43"/>
      <c r="G96" s="43"/>
      <c r="H96" s="43"/>
      <c r="I96" s="43"/>
      <c r="J96" s="43"/>
      <c r="K96" s="43"/>
      <c r="L96" s="33">
        <f>SUM(C96:K96)</f>
        <v>3815</v>
      </c>
      <c r="N96" s="87">
        <v>0</v>
      </c>
      <c r="P96" s="93"/>
      <c r="Q96" s="93"/>
      <c r="R96" s="93"/>
      <c r="S96" s="93"/>
    </row>
    <row r="97" spans="2:19" ht="15.95" customHeight="1">
      <c r="B97" s="29" t="s">
        <v>79</v>
      </c>
      <c r="C97" s="43"/>
      <c r="D97" s="43"/>
      <c r="E97" s="17">
        <v>0</v>
      </c>
      <c r="F97" s="17">
        <v>1832</v>
      </c>
      <c r="G97" s="17">
        <v>0</v>
      </c>
      <c r="H97" s="17">
        <v>-21</v>
      </c>
      <c r="I97" s="17">
        <v>-2</v>
      </c>
      <c r="J97" s="17">
        <v>-305</v>
      </c>
      <c r="K97" s="43"/>
      <c r="L97" s="33">
        <f t="shared" si="23"/>
        <v>1504</v>
      </c>
      <c r="N97" s="87">
        <v>0</v>
      </c>
      <c r="P97" s="93"/>
      <c r="Q97" s="93"/>
      <c r="R97" s="93"/>
      <c r="S97" s="93"/>
    </row>
    <row r="98" spans="2:19" ht="15.95" customHeight="1">
      <c r="B98" s="53" t="s">
        <v>80</v>
      </c>
      <c r="C98" s="43"/>
      <c r="D98" s="43"/>
      <c r="E98" s="54">
        <f t="shared" ref="E98:J98" si="24">SUM(E99,E102:E108)</f>
        <v>40059</v>
      </c>
      <c r="F98" s="54">
        <f t="shared" si="24"/>
        <v>45039</v>
      </c>
      <c r="G98" s="54">
        <f t="shared" si="24"/>
        <v>8337</v>
      </c>
      <c r="H98" s="54">
        <f t="shared" si="24"/>
        <v>49954</v>
      </c>
      <c r="I98" s="54">
        <f t="shared" si="24"/>
        <v>8702</v>
      </c>
      <c r="J98" s="54">
        <f t="shared" si="24"/>
        <v>206</v>
      </c>
      <c r="K98" s="43"/>
      <c r="L98" s="33">
        <f t="shared" si="23"/>
        <v>152297</v>
      </c>
      <c r="N98" s="75">
        <f>SUM(N101:N103)</f>
        <v>0</v>
      </c>
      <c r="P98" s="93"/>
      <c r="Q98" s="93"/>
      <c r="R98" s="93"/>
      <c r="S98" s="93"/>
    </row>
    <row r="99" spans="2:19" ht="15.95" customHeight="1">
      <c r="B99" s="63" t="s">
        <v>2</v>
      </c>
      <c r="C99" s="43"/>
      <c r="D99" s="43"/>
      <c r="E99" s="54">
        <f>SUM(E100:E101)</f>
        <v>0</v>
      </c>
      <c r="F99" s="54">
        <f t="shared" ref="F99:J99" si="25">SUM(F100:F101)</f>
        <v>35620</v>
      </c>
      <c r="G99" s="54">
        <f t="shared" si="25"/>
        <v>6196</v>
      </c>
      <c r="H99" s="54">
        <f t="shared" si="25"/>
        <v>34367</v>
      </c>
      <c r="I99" s="54">
        <f t="shared" si="25"/>
        <v>6675</v>
      </c>
      <c r="J99" s="54">
        <f t="shared" si="25"/>
        <v>-24</v>
      </c>
      <c r="K99" s="43"/>
      <c r="L99" s="33">
        <f t="shared" si="23"/>
        <v>82834</v>
      </c>
      <c r="N99" s="75">
        <f>SUM(N100:N101)</f>
        <v>0</v>
      </c>
      <c r="P99" s="93"/>
      <c r="Q99" s="93"/>
      <c r="R99" s="93"/>
      <c r="S99" s="93"/>
    </row>
    <row r="100" spans="2:19" ht="15.95" customHeight="1">
      <c r="B100" s="52" t="s">
        <v>107</v>
      </c>
      <c r="C100" s="43"/>
      <c r="D100" s="43"/>
      <c r="E100" s="17">
        <v>0</v>
      </c>
      <c r="F100" s="17">
        <v>45695</v>
      </c>
      <c r="G100" s="17">
        <v>0</v>
      </c>
      <c r="H100" s="17">
        <v>0</v>
      </c>
      <c r="I100" s="17">
        <v>0</v>
      </c>
      <c r="J100" s="17">
        <v>0</v>
      </c>
      <c r="K100" s="43"/>
      <c r="L100" s="33">
        <f t="shared" si="23"/>
        <v>45695</v>
      </c>
      <c r="N100" s="17">
        <v>0</v>
      </c>
      <c r="P100" s="93"/>
      <c r="Q100" s="93"/>
      <c r="R100" s="93"/>
      <c r="S100" s="93"/>
    </row>
    <row r="101" spans="2:19" ht="15.95" customHeight="1">
      <c r="B101" s="52" t="s">
        <v>61</v>
      </c>
      <c r="C101" s="43"/>
      <c r="D101" s="43"/>
      <c r="E101" s="17">
        <v>0</v>
      </c>
      <c r="F101" s="17">
        <v>-10075</v>
      </c>
      <c r="G101" s="17">
        <v>6196</v>
      </c>
      <c r="H101" s="17">
        <v>34367</v>
      </c>
      <c r="I101" s="17">
        <v>6675</v>
      </c>
      <c r="J101" s="17">
        <v>-24</v>
      </c>
      <c r="K101" s="43"/>
      <c r="L101" s="33">
        <f t="shared" si="23"/>
        <v>37139</v>
      </c>
      <c r="N101" s="87">
        <v>0</v>
      </c>
      <c r="P101" s="93"/>
      <c r="Q101" s="93"/>
      <c r="R101" s="93"/>
      <c r="S101" s="93"/>
    </row>
    <row r="102" spans="2:19" ht="15.95" customHeight="1">
      <c r="B102" s="52" t="s">
        <v>3</v>
      </c>
      <c r="C102" s="43"/>
      <c r="D102" s="43"/>
      <c r="E102" s="17">
        <v>12372</v>
      </c>
      <c r="F102" s="17">
        <v>4249</v>
      </c>
      <c r="G102" s="17">
        <v>1660</v>
      </c>
      <c r="H102" s="17">
        <v>13500</v>
      </c>
      <c r="I102" s="17">
        <v>1437</v>
      </c>
      <c r="J102" s="17">
        <v>-1</v>
      </c>
      <c r="K102" s="43"/>
      <c r="L102" s="33">
        <f t="shared" si="23"/>
        <v>33217</v>
      </c>
      <c r="N102" s="87">
        <v>0</v>
      </c>
      <c r="P102" s="93"/>
      <c r="Q102" s="93"/>
      <c r="R102" s="93"/>
      <c r="S102" s="93"/>
    </row>
    <row r="103" spans="2:19" ht="15.95" customHeight="1">
      <c r="B103" s="29" t="s">
        <v>81</v>
      </c>
      <c r="C103" s="43"/>
      <c r="D103" s="43"/>
      <c r="E103" s="17">
        <v>169</v>
      </c>
      <c r="F103" s="17">
        <v>1369</v>
      </c>
      <c r="G103" s="17">
        <v>282</v>
      </c>
      <c r="H103" s="17">
        <v>0</v>
      </c>
      <c r="I103" s="17">
        <v>0</v>
      </c>
      <c r="J103" s="17">
        <v>0</v>
      </c>
      <c r="K103" s="43"/>
      <c r="L103" s="33">
        <f t="shared" si="23"/>
        <v>1820</v>
      </c>
      <c r="N103" s="87">
        <v>0</v>
      </c>
      <c r="P103" s="93"/>
      <c r="Q103" s="93"/>
      <c r="R103" s="93"/>
      <c r="S103" s="93"/>
    </row>
    <row r="104" spans="2:19" ht="15.95" customHeight="1">
      <c r="B104" s="29" t="s">
        <v>82</v>
      </c>
      <c r="C104" s="43"/>
      <c r="D104" s="43"/>
      <c r="E104" s="17">
        <v>2213</v>
      </c>
      <c r="F104" s="17">
        <v>471</v>
      </c>
      <c r="G104" s="17">
        <v>26</v>
      </c>
      <c r="H104" s="17">
        <v>27</v>
      </c>
      <c r="I104" s="17">
        <v>167</v>
      </c>
      <c r="J104" s="17">
        <v>0</v>
      </c>
      <c r="K104" s="43"/>
      <c r="L104" s="33">
        <f t="shared" si="23"/>
        <v>2904</v>
      </c>
      <c r="N104" s="69"/>
      <c r="P104" s="93"/>
      <c r="Q104" s="93"/>
      <c r="R104" s="93"/>
      <c r="S104" s="93"/>
    </row>
    <row r="105" spans="2:19" ht="15.95" customHeight="1">
      <c r="B105" s="29" t="s">
        <v>83</v>
      </c>
      <c r="C105" s="43"/>
      <c r="D105" s="43"/>
      <c r="E105" s="43"/>
      <c r="F105" s="17">
        <v>0</v>
      </c>
      <c r="G105" s="17">
        <v>0</v>
      </c>
      <c r="H105" s="17">
        <v>0</v>
      </c>
      <c r="I105" s="17">
        <v>0</v>
      </c>
      <c r="J105" s="17">
        <v>0</v>
      </c>
      <c r="K105" s="43"/>
      <c r="L105" s="33">
        <f t="shared" si="23"/>
        <v>0</v>
      </c>
      <c r="N105" s="69"/>
      <c r="P105" s="93"/>
      <c r="Q105" s="93"/>
      <c r="R105" s="93"/>
      <c r="S105" s="93"/>
    </row>
    <row r="106" spans="2:19" ht="15.95" customHeight="1">
      <c r="B106" s="29" t="s">
        <v>84</v>
      </c>
      <c r="C106" s="43"/>
      <c r="D106" s="43"/>
      <c r="E106" s="17">
        <v>2199</v>
      </c>
      <c r="F106" s="61"/>
      <c r="G106" s="61"/>
      <c r="H106" s="61"/>
      <c r="I106" s="61"/>
      <c r="J106" s="61"/>
      <c r="K106" s="43"/>
      <c r="L106" s="33">
        <f t="shared" si="23"/>
        <v>2199</v>
      </c>
      <c r="N106" s="69"/>
      <c r="P106" s="93"/>
      <c r="Q106" s="93"/>
      <c r="R106" s="93"/>
      <c r="S106" s="93"/>
    </row>
    <row r="107" spans="2:19" ht="15.95" customHeight="1">
      <c r="B107" s="29" t="s">
        <v>85</v>
      </c>
      <c r="C107" s="43"/>
      <c r="D107" s="43"/>
      <c r="E107" s="17">
        <v>23385</v>
      </c>
      <c r="F107" s="61"/>
      <c r="G107" s="61"/>
      <c r="H107" s="61"/>
      <c r="I107" s="61"/>
      <c r="J107" s="61"/>
      <c r="K107" s="43"/>
      <c r="L107" s="33">
        <f t="shared" si="23"/>
        <v>23385</v>
      </c>
      <c r="N107" s="69"/>
      <c r="P107" s="93"/>
      <c r="Q107" s="93"/>
      <c r="R107" s="93"/>
      <c r="S107" s="93"/>
    </row>
    <row r="108" spans="2:19" ht="15.95" customHeight="1">
      <c r="B108" s="29" t="s">
        <v>86</v>
      </c>
      <c r="C108" s="43"/>
      <c r="D108" s="43"/>
      <c r="E108" s="17">
        <v>-279</v>
      </c>
      <c r="F108" s="17">
        <v>3330</v>
      </c>
      <c r="G108" s="17">
        <v>173</v>
      </c>
      <c r="H108" s="17">
        <v>2060</v>
      </c>
      <c r="I108" s="17">
        <v>423</v>
      </c>
      <c r="J108" s="17">
        <v>231</v>
      </c>
      <c r="K108" s="43"/>
      <c r="L108" s="33">
        <f t="shared" si="23"/>
        <v>5938</v>
      </c>
      <c r="N108" s="69"/>
      <c r="P108" s="93"/>
      <c r="Q108" s="93"/>
      <c r="R108" s="93"/>
      <c r="S108" s="93"/>
    </row>
    <row r="109" spans="2:19" ht="15.95" customHeight="1">
      <c r="B109" s="60" t="s">
        <v>62</v>
      </c>
      <c r="C109" s="32">
        <f>C28</f>
        <v>-8</v>
      </c>
      <c r="D109" s="32">
        <f>D28</f>
        <v>8</v>
      </c>
      <c r="E109" s="32">
        <f t="shared" ref="E109:J109" si="26">SUM(E85:E88)</f>
        <v>84275</v>
      </c>
      <c r="F109" s="32">
        <f t="shared" si="26"/>
        <v>126283</v>
      </c>
      <c r="G109" s="32">
        <f t="shared" si="26"/>
        <v>23209</v>
      </c>
      <c r="H109" s="32">
        <f t="shared" si="26"/>
        <v>56408</v>
      </c>
      <c r="I109" s="32">
        <f t="shared" si="26"/>
        <v>14303</v>
      </c>
      <c r="J109" s="32">
        <f t="shared" si="26"/>
        <v>1076</v>
      </c>
      <c r="K109" s="32">
        <f>K28</f>
        <v>1106</v>
      </c>
      <c r="L109" s="32">
        <f>SUM(C109:K109)</f>
        <v>306660</v>
      </c>
      <c r="N109" s="35">
        <f>N88</f>
        <v>3627</v>
      </c>
      <c r="P109" s="93"/>
      <c r="Q109" s="93"/>
      <c r="R109" s="93"/>
      <c r="S109" s="93"/>
    </row>
    <row r="110" spans="2:19" ht="12.75" customHeight="1">
      <c r="B110" s="8"/>
      <c r="C110" s="5"/>
      <c r="D110" s="5"/>
      <c r="E110" s="5"/>
      <c r="F110" s="5"/>
      <c r="G110" s="5"/>
      <c r="H110" s="5"/>
      <c r="I110" s="5"/>
      <c r="J110" s="5"/>
      <c r="K110" s="6"/>
      <c r="L110" s="6"/>
      <c r="P110" s="93"/>
      <c r="Q110" s="93"/>
      <c r="R110" s="93"/>
      <c r="S110" s="93"/>
    </row>
    <row r="111" spans="2:19" ht="15.95" customHeight="1">
      <c r="B111" s="70" t="s">
        <v>55</v>
      </c>
      <c r="C111" s="72"/>
      <c r="D111" s="73"/>
      <c r="E111" s="71">
        <f>E28-E109</f>
        <v>0</v>
      </c>
      <c r="F111" s="71">
        <f t="shared" ref="F111:L111" si="27">F28-F109</f>
        <v>0</v>
      </c>
      <c r="G111" s="71">
        <f t="shared" si="27"/>
        <v>0</v>
      </c>
      <c r="H111" s="71">
        <f t="shared" si="27"/>
        <v>0</v>
      </c>
      <c r="I111" s="71">
        <f t="shared" si="27"/>
        <v>0</v>
      </c>
      <c r="J111" s="71">
        <f t="shared" si="27"/>
        <v>0</v>
      </c>
      <c r="K111" s="74"/>
      <c r="L111" s="71">
        <f t="shared" si="27"/>
        <v>0</v>
      </c>
      <c r="P111" s="93"/>
      <c r="Q111" s="93"/>
      <c r="R111" s="93"/>
      <c r="S111" s="93"/>
    </row>
    <row r="112" spans="2:19" ht="12.75" customHeight="1">
      <c r="B112" s="8"/>
      <c r="C112" s="5"/>
      <c r="D112" s="5"/>
      <c r="E112" s="5"/>
      <c r="F112" s="5"/>
      <c r="G112" s="5"/>
      <c r="H112" s="5"/>
      <c r="I112" s="5"/>
      <c r="J112" s="5"/>
      <c r="K112" s="6"/>
      <c r="L112" s="6"/>
      <c r="P112" s="93"/>
      <c r="Q112" s="93"/>
      <c r="R112" s="93"/>
      <c r="S112" s="93"/>
    </row>
    <row r="113" spans="2:19" ht="15.95" customHeight="1">
      <c r="B113" s="29" t="s">
        <v>66</v>
      </c>
      <c r="C113" s="43"/>
      <c r="D113" s="43"/>
      <c r="E113" s="17">
        <v>0</v>
      </c>
      <c r="F113" s="17">
        <v>0</v>
      </c>
      <c r="G113" s="17">
        <v>0</v>
      </c>
      <c r="H113" s="17">
        <v>0</v>
      </c>
      <c r="I113" s="17">
        <v>0</v>
      </c>
      <c r="J113" s="17">
        <v>0</v>
      </c>
      <c r="K113" s="43"/>
      <c r="L113" s="33">
        <f>SUM(C113:K113)</f>
        <v>0</v>
      </c>
      <c r="M113" s="76" t="s">
        <v>122</v>
      </c>
      <c r="P113" s="93"/>
      <c r="Q113" s="93"/>
      <c r="R113" s="93"/>
      <c r="S113" s="93"/>
    </row>
    <row r="114" spans="2:19" ht="15.95" customHeight="1">
      <c r="B114" s="52" t="s">
        <v>5</v>
      </c>
      <c r="C114" s="43"/>
      <c r="D114" s="43"/>
      <c r="E114" s="43"/>
      <c r="F114" s="43"/>
      <c r="G114" s="43"/>
      <c r="H114" s="43"/>
      <c r="I114" s="43"/>
      <c r="J114" s="43"/>
      <c r="K114" s="43"/>
      <c r="L114" s="17">
        <v>0</v>
      </c>
      <c r="M114" s="76" t="s">
        <v>122</v>
      </c>
      <c r="P114" s="93"/>
      <c r="Q114" s="93"/>
      <c r="R114" s="93"/>
      <c r="S114" s="93"/>
    </row>
    <row r="115" spans="2:19" ht="12.75" customHeight="1">
      <c r="B115" s="8"/>
      <c r="C115" s="5"/>
      <c r="D115" s="5"/>
      <c r="E115" s="5"/>
      <c r="F115" s="5"/>
      <c r="G115" s="5"/>
      <c r="H115" s="5"/>
      <c r="I115" s="5"/>
      <c r="J115" s="5"/>
      <c r="K115" s="5"/>
      <c r="L115" s="5"/>
      <c r="P115" s="93"/>
      <c r="Q115" s="93"/>
      <c r="R115" s="93"/>
      <c r="S115" s="93"/>
    </row>
    <row r="116" spans="2:19" ht="15.95" customHeight="1">
      <c r="B116" s="55" t="s">
        <v>100</v>
      </c>
      <c r="C116" s="3"/>
      <c r="D116" s="3"/>
      <c r="E116" s="3"/>
      <c r="F116" s="3"/>
      <c r="G116" s="3"/>
      <c r="H116" s="3"/>
      <c r="I116" s="3"/>
      <c r="J116" s="3"/>
      <c r="K116" s="3"/>
      <c r="L116" s="3"/>
      <c r="P116" s="93"/>
      <c r="Q116" s="93"/>
      <c r="R116" s="93"/>
      <c r="S116" s="93"/>
    </row>
    <row r="117" spans="2:19" ht="15.95" customHeight="1">
      <c r="B117" s="67" t="s">
        <v>0</v>
      </c>
      <c r="C117" s="43"/>
      <c r="D117" s="43"/>
      <c r="E117" s="17">
        <v>-646</v>
      </c>
      <c r="F117" s="17">
        <v>0</v>
      </c>
      <c r="G117" s="17">
        <v>0</v>
      </c>
      <c r="H117" s="17">
        <v>-1027</v>
      </c>
      <c r="I117" s="17">
        <v>-436</v>
      </c>
      <c r="J117" s="17">
        <v>-12</v>
      </c>
      <c r="K117" s="43"/>
      <c r="L117" s="33">
        <f>SUM(C117:K117)</f>
        <v>-2121</v>
      </c>
      <c r="P117" s="93"/>
      <c r="Q117" s="93"/>
      <c r="R117" s="93"/>
      <c r="S117" s="93"/>
    </row>
    <row r="118" spans="2:19" ht="15.95" customHeight="1">
      <c r="B118" s="29" t="s">
        <v>65</v>
      </c>
      <c r="C118" s="43"/>
      <c r="D118" s="43"/>
      <c r="E118" s="17">
        <v>0</v>
      </c>
      <c r="F118" s="17">
        <v>0</v>
      </c>
      <c r="G118" s="17">
        <v>0</v>
      </c>
      <c r="H118" s="17">
        <v>0</v>
      </c>
      <c r="I118" s="17">
        <v>0</v>
      </c>
      <c r="J118" s="17">
        <v>0</v>
      </c>
      <c r="K118" s="43"/>
      <c r="L118" s="33">
        <f>SUM(C118:K118)</f>
        <v>0</v>
      </c>
      <c r="P118" s="93"/>
      <c r="Q118" s="93"/>
      <c r="R118" s="93"/>
      <c r="S118" s="93"/>
    </row>
    <row r="119" spans="2:19" ht="15.95" customHeight="1">
      <c r="B119" s="29" t="s">
        <v>88</v>
      </c>
      <c r="C119" s="43"/>
      <c r="D119" s="43"/>
      <c r="E119" s="17">
        <v>0</v>
      </c>
      <c r="F119" s="17">
        <v>0</v>
      </c>
      <c r="G119" s="17">
        <v>0</v>
      </c>
      <c r="H119" s="17">
        <v>0</v>
      </c>
      <c r="I119" s="17">
        <v>0</v>
      </c>
      <c r="J119" s="17">
        <v>0</v>
      </c>
      <c r="K119" s="43"/>
      <c r="L119" s="33">
        <f>SUM(C119:K119)</f>
        <v>0</v>
      </c>
      <c r="P119" s="93"/>
      <c r="Q119" s="93"/>
      <c r="R119" s="93"/>
      <c r="S119" s="93"/>
    </row>
    <row r="120" spans="2:19" ht="15.95" customHeight="1">
      <c r="B120" s="53" t="s">
        <v>76</v>
      </c>
      <c r="C120" s="43"/>
      <c r="D120" s="43"/>
      <c r="E120" s="54">
        <f t="shared" ref="E120:J120" si="28">SUM(E121,E126)</f>
        <v>-2269</v>
      </c>
      <c r="F120" s="54">
        <f t="shared" si="28"/>
        <v>-17151</v>
      </c>
      <c r="G120" s="54">
        <f t="shared" si="28"/>
        <v>-954</v>
      </c>
      <c r="H120" s="54">
        <f t="shared" si="28"/>
        <v>-38</v>
      </c>
      <c r="I120" s="54">
        <f t="shared" si="28"/>
        <v>0</v>
      </c>
      <c r="J120" s="54">
        <f t="shared" si="28"/>
        <v>0</v>
      </c>
      <c r="K120" s="43"/>
      <c r="L120" s="33">
        <f>SUM(C120:K120)</f>
        <v>-20412</v>
      </c>
      <c r="P120" s="93"/>
      <c r="Q120" s="93"/>
      <c r="R120" s="93"/>
      <c r="S120" s="93"/>
    </row>
    <row r="121" spans="2:19" ht="15.95" customHeight="1">
      <c r="B121" s="53" t="s">
        <v>77</v>
      </c>
      <c r="C121" s="43"/>
      <c r="D121" s="43"/>
      <c r="E121" s="54">
        <f t="shared" ref="E121:J121" si="29">SUM(E122:E125)</f>
        <v>-735</v>
      </c>
      <c r="F121" s="54">
        <f t="shared" si="29"/>
        <v>-15775</v>
      </c>
      <c r="G121" s="54">
        <f t="shared" si="29"/>
        <v>0</v>
      </c>
      <c r="H121" s="54">
        <f t="shared" si="29"/>
        <v>0</v>
      </c>
      <c r="I121" s="54">
        <f t="shared" si="29"/>
        <v>0</v>
      </c>
      <c r="J121" s="54">
        <f t="shared" si="29"/>
        <v>0</v>
      </c>
      <c r="K121" s="43"/>
      <c r="L121" s="33">
        <f>SUM(C121:K121)</f>
        <v>-16510</v>
      </c>
      <c r="P121" s="93"/>
      <c r="Q121" s="93"/>
      <c r="R121" s="93"/>
      <c r="S121" s="93"/>
    </row>
    <row r="122" spans="2:19" ht="15.95" customHeight="1">
      <c r="B122" s="68" t="s">
        <v>58</v>
      </c>
      <c r="C122" s="43"/>
      <c r="D122" s="43"/>
      <c r="E122" s="88">
        <v>-14</v>
      </c>
      <c r="F122" s="88">
        <v>-15495</v>
      </c>
      <c r="G122" s="88">
        <v>0</v>
      </c>
      <c r="H122" s="88">
        <v>0</v>
      </c>
      <c r="I122" s="88">
        <v>0</v>
      </c>
      <c r="J122" s="88">
        <v>0</v>
      </c>
      <c r="K122" s="43"/>
      <c r="L122" s="33">
        <f t="shared" ref="L122:L134" si="30">SUM(C122:K122)</f>
        <v>-15509</v>
      </c>
      <c r="P122" s="93"/>
      <c r="Q122" s="93"/>
      <c r="R122" s="93"/>
      <c r="S122" s="93"/>
    </row>
    <row r="123" spans="2:19" ht="15.95" customHeight="1">
      <c r="B123" s="68" t="s">
        <v>1</v>
      </c>
      <c r="C123" s="43"/>
      <c r="D123" s="43"/>
      <c r="E123" s="17">
        <v>-721</v>
      </c>
      <c r="F123" s="43"/>
      <c r="G123" s="43"/>
      <c r="H123" s="43"/>
      <c r="I123" s="43"/>
      <c r="J123" s="43"/>
      <c r="K123" s="43"/>
      <c r="L123" s="33">
        <f>SUM(C123:K123)</f>
        <v>-721</v>
      </c>
      <c r="P123" s="93"/>
      <c r="Q123" s="93"/>
      <c r="R123" s="93"/>
      <c r="S123" s="93"/>
    </row>
    <row r="124" spans="2:19" ht="15.95" customHeight="1">
      <c r="B124" s="30" t="s">
        <v>78</v>
      </c>
      <c r="C124" s="43"/>
      <c r="D124" s="43"/>
      <c r="E124" s="17">
        <v>0</v>
      </c>
      <c r="F124" s="43"/>
      <c r="G124" s="43"/>
      <c r="H124" s="43"/>
      <c r="I124" s="43"/>
      <c r="J124" s="43"/>
      <c r="K124" s="43"/>
      <c r="L124" s="33">
        <f>SUM(C124:K124)</f>
        <v>0</v>
      </c>
      <c r="P124" s="93"/>
      <c r="Q124" s="93"/>
      <c r="R124" s="93"/>
      <c r="S124" s="93"/>
    </row>
    <row r="125" spans="2:19" ht="15.95" customHeight="1">
      <c r="B125" s="30" t="s">
        <v>79</v>
      </c>
      <c r="C125" s="43"/>
      <c r="D125" s="43"/>
      <c r="E125" s="88">
        <v>0</v>
      </c>
      <c r="F125" s="88">
        <v>-280</v>
      </c>
      <c r="G125" s="88">
        <v>0</v>
      </c>
      <c r="H125" s="88">
        <v>0</v>
      </c>
      <c r="I125" s="88">
        <v>0</v>
      </c>
      <c r="J125" s="88">
        <v>0</v>
      </c>
      <c r="K125" s="43"/>
      <c r="L125" s="33">
        <f t="shared" si="30"/>
        <v>-280</v>
      </c>
      <c r="P125" s="93"/>
      <c r="Q125" s="93"/>
      <c r="R125" s="93"/>
      <c r="S125" s="93"/>
    </row>
    <row r="126" spans="2:19" ht="15.95" customHeight="1">
      <c r="B126" s="53" t="s">
        <v>80</v>
      </c>
      <c r="C126" s="43"/>
      <c r="D126" s="43"/>
      <c r="E126" s="54">
        <f t="shared" ref="E126:J126" si="31">SUM(E127:E134)</f>
        <v>-1534</v>
      </c>
      <c r="F126" s="54">
        <f t="shared" si="31"/>
        <v>-1376</v>
      </c>
      <c r="G126" s="54">
        <f t="shared" si="31"/>
        <v>-954</v>
      </c>
      <c r="H126" s="54">
        <f t="shared" si="31"/>
        <v>-38</v>
      </c>
      <c r="I126" s="54">
        <f t="shared" si="31"/>
        <v>0</v>
      </c>
      <c r="J126" s="54">
        <f t="shared" si="31"/>
        <v>0</v>
      </c>
      <c r="K126" s="43"/>
      <c r="L126" s="33">
        <f t="shared" si="30"/>
        <v>-3902</v>
      </c>
      <c r="P126" s="93"/>
      <c r="Q126" s="93"/>
      <c r="R126" s="93"/>
      <c r="S126" s="93"/>
    </row>
    <row r="127" spans="2:19" ht="15.95" customHeight="1">
      <c r="B127" s="68" t="s">
        <v>2</v>
      </c>
      <c r="C127" s="43"/>
      <c r="D127" s="43"/>
      <c r="E127" s="17">
        <v>0</v>
      </c>
      <c r="F127" s="17">
        <v>-191</v>
      </c>
      <c r="G127" s="17">
        <v>-954</v>
      </c>
      <c r="H127" s="17">
        <v>-38</v>
      </c>
      <c r="I127" s="17">
        <v>0</v>
      </c>
      <c r="J127" s="17">
        <v>0</v>
      </c>
      <c r="K127" s="43"/>
      <c r="L127" s="33">
        <f t="shared" si="30"/>
        <v>-1183</v>
      </c>
      <c r="P127" s="93"/>
      <c r="Q127" s="93"/>
      <c r="R127" s="93"/>
      <c r="S127" s="93"/>
    </row>
    <row r="128" spans="2:19" ht="15.95" customHeight="1">
      <c r="B128" s="68" t="s">
        <v>3</v>
      </c>
      <c r="C128" s="43"/>
      <c r="D128" s="43"/>
      <c r="E128" s="17">
        <v>-250</v>
      </c>
      <c r="F128" s="17">
        <v>-5</v>
      </c>
      <c r="G128" s="17">
        <v>0</v>
      </c>
      <c r="H128" s="17">
        <v>0</v>
      </c>
      <c r="I128" s="17">
        <v>0</v>
      </c>
      <c r="J128" s="17">
        <v>0</v>
      </c>
      <c r="K128" s="43"/>
      <c r="L128" s="33">
        <f t="shared" si="30"/>
        <v>-255</v>
      </c>
      <c r="P128" s="93"/>
      <c r="Q128" s="93"/>
      <c r="R128" s="93"/>
      <c r="S128" s="93"/>
    </row>
    <row r="129" spans="2:19" ht="15.95" customHeight="1">
      <c r="B129" s="30" t="s">
        <v>81</v>
      </c>
      <c r="C129" s="43"/>
      <c r="D129" s="43"/>
      <c r="E129" s="17">
        <v>0</v>
      </c>
      <c r="F129" s="17">
        <v>0</v>
      </c>
      <c r="G129" s="17">
        <v>0</v>
      </c>
      <c r="H129" s="17">
        <v>0</v>
      </c>
      <c r="I129" s="17">
        <v>0</v>
      </c>
      <c r="J129" s="17">
        <v>0</v>
      </c>
      <c r="K129" s="43"/>
      <c r="L129" s="33">
        <f t="shared" si="30"/>
        <v>0</v>
      </c>
      <c r="P129" s="93"/>
      <c r="Q129" s="93"/>
      <c r="R129" s="93"/>
      <c r="S129" s="93"/>
    </row>
    <row r="130" spans="2:19" ht="15.95" customHeight="1">
      <c r="B130" s="30" t="s">
        <v>82</v>
      </c>
      <c r="C130" s="43"/>
      <c r="D130" s="43"/>
      <c r="E130" s="17">
        <v>-54</v>
      </c>
      <c r="F130" s="17">
        <v>0</v>
      </c>
      <c r="G130" s="17">
        <v>0</v>
      </c>
      <c r="H130" s="17">
        <v>0</v>
      </c>
      <c r="I130" s="17">
        <v>0</v>
      </c>
      <c r="J130" s="17">
        <v>0</v>
      </c>
      <c r="K130" s="43"/>
      <c r="L130" s="33">
        <f t="shared" si="30"/>
        <v>-54</v>
      </c>
      <c r="P130" s="93"/>
      <c r="Q130" s="93"/>
      <c r="R130" s="93"/>
      <c r="S130" s="93"/>
    </row>
    <row r="131" spans="2:19" ht="15.95" customHeight="1">
      <c r="B131" s="30" t="s">
        <v>83</v>
      </c>
      <c r="C131" s="43"/>
      <c r="D131" s="43"/>
      <c r="E131" s="43"/>
      <c r="F131" s="17">
        <v>0</v>
      </c>
      <c r="G131" s="17">
        <v>0</v>
      </c>
      <c r="H131" s="17">
        <v>0</v>
      </c>
      <c r="I131" s="17">
        <v>0</v>
      </c>
      <c r="J131" s="17">
        <v>0</v>
      </c>
      <c r="K131" s="43"/>
      <c r="L131" s="33">
        <f t="shared" si="30"/>
        <v>0</v>
      </c>
      <c r="P131" s="93"/>
      <c r="Q131" s="93"/>
      <c r="R131" s="93"/>
      <c r="S131" s="93"/>
    </row>
    <row r="132" spans="2:19" ht="15.95" customHeight="1">
      <c r="B132" s="30" t="s">
        <v>84</v>
      </c>
      <c r="C132" s="43"/>
      <c r="D132" s="43"/>
      <c r="E132" s="17">
        <v>-41</v>
      </c>
      <c r="F132" s="61"/>
      <c r="G132" s="61"/>
      <c r="H132" s="61"/>
      <c r="I132" s="61"/>
      <c r="J132" s="61"/>
      <c r="K132" s="43"/>
      <c r="L132" s="33">
        <f t="shared" si="30"/>
        <v>-41</v>
      </c>
      <c r="P132" s="93"/>
      <c r="Q132" s="93"/>
      <c r="R132" s="93"/>
      <c r="S132" s="93"/>
    </row>
    <row r="133" spans="2:19" ht="15.95" customHeight="1">
      <c r="B133" s="30" t="s">
        <v>85</v>
      </c>
      <c r="C133" s="43"/>
      <c r="D133" s="43"/>
      <c r="E133" s="17">
        <v>-245</v>
      </c>
      <c r="F133" s="61"/>
      <c r="G133" s="61"/>
      <c r="H133" s="61"/>
      <c r="I133" s="61"/>
      <c r="J133" s="61"/>
      <c r="K133" s="43"/>
      <c r="L133" s="33">
        <f t="shared" si="30"/>
        <v>-245</v>
      </c>
      <c r="P133" s="93"/>
      <c r="Q133" s="93"/>
      <c r="R133" s="93"/>
      <c r="S133" s="93"/>
    </row>
    <row r="134" spans="2:19" ht="15.95" customHeight="1">
      <c r="B134" s="29" t="s">
        <v>86</v>
      </c>
      <c r="C134" s="43"/>
      <c r="D134" s="43"/>
      <c r="E134" s="17">
        <v>-944</v>
      </c>
      <c r="F134" s="17">
        <v>-1180</v>
      </c>
      <c r="G134" s="17">
        <v>0</v>
      </c>
      <c r="H134" s="17">
        <v>0</v>
      </c>
      <c r="I134" s="17">
        <v>0</v>
      </c>
      <c r="J134" s="17">
        <v>0</v>
      </c>
      <c r="K134" s="43"/>
      <c r="L134" s="33">
        <f t="shared" si="30"/>
        <v>-2124</v>
      </c>
      <c r="P134" s="93"/>
      <c r="Q134" s="93"/>
      <c r="R134" s="93"/>
      <c r="S134" s="93"/>
    </row>
    <row r="135" spans="2:19" ht="15.95" customHeight="1">
      <c r="B135" s="31" t="s">
        <v>89</v>
      </c>
      <c r="C135" s="43"/>
      <c r="D135" s="43"/>
      <c r="E135" s="32">
        <f t="shared" ref="E135:J135" si="32">SUM(E117:E120)</f>
        <v>-2915</v>
      </c>
      <c r="F135" s="32">
        <f t="shared" si="32"/>
        <v>-17151</v>
      </c>
      <c r="G135" s="32">
        <f t="shared" si="32"/>
        <v>-954</v>
      </c>
      <c r="H135" s="32">
        <f t="shared" si="32"/>
        <v>-1065</v>
      </c>
      <c r="I135" s="32">
        <f t="shared" si="32"/>
        <v>-436</v>
      </c>
      <c r="J135" s="32">
        <f t="shared" si="32"/>
        <v>-12</v>
      </c>
      <c r="K135" s="43"/>
      <c r="L135" s="32">
        <f>SUM(C135:K135)</f>
        <v>-22533</v>
      </c>
      <c r="O135" s="16"/>
      <c r="P135" s="89">
        <v>-22533</v>
      </c>
      <c r="Q135" s="48">
        <f>P135-L135</f>
        <v>0</v>
      </c>
    </row>
    <row r="136" spans="2:19" ht="12.75" customHeight="1">
      <c r="B136" s="4"/>
      <c r="C136" s="3"/>
      <c r="D136" s="3"/>
      <c r="E136" s="3"/>
      <c r="F136" s="3"/>
      <c r="G136" s="3"/>
      <c r="H136" s="3"/>
      <c r="I136" s="3"/>
      <c r="J136" s="3"/>
      <c r="K136" s="3"/>
      <c r="L136" s="3"/>
      <c r="M136" s="3"/>
      <c r="P136" s="3"/>
    </row>
  </sheetData>
  <mergeCells count="12">
    <mergeCell ref="C6:C7"/>
    <mergeCell ref="D6:D7"/>
    <mergeCell ref="E6:E7"/>
    <mergeCell ref="F6:F7"/>
    <mergeCell ref="G6:G7"/>
    <mergeCell ref="P6:P7"/>
    <mergeCell ref="Q6:Q7"/>
    <mergeCell ref="H6:H7"/>
    <mergeCell ref="I6:I7"/>
    <mergeCell ref="J6:J7"/>
    <mergeCell ref="K6:K7"/>
    <mergeCell ref="L6:L7"/>
  </mergeCells>
  <conditionalFormatting sqref="M79:M81 M113:M114">
    <cfRule type="cellIs" dxfId="335" priority="24" operator="equal">
      <formula>"FAIL"</formula>
    </cfRule>
  </conditionalFormatting>
  <conditionalFormatting sqref="E77:J77 L77 E111:J111 L111">
    <cfRule type="cellIs" dxfId="334" priority="23" operator="notEqual">
      <formula>0</formula>
    </cfRule>
  </conditionalFormatting>
  <conditionalFormatting sqref="Q8:Q13 Q19:Q23 Q28 Q39:Q40 Q44 Q48 Q135">
    <cfRule type="cellIs" dxfId="333" priority="22" operator="notEqual">
      <formula>0</formula>
    </cfRule>
  </conditionalFormatting>
  <conditionalFormatting sqref="Q6:Q7">
    <cfRule type="expression" dxfId="332" priority="21">
      <formula>SUM($Q$8:$Q$135)&lt;&gt;0</formula>
    </cfRule>
  </conditionalFormatting>
  <conditionalFormatting sqref="C3:E3">
    <cfRule type="expression" dxfId="331" priority="20">
      <formula>$E$3&lt;&gt;0</formula>
    </cfRule>
  </conditionalFormatting>
  <conditionalFormatting sqref="C33:L33">
    <cfRule type="expression" dxfId="330" priority="18">
      <formula>ABS(C16-C33)&gt;1000</formula>
    </cfRule>
    <cfRule type="expression" dxfId="329" priority="19">
      <formula>ABS((C16-C33)/C33)&gt;0.1</formula>
    </cfRule>
  </conditionalFormatting>
  <conditionalFormatting sqref="C34:L34">
    <cfRule type="expression" dxfId="328" priority="16">
      <formula>ABS(C26-C34)&gt;1000</formula>
    </cfRule>
    <cfRule type="expression" dxfId="327" priority="17">
      <formula>ABS((C26-C34)/C34)&gt;0.1</formula>
    </cfRule>
  </conditionalFormatting>
  <conditionalFormatting sqref="C35:L35">
    <cfRule type="expression" dxfId="326" priority="14">
      <formula>ABS(C28-C35)&gt;1000</formula>
    </cfRule>
    <cfRule type="expression" dxfId="325" priority="15">
      <formula>ABS((C28-C35)/C35)&gt;0.1</formula>
    </cfRule>
  </conditionalFormatting>
  <conditionalFormatting sqref="Q45">
    <cfRule type="cellIs" dxfId="324" priority="13" operator="notEqual">
      <formula>0</formula>
    </cfRule>
  </conditionalFormatting>
  <dataValidations count="2">
    <dataValidation type="list" allowBlank="1" showInputMessage="1" showErrorMessage="1" sqref="H3">
      <formula1>#REF!</formula1>
    </dataValidation>
    <dataValidation errorStyle="warning" allowBlank="1" showInputMessage="1" showErrorMessage="1" sqref="E131 F132:J133 E126:J126 F123:J124 E120:J121 N54 N88 E54:J54 E88:J88 C117:D120 K117:K120 K79 C79:D79 C51:D54 K51:K54 E51:J51 C85:D88 K85:K88 C113:D113 K113"/>
  </dataValidations>
  <printOptions horizontalCentered="1" verticalCentered="1"/>
  <pageMargins left="0.47244094488188981" right="0.47244094488188981" top="0.47244094488188981" bottom="0.47244094488188981" header="0.51181102362204722" footer="0.51181102362204722"/>
  <pageSetup paperSize="8" scale="4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8DB4E2"/>
    <pageSetUpPr fitToPage="1"/>
  </sheetPr>
  <dimension ref="A1:S136"/>
  <sheetViews>
    <sheetView zoomScaleNormal="100" workbookViewId="0">
      <pane ySplit="7" topLeftCell="A8" activePane="bottomLeft" state="frozen"/>
      <selection activeCell="L1" sqref="L1"/>
      <selection pane="bottomLeft" activeCell="L1" sqref="L1"/>
    </sheetView>
  </sheetViews>
  <sheetFormatPr defaultColWidth="10" defaultRowHeight="12.75"/>
  <cols>
    <col min="1" max="1" width="2.7109375" style="85" customWidth="1"/>
    <col min="2" max="2" width="104" style="85" customWidth="1"/>
    <col min="3" max="5" width="13.42578125" style="85" customWidth="1"/>
    <col min="6" max="6" width="13.85546875" style="85" customWidth="1"/>
    <col min="7" max="8" width="12.5703125" style="85" customWidth="1"/>
    <col min="9" max="9" width="13.28515625" style="85" customWidth="1"/>
    <col min="10" max="10" width="12.28515625" style="85" customWidth="1"/>
    <col min="11" max="12" width="15.140625" style="85" customWidth="1"/>
    <col min="13" max="13" width="7.7109375" style="85" customWidth="1"/>
    <col min="14" max="14" width="13" style="85" customWidth="1"/>
    <col min="15" max="15" width="3.28515625" style="85" customWidth="1"/>
    <col min="16" max="16" width="10.7109375" style="85" customWidth="1"/>
    <col min="17" max="17" width="11.5703125" style="85" customWidth="1"/>
    <col min="18" max="18" width="12.42578125" style="85" customWidth="1"/>
    <col min="19" max="20" width="9.140625" style="85" customWidth="1"/>
    <col min="21" max="21" width="10" style="85"/>
    <col min="22" max="22" width="10" style="85" customWidth="1"/>
    <col min="23" max="16384" width="10" style="85"/>
  </cols>
  <sheetData>
    <row r="1" spans="1:17" ht="20.100000000000001" customHeight="1">
      <c r="B1" s="22" t="s">
        <v>18</v>
      </c>
      <c r="C1" s="90"/>
      <c r="D1" s="90"/>
      <c r="G1" s="90"/>
      <c r="H1" s="90"/>
    </row>
    <row r="2" spans="1:17" ht="20.100000000000001" customHeight="1">
      <c r="B2" s="22" t="s">
        <v>116</v>
      </c>
    </row>
    <row r="3" spans="1:17" ht="20.100000000000001" customHeight="1">
      <c r="B3" s="23" t="s">
        <v>27</v>
      </c>
      <c r="C3" s="91"/>
      <c r="D3" s="91"/>
      <c r="E3" s="80"/>
      <c r="F3" s="92"/>
      <c r="G3" s="92"/>
      <c r="H3" s="82"/>
    </row>
    <row r="4" spans="1:17" ht="12.75" customHeight="1">
      <c r="C4" s="10"/>
      <c r="D4" s="10"/>
      <c r="E4" s="10"/>
      <c r="F4" s="10"/>
      <c r="G4" s="10"/>
      <c r="H4" s="10"/>
      <c r="I4" s="10"/>
      <c r="J4" s="10"/>
      <c r="K4" s="10"/>
      <c r="L4" s="10"/>
      <c r="M4" s="10"/>
      <c r="N4" s="10"/>
      <c r="P4" s="24"/>
    </row>
    <row r="5" spans="1:17" ht="12.75" customHeight="1">
      <c r="C5" s="10"/>
      <c r="D5" s="10"/>
      <c r="E5" s="10"/>
      <c r="F5" s="10"/>
      <c r="G5" s="10"/>
      <c r="H5" s="10"/>
      <c r="I5" s="10"/>
      <c r="J5" s="10"/>
      <c r="K5" s="10"/>
      <c r="L5" s="24" t="s">
        <v>64</v>
      </c>
      <c r="P5" s="16"/>
    </row>
    <row r="6" spans="1:17" ht="33" customHeight="1">
      <c r="B6" s="58" t="s">
        <v>104</v>
      </c>
      <c r="C6" s="108" t="s">
        <v>19</v>
      </c>
      <c r="D6" s="108" t="s">
        <v>20</v>
      </c>
      <c r="E6" s="108" t="s">
        <v>21</v>
      </c>
      <c r="F6" s="108" t="s">
        <v>63</v>
      </c>
      <c r="G6" s="108" t="s">
        <v>108</v>
      </c>
      <c r="H6" s="108" t="s">
        <v>109</v>
      </c>
      <c r="I6" s="108" t="s">
        <v>110</v>
      </c>
      <c r="J6" s="108" t="s">
        <v>111</v>
      </c>
      <c r="K6" s="108" t="s">
        <v>70</v>
      </c>
      <c r="L6" s="109" t="s">
        <v>22</v>
      </c>
      <c r="N6" s="49" t="s">
        <v>9</v>
      </c>
      <c r="O6" s="9"/>
      <c r="P6" s="107" t="s">
        <v>7</v>
      </c>
      <c r="Q6" s="107" t="s">
        <v>8</v>
      </c>
    </row>
    <row r="7" spans="1:17" ht="51.75" customHeight="1">
      <c r="B7" s="56" t="s">
        <v>105</v>
      </c>
      <c r="C7" s="108"/>
      <c r="D7" s="108"/>
      <c r="E7" s="108"/>
      <c r="F7" s="108"/>
      <c r="G7" s="108"/>
      <c r="H7" s="108"/>
      <c r="I7" s="108"/>
      <c r="J7" s="108"/>
      <c r="K7" s="108"/>
      <c r="L7" s="109"/>
      <c r="N7" s="49" t="s">
        <v>112</v>
      </c>
      <c r="O7" s="57"/>
      <c r="P7" s="107"/>
      <c r="Q7" s="107"/>
    </row>
    <row r="8" spans="1:17" ht="15.95" customHeight="1">
      <c r="A8" s="16"/>
      <c r="B8" s="28" t="s">
        <v>12</v>
      </c>
      <c r="C8" s="86">
        <v>145</v>
      </c>
      <c r="D8" s="86">
        <v>0</v>
      </c>
      <c r="E8" s="86">
        <v>615</v>
      </c>
      <c r="F8" s="86">
        <v>1398</v>
      </c>
      <c r="G8" s="86">
        <v>146</v>
      </c>
      <c r="H8" s="86">
        <v>338</v>
      </c>
      <c r="I8" s="86">
        <v>108</v>
      </c>
      <c r="J8" s="86">
        <v>0</v>
      </c>
      <c r="K8" s="86">
        <v>134</v>
      </c>
      <c r="L8" s="59">
        <f>SUM(C8:K8)</f>
        <v>2884</v>
      </c>
      <c r="M8" s="10"/>
      <c r="N8" s="10"/>
      <c r="O8" s="19"/>
      <c r="P8" s="46">
        <v>2884</v>
      </c>
      <c r="Q8" s="47">
        <f t="shared" ref="Q8:Q13" si="0">P8-L8</f>
        <v>0</v>
      </c>
    </row>
    <row r="9" spans="1:17" ht="15.95" customHeight="1">
      <c r="A9" s="16"/>
      <c r="B9" s="28" t="s">
        <v>57</v>
      </c>
      <c r="C9" s="43"/>
      <c r="D9" s="43"/>
      <c r="E9" s="43"/>
      <c r="F9" s="43"/>
      <c r="G9" s="43"/>
      <c r="H9" s="43"/>
      <c r="I9" s="43"/>
      <c r="J9" s="43"/>
      <c r="K9" s="43"/>
      <c r="L9" s="43"/>
      <c r="M9" s="10"/>
      <c r="N9" s="10"/>
      <c r="O9" s="19"/>
      <c r="P9" s="78"/>
      <c r="Q9" s="79"/>
    </row>
    <row r="10" spans="1:17" ht="15.95" customHeight="1">
      <c r="A10" s="16"/>
      <c r="B10" s="29" t="s">
        <v>94</v>
      </c>
      <c r="C10" s="17">
        <v>16654</v>
      </c>
      <c r="D10" s="17">
        <v>0</v>
      </c>
      <c r="E10" s="17">
        <v>0</v>
      </c>
      <c r="F10" s="17">
        <v>0</v>
      </c>
      <c r="G10" s="17">
        <v>0</v>
      </c>
      <c r="H10" s="17">
        <v>0</v>
      </c>
      <c r="I10" s="17">
        <v>0</v>
      </c>
      <c r="J10" s="17">
        <v>0</v>
      </c>
      <c r="K10" s="17">
        <v>0</v>
      </c>
      <c r="L10" s="33">
        <f>SUM(C10:K10)</f>
        <v>16654</v>
      </c>
      <c r="M10" s="10"/>
      <c r="N10" s="10"/>
      <c r="O10" s="18"/>
      <c r="P10" s="46">
        <v>16654</v>
      </c>
      <c r="Q10" s="47">
        <f t="shared" si="0"/>
        <v>0</v>
      </c>
    </row>
    <row r="11" spans="1:17" ht="15.95" customHeight="1">
      <c r="B11" s="29" t="s">
        <v>91</v>
      </c>
      <c r="C11" s="17">
        <v>0</v>
      </c>
      <c r="D11" s="17">
        <v>0</v>
      </c>
      <c r="E11" s="17">
        <v>0</v>
      </c>
      <c r="F11" s="17">
        <v>0</v>
      </c>
      <c r="G11" s="17">
        <v>0</v>
      </c>
      <c r="H11" s="17">
        <v>0</v>
      </c>
      <c r="I11" s="17">
        <v>0</v>
      </c>
      <c r="J11" s="17">
        <v>0</v>
      </c>
      <c r="K11" s="17">
        <v>0</v>
      </c>
      <c r="L11" s="33">
        <f>SUM(C11:K11)</f>
        <v>0</v>
      </c>
      <c r="O11" s="15"/>
      <c r="P11" s="46">
        <v>0</v>
      </c>
      <c r="Q11" s="47">
        <f t="shared" si="0"/>
        <v>0</v>
      </c>
    </row>
    <row r="12" spans="1:17" ht="15.95" customHeight="1">
      <c r="B12" s="28" t="s">
        <v>15</v>
      </c>
      <c r="C12" s="17">
        <v>1741</v>
      </c>
      <c r="D12" s="17">
        <v>40</v>
      </c>
      <c r="E12" s="17">
        <v>9713</v>
      </c>
      <c r="F12" s="17">
        <v>16629</v>
      </c>
      <c r="G12" s="17">
        <v>3047</v>
      </c>
      <c r="H12" s="17">
        <v>6659</v>
      </c>
      <c r="I12" s="17">
        <v>2392</v>
      </c>
      <c r="J12" s="17">
        <v>117</v>
      </c>
      <c r="K12" s="17">
        <v>2037</v>
      </c>
      <c r="L12" s="33">
        <f>SUM(C12:K12)</f>
        <v>42375</v>
      </c>
      <c r="M12" s="10"/>
      <c r="N12" s="10"/>
      <c r="O12" s="11"/>
      <c r="P12" s="46">
        <v>42375</v>
      </c>
      <c r="Q12" s="47">
        <f t="shared" si="0"/>
        <v>0</v>
      </c>
    </row>
    <row r="13" spans="1:17" ht="15.95" customHeight="1">
      <c r="B13" s="31" t="s">
        <v>68</v>
      </c>
      <c r="C13" s="32">
        <f>C8+C9+C10+C11+C12</f>
        <v>18540</v>
      </c>
      <c r="D13" s="32">
        <f t="shared" ref="D13:L13" si="1">D8+D9+D10+D11+D12</f>
        <v>40</v>
      </c>
      <c r="E13" s="32">
        <f t="shared" si="1"/>
        <v>10328</v>
      </c>
      <c r="F13" s="32">
        <f t="shared" si="1"/>
        <v>18027</v>
      </c>
      <c r="G13" s="32">
        <f t="shared" si="1"/>
        <v>3193</v>
      </c>
      <c r="H13" s="32">
        <f t="shared" si="1"/>
        <v>6997</v>
      </c>
      <c r="I13" s="32">
        <f t="shared" si="1"/>
        <v>2500</v>
      </c>
      <c r="J13" s="32">
        <f t="shared" si="1"/>
        <v>117</v>
      </c>
      <c r="K13" s="32">
        <f t="shared" si="1"/>
        <v>2171</v>
      </c>
      <c r="L13" s="32">
        <f t="shared" si="1"/>
        <v>61913</v>
      </c>
      <c r="M13" s="12"/>
      <c r="N13" s="10"/>
      <c r="O13" s="11"/>
      <c r="P13" s="46">
        <v>61913</v>
      </c>
      <c r="Q13" s="47">
        <f t="shared" si="0"/>
        <v>0</v>
      </c>
    </row>
    <row r="14" spans="1:17" ht="12.75" customHeight="1">
      <c r="C14" s="3"/>
      <c r="D14" s="3"/>
      <c r="E14" s="3"/>
      <c r="F14" s="3"/>
      <c r="G14" s="3"/>
      <c r="H14" s="3"/>
      <c r="I14" s="3"/>
      <c r="J14" s="3"/>
      <c r="K14" s="3"/>
      <c r="L14" s="3"/>
      <c r="N14" s="10"/>
      <c r="O14" s="5"/>
      <c r="P14" s="7"/>
      <c r="Q14" s="7"/>
    </row>
    <row r="15" spans="1:17" ht="15.95" customHeight="1">
      <c r="B15" s="45" t="s">
        <v>95</v>
      </c>
      <c r="C15" s="83">
        <f t="shared" ref="C15:K15" si="2">IF(C10&gt;-C21,C10+C21,0)</f>
        <v>0</v>
      </c>
      <c r="D15" s="83">
        <f t="shared" si="2"/>
        <v>0</v>
      </c>
      <c r="E15" s="83">
        <f t="shared" si="2"/>
        <v>0</v>
      </c>
      <c r="F15" s="83">
        <f t="shared" si="2"/>
        <v>0</v>
      </c>
      <c r="G15" s="83">
        <f t="shared" si="2"/>
        <v>0</v>
      </c>
      <c r="H15" s="83">
        <f t="shared" si="2"/>
        <v>0</v>
      </c>
      <c r="I15" s="83">
        <f t="shared" si="2"/>
        <v>0</v>
      </c>
      <c r="J15" s="83">
        <f t="shared" si="2"/>
        <v>0</v>
      </c>
      <c r="K15" s="83">
        <f t="shared" si="2"/>
        <v>0</v>
      </c>
      <c r="L15" s="33">
        <f>SUM(C15:K15)</f>
        <v>0</v>
      </c>
      <c r="N15" s="10"/>
      <c r="O15" s="5"/>
      <c r="P15" s="7"/>
      <c r="Q15" s="7"/>
    </row>
    <row r="16" spans="1:17" ht="15.95" customHeight="1">
      <c r="B16" s="31" t="s">
        <v>92</v>
      </c>
      <c r="C16" s="32">
        <f>SUM(C8:C9,C12,C15)+C19+C20+C11</f>
        <v>1673</v>
      </c>
      <c r="D16" s="32">
        <f t="shared" ref="D16:K16" si="3">SUM(D8:D9,D12,D15)+D19+D20+D11</f>
        <v>40</v>
      </c>
      <c r="E16" s="32">
        <f t="shared" si="3"/>
        <v>10328</v>
      </c>
      <c r="F16" s="32">
        <f t="shared" si="3"/>
        <v>17955</v>
      </c>
      <c r="G16" s="32">
        <f t="shared" si="3"/>
        <v>3193</v>
      </c>
      <c r="H16" s="32">
        <f t="shared" si="3"/>
        <v>7002</v>
      </c>
      <c r="I16" s="32">
        <f t="shared" si="3"/>
        <v>2500</v>
      </c>
      <c r="J16" s="32">
        <f t="shared" si="3"/>
        <v>117</v>
      </c>
      <c r="K16" s="32">
        <f t="shared" si="3"/>
        <v>2171</v>
      </c>
      <c r="L16" s="32">
        <f>SUM(C16:K16)</f>
        <v>44979</v>
      </c>
      <c r="N16" s="10"/>
      <c r="O16" s="6"/>
      <c r="P16" s="7"/>
      <c r="Q16" s="7"/>
    </row>
    <row r="17" spans="1:19" ht="12.75" customHeight="1">
      <c r="A17" s="16"/>
      <c r="C17" s="3"/>
      <c r="D17" s="3"/>
      <c r="E17" s="3"/>
      <c r="F17" s="3"/>
      <c r="G17" s="3"/>
      <c r="H17" s="3"/>
      <c r="I17" s="3"/>
      <c r="J17" s="3"/>
      <c r="K17" s="3"/>
      <c r="L17" s="3"/>
      <c r="O17" s="18"/>
      <c r="P17" s="7"/>
      <c r="Q17" s="7"/>
    </row>
    <row r="18" spans="1:19" ht="15.95" customHeight="1">
      <c r="B18" s="21" t="s">
        <v>54</v>
      </c>
      <c r="C18" s="3"/>
      <c r="D18" s="3"/>
      <c r="E18" s="3"/>
      <c r="F18" s="3"/>
      <c r="G18" s="3"/>
      <c r="H18" s="3"/>
      <c r="I18" s="3"/>
      <c r="J18" s="3"/>
      <c r="K18" s="3"/>
      <c r="L18" s="3"/>
      <c r="M18" s="10"/>
      <c r="N18" s="5"/>
      <c r="O18" s="3"/>
      <c r="P18" s="7"/>
      <c r="Q18" s="7"/>
      <c r="R18" s="42"/>
      <c r="S18" s="42"/>
    </row>
    <row r="19" spans="1:19" ht="15.95" customHeight="1">
      <c r="A19" s="16"/>
      <c r="B19" s="29" t="s">
        <v>69</v>
      </c>
      <c r="C19" s="17">
        <v>-213</v>
      </c>
      <c r="D19" s="17">
        <v>0</v>
      </c>
      <c r="E19" s="17">
        <v>0</v>
      </c>
      <c r="F19" s="17">
        <v>-72</v>
      </c>
      <c r="G19" s="17">
        <v>0</v>
      </c>
      <c r="H19" s="17">
        <v>5</v>
      </c>
      <c r="I19" s="17">
        <v>0</v>
      </c>
      <c r="J19" s="17">
        <v>0</v>
      </c>
      <c r="K19" s="17">
        <v>0</v>
      </c>
      <c r="L19" s="33">
        <f t="shared" ref="L19:L23" si="4">SUM(C19:K19)</f>
        <v>-280</v>
      </c>
      <c r="O19" s="19"/>
      <c r="P19" s="46">
        <v>-280</v>
      </c>
      <c r="Q19" s="47">
        <f t="shared" ref="Q19:Q23" si="5">P19-L19</f>
        <v>0</v>
      </c>
    </row>
    <row r="20" spans="1:19" ht="15.95" customHeight="1">
      <c r="A20" s="16"/>
      <c r="B20" s="28" t="s">
        <v>56</v>
      </c>
      <c r="C20" s="43"/>
      <c r="D20" s="43"/>
      <c r="E20" s="43"/>
      <c r="F20" s="43"/>
      <c r="G20" s="43"/>
      <c r="H20" s="43"/>
      <c r="I20" s="43"/>
      <c r="J20" s="43"/>
      <c r="K20" s="43"/>
      <c r="L20" s="43"/>
      <c r="O20" s="18"/>
      <c r="P20" s="78"/>
      <c r="Q20" s="79"/>
    </row>
    <row r="21" spans="1:19" ht="15.95" customHeight="1">
      <c r="B21" s="29" t="s">
        <v>97</v>
      </c>
      <c r="C21" s="17">
        <v>-16654</v>
      </c>
      <c r="D21" s="17">
        <v>0</v>
      </c>
      <c r="E21" s="17">
        <v>0</v>
      </c>
      <c r="F21" s="17">
        <v>0</v>
      </c>
      <c r="G21" s="17">
        <v>0</v>
      </c>
      <c r="H21" s="17">
        <v>0</v>
      </c>
      <c r="I21" s="17">
        <v>0</v>
      </c>
      <c r="J21" s="17">
        <v>0</v>
      </c>
      <c r="K21" s="17">
        <v>0</v>
      </c>
      <c r="L21" s="33">
        <f t="shared" si="4"/>
        <v>-16654</v>
      </c>
      <c r="O21" s="18"/>
      <c r="P21" s="46">
        <v>-16654</v>
      </c>
      <c r="Q21" s="47">
        <f t="shared" si="5"/>
        <v>0</v>
      </c>
    </row>
    <row r="22" spans="1:19" ht="15.95" customHeight="1">
      <c r="B22" s="28" t="s">
        <v>17</v>
      </c>
      <c r="C22" s="17">
        <v>-730</v>
      </c>
      <c r="D22" s="17">
        <v>0</v>
      </c>
      <c r="E22" s="17">
        <v>0</v>
      </c>
      <c r="F22" s="17">
        <v>-7700</v>
      </c>
      <c r="G22" s="17">
        <v>-1228</v>
      </c>
      <c r="H22" s="17">
        <v>-1706</v>
      </c>
      <c r="I22" s="17">
        <v>-648</v>
      </c>
      <c r="J22" s="17">
        <v>0</v>
      </c>
      <c r="K22" s="17">
        <v>-1782</v>
      </c>
      <c r="L22" s="33">
        <f t="shared" si="4"/>
        <v>-13794</v>
      </c>
      <c r="O22" s="18"/>
      <c r="P22" s="46">
        <v>-13794</v>
      </c>
      <c r="Q22" s="47">
        <f t="shared" si="5"/>
        <v>0</v>
      </c>
    </row>
    <row r="23" spans="1:19" ht="15.95" customHeight="1">
      <c r="B23" s="34" t="s">
        <v>90</v>
      </c>
      <c r="C23" s="32">
        <f t="shared" ref="C23:K23" si="6">SUM(C19:C22)</f>
        <v>-17597</v>
      </c>
      <c r="D23" s="32">
        <f t="shared" si="6"/>
        <v>0</v>
      </c>
      <c r="E23" s="32">
        <f t="shared" si="6"/>
        <v>0</v>
      </c>
      <c r="F23" s="32">
        <f t="shared" si="6"/>
        <v>-7772</v>
      </c>
      <c r="G23" s="32">
        <f t="shared" si="6"/>
        <v>-1228</v>
      </c>
      <c r="H23" s="32">
        <f t="shared" si="6"/>
        <v>-1701</v>
      </c>
      <c r="I23" s="32">
        <f t="shared" si="6"/>
        <v>-648</v>
      </c>
      <c r="J23" s="32">
        <f t="shared" si="6"/>
        <v>0</v>
      </c>
      <c r="K23" s="32">
        <f t="shared" si="6"/>
        <v>-1782</v>
      </c>
      <c r="L23" s="32">
        <f t="shared" si="4"/>
        <v>-30728</v>
      </c>
      <c r="M23" s="1"/>
      <c r="O23" s="15"/>
      <c r="P23" s="46">
        <v>-30728</v>
      </c>
      <c r="Q23" s="47">
        <f t="shared" si="5"/>
        <v>0</v>
      </c>
    </row>
    <row r="24" spans="1:19" ht="12.75" customHeight="1">
      <c r="A24" s="16"/>
      <c r="B24" s="2"/>
      <c r="C24" s="3"/>
      <c r="D24" s="3"/>
      <c r="E24" s="3"/>
      <c r="F24" s="3"/>
      <c r="G24" s="3"/>
      <c r="H24" s="3"/>
      <c r="I24" s="3"/>
      <c r="J24" s="3"/>
      <c r="K24" s="3"/>
      <c r="L24" s="3"/>
      <c r="O24" s="16"/>
      <c r="P24" s="7"/>
      <c r="Q24" s="7"/>
    </row>
    <row r="25" spans="1:19" ht="15.95" customHeight="1">
      <c r="A25" s="16"/>
      <c r="B25" s="45" t="s">
        <v>96</v>
      </c>
      <c r="C25" s="83">
        <f t="shared" ref="C25:K25" si="7">IF(-C21&gt;C10,C21+C10,0)</f>
        <v>0</v>
      </c>
      <c r="D25" s="83">
        <f t="shared" si="7"/>
        <v>0</v>
      </c>
      <c r="E25" s="83">
        <f t="shared" si="7"/>
        <v>0</v>
      </c>
      <c r="F25" s="83">
        <f t="shared" si="7"/>
        <v>0</v>
      </c>
      <c r="G25" s="83">
        <f t="shared" si="7"/>
        <v>0</v>
      </c>
      <c r="H25" s="83">
        <f t="shared" si="7"/>
        <v>0</v>
      </c>
      <c r="I25" s="83">
        <f t="shared" si="7"/>
        <v>0</v>
      </c>
      <c r="J25" s="83">
        <f t="shared" si="7"/>
        <v>0</v>
      </c>
      <c r="K25" s="83">
        <f t="shared" si="7"/>
        <v>0</v>
      </c>
      <c r="L25" s="33">
        <f t="shared" ref="L25:L26" si="8">SUM(C25:K25)</f>
        <v>0</v>
      </c>
      <c r="O25" s="16"/>
      <c r="P25" s="7"/>
      <c r="Q25" s="7"/>
    </row>
    <row r="26" spans="1:19" ht="15.95" customHeight="1">
      <c r="A26" s="16"/>
      <c r="B26" s="31" t="s">
        <v>93</v>
      </c>
      <c r="C26" s="32">
        <f>SUM(C22,C25)</f>
        <v>-730</v>
      </c>
      <c r="D26" s="32">
        <f t="shared" ref="D26:K26" si="9">SUM(D22,D25)</f>
        <v>0</v>
      </c>
      <c r="E26" s="32">
        <f t="shared" si="9"/>
        <v>0</v>
      </c>
      <c r="F26" s="32">
        <f t="shared" si="9"/>
        <v>-7700</v>
      </c>
      <c r="G26" s="32">
        <f t="shared" si="9"/>
        <v>-1228</v>
      </c>
      <c r="H26" s="32">
        <f t="shared" si="9"/>
        <v>-1706</v>
      </c>
      <c r="I26" s="32">
        <f t="shared" si="9"/>
        <v>-648</v>
      </c>
      <c r="J26" s="32">
        <f t="shared" si="9"/>
        <v>0</v>
      </c>
      <c r="K26" s="32">
        <f t="shared" si="9"/>
        <v>-1782</v>
      </c>
      <c r="L26" s="32">
        <f t="shared" si="8"/>
        <v>-13794</v>
      </c>
      <c r="O26" s="15"/>
      <c r="P26" s="7"/>
      <c r="Q26" s="7"/>
    </row>
    <row r="27" spans="1:19" ht="12.75" customHeight="1">
      <c r="A27" s="16"/>
      <c r="B27" s="2"/>
      <c r="C27" s="3"/>
      <c r="D27" s="3"/>
      <c r="E27" s="3"/>
      <c r="F27" s="3"/>
      <c r="G27" s="3"/>
      <c r="H27" s="3"/>
      <c r="I27" s="3"/>
      <c r="J27" s="3"/>
      <c r="K27" s="3"/>
      <c r="L27" s="3"/>
      <c r="O27" s="15"/>
      <c r="P27" s="7"/>
      <c r="Q27" s="7"/>
    </row>
    <row r="28" spans="1:19" ht="15.95" customHeight="1">
      <c r="A28" s="16"/>
      <c r="B28" s="31" t="s">
        <v>67</v>
      </c>
      <c r="C28" s="32">
        <f>C13+C23</f>
        <v>943</v>
      </c>
      <c r="D28" s="32">
        <f t="shared" ref="D28:L28" si="10">D13+D23</f>
        <v>40</v>
      </c>
      <c r="E28" s="32">
        <f t="shared" si="10"/>
        <v>10328</v>
      </c>
      <c r="F28" s="32">
        <f t="shared" si="10"/>
        <v>10255</v>
      </c>
      <c r="G28" s="32">
        <f t="shared" si="10"/>
        <v>1965</v>
      </c>
      <c r="H28" s="32">
        <f t="shared" si="10"/>
        <v>5296</v>
      </c>
      <c r="I28" s="32">
        <f t="shared" si="10"/>
        <v>1852</v>
      </c>
      <c r="J28" s="32">
        <f t="shared" si="10"/>
        <v>117</v>
      </c>
      <c r="K28" s="32">
        <f t="shared" si="10"/>
        <v>389</v>
      </c>
      <c r="L28" s="32">
        <f t="shared" si="10"/>
        <v>31185</v>
      </c>
      <c r="M28" s="1"/>
      <c r="O28" s="15"/>
      <c r="P28" s="46">
        <v>31185</v>
      </c>
      <c r="Q28" s="47">
        <f>P28-L28</f>
        <v>0</v>
      </c>
    </row>
    <row r="29" spans="1:19" ht="12.75" customHeight="1">
      <c r="A29" s="20"/>
      <c r="B29" s="2"/>
      <c r="C29" s="3"/>
      <c r="D29" s="3"/>
      <c r="E29" s="3"/>
      <c r="F29" s="3"/>
      <c r="G29" s="3"/>
      <c r="H29" s="3"/>
      <c r="I29" s="3"/>
      <c r="J29" s="3"/>
      <c r="K29" s="3"/>
      <c r="L29" s="3"/>
      <c r="O29" s="41"/>
      <c r="P29" s="3"/>
      <c r="Q29" s="3"/>
    </row>
    <row r="30" spans="1:19" ht="15.95" customHeight="1">
      <c r="B30" s="28" t="s">
        <v>14</v>
      </c>
      <c r="C30" s="17">
        <v>0</v>
      </c>
      <c r="D30" s="17">
        <v>0</v>
      </c>
      <c r="E30" s="17">
        <v>0</v>
      </c>
      <c r="F30" s="17">
        <v>0</v>
      </c>
      <c r="G30" s="17">
        <v>0</v>
      </c>
      <c r="H30" s="17">
        <v>0</v>
      </c>
      <c r="I30" s="17">
        <v>0</v>
      </c>
      <c r="J30" s="17">
        <v>0</v>
      </c>
      <c r="K30" s="17">
        <v>0</v>
      </c>
      <c r="L30" s="33">
        <f>SUM(C30:K30)</f>
        <v>0</v>
      </c>
      <c r="M30" s="10"/>
      <c r="N30" s="10"/>
      <c r="P30" s="11"/>
      <c r="Q30" s="15"/>
    </row>
    <row r="31" spans="1:19" s="16" customFormat="1" ht="12.75" customHeight="1">
      <c r="A31" s="85"/>
      <c r="B31" s="14"/>
      <c r="C31" s="11"/>
      <c r="D31" s="11"/>
      <c r="E31" s="11"/>
      <c r="F31" s="11"/>
      <c r="G31" s="11"/>
      <c r="H31" s="11"/>
      <c r="I31" s="11"/>
      <c r="J31" s="11"/>
      <c r="K31" s="11"/>
      <c r="L31" s="11"/>
      <c r="M31" s="13"/>
      <c r="N31" s="13"/>
      <c r="O31" s="36"/>
      <c r="P31" s="25"/>
      <c r="Q31" s="26"/>
    </row>
    <row r="32" spans="1:19" s="16" customFormat="1" ht="15.95" customHeight="1">
      <c r="B32" s="37" t="s">
        <v>106</v>
      </c>
      <c r="C32" s="11"/>
      <c r="D32" s="11"/>
      <c r="E32" s="11"/>
      <c r="F32" s="11"/>
      <c r="G32" s="11"/>
      <c r="H32" s="11"/>
      <c r="I32" s="11"/>
      <c r="J32" s="11"/>
      <c r="K32" s="11"/>
      <c r="L32" s="15"/>
      <c r="M32" s="25"/>
      <c r="O32" s="15"/>
      <c r="P32" s="15"/>
      <c r="Q32" s="15"/>
      <c r="S32" s="15"/>
    </row>
    <row r="33" spans="1:19" s="16" customFormat="1" ht="15.95" customHeight="1">
      <c r="A33" s="85"/>
      <c r="B33" s="45" t="s">
        <v>117</v>
      </c>
      <c r="C33" s="83">
        <v>1701</v>
      </c>
      <c r="D33" s="83">
        <v>40</v>
      </c>
      <c r="E33" s="83">
        <v>10168</v>
      </c>
      <c r="F33" s="83">
        <v>16966</v>
      </c>
      <c r="G33" s="83">
        <v>2694</v>
      </c>
      <c r="H33" s="83">
        <v>6446</v>
      </c>
      <c r="I33" s="83">
        <v>2662</v>
      </c>
      <c r="J33" s="83">
        <v>0</v>
      </c>
      <c r="K33" s="83">
        <v>1696</v>
      </c>
      <c r="L33" s="83">
        <v>42373</v>
      </c>
      <c r="M33" s="13"/>
      <c r="N33" s="13"/>
      <c r="O33" s="36"/>
      <c r="P33" s="40"/>
      <c r="Q33" s="39"/>
    </row>
    <row r="34" spans="1:19" ht="15.95" customHeight="1">
      <c r="B34" s="45" t="s">
        <v>118</v>
      </c>
      <c r="C34" s="83">
        <v>-90</v>
      </c>
      <c r="D34" s="83">
        <v>0</v>
      </c>
      <c r="E34" s="83">
        <v>-1</v>
      </c>
      <c r="F34" s="83">
        <v>-7400</v>
      </c>
      <c r="G34" s="83">
        <v>-1297</v>
      </c>
      <c r="H34" s="83">
        <v>-1770</v>
      </c>
      <c r="I34" s="83">
        <v>-393</v>
      </c>
      <c r="J34" s="83">
        <v>0</v>
      </c>
      <c r="K34" s="83">
        <v>-1831</v>
      </c>
      <c r="L34" s="83">
        <v>-12782</v>
      </c>
      <c r="O34" s="36"/>
      <c r="P34" s="3"/>
      <c r="Q34" s="3"/>
    </row>
    <row r="35" spans="1:19" ht="15.95" customHeight="1">
      <c r="B35" s="45" t="s">
        <v>119</v>
      </c>
      <c r="C35" s="83">
        <v>1611</v>
      </c>
      <c r="D35" s="83">
        <v>40</v>
      </c>
      <c r="E35" s="83">
        <v>10167</v>
      </c>
      <c r="F35" s="83">
        <v>9566</v>
      </c>
      <c r="G35" s="83">
        <v>1397</v>
      </c>
      <c r="H35" s="83">
        <v>4676</v>
      </c>
      <c r="I35" s="83">
        <v>2269</v>
      </c>
      <c r="J35" s="83">
        <v>0</v>
      </c>
      <c r="K35" s="83">
        <v>-135</v>
      </c>
      <c r="L35" s="83">
        <v>29591</v>
      </c>
      <c r="O35" s="36"/>
      <c r="P35" s="3"/>
      <c r="Q35" s="3"/>
    </row>
    <row r="36" spans="1:19" ht="12.75" customHeight="1">
      <c r="C36" s="41">
        <v>2</v>
      </c>
      <c r="D36" s="41">
        <v>3</v>
      </c>
      <c r="E36" s="41">
        <v>4</v>
      </c>
      <c r="F36" s="41">
        <v>5</v>
      </c>
      <c r="G36" s="41">
        <v>6</v>
      </c>
      <c r="H36" s="41">
        <v>7</v>
      </c>
      <c r="I36" s="41">
        <v>8</v>
      </c>
      <c r="J36" s="41">
        <v>9</v>
      </c>
      <c r="K36" s="41">
        <v>10</v>
      </c>
      <c r="L36" s="41">
        <v>11</v>
      </c>
      <c r="O36" s="36"/>
      <c r="P36" s="3"/>
      <c r="Q36" s="3"/>
    </row>
    <row r="37" spans="1:19" ht="18" customHeight="1">
      <c r="B37" s="27" t="s">
        <v>103</v>
      </c>
      <c r="C37" s="3"/>
      <c r="D37" s="3"/>
      <c r="E37" s="3"/>
      <c r="F37" s="3"/>
      <c r="G37" s="3"/>
      <c r="H37" s="3"/>
      <c r="I37" s="3"/>
      <c r="J37" s="3"/>
      <c r="K37" s="3"/>
      <c r="L37" s="3"/>
      <c r="O37" s="3"/>
      <c r="P37" s="3"/>
      <c r="Q37" s="3"/>
      <c r="R37" s="3"/>
      <c r="S37" s="3"/>
    </row>
    <row r="38" spans="1:19" ht="15.95" customHeight="1">
      <c r="B38" s="1" t="s">
        <v>53</v>
      </c>
      <c r="C38" s="3"/>
      <c r="D38" s="3"/>
      <c r="E38" s="3"/>
      <c r="F38" s="3"/>
      <c r="G38" s="3"/>
      <c r="H38" s="3"/>
      <c r="I38" s="3"/>
      <c r="J38" s="3"/>
      <c r="K38" s="3"/>
      <c r="L38" s="3"/>
      <c r="O38" s="36"/>
      <c r="P38" s="3"/>
      <c r="Q38" s="3"/>
    </row>
    <row r="39" spans="1:19" ht="15.95" customHeight="1">
      <c r="B39" s="28" t="s">
        <v>10</v>
      </c>
      <c r="C39" s="17">
        <v>1142</v>
      </c>
      <c r="D39" s="17">
        <v>0</v>
      </c>
      <c r="E39" s="17">
        <v>3375</v>
      </c>
      <c r="F39" s="17">
        <v>5150</v>
      </c>
      <c r="G39" s="17">
        <v>193</v>
      </c>
      <c r="H39" s="17">
        <v>884</v>
      </c>
      <c r="I39" s="17">
        <v>704</v>
      </c>
      <c r="J39" s="17">
        <v>21</v>
      </c>
      <c r="K39" s="17">
        <v>1626</v>
      </c>
      <c r="L39" s="33">
        <f t="shared" ref="L39:L46" si="11">SUM(C39:K39)</f>
        <v>13095</v>
      </c>
      <c r="O39" s="81"/>
      <c r="P39" s="46">
        <v>13095</v>
      </c>
      <c r="Q39" s="47">
        <f>P39-L39</f>
        <v>0</v>
      </c>
    </row>
    <row r="40" spans="1:19" ht="15.95" customHeight="1">
      <c r="B40" s="53" t="s">
        <v>11</v>
      </c>
      <c r="C40" s="44">
        <f>SUM(C41:C46)</f>
        <v>594</v>
      </c>
      <c r="D40" s="44">
        <f>SUM(D41:D46)</f>
        <v>0</v>
      </c>
      <c r="E40" s="44">
        <f t="shared" ref="E40:J40" si="12">SUM(E41:E46)</f>
        <v>2671</v>
      </c>
      <c r="F40" s="44">
        <f t="shared" si="12"/>
        <v>10739</v>
      </c>
      <c r="G40" s="44">
        <f>SUM(G41:G46)</f>
        <v>2565</v>
      </c>
      <c r="H40" s="44">
        <f t="shared" si="12"/>
        <v>5388</v>
      </c>
      <c r="I40" s="44">
        <f t="shared" si="12"/>
        <v>1627</v>
      </c>
      <c r="J40" s="44">
        <f t="shared" si="12"/>
        <v>92</v>
      </c>
      <c r="K40" s="44">
        <f>SUM(K41:K46)</f>
        <v>179</v>
      </c>
      <c r="L40" s="33">
        <f t="shared" si="11"/>
        <v>23855</v>
      </c>
      <c r="O40" s="81"/>
      <c r="P40" s="46">
        <v>23855</v>
      </c>
      <c r="Q40" s="47">
        <f>P40-L40</f>
        <v>0</v>
      </c>
    </row>
    <row r="41" spans="1:19" ht="15.95" customHeight="1">
      <c r="B41" s="29" t="s">
        <v>71</v>
      </c>
      <c r="C41" s="17">
        <v>0</v>
      </c>
      <c r="D41" s="17">
        <v>0</v>
      </c>
      <c r="E41" s="17">
        <v>0</v>
      </c>
      <c r="F41" s="17">
        <v>0</v>
      </c>
      <c r="G41" s="17">
        <v>0</v>
      </c>
      <c r="H41" s="17">
        <v>0</v>
      </c>
      <c r="I41" s="17">
        <v>0</v>
      </c>
      <c r="J41" s="17">
        <v>0</v>
      </c>
      <c r="K41" s="17">
        <v>0</v>
      </c>
      <c r="L41" s="33">
        <f t="shared" si="11"/>
        <v>0</v>
      </c>
      <c r="O41" s="36"/>
      <c r="P41" s="3"/>
      <c r="Q41" s="3"/>
    </row>
    <row r="42" spans="1:19" ht="15.95" customHeight="1">
      <c r="B42" s="29" t="s">
        <v>72</v>
      </c>
      <c r="C42" s="17">
        <v>5</v>
      </c>
      <c r="D42" s="17">
        <v>0</v>
      </c>
      <c r="E42" s="17">
        <v>1210</v>
      </c>
      <c r="F42" s="17">
        <v>10360</v>
      </c>
      <c r="G42" s="17">
        <v>2558</v>
      </c>
      <c r="H42" s="17">
        <v>5265</v>
      </c>
      <c r="I42" s="17">
        <v>1547</v>
      </c>
      <c r="J42" s="17">
        <v>0</v>
      </c>
      <c r="K42" s="17">
        <v>101</v>
      </c>
      <c r="L42" s="33">
        <f t="shared" si="11"/>
        <v>21046</v>
      </c>
      <c r="O42" s="5"/>
      <c r="P42" s="3"/>
      <c r="Q42" s="3"/>
    </row>
    <row r="43" spans="1:19" ht="15.95" customHeight="1">
      <c r="B43" s="29" t="s">
        <v>73</v>
      </c>
      <c r="C43" s="17">
        <v>568</v>
      </c>
      <c r="D43" s="17">
        <v>0</v>
      </c>
      <c r="E43" s="17">
        <v>390</v>
      </c>
      <c r="F43" s="17">
        <v>0</v>
      </c>
      <c r="G43" s="17">
        <v>0</v>
      </c>
      <c r="H43" s="17">
        <v>19</v>
      </c>
      <c r="I43" s="17">
        <v>77</v>
      </c>
      <c r="J43" s="17">
        <v>0</v>
      </c>
      <c r="K43" s="17">
        <v>73</v>
      </c>
      <c r="L43" s="33">
        <f t="shared" si="11"/>
        <v>1127</v>
      </c>
      <c r="O43" s="36"/>
      <c r="P43" s="3"/>
      <c r="Q43" s="3"/>
    </row>
    <row r="44" spans="1:19" ht="15.95" customHeight="1">
      <c r="B44" s="29" t="s">
        <v>74</v>
      </c>
      <c r="C44" s="17">
        <v>0</v>
      </c>
      <c r="D44" s="17">
        <v>0</v>
      </c>
      <c r="E44" s="17">
        <v>187</v>
      </c>
      <c r="F44" s="17">
        <v>188</v>
      </c>
      <c r="G44" s="17">
        <v>2</v>
      </c>
      <c r="H44" s="17">
        <v>13</v>
      </c>
      <c r="I44" s="17">
        <v>1</v>
      </c>
      <c r="J44" s="17">
        <v>0</v>
      </c>
      <c r="K44" s="17">
        <v>0</v>
      </c>
      <c r="L44" s="33">
        <f t="shared" si="11"/>
        <v>391</v>
      </c>
      <c r="O44" s="51"/>
      <c r="P44" s="46">
        <v>391</v>
      </c>
      <c r="Q44" s="47">
        <f>P44-L44</f>
        <v>0</v>
      </c>
    </row>
    <row r="45" spans="1:19" ht="15.95" customHeight="1">
      <c r="B45" s="29" t="s">
        <v>75</v>
      </c>
      <c r="C45" s="17">
        <v>8</v>
      </c>
      <c r="D45" s="17">
        <v>0</v>
      </c>
      <c r="E45" s="17">
        <v>442</v>
      </c>
      <c r="F45" s="17">
        <v>180</v>
      </c>
      <c r="G45" s="17">
        <v>5</v>
      </c>
      <c r="H45" s="17">
        <v>73</v>
      </c>
      <c r="I45" s="17">
        <v>-5</v>
      </c>
      <c r="J45" s="17">
        <v>0</v>
      </c>
      <c r="K45" s="17">
        <v>5</v>
      </c>
      <c r="L45" s="33">
        <f t="shared" si="11"/>
        <v>708</v>
      </c>
      <c r="O45" s="5"/>
      <c r="P45" s="46">
        <v>708</v>
      </c>
      <c r="Q45" s="47">
        <f>P45-L45</f>
        <v>0</v>
      </c>
    </row>
    <row r="46" spans="1:19" ht="15.95" customHeight="1">
      <c r="B46" s="29" t="s">
        <v>6</v>
      </c>
      <c r="C46" s="17">
        <v>13</v>
      </c>
      <c r="D46" s="17">
        <v>0</v>
      </c>
      <c r="E46" s="17">
        <v>442</v>
      </c>
      <c r="F46" s="17">
        <v>11</v>
      </c>
      <c r="G46" s="17">
        <v>0</v>
      </c>
      <c r="H46" s="17">
        <v>18</v>
      </c>
      <c r="I46" s="17">
        <v>7</v>
      </c>
      <c r="J46" s="17">
        <v>92</v>
      </c>
      <c r="K46" s="17">
        <v>0</v>
      </c>
      <c r="L46" s="33">
        <f t="shared" si="11"/>
        <v>583</v>
      </c>
      <c r="O46" s="5"/>
      <c r="P46" s="3"/>
      <c r="Q46" s="3"/>
    </row>
    <row r="47" spans="1:19" ht="15.95" customHeight="1">
      <c r="B47" s="1" t="s">
        <v>54</v>
      </c>
      <c r="C47" s="3"/>
      <c r="D47" s="3"/>
      <c r="E47" s="3"/>
      <c r="F47" s="3"/>
      <c r="G47" s="3"/>
      <c r="H47" s="3"/>
      <c r="I47" s="3"/>
      <c r="J47" s="3"/>
      <c r="K47" s="3"/>
      <c r="L47" s="3"/>
      <c r="O47" s="5"/>
      <c r="P47" s="3"/>
      <c r="Q47" s="3"/>
    </row>
    <row r="48" spans="1:19" ht="15.95" customHeight="1">
      <c r="B48" s="28" t="s">
        <v>13</v>
      </c>
      <c r="C48" s="17">
        <v>-602</v>
      </c>
      <c r="D48" s="17">
        <v>0</v>
      </c>
      <c r="E48" s="17">
        <v>0</v>
      </c>
      <c r="F48" s="17">
        <v>-4910</v>
      </c>
      <c r="G48" s="17">
        <v>-427</v>
      </c>
      <c r="H48" s="17">
        <v>-1423</v>
      </c>
      <c r="I48" s="17">
        <v>-359</v>
      </c>
      <c r="J48" s="17">
        <v>0</v>
      </c>
      <c r="K48" s="17">
        <v>0</v>
      </c>
      <c r="L48" s="33">
        <f>SUM(C48:K48)</f>
        <v>-7721</v>
      </c>
      <c r="O48" s="51"/>
      <c r="P48" s="46">
        <v>-7721</v>
      </c>
      <c r="Q48" s="47">
        <f>P48-L48</f>
        <v>0</v>
      </c>
    </row>
    <row r="49" spans="2:19" ht="6" customHeight="1">
      <c r="B49" s="4"/>
      <c r="C49" s="3"/>
      <c r="D49" s="3"/>
      <c r="E49" s="3"/>
      <c r="F49" s="3"/>
      <c r="G49" s="3"/>
      <c r="H49" s="3"/>
      <c r="I49" s="3"/>
      <c r="J49" s="3"/>
      <c r="K49" s="3"/>
      <c r="L49" s="3"/>
      <c r="M49" s="3"/>
      <c r="O49" s="38"/>
      <c r="P49" s="3"/>
    </row>
    <row r="50" spans="2:19" ht="15.95" customHeight="1">
      <c r="B50" s="55" t="s">
        <v>101</v>
      </c>
      <c r="C50" s="3"/>
      <c r="D50" s="3"/>
      <c r="E50" s="5"/>
      <c r="F50" s="3"/>
      <c r="G50" s="5"/>
      <c r="H50" s="5"/>
      <c r="I50" s="5"/>
      <c r="J50" s="5"/>
      <c r="K50" s="3"/>
      <c r="L50" s="3"/>
      <c r="O50" s="12"/>
    </row>
    <row r="51" spans="2:19" ht="15.95" customHeight="1">
      <c r="B51" s="62" t="s">
        <v>12</v>
      </c>
      <c r="C51" s="43"/>
      <c r="D51" s="43"/>
      <c r="E51" s="50">
        <f t="shared" ref="E51:J51" si="13">E8</f>
        <v>615</v>
      </c>
      <c r="F51" s="50">
        <f t="shared" si="13"/>
        <v>1398</v>
      </c>
      <c r="G51" s="50">
        <f t="shared" si="13"/>
        <v>146</v>
      </c>
      <c r="H51" s="50">
        <f t="shared" si="13"/>
        <v>338</v>
      </c>
      <c r="I51" s="50">
        <f t="shared" si="13"/>
        <v>108</v>
      </c>
      <c r="J51" s="50">
        <f t="shared" si="13"/>
        <v>0</v>
      </c>
      <c r="K51" s="43"/>
      <c r="L51" s="33">
        <f>SUM(C51:K51)</f>
        <v>2605</v>
      </c>
      <c r="N51" s="43"/>
      <c r="O51" s="12"/>
    </row>
    <row r="52" spans="2:19" ht="15.95" customHeight="1">
      <c r="B52" s="28" t="s">
        <v>0</v>
      </c>
      <c r="C52" s="43"/>
      <c r="D52" s="43"/>
      <c r="E52" s="17">
        <v>2675</v>
      </c>
      <c r="F52" s="17">
        <v>1636</v>
      </c>
      <c r="G52" s="17">
        <v>246</v>
      </c>
      <c r="H52" s="17">
        <v>304</v>
      </c>
      <c r="I52" s="17">
        <v>803</v>
      </c>
      <c r="J52" s="17">
        <v>117</v>
      </c>
      <c r="K52" s="43"/>
      <c r="L52" s="33">
        <f>SUM(C52:K52)</f>
        <v>5781</v>
      </c>
      <c r="N52" s="43"/>
      <c r="O52" s="5"/>
      <c r="P52" s="93"/>
      <c r="Q52" s="93"/>
      <c r="R52" s="93"/>
      <c r="S52" s="93"/>
    </row>
    <row r="53" spans="2:19" ht="15.95" customHeight="1">
      <c r="B53" s="29" t="s">
        <v>65</v>
      </c>
      <c r="C53" s="43"/>
      <c r="D53" s="43"/>
      <c r="E53" s="17">
        <v>78</v>
      </c>
      <c r="F53" s="17">
        <v>100</v>
      </c>
      <c r="G53" s="17">
        <v>201</v>
      </c>
      <c r="H53" s="17">
        <v>243</v>
      </c>
      <c r="I53" s="17">
        <v>13</v>
      </c>
      <c r="J53" s="17">
        <v>0</v>
      </c>
      <c r="K53" s="43"/>
      <c r="L53" s="33">
        <f>SUM(C53:K53)</f>
        <v>635</v>
      </c>
      <c r="N53" s="43"/>
      <c r="P53" s="93"/>
      <c r="Q53" s="93"/>
      <c r="R53" s="93"/>
      <c r="S53" s="93"/>
    </row>
    <row r="54" spans="2:19" ht="15.95" customHeight="1">
      <c r="B54" s="53" t="s">
        <v>76</v>
      </c>
      <c r="C54" s="43"/>
      <c r="D54" s="43"/>
      <c r="E54" s="54">
        <f t="shared" ref="E54:J54" si="14">SUM(E55,E64)</f>
        <v>6960</v>
      </c>
      <c r="F54" s="54">
        <f t="shared" si="14"/>
        <v>14821</v>
      </c>
      <c r="G54" s="54">
        <f t="shared" si="14"/>
        <v>2600</v>
      </c>
      <c r="H54" s="54">
        <f t="shared" si="14"/>
        <v>6117</v>
      </c>
      <c r="I54" s="54">
        <f t="shared" si="14"/>
        <v>1576</v>
      </c>
      <c r="J54" s="54">
        <f t="shared" si="14"/>
        <v>0</v>
      </c>
      <c r="K54" s="43"/>
      <c r="L54" s="33">
        <f>SUM(C54:K54)</f>
        <v>32074</v>
      </c>
      <c r="N54" s="54">
        <f>SUM(N55,N64)</f>
        <v>0</v>
      </c>
      <c r="P54" s="93"/>
      <c r="Q54" s="93"/>
      <c r="R54" s="93"/>
      <c r="S54" s="93"/>
    </row>
    <row r="55" spans="2:19" ht="15.95" customHeight="1">
      <c r="B55" s="53" t="s">
        <v>77</v>
      </c>
      <c r="C55" s="43"/>
      <c r="D55" s="43"/>
      <c r="E55" s="54">
        <f>E61+E62+E56+E63</f>
        <v>1672</v>
      </c>
      <c r="F55" s="54">
        <f>F56+F63</f>
        <v>8691</v>
      </c>
      <c r="G55" s="54">
        <f>G56+G63</f>
        <v>1717</v>
      </c>
      <c r="H55" s="54">
        <f>H56+H63</f>
        <v>2426</v>
      </c>
      <c r="I55" s="54">
        <f>I56+I63</f>
        <v>1220</v>
      </c>
      <c r="J55" s="54">
        <f>J56+J63</f>
        <v>0</v>
      </c>
      <c r="K55" s="43"/>
      <c r="L55" s="33">
        <f>SUM(C55:K55)</f>
        <v>15726</v>
      </c>
      <c r="N55" s="54">
        <f>N56</f>
        <v>0</v>
      </c>
      <c r="P55" s="93"/>
      <c r="Q55" s="93"/>
      <c r="R55" s="93"/>
      <c r="S55" s="93"/>
    </row>
    <row r="56" spans="2:19" ht="15.95" customHeight="1">
      <c r="B56" s="63" t="s">
        <v>58</v>
      </c>
      <c r="C56" s="43"/>
      <c r="D56" s="43"/>
      <c r="E56" s="54">
        <f>SUM(E57:E60)</f>
        <v>0</v>
      </c>
      <c r="F56" s="54">
        <f t="shared" ref="F56:J56" si="15">SUM(F57:F60)</f>
        <v>8691</v>
      </c>
      <c r="G56" s="54">
        <f t="shared" si="15"/>
        <v>1717</v>
      </c>
      <c r="H56" s="54">
        <f t="shared" si="15"/>
        <v>2426</v>
      </c>
      <c r="I56" s="54">
        <f t="shared" si="15"/>
        <v>1219</v>
      </c>
      <c r="J56" s="54">
        <f t="shared" si="15"/>
        <v>0</v>
      </c>
      <c r="K56" s="43"/>
      <c r="L56" s="33">
        <f t="shared" ref="L56:L74" si="16">SUM(C56:K56)</f>
        <v>14053</v>
      </c>
      <c r="N56" s="54">
        <f>N60</f>
        <v>0</v>
      </c>
      <c r="P56" s="93"/>
      <c r="Q56" s="93"/>
      <c r="R56" s="93"/>
      <c r="S56" s="93"/>
    </row>
    <row r="57" spans="2:19" ht="15.95" customHeight="1">
      <c r="B57" s="29" t="s">
        <v>114</v>
      </c>
      <c r="C57" s="43"/>
      <c r="D57" s="43"/>
      <c r="E57" s="17">
        <v>0</v>
      </c>
      <c r="F57" s="17">
        <v>8384</v>
      </c>
      <c r="G57" s="17">
        <v>0</v>
      </c>
      <c r="H57" s="17">
        <v>0</v>
      </c>
      <c r="I57" s="17">
        <v>0</v>
      </c>
      <c r="J57" s="17">
        <v>0</v>
      </c>
      <c r="K57" s="43"/>
      <c r="L57" s="33">
        <f t="shared" si="16"/>
        <v>8384</v>
      </c>
      <c r="N57" s="43"/>
      <c r="P57" s="93"/>
      <c r="Q57" s="93"/>
      <c r="R57" s="93"/>
      <c r="S57" s="93"/>
    </row>
    <row r="58" spans="2:19" ht="15.95" customHeight="1">
      <c r="B58" s="29" t="s">
        <v>115</v>
      </c>
      <c r="C58" s="43"/>
      <c r="D58" s="43"/>
      <c r="E58" s="17">
        <v>0</v>
      </c>
      <c r="F58" s="17">
        <v>307</v>
      </c>
      <c r="G58" s="17">
        <v>0</v>
      </c>
      <c r="H58" s="17">
        <v>0</v>
      </c>
      <c r="I58" s="17">
        <v>0</v>
      </c>
      <c r="J58" s="17">
        <v>0</v>
      </c>
      <c r="K58" s="43"/>
      <c r="L58" s="33">
        <f t="shared" si="16"/>
        <v>307</v>
      </c>
      <c r="N58" s="43"/>
      <c r="P58" s="93"/>
      <c r="Q58" s="93"/>
      <c r="R58" s="93"/>
      <c r="S58" s="93"/>
    </row>
    <row r="59" spans="2:19" ht="15.95" customHeight="1">
      <c r="B59" s="29" t="s">
        <v>59</v>
      </c>
      <c r="C59" s="43"/>
      <c r="D59" s="43"/>
      <c r="E59" s="43"/>
      <c r="F59" s="43"/>
      <c r="G59" s="17">
        <v>0</v>
      </c>
      <c r="H59" s="17">
        <v>0</v>
      </c>
      <c r="I59" s="17">
        <v>0</v>
      </c>
      <c r="J59" s="17">
        <v>0</v>
      </c>
      <c r="K59" s="43"/>
      <c r="L59" s="33">
        <f t="shared" si="16"/>
        <v>0</v>
      </c>
      <c r="N59" s="43"/>
      <c r="P59" s="93"/>
      <c r="Q59" s="93"/>
      <c r="R59" s="93"/>
      <c r="S59" s="93"/>
    </row>
    <row r="60" spans="2:19" ht="15.95" customHeight="1">
      <c r="B60" s="52" t="s">
        <v>60</v>
      </c>
      <c r="C60" s="43"/>
      <c r="D60" s="43"/>
      <c r="E60" s="17">
        <v>0</v>
      </c>
      <c r="F60" s="17">
        <v>0</v>
      </c>
      <c r="G60" s="17">
        <v>1717</v>
      </c>
      <c r="H60" s="17">
        <v>2426</v>
      </c>
      <c r="I60" s="17">
        <v>1219</v>
      </c>
      <c r="J60" s="17">
        <v>0</v>
      </c>
      <c r="K60" s="43"/>
      <c r="L60" s="33">
        <f t="shared" si="16"/>
        <v>5362</v>
      </c>
      <c r="N60" s="17">
        <v>0</v>
      </c>
      <c r="P60" s="93"/>
      <c r="Q60" s="93"/>
      <c r="R60" s="93"/>
      <c r="S60" s="93"/>
    </row>
    <row r="61" spans="2:19" ht="15.95" customHeight="1">
      <c r="B61" s="52" t="s">
        <v>1</v>
      </c>
      <c r="C61" s="43"/>
      <c r="D61" s="43"/>
      <c r="E61" s="17">
        <v>0</v>
      </c>
      <c r="F61" s="43"/>
      <c r="G61" s="43"/>
      <c r="H61" s="43"/>
      <c r="I61" s="43"/>
      <c r="J61" s="43"/>
      <c r="K61" s="43"/>
      <c r="L61" s="33">
        <f>SUM(C61:K61)</f>
        <v>0</v>
      </c>
      <c r="N61" s="43"/>
      <c r="P61" s="93"/>
      <c r="Q61" s="93"/>
      <c r="R61" s="93"/>
      <c r="S61" s="93"/>
    </row>
    <row r="62" spans="2:19" ht="15.95" customHeight="1">
      <c r="B62" s="29" t="s">
        <v>78</v>
      </c>
      <c r="C62" s="43"/>
      <c r="D62" s="43"/>
      <c r="E62" s="17">
        <v>1018</v>
      </c>
      <c r="F62" s="43"/>
      <c r="G62" s="43"/>
      <c r="H62" s="43"/>
      <c r="I62" s="43"/>
      <c r="J62" s="43"/>
      <c r="K62" s="43"/>
      <c r="L62" s="33">
        <f>SUM(C62:K62)</f>
        <v>1018</v>
      </c>
      <c r="N62" s="17">
        <v>0</v>
      </c>
      <c r="P62" s="93"/>
      <c r="Q62" s="93"/>
      <c r="R62" s="93"/>
      <c r="S62" s="93"/>
    </row>
    <row r="63" spans="2:19" ht="15.95" customHeight="1">
      <c r="B63" s="29" t="s">
        <v>79</v>
      </c>
      <c r="C63" s="43"/>
      <c r="D63" s="43"/>
      <c r="E63" s="17">
        <v>654</v>
      </c>
      <c r="F63" s="17">
        <v>0</v>
      </c>
      <c r="G63" s="17">
        <v>0</v>
      </c>
      <c r="H63" s="17">
        <v>0</v>
      </c>
      <c r="I63" s="17">
        <v>1</v>
      </c>
      <c r="J63" s="17">
        <v>0</v>
      </c>
      <c r="K63" s="43"/>
      <c r="L63" s="33">
        <f t="shared" si="16"/>
        <v>655</v>
      </c>
      <c r="N63" s="17">
        <v>0</v>
      </c>
      <c r="P63" s="93"/>
      <c r="Q63" s="93"/>
      <c r="R63" s="93"/>
      <c r="S63" s="93"/>
    </row>
    <row r="64" spans="2:19" ht="15.95" customHeight="1">
      <c r="B64" s="53" t="s">
        <v>80</v>
      </c>
      <c r="C64" s="43"/>
      <c r="D64" s="43"/>
      <c r="E64" s="54">
        <f t="shared" ref="E64:J64" si="17">SUM(E65,E68:E74)</f>
        <v>5288</v>
      </c>
      <c r="F64" s="54">
        <f t="shared" si="17"/>
        <v>6130</v>
      </c>
      <c r="G64" s="54">
        <f t="shared" si="17"/>
        <v>883</v>
      </c>
      <c r="H64" s="54">
        <f t="shared" si="17"/>
        <v>3691</v>
      </c>
      <c r="I64" s="54">
        <f t="shared" si="17"/>
        <v>356</v>
      </c>
      <c r="J64" s="54">
        <f t="shared" si="17"/>
        <v>0</v>
      </c>
      <c r="K64" s="43"/>
      <c r="L64" s="33">
        <f t="shared" si="16"/>
        <v>16348</v>
      </c>
      <c r="N64" s="54">
        <f>SUM(N67:N69)</f>
        <v>0</v>
      </c>
      <c r="P64" s="93"/>
      <c r="Q64" s="93"/>
      <c r="R64" s="93"/>
      <c r="S64" s="93"/>
    </row>
    <row r="65" spans="2:19" ht="15.95" customHeight="1">
      <c r="B65" s="63" t="s">
        <v>2</v>
      </c>
      <c r="C65" s="43"/>
      <c r="D65" s="43"/>
      <c r="E65" s="54">
        <f>SUM(E66:E67)</f>
        <v>166</v>
      </c>
      <c r="F65" s="54">
        <f t="shared" ref="F65:J65" si="18">SUM(F66:F67)</f>
        <v>4594</v>
      </c>
      <c r="G65" s="54">
        <f t="shared" si="18"/>
        <v>826</v>
      </c>
      <c r="H65" s="54">
        <f t="shared" si="18"/>
        <v>2536</v>
      </c>
      <c r="I65" s="54">
        <f t="shared" si="18"/>
        <v>247</v>
      </c>
      <c r="J65" s="54">
        <f t="shared" si="18"/>
        <v>0</v>
      </c>
      <c r="K65" s="43"/>
      <c r="L65" s="33">
        <f t="shared" si="16"/>
        <v>8369</v>
      </c>
      <c r="N65" s="54">
        <f>SUM(N66:N67)</f>
        <v>0</v>
      </c>
      <c r="P65" s="93"/>
      <c r="Q65" s="93"/>
      <c r="R65" s="93"/>
      <c r="S65" s="93"/>
    </row>
    <row r="66" spans="2:19" ht="15.95" customHeight="1">
      <c r="B66" s="29" t="s">
        <v>102</v>
      </c>
      <c r="C66" s="43"/>
      <c r="D66" s="43"/>
      <c r="E66" s="17">
        <v>0</v>
      </c>
      <c r="F66" s="17">
        <v>4594</v>
      </c>
      <c r="G66" s="17">
        <v>203</v>
      </c>
      <c r="H66" s="17">
        <v>121</v>
      </c>
      <c r="I66" s="17">
        <v>34</v>
      </c>
      <c r="J66" s="17">
        <v>0</v>
      </c>
      <c r="K66" s="43"/>
      <c r="L66" s="33">
        <f t="shared" si="16"/>
        <v>4952</v>
      </c>
      <c r="N66" s="17">
        <v>0</v>
      </c>
      <c r="P66" s="93"/>
      <c r="Q66" s="93"/>
      <c r="R66" s="93"/>
      <c r="S66" s="93"/>
    </row>
    <row r="67" spans="2:19" ht="15.95" customHeight="1">
      <c r="B67" s="52" t="s">
        <v>61</v>
      </c>
      <c r="C67" s="43"/>
      <c r="D67" s="43"/>
      <c r="E67" s="17">
        <v>166</v>
      </c>
      <c r="F67" s="17">
        <v>0</v>
      </c>
      <c r="G67" s="17">
        <v>623</v>
      </c>
      <c r="H67" s="17">
        <v>2415</v>
      </c>
      <c r="I67" s="17">
        <v>213</v>
      </c>
      <c r="J67" s="17">
        <v>0</v>
      </c>
      <c r="K67" s="43"/>
      <c r="L67" s="33">
        <f t="shared" si="16"/>
        <v>3417</v>
      </c>
      <c r="N67" s="17">
        <v>0</v>
      </c>
      <c r="P67" s="93"/>
      <c r="Q67" s="93"/>
      <c r="R67" s="93"/>
      <c r="S67" s="93"/>
    </row>
    <row r="68" spans="2:19" ht="15.95" customHeight="1">
      <c r="B68" s="52" t="s">
        <v>3</v>
      </c>
      <c r="C68" s="43"/>
      <c r="D68" s="43"/>
      <c r="E68" s="17">
        <v>0</v>
      </c>
      <c r="F68" s="17">
        <v>440</v>
      </c>
      <c r="G68" s="17">
        <v>13</v>
      </c>
      <c r="H68" s="17">
        <v>908</v>
      </c>
      <c r="I68" s="17">
        <v>33</v>
      </c>
      <c r="J68" s="17">
        <v>0</v>
      </c>
      <c r="K68" s="43"/>
      <c r="L68" s="33">
        <f t="shared" si="16"/>
        <v>1394</v>
      </c>
      <c r="N68" s="17">
        <v>0</v>
      </c>
      <c r="P68" s="93"/>
      <c r="Q68" s="93"/>
      <c r="R68" s="93"/>
      <c r="S68" s="93"/>
    </row>
    <row r="69" spans="2:19" ht="15.95" customHeight="1">
      <c r="B69" s="29" t="s">
        <v>81</v>
      </c>
      <c r="C69" s="43"/>
      <c r="D69" s="43"/>
      <c r="E69" s="17">
        <v>0</v>
      </c>
      <c r="F69" s="17">
        <v>719</v>
      </c>
      <c r="G69" s="17">
        <v>36</v>
      </c>
      <c r="H69" s="17">
        <v>27</v>
      </c>
      <c r="I69" s="17">
        <v>9</v>
      </c>
      <c r="J69" s="17">
        <v>0</v>
      </c>
      <c r="K69" s="43"/>
      <c r="L69" s="33">
        <f t="shared" si="16"/>
        <v>791</v>
      </c>
      <c r="N69" s="17">
        <v>0</v>
      </c>
      <c r="P69" s="93"/>
      <c r="Q69" s="93"/>
      <c r="R69" s="93"/>
      <c r="S69" s="93"/>
    </row>
    <row r="70" spans="2:19" ht="15.95" customHeight="1">
      <c r="B70" s="30" t="s">
        <v>82</v>
      </c>
      <c r="C70" s="43"/>
      <c r="D70" s="43"/>
      <c r="E70" s="17">
        <v>95</v>
      </c>
      <c r="F70" s="17">
        <v>56</v>
      </c>
      <c r="G70" s="17">
        <v>8</v>
      </c>
      <c r="H70" s="17">
        <v>50</v>
      </c>
      <c r="I70" s="17">
        <v>-2</v>
      </c>
      <c r="J70" s="17">
        <v>0</v>
      </c>
      <c r="K70" s="43"/>
      <c r="L70" s="33">
        <f t="shared" si="16"/>
        <v>207</v>
      </c>
      <c r="N70" s="43"/>
      <c r="P70" s="93"/>
      <c r="Q70" s="93"/>
      <c r="R70" s="93"/>
      <c r="S70" s="93"/>
    </row>
    <row r="71" spans="2:19" ht="15.95" customHeight="1">
      <c r="B71" s="29" t="s">
        <v>83</v>
      </c>
      <c r="C71" s="43"/>
      <c r="D71" s="43"/>
      <c r="E71" s="43"/>
      <c r="F71" s="17">
        <v>0</v>
      </c>
      <c r="G71" s="17">
        <v>0</v>
      </c>
      <c r="H71" s="17">
        <v>0</v>
      </c>
      <c r="I71" s="17">
        <v>0</v>
      </c>
      <c r="J71" s="17">
        <v>0</v>
      </c>
      <c r="K71" s="43"/>
      <c r="L71" s="33">
        <f t="shared" si="16"/>
        <v>0</v>
      </c>
      <c r="N71" s="43"/>
      <c r="P71" s="93"/>
      <c r="Q71" s="93"/>
      <c r="R71" s="93"/>
      <c r="S71" s="93"/>
    </row>
    <row r="72" spans="2:19" ht="15.95" customHeight="1">
      <c r="B72" s="29" t="s">
        <v>84</v>
      </c>
      <c r="C72" s="43"/>
      <c r="D72" s="43"/>
      <c r="E72" s="17">
        <v>118</v>
      </c>
      <c r="F72" s="61"/>
      <c r="G72" s="61"/>
      <c r="H72" s="61"/>
      <c r="I72" s="61"/>
      <c r="J72" s="61"/>
      <c r="K72" s="43"/>
      <c r="L72" s="33">
        <f t="shared" si="16"/>
        <v>118</v>
      </c>
      <c r="N72" s="43"/>
      <c r="P72" s="93"/>
      <c r="Q72" s="93"/>
      <c r="R72" s="93"/>
      <c r="S72" s="93"/>
    </row>
    <row r="73" spans="2:19" ht="15.95" customHeight="1">
      <c r="B73" s="29" t="s">
        <v>113</v>
      </c>
      <c r="C73" s="43"/>
      <c r="D73" s="43"/>
      <c r="E73" s="17">
        <v>3352</v>
      </c>
      <c r="F73" s="61"/>
      <c r="G73" s="61"/>
      <c r="H73" s="61"/>
      <c r="I73" s="61"/>
      <c r="J73" s="61"/>
      <c r="K73" s="43"/>
      <c r="L73" s="33">
        <f t="shared" si="16"/>
        <v>3352</v>
      </c>
      <c r="N73" s="43"/>
      <c r="P73" s="93"/>
      <c r="Q73" s="93"/>
      <c r="R73" s="93"/>
      <c r="S73" s="93"/>
    </row>
    <row r="74" spans="2:19" ht="15.95" customHeight="1">
      <c r="B74" s="29" t="s">
        <v>86</v>
      </c>
      <c r="C74" s="43"/>
      <c r="D74" s="43"/>
      <c r="E74" s="17">
        <v>1557</v>
      </c>
      <c r="F74" s="17">
        <v>321</v>
      </c>
      <c r="G74" s="17">
        <v>0</v>
      </c>
      <c r="H74" s="17">
        <v>170</v>
      </c>
      <c r="I74" s="17">
        <v>69</v>
      </c>
      <c r="J74" s="17">
        <v>0</v>
      </c>
      <c r="K74" s="43"/>
      <c r="L74" s="33">
        <f t="shared" si="16"/>
        <v>2117</v>
      </c>
      <c r="N74" s="43"/>
      <c r="P74" s="93"/>
      <c r="Q74" s="93"/>
      <c r="R74" s="93"/>
      <c r="S74" s="93"/>
    </row>
    <row r="75" spans="2:19" ht="15.95" customHeight="1">
      <c r="B75" s="60" t="s">
        <v>16</v>
      </c>
      <c r="C75" s="32">
        <f>C16-C11</f>
        <v>1673</v>
      </c>
      <c r="D75" s="32">
        <f>D16-D11</f>
        <v>40</v>
      </c>
      <c r="E75" s="32">
        <f t="shared" ref="E75:J75" si="19">SUM(E51:E54)</f>
        <v>10328</v>
      </c>
      <c r="F75" s="32">
        <f t="shared" si="19"/>
        <v>17955</v>
      </c>
      <c r="G75" s="32">
        <f t="shared" si="19"/>
        <v>3193</v>
      </c>
      <c r="H75" s="32">
        <f t="shared" si="19"/>
        <v>7002</v>
      </c>
      <c r="I75" s="32">
        <f t="shared" si="19"/>
        <v>2500</v>
      </c>
      <c r="J75" s="32">
        <f t="shared" si="19"/>
        <v>117</v>
      </c>
      <c r="K75" s="32">
        <f>K16-K11</f>
        <v>2171</v>
      </c>
      <c r="L75" s="32">
        <f>SUM(C75:K75)</f>
        <v>44979</v>
      </c>
      <c r="N75" s="32">
        <f>N54</f>
        <v>0</v>
      </c>
      <c r="P75" s="93"/>
      <c r="Q75" s="93"/>
      <c r="R75" s="93"/>
      <c r="S75" s="93"/>
    </row>
    <row r="76" spans="2:19" ht="12.75" customHeight="1">
      <c r="B76" s="8"/>
      <c r="C76" s="5"/>
      <c r="D76" s="5"/>
      <c r="E76" s="5"/>
      <c r="F76" s="5"/>
      <c r="G76" s="5"/>
      <c r="H76" s="5"/>
      <c r="I76" s="5"/>
      <c r="J76" s="5"/>
      <c r="K76" s="6"/>
      <c r="L76" s="6"/>
      <c r="N76" s="3"/>
      <c r="P76" s="93"/>
      <c r="Q76" s="93"/>
      <c r="R76" s="93"/>
      <c r="S76" s="93"/>
    </row>
    <row r="77" spans="2:19" s="2" customFormat="1" ht="15.95" customHeight="1">
      <c r="B77" s="64" t="s">
        <v>4</v>
      </c>
      <c r="C77" s="66"/>
      <c r="D77" s="66"/>
      <c r="E77" s="65">
        <f>E16-E75-E11</f>
        <v>0</v>
      </c>
      <c r="F77" s="65">
        <f t="shared" ref="F77:I77" si="20">F16-F75-F11</f>
        <v>0</v>
      </c>
      <c r="G77" s="65">
        <f t="shared" si="20"/>
        <v>0</v>
      </c>
      <c r="H77" s="65">
        <f t="shared" si="20"/>
        <v>0</v>
      </c>
      <c r="I77" s="65">
        <f t="shared" si="20"/>
        <v>0</v>
      </c>
      <c r="J77" s="65">
        <f>J16-J75-J11</f>
        <v>0</v>
      </c>
      <c r="K77" s="66"/>
      <c r="L77" s="65">
        <f>L16-L75-L11</f>
        <v>0</v>
      </c>
      <c r="N77" s="7"/>
      <c r="P77" s="93"/>
      <c r="Q77" s="93"/>
      <c r="R77" s="93"/>
      <c r="S77" s="93"/>
    </row>
    <row r="78" spans="2:19" ht="12.75" customHeight="1">
      <c r="C78" s="84"/>
      <c r="D78" s="84"/>
      <c r="E78" s="84"/>
      <c r="F78" s="84"/>
      <c r="G78" s="84"/>
      <c r="H78" s="84"/>
      <c r="I78" s="84"/>
      <c r="J78" s="84"/>
      <c r="K78" s="84"/>
      <c r="L78" s="3"/>
      <c r="N78" s="3"/>
      <c r="P78" s="93"/>
      <c r="Q78" s="93"/>
      <c r="R78" s="93"/>
      <c r="S78" s="93"/>
    </row>
    <row r="79" spans="2:19" ht="15.95" customHeight="1">
      <c r="B79" s="29" t="s">
        <v>66</v>
      </c>
      <c r="C79" s="43"/>
      <c r="D79" s="43"/>
      <c r="E79" s="17">
        <v>0</v>
      </c>
      <c r="F79" s="17">
        <v>0</v>
      </c>
      <c r="G79" s="17">
        <v>0</v>
      </c>
      <c r="H79" s="17">
        <v>0</v>
      </c>
      <c r="I79" s="17">
        <v>0</v>
      </c>
      <c r="J79" s="17">
        <v>0</v>
      </c>
      <c r="K79" s="43"/>
      <c r="L79" s="33">
        <f>SUM(C79:K79)</f>
        <v>0</v>
      </c>
      <c r="M79" s="77" t="s">
        <v>122</v>
      </c>
      <c r="N79" s="3"/>
      <c r="P79" s="93"/>
      <c r="Q79" s="93"/>
      <c r="R79" s="93"/>
      <c r="S79" s="93"/>
    </row>
    <row r="80" spans="2:19" ht="15.95" customHeight="1">
      <c r="B80" s="52" t="s">
        <v>5</v>
      </c>
      <c r="C80" s="43"/>
      <c r="D80" s="43"/>
      <c r="E80" s="43"/>
      <c r="F80" s="43"/>
      <c r="G80" s="43"/>
      <c r="H80" s="43"/>
      <c r="I80" s="43"/>
      <c r="J80" s="43"/>
      <c r="K80" s="43"/>
      <c r="L80" s="17">
        <v>40</v>
      </c>
      <c r="M80" s="77" t="s">
        <v>122</v>
      </c>
      <c r="N80" s="3"/>
      <c r="P80" s="93"/>
      <c r="Q80" s="93"/>
      <c r="R80" s="93"/>
      <c r="S80" s="93"/>
    </row>
    <row r="81" spans="2:19" ht="15.95" customHeight="1">
      <c r="B81" s="29" t="s">
        <v>87</v>
      </c>
      <c r="C81" s="43"/>
      <c r="D81" s="43"/>
      <c r="E81" s="17">
        <v>95</v>
      </c>
      <c r="F81" s="43"/>
      <c r="G81" s="43"/>
      <c r="H81" s="43"/>
      <c r="I81" s="43"/>
      <c r="J81" s="43"/>
      <c r="K81" s="43"/>
      <c r="L81" s="33">
        <f>SUM(C81:K81)</f>
        <v>95</v>
      </c>
      <c r="M81" s="77" t="s">
        <v>122</v>
      </c>
      <c r="N81" s="3"/>
      <c r="P81" s="93"/>
      <c r="Q81" s="93"/>
      <c r="R81" s="93"/>
      <c r="S81" s="93"/>
    </row>
    <row r="82" spans="2:19" ht="15.95" customHeight="1">
      <c r="B82" s="29" t="s">
        <v>98</v>
      </c>
      <c r="C82" s="43"/>
      <c r="D82" s="43"/>
      <c r="E82" s="17">
        <v>0</v>
      </c>
      <c r="F82" s="17">
        <v>1128</v>
      </c>
      <c r="G82" s="17">
        <v>1457</v>
      </c>
      <c r="H82" s="17">
        <v>76</v>
      </c>
      <c r="I82" s="17">
        <v>157</v>
      </c>
      <c r="J82" s="17">
        <v>0</v>
      </c>
      <c r="K82" s="43"/>
      <c r="L82" s="33">
        <f>SUM(C82:K82)</f>
        <v>2818</v>
      </c>
      <c r="M82" s="3"/>
      <c r="N82" s="3"/>
      <c r="P82" s="93"/>
      <c r="Q82" s="93"/>
      <c r="R82" s="93"/>
      <c r="S82" s="93"/>
    </row>
    <row r="83" spans="2:19" ht="12.75" customHeight="1">
      <c r="B83" s="8"/>
      <c r="C83" s="5"/>
      <c r="D83" s="5"/>
      <c r="E83" s="5"/>
      <c r="F83" s="5"/>
      <c r="G83" s="5"/>
      <c r="H83" s="5"/>
      <c r="I83" s="5"/>
      <c r="J83" s="5"/>
      <c r="K83" s="5"/>
      <c r="L83" s="5"/>
      <c r="N83" s="3"/>
      <c r="P83" s="93"/>
      <c r="Q83" s="93"/>
      <c r="R83" s="93"/>
      <c r="S83" s="93"/>
    </row>
    <row r="84" spans="2:19" ht="15.95" customHeight="1">
      <c r="B84" s="55" t="s">
        <v>99</v>
      </c>
      <c r="C84" s="3"/>
      <c r="D84" s="3"/>
      <c r="E84" s="3"/>
      <c r="F84" s="3"/>
      <c r="G84" s="3"/>
      <c r="H84" s="3"/>
      <c r="I84" s="3"/>
      <c r="J84" s="3"/>
      <c r="K84" s="3"/>
      <c r="L84" s="3"/>
      <c r="N84" s="3"/>
      <c r="P84" s="93"/>
      <c r="Q84" s="93"/>
      <c r="R84" s="93"/>
      <c r="S84" s="93"/>
    </row>
    <row r="85" spans="2:19" ht="15.95" customHeight="1">
      <c r="B85" s="28" t="s">
        <v>12</v>
      </c>
      <c r="C85" s="43"/>
      <c r="D85" s="43"/>
      <c r="E85" s="17">
        <v>615</v>
      </c>
      <c r="F85" s="17">
        <v>1384</v>
      </c>
      <c r="G85" s="17">
        <v>146</v>
      </c>
      <c r="H85" s="17">
        <v>338</v>
      </c>
      <c r="I85" s="17">
        <v>108</v>
      </c>
      <c r="J85" s="17">
        <v>0</v>
      </c>
      <c r="K85" s="43"/>
      <c r="L85" s="33">
        <f>SUM(C85:K85)</f>
        <v>2591</v>
      </c>
      <c r="N85" s="69"/>
      <c r="P85" s="93"/>
      <c r="Q85" s="93"/>
      <c r="R85" s="93"/>
      <c r="S85" s="93"/>
    </row>
    <row r="86" spans="2:19" ht="15.95" customHeight="1">
      <c r="B86" s="28" t="s">
        <v>0</v>
      </c>
      <c r="C86" s="43"/>
      <c r="D86" s="43"/>
      <c r="E86" s="17">
        <v>2675</v>
      </c>
      <c r="F86" s="17">
        <v>1542</v>
      </c>
      <c r="G86" s="17">
        <v>242</v>
      </c>
      <c r="H86" s="17">
        <v>301</v>
      </c>
      <c r="I86" s="17">
        <v>797</v>
      </c>
      <c r="J86" s="17">
        <v>117</v>
      </c>
      <c r="K86" s="43"/>
      <c r="L86" s="33">
        <f>SUM(C86:K86)</f>
        <v>5674</v>
      </c>
      <c r="N86" s="69"/>
      <c r="P86" s="93"/>
      <c r="Q86" s="93"/>
      <c r="R86" s="93"/>
      <c r="S86" s="93"/>
    </row>
    <row r="87" spans="2:19" ht="15.95" customHeight="1">
      <c r="B87" s="29" t="s">
        <v>65</v>
      </c>
      <c r="C87" s="43"/>
      <c r="D87" s="43"/>
      <c r="E87" s="17">
        <v>78</v>
      </c>
      <c r="F87" s="17">
        <v>100</v>
      </c>
      <c r="G87" s="17">
        <v>201</v>
      </c>
      <c r="H87" s="17">
        <v>243</v>
      </c>
      <c r="I87" s="17">
        <v>13</v>
      </c>
      <c r="J87" s="17">
        <v>0</v>
      </c>
      <c r="K87" s="43"/>
      <c r="L87" s="33">
        <f>SUM(C87:K87)</f>
        <v>635</v>
      </c>
      <c r="N87" s="69"/>
      <c r="P87" s="93"/>
      <c r="Q87" s="93"/>
      <c r="R87" s="93"/>
      <c r="S87" s="93"/>
    </row>
    <row r="88" spans="2:19" ht="15.95" customHeight="1">
      <c r="B88" s="53" t="s">
        <v>76</v>
      </c>
      <c r="C88" s="43"/>
      <c r="D88" s="43"/>
      <c r="E88" s="54">
        <f t="shared" ref="E88:J88" si="21">SUM(E89,E98)</f>
        <v>6960</v>
      </c>
      <c r="F88" s="54">
        <f t="shared" si="21"/>
        <v>7229</v>
      </c>
      <c r="G88" s="54">
        <f t="shared" si="21"/>
        <v>1376</v>
      </c>
      <c r="H88" s="54">
        <f t="shared" si="21"/>
        <v>4414</v>
      </c>
      <c r="I88" s="54">
        <f t="shared" si="21"/>
        <v>934</v>
      </c>
      <c r="J88" s="54">
        <f t="shared" si="21"/>
        <v>0</v>
      </c>
      <c r="K88" s="43"/>
      <c r="L88" s="33">
        <f>SUM(C88:K88)</f>
        <v>20913</v>
      </c>
      <c r="N88" s="75">
        <f>SUM(N89,N98)</f>
        <v>0</v>
      </c>
      <c r="P88" s="93"/>
      <c r="Q88" s="93"/>
      <c r="R88" s="93"/>
      <c r="S88" s="93"/>
    </row>
    <row r="89" spans="2:19" ht="15.95" customHeight="1">
      <c r="B89" s="53" t="s">
        <v>77</v>
      </c>
      <c r="C89" s="43"/>
      <c r="D89" s="43"/>
      <c r="E89" s="54">
        <f>E95+E96+E90+E97</f>
        <v>1672</v>
      </c>
      <c r="F89" s="54">
        <f>F90+F97</f>
        <v>4105</v>
      </c>
      <c r="G89" s="54">
        <f>G90+G97</f>
        <v>874</v>
      </c>
      <c r="H89" s="54">
        <f>H90+H97</f>
        <v>1751</v>
      </c>
      <c r="I89" s="54">
        <f>I90+I97</f>
        <v>616</v>
      </c>
      <c r="J89" s="54">
        <f>J90+J97</f>
        <v>0</v>
      </c>
      <c r="K89" s="43"/>
      <c r="L89" s="33">
        <f>SUM(C89:K89)</f>
        <v>9018</v>
      </c>
      <c r="N89" s="75">
        <f>N90</f>
        <v>0</v>
      </c>
      <c r="P89" s="93"/>
      <c r="Q89" s="93"/>
      <c r="R89" s="93"/>
      <c r="S89" s="93"/>
    </row>
    <row r="90" spans="2:19" ht="15.95" customHeight="1">
      <c r="B90" s="63" t="s">
        <v>58</v>
      </c>
      <c r="C90" s="43"/>
      <c r="D90" s="43"/>
      <c r="E90" s="54">
        <f>SUM(E91:E94)</f>
        <v>0</v>
      </c>
      <c r="F90" s="54">
        <f t="shared" ref="F90:J90" si="22">SUM(F91:F94)</f>
        <v>4105</v>
      </c>
      <c r="G90" s="54">
        <f t="shared" si="22"/>
        <v>874</v>
      </c>
      <c r="H90" s="54">
        <f t="shared" si="22"/>
        <v>1751</v>
      </c>
      <c r="I90" s="54">
        <f t="shared" si="22"/>
        <v>615</v>
      </c>
      <c r="J90" s="54">
        <f t="shared" si="22"/>
        <v>0</v>
      </c>
      <c r="K90" s="43"/>
      <c r="L90" s="33">
        <f t="shared" ref="L90:L108" si="23">SUM(C90:K90)</f>
        <v>7345</v>
      </c>
      <c r="N90" s="75">
        <f>N94</f>
        <v>0</v>
      </c>
      <c r="P90" s="93"/>
      <c r="Q90" s="93"/>
      <c r="R90" s="93"/>
      <c r="S90" s="93"/>
    </row>
    <row r="91" spans="2:19" ht="15.95" customHeight="1">
      <c r="B91" s="29" t="s">
        <v>114</v>
      </c>
      <c r="C91" s="43"/>
      <c r="D91" s="43"/>
      <c r="E91" s="17">
        <v>0</v>
      </c>
      <c r="F91" s="17">
        <v>3805</v>
      </c>
      <c r="G91" s="17">
        <v>559</v>
      </c>
      <c r="H91" s="17">
        <v>943</v>
      </c>
      <c r="I91" s="17">
        <v>86</v>
      </c>
      <c r="J91" s="17">
        <v>0</v>
      </c>
      <c r="K91" s="43"/>
      <c r="L91" s="33">
        <f t="shared" si="23"/>
        <v>5393</v>
      </c>
      <c r="N91" s="69"/>
      <c r="P91" s="93"/>
      <c r="Q91" s="93"/>
      <c r="R91" s="93"/>
      <c r="S91" s="93"/>
    </row>
    <row r="92" spans="2:19" ht="15.95" customHeight="1">
      <c r="B92" s="29" t="s">
        <v>115</v>
      </c>
      <c r="C92" s="43"/>
      <c r="D92" s="43"/>
      <c r="E92" s="17">
        <v>0</v>
      </c>
      <c r="F92" s="17">
        <v>300</v>
      </c>
      <c r="G92" s="17">
        <v>0</v>
      </c>
      <c r="H92" s="17">
        <v>0</v>
      </c>
      <c r="I92" s="17">
        <v>0</v>
      </c>
      <c r="J92" s="17">
        <v>0</v>
      </c>
      <c r="K92" s="43"/>
      <c r="L92" s="33">
        <f t="shared" si="23"/>
        <v>300</v>
      </c>
      <c r="N92" s="69"/>
      <c r="P92" s="93"/>
      <c r="Q92" s="93"/>
      <c r="R92" s="93"/>
      <c r="S92" s="93"/>
    </row>
    <row r="93" spans="2:19" ht="15.95" customHeight="1">
      <c r="B93" s="29" t="s">
        <v>59</v>
      </c>
      <c r="C93" s="43"/>
      <c r="D93" s="43"/>
      <c r="E93" s="43"/>
      <c r="F93" s="43"/>
      <c r="G93" s="17">
        <v>0</v>
      </c>
      <c r="H93" s="17">
        <v>0</v>
      </c>
      <c r="I93" s="17">
        <v>0</v>
      </c>
      <c r="J93" s="17">
        <v>0</v>
      </c>
      <c r="K93" s="43"/>
      <c r="L93" s="33">
        <f t="shared" si="23"/>
        <v>0</v>
      </c>
      <c r="N93" s="69"/>
      <c r="P93" s="93"/>
      <c r="Q93" s="93"/>
      <c r="R93" s="93"/>
      <c r="S93" s="93"/>
    </row>
    <row r="94" spans="2:19" ht="15.95" customHeight="1">
      <c r="B94" s="52" t="s">
        <v>60</v>
      </c>
      <c r="C94" s="43"/>
      <c r="D94" s="43"/>
      <c r="E94" s="17">
        <v>0</v>
      </c>
      <c r="F94" s="17">
        <v>0</v>
      </c>
      <c r="G94" s="17">
        <v>315</v>
      </c>
      <c r="H94" s="17">
        <v>808</v>
      </c>
      <c r="I94" s="17">
        <v>529</v>
      </c>
      <c r="J94" s="17">
        <v>0</v>
      </c>
      <c r="K94" s="43"/>
      <c r="L94" s="33">
        <f t="shared" si="23"/>
        <v>1652</v>
      </c>
      <c r="N94" s="87">
        <v>0</v>
      </c>
      <c r="P94" s="93"/>
      <c r="Q94" s="93"/>
      <c r="R94" s="93"/>
      <c r="S94" s="93"/>
    </row>
    <row r="95" spans="2:19" ht="15.95" customHeight="1">
      <c r="B95" s="52" t="s">
        <v>1</v>
      </c>
      <c r="C95" s="43"/>
      <c r="D95" s="43"/>
      <c r="E95" s="17">
        <v>0</v>
      </c>
      <c r="F95" s="43"/>
      <c r="G95" s="43"/>
      <c r="H95" s="43"/>
      <c r="I95" s="43"/>
      <c r="J95" s="43"/>
      <c r="K95" s="43"/>
      <c r="L95" s="33">
        <f>SUM(C95:K95)</f>
        <v>0</v>
      </c>
      <c r="N95" s="69"/>
      <c r="P95" s="93"/>
      <c r="Q95" s="93"/>
      <c r="R95" s="93"/>
      <c r="S95" s="93"/>
    </row>
    <row r="96" spans="2:19" ht="15.95" customHeight="1">
      <c r="B96" s="29" t="s">
        <v>78</v>
      </c>
      <c r="C96" s="43"/>
      <c r="D96" s="43"/>
      <c r="E96" s="17">
        <v>1018</v>
      </c>
      <c r="F96" s="43"/>
      <c r="G96" s="43"/>
      <c r="H96" s="43"/>
      <c r="I96" s="43"/>
      <c r="J96" s="43"/>
      <c r="K96" s="43"/>
      <c r="L96" s="33">
        <f>SUM(C96:K96)</f>
        <v>1018</v>
      </c>
      <c r="N96" s="87">
        <v>0</v>
      </c>
      <c r="P96" s="93"/>
      <c r="Q96" s="93"/>
      <c r="R96" s="93"/>
      <c r="S96" s="93"/>
    </row>
    <row r="97" spans="2:19" ht="15.95" customHeight="1">
      <c r="B97" s="29" t="s">
        <v>79</v>
      </c>
      <c r="C97" s="43"/>
      <c r="D97" s="43"/>
      <c r="E97" s="17">
        <v>654</v>
      </c>
      <c r="F97" s="17">
        <v>0</v>
      </c>
      <c r="G97" s="17">
        <v>0</v>
      </c>
      <c r="H97" s="17">
        <v>0</v>
      </c>
      <c r="I97" s="17">
        <v>1</v>
      </c>
      <c r="J97" s="17">
        <v>0</v>
      </c>
      <c r="K97" s="43"/>
      <c r="L97" s="33">
        <f t="shared" si="23"/>
        <v>655</v>
      </c>
      <c r="N97" s="87">
        <v>0</v>
      </c>
      <c r="P97" s="93"/>
      <c r="Q97" s="93"/>
      <c r="R97" s="93"/>
      <c r="S97" s="93"/>
    </row>
    <row r="98" spans="2:19" ht="15.95" customHeight="1">
      <c r="B98" s="53" t="s">
        <v>80</v>
      </c>
      <c r="C98" s="43"/>
      <c r="D98" s="43"/>
      <c r="E98" s="54">
        <f t="shared" ref="E98:J98" si="24">SUM(E99,E102:E108)</f>
        <v>5288</v>
      </c>
      <c r="F98" s="54">
        <f t="shared" si="24"/>
        <v>3124</v>
      </c>
      <c r="G98" s="54">
        <f t="shared" si="24"/>
        <v>502</v>
      </c>
      <c r="H98" s="54">
        <f t="shared" si="24"/>
        <v>2663</v>
      </c>
      <c r="I98" s="54">
        <f t="shared" si="24"/>
        <v>318</v>
      </c>
      <c r="J98" s="54">
        <f t="shared" si="24"/>
        <v>0</v>
      </c>
      <c r="K98" s="43"/>
      <c r="L98" s="33">
        <f t="shared" si="23"/>
        <v>11895</v>
      </c>
      <c r="N98" s="75">
        <f>SUM(N101:N103)</f>
        <v>0</v>
      </c>
      <c r="P98" s="93"/>
      <c r="Q98" s="93"/>
      <c r="R98" s="93"/>
      <c r="S98" s="93"/>
    </row>
    <row r="99" spans="2:19" ht="15.95" customHeight="1">
      <c r="B99" s="63" t="s">
        <v>2</v>
      </c>
      <c r="C99" s="43"/>
      <c r="D99" s="43"/>
      <c r="E99" s="54">
        <f>SUM(E100:E101)</f>
        <v>166</v>
      </c>
      <c r="F99" s="54">
        <f t="shared" ref="F99:J99" si="25">SUM(F100:F101)</f>
        <v>1658</v>
      </c>
      <c r="G99" s="54">
        <f t="shared" si="25"/>
        <v>445</v>
      </c>
      <c r="H99" s="54">
        <f t="shared" si="25"/>
        <v>1511</v>
      </c>
      <c r="I99" s="54">
        <f t="shared" si="25"/>
        <v>209</v>
      </c>
      <c r="J99" s="54">
        <f t="shared" si="25"/>
        <v>0</v>
      </c>
      <c r="K99" s="43"/>
      <c r="L99" s="33">
        <f t="shared" si="23"/>
        <v>3989</v>
      </c>
      <c r="N99" s="75">
        <f>SUM(N100:N101)</f>
        <v>0</v>
      </c>
      <c r="P99" s="93"/>
      <c r="Q99" s="93"/>
      <c r="R99" s="93"/>
      <c r="S99" s="93"/>
    </row>
    <row r="100" spans="2:19" ht="15.95" customHeight="1">
      <c r="B100" s="52" t="s">
        <v>107</v>
      </c>
      <c r="C100" s="43"/>
      <c r="D100" s="43"/>
      <c r="E100" s="17">
        <v>0</v>
      </c>
      <c r="F100" s="17">
        <v>850</v>
      </c>
      <c r="G100" s="17">
        <v>0</v>
      </c>
      <c r="H100" s="17">
        <v>0</v>
      </c>
      <c r="I100" s="17">
        <v>0</v>
      </c>
      <c r="J100" s="17">
        <v>0</v>
      </c>
      <c r="K100" s="43"/>
      <c r="L100" s="33">
        <f t="shared" si="23"/>
        <v>850</v>
      </c>
      <c r="N100" s="17">
        <v>0</v>
      </c>
      <c r="P100" s="93"/>
      <c r="Q100" s="93"/>
      <c r="R100" s="93"/>
      <c r="S100" s="93"/>
    </row>
    <row r="101" spans="2:19" ht="15.95" customHeight="1">
      <c r="B101" s="52" t="s">
        <v>61</v>
      </c>
      <c r="C101" s="43"/>
      <c r="D101" s="43"/>
      <c r="E101" s="17">
        <v>166</v>
      </c>
      <c r="F101" s="17">
        <v>808</v>
      </c>
      <c r="G101" s="17">
        <v>445</v>
      </c>
      <c r="H101" s="17">
        <v>1511</v>
      </c>
      <c r="I101" s="17">
        <v>209</v>
      </c>
      <c r="J101" s="17">
        <v>0</v>
      </c>
      <c r="K101" s="43"/>
      <c r="L101" s="33">
        <f t="shared" si="23"/>
        <v>3139</v>
      </c>
      <c r="N101" s="87">
        <v>0</v>
      </c>
      <c r="P101" s="93"/>
      <c r="Q101" s="93"/>
      <c r="R101" s="93"/>
      <c r="S101" s="93"/>
    </row>
    <row r="102" spans="2:19" ht="15.95" customHeight="1">
      <c r="B102" s="52" t="s">
        <v>3</v>
      </c>
      <c r="C102" s="43"/>
      <c r="D102" s="43"/>
      <c r="E102" s="17">
        <v>0</v>
      </c>
      <c r="F102" s="17">
        <v>440</v>
      </c>
      <c r="G102" s="17">
        <v>13</v>
      </c>
      <c r="H102" s="17">
        <v>905</v>
      </c>
      <c r="I102" s="17">
        <v>33</v>
      </c>
      <c r="J102" s="17">
        <v>0</v>
      </c>
      <c r="K102" s="43"/>
      <c r="L102" s="33">
        <f t="shared" si="23"/>
        <v>1391</v>
      </c>
      <c r="N102" s="87">
        <v>0</v>
      </c>
      <c r="P102" s="93"/>
      <c r="Q102" s="93"/>
      <c r="R102" s="93"/>
      <c r="S102" s="93"/>
    </row>
    <row r="103" spans="2:19" ht="15.95" customHeight="1">
      <c r="B103" s="29" t="s">
        <v>81</v>
      </c>
      <c r="C103" s="43"/>
      <c r="D103" s="43"/>
      <c r="E103" s="17">
        <v>0</v>
      </c>
      <c r="F103" s="17">
        <v>693</v>
      </c>
      <c r="G103" s="17">
        <v>36</v>
      </c>
      <c r="H103" s="17">
        <v>27</v>
      </c>
      <c r="I103" s="17">
        <v>9</v>
      </c>
      <c r="J103" s="17">
        <v>0</v>
      </c>
      <c r="K103" s="43"/>
      <c r="L103" s="33">
        <f t="shared" si="23"/>
        <v>765</v>
      </c>
      <c r="N103" s="87">
        <v>0</v>
      </c>
      <c r="P103" s="93"/>
      <c r="Q103" s="93"/>
      <c r="R103" s="93"/>
      <c r="S103" s="93"/>
    </row>
    <row r="104" spans="2:19" ht="15.95" customHeight="1">
      <c r="B104" s="29" t="s">
        <v>82</v>
      </c>
      <c r="C104" s="43"/>
      <c r="D104" s="43"/>
      <c r="E104" s="17">
        <v>95</v>
      </c>
      <c r="F104" s="17">
        <v>56</v>
      </c>
      <c r="G104" s="17">
        <v>8</v>
      </c>
      <c r="H104" s="17">
        <v>50</v>
      </c>
      <c r="I104" s="17">
        <v>-2</v>
      </c>
      <c r="J104" s="17">
        <v>0</v>
      </c>
      <c r="K104" s="43"/>
      <c r="L104" s="33">
        <f t="shared" si="23"/>
        <v>207</v>
      </c>
      <c r="N104" s="69"/>
      <c r="P104" s="93"/>
      <c r="Q104" s="93"/>
      <c r="R104" s="93"/>
      <c r="S104" s="93"/>
    </row>
    <row r="105" spans="2:19" ht="15.95" customHeight="1">
      <c r="B105" s="29" t="s">
        <v>83</v>
      </c>
      <c r="C105" s="43"/>
      <c r="D105" s="43"/>
      <c r="E105" s="43"/>
      <c r="F105" s="17">
        <v>0</v>
      </c>
      <c r="G105" s="17">
        <v>0</v>
      </c>
      <c r="H105" s="17">
        <v>0</v>
      </c>
      <c r="I105" s="17">
        <v>0</v>
      </c>
      <c r="J105" s="17">
        <v>0</v>
      </c>
      <c r="K105" s="43"/>
      <c r="L105" s="33">
        <f t="shared" si="23"/>
        <v>0</v>
      </c>
      <c r="N105" s="69"/>
      <c r="P105" s="93"/>
      <c r="Q105" s="93"/>
      <c r="R105" s="93"/>
      <c r="S105" s="93"/>
    </row>
    <row r="106" spans="2:19" ht="15.95" customHeight="1">
      <c r="B106" s="29" t="s">
        <v>84</v>
      </c>
      <c r="C106" s="43"/>
      <c r="D106" s="43"/>
      <c r="E106" s="17">
        <v>118</v>
      </c>
      <c r="F106" s="61"/>
      <c r="G106" s="61"/>
      <c r="H106" s="61"/>
      <c r="I106" s="61"/>
      <c r="J106" s="61"/>
      <c r="K106" s="43"/>
      <c r="L106" s="33">
        <f t="shared" si="23"/>
        <v>118</v>
      </c>
      <c r="N106" s="69"/>
      <c r="P106" s="93"/>
      <c r="Q106" s="93"/>
      <c r="R106" s="93"/>
      <c r="S106" s="93"/>
    </row>
    <row r="107" spans="2:19" ht="15.95" customHeight="1">
      <c r="B107" s="29" t="s">
        <v>85</v>
      </c>
      <c r="C107" s="43"/>
      <c r="D107" s="43"/>
      <c r="E107" s="17">
        <v>3352</v>
      </c>
      <c r="F107" s="61"/>
      <c r="G107" s="61"/>
      <c r="H107" s="61"/>
      <c r="I107" s="61"/>
      <c r="J107" s="61"/>
      <c r="K107" s="43"/>
      <c r="L107" s="33">
        <f t="shared" si="23"/>
        <v>3352</v>
      </c>
      <c r="N107" s="69"/>
      <c r="P107" s="93"/>
      <c r="Q107" s="93"/>
      <c r="R107" s="93"/>
      <c r="S107" s="93"/>
    </row>
    <row r="108" spans="2:19" ht="15.95" customHeight="1">
      <c r="B108" s="29" t="s">
        <v>86</v>
      </c>
      <c r="C108" s="43"/>
      <c r="D108" s="43"/>
      <c r="E108" s="17">
        <v>1557</v>
      </c>
      <c r="F108" s="17">
        <v>277</v>
      </c>
      <c r="G108" s="17">
        <v>0</v>
      </c>
      <c r="H108" s="17">
        <v>170</v>
      </c>
      <c r="I108" s="17">
        <v>69</v>
      </c>
      <c r="J108" s="17">
        <v>0</v>
      </c>
      <c r="K108" s="43"/>
      <c r="L108" s="33">
        <f t="shared" si="23"/>
        <v>2073</v>
      </c>
      <c r="N108" s="69"/>
      <c r="P108" s="93"/>
      <c r="Q108" s="93"/>
      <c r="R108" s="93"/>
      <c r="S108" s="93"/>
    </row>
    <row r="109" spans="2:19" ht="15.95" customHeight="1">
      <c r="B109" s="60" t="s">
        <v>62</v>
      </c>
      <c r="C109" s="32">
        <f>C28</f>
        <v>943</v>
      </c>
      <c r="D109" s="32">
        <f>D28</f>
        <v>40</v>
      </c>
      <c r="E109" s="32">
        <f t="shared" ref="E109:J109" si="26">SUM(E85:E88)</f>
        <v>10328</v>
      </c>
      <c r="F109" s="32">
        <f t="shared" si="26"/>
        <v>10255</v>
      </c>
      <c r="G109" s="32">
        <f t="shared" si="26"/>
        <v>1965</v>
      </c>
      <c r="H109" s="32">
        <f t="shared" si="26"/>
        <v>5296</v>
      </c>
      <c r="I109" s="32">
        <f t="shared" si="26"/>
        <v>1852</v>
      </c>
      <c r="J109" s="32">
        <f t="shared" si="26"/>
        <v>117</v>
      </c>
      <c r="K109" s="32">
        <f>K28</f>
        <v>389</v>
      </c>
      <c r="L109" s="32">
        <f>SUM(C109:K109)</f>
        <v>31185</v>
      </c>
      <c r="N109" s="35">
        <f>N88</f>
        <v>0</v>
      </c>
      <c r="P109" s="93"/>
      <c r="Q109" s="93"/>
      <c r="R109" s="93"/>
      <c r="S109" s="93"/>
    </row>
    <row r="110" spans="2:19" ht="12.75" customHeight="1">
      <c r="B110" s="8"/>
      <c r="C110" s="5"/>
      <c r="D110" s="5"/>
      <c r="E110" s="5"/>
      <c r="F110" s="5"/>
      <c r="G110" s="5"/>
      <c r="H110" s="5"/>
      <c r="I110" s="5"/>
      <c r="J110" s="5"/>
      <c r="K110" s="6"/>
      <c r="L110" s="6"/>
      <c r="P110" s="93"/>
      <c r="Q110" s="93"/>
      <c r="R110" s="93"/>
      <c r="S110" s="93"/>
    </row>
    <row r="111" spans="2:19" ht="15.95" customHeight="1">
      <c r="B111" s="70" t="s">
        <v>55</v>
      </c>
      <c r="C111" s="72"/>
      <c r="D111" s="73"/>
      <c r="E111" s="71">
        <f>E28-E109</f>
        <v>0</v>
      </c>
      <c r="F111" s="71">
        <f t="shared" ref="F111:L111" si="27">F28-F109</f>
        <v>0</v>
      </c>
      <c r="G111" s="71">
        <f t="shared" si="27"/>
        <v>0</v>
      </c>
      <c r="H111" s="71">
        <f t="shared" si="27"/>
        <v>0</v>
      </c>
      <c r="I111" s="71">
        <f t="shared" si="27"/>
        <v>0</v>
      </c>
      <c r="J111" s="71">
        <f t="shared" si="27"/>
        <v>0</v>
      </c>
      <c r="K111" s="74"/>
      <c r="L111" s="71">
        <f t="shared" si="27"/>
        <v>0</v>
      </c>
      <c r="P111" s="93"/>
      <c r="Q111" s="93"/>
      <c r="R111" s="93"/>
      <c r="S111" s="93"/>
    </row>
    <row r="112" spans="2:19" ht="12.75" customHeight="1">
      <c r="B112" s="8"/>
      <c r="C112" s="5"/>
      <c r="D112" s="5"/>
      <c r="E112" s="5"/>
      <c r="F112" s="5"/>
      <c r="G112" s="5"/>
      <c r="H112" s="5"/>
      <c r="I112" s="5"/>
      <c r="J112" s="5"/>
      <c r="K112" s="6"/>
      <c r="L112" s="6"/>
      <c r="P112" s="93"/>
      <c r="Q112" s="93"/>
      <c r="R112" s="93"/>
      <c r="S112" s="93"/>
    </row>
    <row r="113" spans="2:19" ht="15.95" customHeight="1">
      <c r="B113" s="29" t="s">
        <v>66</v>
      </c>
      <c r="C113" s="43"/>
      <c r="D113" s="43"/>
      <c r="E113" s="17">
        <v>0</v>
      </c>
      <c r="F113" s="17">
        <v>0</v>
      </c>
      <c r="G113" s="17">
        <v>0</v>
      </c>
      <c r="H113" s="17">
        <v>0</v>
      </c>
      <c r="I113" s="17">
        <v>0</v>
      </c>
      <c r="J113" s="17">
        <v>0</v>
      </c>
      <c r="K113" s="43"/>
      <c r="L113" s="33">
        <f>SUM(C113:K113)</f>
        <v>0</v>
      </c>
      <c r="M113" s="76" t="s">
        <v>122</v>
      </c>
      <c r="P113" s="93"/>
      <c r="Q113" s="93"/>
      <c r="R113" s="93"/>
      <c r="S113" s="93"/>
    </row>
    <row r="114" spans="2:19" ht="15.95" customHeight="1">
      <c r="B114" s="52" t="s">
        <v>5</v>
      </c>
      <c r="C114" s="43"/>
      <c r="D114" s="43"/>
      <c r="E114" s="43"/>
      <c r="F114" s="43"/>
      <c r="G114" s="43"/>
      <c r="H114" s="43"/>
      <c r="I114" s="43"/>
      <c r="J114" s="43"/>
      <c r="K114" s="43"/>
      <c r="L114" s="17">
        <v>40</v>
      </c>
      <c r="M114" s="76" t="s">
        <v>122</v>
      </c>
      <c r="P114" s="93"/>
      <c r="Q114" s="93"/>
      <c r="R114" s="93"/>
      <c r="S114" s="93"/>
    </row>
    <row r="115" spans="2:19" ht="12.75" customHeight="1">
      <c r="B115" s="8"/>
      <c r="C115" s="5"/>
      <c r="D115" s="5"/>
      <c r="E115" s="5"/>
      <c r="F115" s="5"/>
      <c r="G115" s="5"/>
      <c r="H115" s="5"/>
      <c r="I115" s="5"/>
      <c r="J115" s="5"/>
      <c r="K115" s="5"/>
      <c r="L115" s="5"/>
      <c r="P115" s="93"/>
      <c r="Q115" s="93"/>
      <c r="R115" s="93"/>
      <c r="S115" s="93"/>
    </row>
    <row r="116" spans="2:19" ht="15.95" customHeight="1">
      <c r="B116" s="55" t="s">
        <v>100</v>
      </c>
      <c r="C116" s="3"/>
      <c r="D116" s="3"/>
      <c r="E116" s="3"/>
      <c r="F116" s="3"/>
      <c r="G116" s="3"/>
      <c r="H116" s="3"/>
      <c r="I116" s="3"/>
      <c r="J116" s="3"/>
      <c r="K116" s="3"/>
      <c r="L116" s="3"/>
      <c r="P116" s="93"/>
      <c r="Q116" s="93"/>
      <c r="R116" s="93"/>
      <c r="S116" s="93"/>
    </row>
    <row r="117" spans="2:19" ht="15.95" customHeight="1">
      <c r="B117" s="67" t="s">
        <v>0</v>
      </c>
      <c r="C117" s="43"/>
      <c r="D117" s="43"/>
      <c r="E117" s="17">
        <v>0</v>
      </c>
      <c r="F117" s="17">
        <v>0</v>
      </c>
      <c r="G117" s="17">
        <v>0</v>
      </c>
      <c r="H117" s="17">
        <v>0</v>
      </c>
      <c r="I117" s="17">
        <v>0</v>
      </c>
      <c r="J117" s="17">
        <v>0</v>
      </c>
      <c r="K117" s="43"/>
      <c r="L117" s="33">
        <f>SUM(C117:K117)</f>
        <v>0</v>
      </c>
      <c r="P117" s="93"/>
      <c r="Q117" s="93"/>
      <c r="R117" s="93"/>
      <c r="S117" s="93"/>
    </row>
    <row r="118" spans="2:19" ht="15.95" customHeight="1">
      <c r="B118" s="29" t="s">
        <v>65</v>
      </c>
      <c r="C118" s="43"/>
      <c r="D118" s="43"/>
      <c r="E118" s="17">
        <v>0</v>
      </c>
      <c r="F118" s="17">
        <v>0</v>
      </c>
      <c r="G118" s="17">
        <v>0</v>
      </c>
      <c r="H118" s="17">
        <v>0</v>
      </c>
      <c r="I118" s="17">
        <v>0</v>
      </c>
      <c r="J118" s="17">
        <v>0</v>
      </c>
      <c r="K118" s="43"/>
      <c r="L118" s="33">
        <f>SUM(C118:K118)</f>
        <v>0</v>
      </c>
      <c r="P118" s="93"/>
      <c r="Q118" s="93"/>
      <c r="R118" s="93"/>
      <c r="S118" s="93"/>
    </row>
    <row r="119" spans="2:19" ht="15.95" customHeight="1">
      <c r="B119" s="29" t="s">
        <v>88</v>
      </c>
      <c r="C119" s="43"/>
      <c r="D119" s="43"/>
      <c r="E119" s="17">
        <v>0</v>
      </c>
      <c r="F119" s="17">
        <v>0</v>
      </c>
      <c r="G119" s="17">
        <v>0</v>
      </c>
      <c r="H119" s="17">
        <v>0</v>
      </c>
      <c r="I119" s="17">
        <v>0</v>
      </c>
      <c r="J119" s="17">
        <v>0</v>
      </c>
      <c r="K119" s="43"/>
      <c r="L119" s="33">
        <f>SUM(C119:K119)</f>
        <v>0</v>
      </c>
      <c r="P119" s="93"/>
      <c r="Q119" s="93"/>
      <c r="R119" s="93"/>
      <c r="S119" s="93"/>
    </row>
    <row r="120" spans="2:19" ht="15.95" customHeight="1">
      <c r="B120" s="53" t="s">
        <v>76</v>
      </c>
      <c r="C120" s="43"/>
      <c r="D120" s="43"/>
      <c r="E120" s="54">
        <f t="shared" ref="E120:J120" si="28">SUM(E121,E126)</f>
        <v>0</v>
      </c>
      <c r="F120" s="54">
        <f t="shared" si="28"/>
        <v>-2680</v>
      </c>
      <c r="G120" s="54">
        <f t="shared" si="28"/>
        <v>-796</v>
      </c>
      <c r="H120" s="54">
        <f t="shared" si="28"/>
        <v>-271</v>
      </c>
      <c r="I120" s="54">
        <f t="shared" si="28"/>
        <v>-286</v>
      </c>
      <c r="J120" s="54">
        <f t="shared" si="28"/>
        <v>0</v>
      </c>
      <c r="K120" s="43"/>
      <c r="L120" s="33">
        <f>SUM(C120:K120)</f>
        <v>-4033</v>
      </c>
      <c r="P120" s="93"/>
      <c r="Q120" s="93"/>
      <c r="R120" s="93"/>
      <c r="S120" s="93"/>
    </row>
    <row r="121" spans="2:19" ht="15.95" customHeight="1">
      <c r="B121" s="53" t="s">
        <v>77</v>
      </c>
      <c r="C121" s="43"/>
      <c r="D121" s="43"/>
      <c r="E121" s="54">
        <f t="shared" ref="E121:J121" si="29">SUM(E122:E125)</f>
        <v>0</v>
      </c>
      <c r="F121" s="54">
        <f t="shared" si="29"/>
        <v>-2461</v>
      </c>
      <c r="G121" s="54">
        <f t="shared" si="29"/>
        <v>-757</v>
      </c>
      <c r="H121" s="54">
        <f t="shared" si="29"/>
        <v>-147</v>
      </c>
      <c r="I121" s="54">
        <f t="shared" si="29"/>
        <v>-271</v>
      </c>
      <c r="J121" s="54">
        <f t="shared" si="29"/>
        <v>0</v>
      </c>
      <c r="K121" s="43"/>
      <c r="L121" s="33">
        <f>SUM(C121:K121)</f>
        <v>-3636</v>
      </c>
      <c r="P121" s="93"/>
      <c r="Q121" s="93"/>
      <c r="R121" s="93"/>
      <c r="S121" s="93"/>
    </row>
    <row r="122" spans="2:19" ht="15.95" customHeight="1">
      <c r="B122" s="68" t="s">
        <v>58</v>
      </c>
      <c r="C122" s="43"/>
      <c r="D122" s="43"/>
      <c r="E122" s="88">
        <v>0</v>
      </c>
      <c r="F122" s="88">
        <v>-2461</v>
      </c>
      <c r="G122" s="88">
        <v>-757</v>
      </c>
      <c r="H122" s="88">
        <v>-147</v>
      </c>
      <c r="I122" s="88">
        <v>-264</v>
      </c>
      <c r="J122" s="88">
        <v>0</v>
      </c>
      <c r="K122" s="43"/>
      <c r="L122" s="33">
        <f t="shared" ref="L122:L134" si="30">SUM(C122:K122)</f>
        <v>-3629</v>
      </c>
      <c r="P122" s="93"/>
      <c r="Q122" s="93"/>
      <c r="R122" s="93"/>
      <c r="S122" s="93"/>
    </row>
    <row r="123" spans="2:19" ht="15.95" customHeight="1">
      <c r="B123" s="68" t="s">
        <v>1</v>
      </c>
      <c r="C123" s="43"/>
      <c r="D123" s="43"/>
      <c r="E123" s="17">
        <v>0</v>
      </c>
      <c r="F123" s="43"/>
      <c r="G123" s="43"/>
      <c r="H123" s="43"/>
      <c r="I123" s="43"/>
      <c r="J123" s="43"/>
      <c r="K123" s="43"/>
      <c r="L123" s="33">
        <f>SUM(C123:K123)</f>
        <v>0</v>
      </c>
      <c r="P123" s="93"/>
      <c r="Q123" s="93"/>
      <c r="R123" s="93"/>
      <c r="S123" s="93"/>
    </row>
    <row r="124" spans="2:19" ht="15.95" customHeight="1">
      <c r="B124" s="30" t="s">
        <v>78</v>
      </c>
      <c r="C124" s="43"/>
      <c r="D124" s="43"/>
      <c r="E124" s="17">
        <v>0</v>
      </c>
      <c r="F124" s="43"/>
      <c r="G124" s="43"/>
      <c r="H124" s="43"/>
      <c r="I124" s="43"/>
      <c r="J124" s="43"/>
      <c r="K124" s="43"/>
      <c r="L124" s="33">
        <f>SUM(C124:K124)</f>
        <v>0</v>
      </c>
      <c r="P124" s="93"/>
      <c r="Q124" s="93"/>
      <c r="R124" s="93"/>
      <c r="S124" s="93"/>
    </row>
    <row r="125" spans="2:19" ht="15.95" customHeight="1">
      <c r="B125" s="30" t="s">
        <v>79</v>
      </c>
      <c r="C125" s="43"/>
      <c r="D125" s="43"/>
      <c r="E125" s="88">
        <v>0</v>
      </c>
      <c r="F125" s="88">
        <v>0</v>
      </c>
      <c r="G125" s="88">
        <v>0</v>
      </c>
      <c r="H125" s="88">
        <v>0</v>
      </c>
      <c r="I125" s="88">
        <v>-7</v>
      </c>
      <c r="J125" s="88">
        <v>0</v>
      </c>
      <c r="K125" s="43"/>
      <c r="L125" s="33">
        <f t="shared" si="30"/>
        <v>-7</v>
      </c>
      <c r="P125" s="93"/>
      <c r="Q125" s="93"/>
      <c r="R125" s="93"/>
      <c r="S125" s="93"/>
    </row>
    <row r="126" spans="2:19" ht="15.95" customHeight="1">
      <c r="B126" s="53" t="s">
        <v>80</v>
      </c>
      <c r="C126" s="43"/>
      <c r="D126" s="43"/>
      <c r="E126" s="54">
        <f t="shared" ref="E126:J126" si="31">SUM(E127:E134)</f>
        <v>0</v>
      </c>
      <c r="F126" s="54">
        <f t="shared" si="31"/>
        <v>-219</v>
      </c>
      <c r="G126" s="54">
        <f t="shared" si="31"/>
        <v>-39</v>
      </c>
      <c r="H126" s="54">
        <f t="shared" si="31"/>
        <v>-124</v>
      </c>
      <c r="I126" s="54">
        <f t="shared" si="31"/>
        <v>-15</v>
      </c>
      <c r="J126" s="54">
        <f t="shared" si="31"/>
        <v>0</v>
      </c>
      <c r="K126" s="43"/>
      <c r="L126" s="33">
        <f t="shared" si="30"/>
        <v>-397</v>
      </c>
      <c r="P126" s="93"/>
      <c r="Q126" s="93"/>
      <c r="R126" s="93"/>
      <c r="S126" s="93"/>
    </row>
    <row r="127" spans="2:19" ht="15.95" customHeight="1">
      <c r="B127" s="68" t="s">
        <v>2</v>
      </c>
      <c r="C127" s="43"/>
      <c r="D127" s="43"/>
      <c r="E127" s="17">
        <v>0</v>
      </c>
      <c r="F127" s="17">
        <v>-175</v>
      </c>
      <c r="G127" s="17">
        <v>-39</v>
      </c>
      <c r="H127" s="17">
        <v>-124</v>
      </c>
      <c r="I127" s="17">
        <v>-15</v>
      </c>
      <c r="J127" s="17">
        <v>0</v>
      </c>
      <c r="K127" s="43"/>
      <c r="L127" s="33">
        <f t="shared" si="30"/>
        <v>-353</v>
      </c>
      <c r="P127" s="93"/>
      <c r="Q127" s="93"/>
      <c r="R127" s="93"/>
      <c r="S127" s="93"/>
    </row>
    <row r="128" spans="2:19" ht="15.95" customHeight="1">
      <c r="B128" s="68" t="s">
        <v>3</v>
      </c>
      <c r="C128" s="43"/>
      <c r="D128" s="43"/>
      <c r="E128" s="17">
        <v>0</v>
      </c>
      <c r="F128" s="17">
        <v>0</v>
      </c>
      <c r="G128" s="17">
        <v>0</v>
      </c>
      <c r="H128" s="17">
        <v>0</v>
      </c>
      <c r="I128" s="17">
        <v>0</v>
      </c>
      <c r="J128" s="17">
        <v>0</v>
      </c>
      <c r="K128" s="43"/>
      <c r="L128" s="33">
        <f t="shared" si="30"/>
        <v>0</v>
      </c>
      <c r="P128" s="93"/>
      <c r="Q128" s="93"/>
      <c r="R128" s="93"/>
      <c r="S128" s="93"/>
    </row>
    <row r="129" spans="2:19" ht="15.95" customHeight="1">
      <c r="B129" s="30" t="s">
        <v>81</v>
      </c>
      <c r="C129" s="43"/>
      <c r="D129" s="43"/>
      <c r="E129" s="17">
        <v>0</v>
      </c>
      <c r="F129" s="17">
        <v>-1</v>
      </c>
      <c r="G129" s="17">
        <v>0</v>
      </c>
      <c r="H129" s="17">
        <v>0</v>
      </c>
      <c r="I129" s="17">
        <v>0</v>
      </c>
      <c r="J129" s="17">
        <v>0</v>
      </c>
      <c r="K129" s="43"/>
      <c r="L129" s="33">
        <f t="shared" si="30"/>
        <v>-1</v>
      </c>
      <c r="P129" s="93"/>
      <c r="Q129" s="93"/>
      <c r="R129" s="93"/>
      <c r="S129" s="93"/>
    </row>
    <row r="130" spans="2:19" ht="15.95" customHeight="1">
      <c r="B130" s="30" t="s">
        <v>82</v>
      </c>
      <c r="C130" s="43"/>
      <c r="D130" s="43"/>
      <c r="E130" s="17">
        <v>0</v>
      </c>
      <c r="F130" s="17">
        <v>0</v>
      </c>
      <c r="G130" s="17">
        <v>0</v>
      </c>
      <c r="H130" s="17">
        <v>0</v>
      </c>
      <c r="I130" s="17">
        <v>0</v>
      </c>
      <c r="J130" s="17">
        <v>0</v>
      </c>
      <c r="K130" s="43"/>
      <c r="L130" s="33">
        <f t="shared" si="30"/>
        <v>0</v>
      </c>
      <c r="P130" s="93"/>
      <c r="Q130" s="93"/>
      <c r="R130" s="93"/>
      <c r="S130" s="93"/>
    </row>
    <row r="131" spans="2:19" ht="15.95" customHeight="1">
      <c r="B131" s="30" t="s">
        <v>83</v>
      </c>
      <c r="C131" s="43"/>
      <c r="D131" s="43"/>
      <c r="E131" s="43"/>
      <c r="F131" s="17">
        <v>0</v>
      </c>
      <c r="G131" s="17">
        <v>0</v>
      </c>
      <c r="H131" s="17">
        <v>0</v>
      </c>
      <c r="I131" s="17">
        <v>0</v>
      </c>
      <c r="J131" s="17">
        <v>0</v>
      </c>
      <c r="K131" s="43"/>
      <c r="L131" s="33">
        <f t="shared" si="30"/>
        <v>0</v>
      </c>
      <c r="P131" s="93"/>
      <c r="Q131" s="93"/>
      <c r="R131" s="93"/>
      <c r="S131" s="93"/>
    </row>
    <row r="132" spans="2:19" ht="15.95" customHeight="1">
      <c r="B132" s="30" t="s">
        <v>84</v>
      </c>
      <c r="C132" s="43"/>
      <c r="D132" s="43"/>
      <c r="E132" s="17">
        <v>0</v>
      </c>
      <c r="F132" s="61"/>
      <c r="G132" s="61"/>
      <c r="H132" s="61"/>
      <c r="I132" s="61"/>
      <c r="J132" s="61"/>
      <c r="K132" s="43"/>
      <c r="L132" s="33">
        <f t="shared" si="30"/>
        <v>0</v>
      </c>
      <c r="P132" s="93"/>
      <c r="Q132" s="93"/>
      <c r="R132" s="93"/>
      <c r="S132" s="93"/>
    </row>
    <row r="133" spans="2:19" ht="15.95" customHeight="1">
      <c r="B133" s="30" t="s">
        <v>85</v>
      </c>
      <c r="C133" s="43"/>
      <c r="D133" s="43"/>
      <c r="E133" s="17">
        <v>0</v>
      </c>
      <c r="F133" s="61"/>
      <c r="G133" s="61"/>
      <c r="H133" s="61"/>
      <c r="I133" s="61"/>
      <c r="J133" s="61"/>
      <c r="K133" s="43"/>
      <c r="L133" s="33">
        <f t="shared" si="30"/>
        <v>0</v>
      </c>
      <c r="P133" s="93"/>
      <c r="Q133" s="93"/>
      <c r="R133" s="93"/>
      <c r="S133" s="93"/>
    </row>
    <row r="134" spans="2:19" ht="15.95" customHeight="1">
      <c r="B134" s="29" t="s">
        <v>86</v>
      </c>
      <c r="C134" s="43"/>
      <c r="D134" s="43"/>
      <c r="E134" s="17">
        <v>0</v>
      </c>
      <c r="F134" s="17">
        <v>-43</v>
      </c>
      <c r="G134" s="17">
        <v>0</v>
      </c>
      <c r="H134" s="17">
        <v>0</v>
      </c>
      <c r="I134" s="17">
        <v>0</v>
      </c>
      <c r="J134" s="17">
        <v>0</v>
      </c>
      <c r="K134" s="43"/>
      <c r="L134" s="33">
        <f t="shared" si="30"/>
        <v>-43</v>
      </c>
      <c r="P134" s="93"/>
      <c r="Q134" s="93"/>
      <c r="R134" s="93"/>
      <c r="S134" s="93"/>
    </row>
    <row r="135" spans="2:19" ht="15.95" customHeight="1">
      <c r="B135" s="31" t="s">
        <v>89</v>
      </c>
      <c r="C135" s="43"/>
      <c r="D135" s="43"/>
      <c r="E135" s="32">
        <f t="shared" ref="E135:J135" si="32">SUM(E117:E120)</f>
        <v>0</v>
      </c>
      <c r="F135" s="32">
        <f t="shared" si="32"/>
        <v>-2680</v>
      </c>
      <c r="G135" s="32">
        <f t="shared" si="32"/>
        <v>-796</v>
      </c>
      <c r="H135" s="32">
        <f t="shared" si="32"/>
        <v>-271</v>
      </c>
      <c r="I135" s="32">
        <f t="shared" si="32"/>
        <v>-286</v>
      </c>
      <c r="J135" s="32">
        <f t="shared" si="32"/>
        <v>0</v>
      </c>
      <c r="K135" s="43"/>
      <c r="L135" s="32">
        <f>SUM(C135:K135)</f>
        <v>-4033</v>
      </c>
      <c r="O135" s="16"/>
      <c r="P135" s="89">
        <v>-4033</v>
      </c>
      <c r="Q135" s="48">
        <f>P135-L135</f>
        <v>0</v>
      </c>
    </row>
    <row r="136" spans="2:19" ht="12.75" customHeight="1">
      <c r="B136" s="4"/>
      <c r="C136" s="3"/>
      <c r="D136" s="3"/>
      <c r="E136" s="3"/>
      <c r="F136" s="3"/>
      <c r="G136" s="3"/>
      <c r="H136" s="3"/>
      <c r="I136" s="3"/>
      <c r="J136" s="3"/>
      <c r="K136" s="3"/>
      <c r="L136" s="3"/>
      <c r="M136" s="3"/>
      <c r="P136" s="3"/>
    </row>
  </sheetData>
  <mergeCells count="12">
    <mergeCell ref="C6:C7"/>
    <mergeCell ref="D6:D7"/>
    <mergeCell ref="E6:E7"/>
    <mergeCell ref="F6:F7"/>
    <mergeCell ref="G6:G7"/>
    <mergeCell ref="P6:P7"/>
    <mergeCell ref="Q6:Q7"/>
    <mergeCell ref="H6:H7"/>
    <mergeCell ref="I6:I7"/>
    <mergeCell ref="J6:J7"/>
    <mergeCell ref="K6:K7"/>
    <mergeCell ref="L6:L7"/>
  </mergeCells>
  <conditionalFormatting sqref="M79:M81 M113:M114">
    <cfRule type="cellIs" dxfId="323" priority="24" operator="equal">
      <formula>"FAIL"</formula>
    </cfRule>
  </conditionalFormatting>
  <conditionalFormatting sqref="E77:J77 L77 E111:J111 L111">
    <cfRule type="cellIs" dxfId="322" priority="23" operator="notEqual">
      <formula>0</formula>
    </cfRule>
  </conditionalFormatting>
  <conditionalFormatting sqref="Q8:Q13 Q19:Q23 Q28 Q39:Q40 Q44 Q48 Q135">
    <cfRule type="cellIs" dxfId="321" priority="22" operator="notEqual">
      <formula>0</formula>
    </cfRule>
  </conditionalFormatting>
  <conditionalFormatting sqref="Q6:Q7">
    <cfRule type="expression" dxfId="320" priority="21">
      <formula>SUM($Q$8:$Q$135)&lt;&gt;0</formula>
    </cfRule>
  </conditionalFormatting>
  <conditionalFormatting sqref="C3:E3">
    <cfRule type="expression" dxfId="319" priority="20">
      <formula>$E$3&lt;&gt;0</formula>
    </cfRule>
  </conditionalFormatting>
  <conditionalFormatting sqref="C33:L33">
    <cfRule type="expression" dxfId="318" priority="18">
      <formula>ABS(C16-C33)&gt;1000</formula>
    </cfRule>
    <cfRule type="expression" dxfId="317" priority="19">
      <formula>ABS((C16-C33)/C33)&gt;0.1</formula>
    </cfRule>
  </conditionalFormatting>
  <conditionalFormatting sqref="C34:L34">
    <cfRule type="expression" dxfId="316" priority="16">
      <formula>ABS(C26-C34)&gt;1000</formula>
    </cfRule>
    <cfRule type="expression" dxfId="315" priority="17">
      <formula>ABS((C26-C34)/C34)&gt;0.1</formula>
    </cfRule>
  </conditionalFormatting>
  <conditionalFormatting sqref="C35:L35">
    <cfRule type="expression" dxfId="314" priority="14">
      <formula>ABS(C28-C35)&gt;1000</formula>
    </cfRule>
    <cfRule type="expression" dxfId="313" priority="15">
      <formula>ABS((C28-C35)/C35)&gt;0.1</formula>
    </cfRule>
  </conditionalFormatting>
  <conditionalFormatting sqref="Q45">
    <cfRule type="cellIs" dxfId="312" priority="13" operator="notEqual">
      <formula>0</formula>
    </cfRule>
  </conditionalFormatting>
  <dataValidations count="2">
    <dataValidation type="list" allowBlank="1" showInputMessage="1" showErrorMessage="1" sqref="H3">
      <formula1>#REF!</formula1>
    </dataValidation>
    <dataValidation errorStyle="warning" allowBlank="1" showInputMessage="1" showErrorMessage="1" sqref="E131 F132:J133 E126:J126 F123:J124 E120:J121 N54 N88 E54:J54 E88:J88 C117:D120 K117:K120 K79 C79:D79 C51:D54 K51:K54 E51:J51 C85:D88 K85:K88 C113:D113 K113"/>
  </dataValidations>
  <printOptions horizontalCentered="1" verticalCentered="1"/>
  <pageMargins left="0.47244094488188981" right="0.47244094488188981" top="0.47244094488188981" bottom="0.47244094488188981" header="0.51181102362204722" footer="0.51181102362204722"/>
  <pageSetup paperSize="8" scale="4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8DB4E2"/>
    <pageSetUpPr fitToPage="1"/>
  </sheetPr>
  <dimension ref="A1:S136"/>
  <sheetViews>
    <sheetView zoomScaleNormal="100" workbookViewId="0">
      <pane ySplit="7" topLeftCell="A8" activePane="bottomLeft" state="frozen"/>
      <selection activeCell="L1" sqref="L1"/>
      <selection pane="bottomLeft" activeCell="L1" sqref="L1"/>
    </sheetView>
  </sheetViews>
  <sheetFormatPr defaultColWidth="10" defaultRowHeight="12.75"/>
  <cols>
    <col min="1" max="1" width="2.7109375" style="85" customWidth="1"/>
    <col min="2" max="2" width="104" style="85" customWidth="1"/>
    <col min="3" max="5" width="13.42578125" style="85" customWidth="1"/>
    <col min="6" max="6" width="13.85546875" style="85" customWidth="1"/>
    <col min="7" max="8" width="12.5703125" style="85" customWidth="1"/>
    <col min="9" max="9" width="13.28515625" style="85" customWidth="1"/>
    <col min="10" max="10" width="12.28515625" style="85" customWidth="1"/>
    <col min="11" max="12" width="15.140625" style="85" customWidth="1"/>
    <col min="13" max="13" width="7.7109375" style="85" customWidth="1"/>
    <col min="14" max="14" width="13" style="85" customWidth="1"/>
    <col min="15" max="15" width="3.28515625" style="85" customWidth="1"/>
    <col min="16" max="16" width="10.7109375" style="85" customWidth="1"/>
    <col min="17" max="17" width="11.5703125" style="85" customWidth="1"/>
    <col min="18" max="18" width="12.42578125" style="85" customWidth="1"/>
    <col min="19" max="20" width="9.140625" style="85" customWidth="1"/>
    <col min="21" max="21" width="10" style="85"/>
    <col min="22" max="22" width="10" style="85" customWidth="1"/>
    <col min="23" max="16384" width="10" style="85"/>
  </cols>
  <sheetData>
    <row r="1" spans="1:17" ht="20.100000000000001" customHeight="1">
      <c r="B1" s="22" t="s">
        <v>18</v>
      </c>
      <c r="C1" s="90"/>
      <c r="D1" s="90"/>
      <c r="G1" s="90"/>
      <c r="H1" s="90"/>
    </row>
    <row r="2" spans="1:17" ht="20.100000000000001" customHeight="1">
      <c r="B2" s="22" t="s">
        <v>116</v>
      </c>
    </row>
    <row r="3" spans="1:17" ht="20.100000000000001" customHeight="1">
      <c r="B3" s="23" t="s">
        <v>28</v>
      </c>
      <c r="C3" s="91"/>
      <c r="D3" s="91"/>
      <c r="E3" s="80"/>
      <c r="F3" s="92"/>
      <c r="G3" s="92"/>
      <c r="H3" s="82"/>
    </row>
    <row r="4" spans="1:17" ht="12.75" customHeight="1">
      <c r="C4" s="10"/>
      <c r="D4" s="10"/>
      <c r="E4" s="10"/>
      <c r="F4" s="10"/>
      <c r="G4" s="10"/>
      <c r="H4" s="10"/>
      <c r="I4" s="10"/>
      <c r="J4" s="10"/>
      <c r="K4" s="10"/>
      <c r="L4" s="10"/>
      <c r="M4" s="10"/>
      <c r="N4" s="10"/>
      <c r="P4" s="24"/>
    </row>
    <row r="5" spans="1:17" ht="12.75" customHeight="1">
      <c r="C5" s="10"/>
      <c r="D5" s="10"/>
      <c r="E5" s="10"/>
      <c r="F5" s="10"/>
      <c r="G5" s="10"/>
      <c r="H5" s="10"/>
      <c r="I5" s="10"/>
      <c r="J5" s="10"/>
      <c r="K5" s="10"/>
      <c r="L5" s="24" t="s">
        <v>64</v>
      </c>
      <c r="P5" s="16"/>
    </row>
    <row r="6" spans="1:17" ht="33" customHeight="1">
      <c r="B6" s="58" t="s">
        <v>104</v>
      </c>
      <c r="C6" s="108" t="s">
        <v>19</v>
      </c>
      <c r="D6" s="108" t="s">
        <v>20</v>
      </c>
      <c r="E6" s="108" t="s">
        <v>21</v>
      </c>
      <c r="F6" s="108" t="s">
        <v>63</v>
      </c>
      <c r="G6" s="108" t="s">
        <v>108</v>
      </c>
      <c r="H6" s="108" t="s">
        <v>109</v>
      </c>
      <c r="I6" s="108" t="s">
        <v>110</v>
      </c>
      <c r="J6" s="108" t="s">
        <v>111</v>
      </c>
      <c r="K6" s="108" t="s">
        <v>70</v>
      </c>
      <c r="L6" s="109" t="s">
        <v>22</v>
      </c>
      <c r="N6" s="49" t="s">
        <v>9</v>
      </c>
      <c r="O6" s="9"/>
      <c r="P6" s="107" t="s">
        <v>7</v>
      </c>
      <c r="Q6" s="107" t="s">
        <v>8</v>
      </c>
    </row>
    <row r="7" spans="1:17" ht="51.75" customHeight="1">
      <c r="B7" s="56" t="s">
        <v>105</v>
      </c>
      <c r="C7" s="108"/>
      <c r="D7" s="108"/>
      <c r="E7" s="108"/>
      <c r="F7" s="108"/>
      <c r="G7" s="108"/>
      <c r="H7" s="108"/>
      <c r="I7" s="108"/>
      <c r="J7" s="108"/>
      <c r="K7" s="108"/>
      <c r="L7" s="109"/>
      <c r="N7" s="49" t="s">
        <v>112</v>
      </c>
      <c r="O7" s="57"/>
      <c r="P7" s="107"/>
      <c r="Q7" s="107"/>
    </row>
    <row r="8" spans="1:17" ht="15.95" customHeight="1">
      <c r="A8" s="16"/>
      <c r="B8" s="28" t="s">
        <v>12</v>
      </c>
      <c r="C8" s="86">
        <v>185</v>
      </c>
      <c r="D8" s="86">
        <v>19</v>
      </c>
      <c r="E8" s="86">
        <v>1073</v>
      </c>
      <c r="F8" s="86">
        <v>1260</v>
      </c>
      <c r="G8" s="86">
        <v>252</v>
      </c>
      <c r="H8" s="86">
        <v>931</v>
      </c>
      <c r="I8" s="86">
        <v>188</v>
      </c>
      <c r="J8" s="86">
        <v>48</v>
      </c>
      <c r="K8" s="86">
        <v>409</v>
      </c>
      <c r="L8" s="59">
        <f>SUM(C8:K8)</f>
        <v>4365</v>
      </c>
      <c r="M8" s="10"/>
      <c r="N8" s="10"/>
      <c r="O8" s="19"/>
      <c r="P8" s="46">
        <v>4365</v>
      </c>
      <c r="Q8" s="47">
        <f t="shared" ref="Q8:Q13" si="0">P8-L8</f>
        <v>0</v>
      </c>
    </row>
    <row r="9" spans="1:17" ht="15.95" customHeight="1">
      <c r="A9" s="16"/>
      <c r="B9" s="28" t="s">
        <v>57</v>
      </c>
      <c r="C9" s="43"/>
      <c r="D9" s="43"/>
      <c r="E9" s="43"/>
      <c r="F9" s="43"/>
      <c r="G9" s="43"/>
      <c r="H9" s="43"/>
      <c r="I9" s="43"/>
      <c r="J9" s="43"/>
      <c r="K9" s="43"/>
      <c r="L9" s="43"/>
      <c r="M9" s="10"/>
      <c r="N9" s="10"/>
      <c r="O9" s="19"/>
      <c r="P9" s="78"/>
      <c r="Q9" s="79"/>
    </row>
    <row r="10" spans="1:17" ht="15.95" customHeight="1">
      <c r="A10" s="16"/>
      <c r="B10" s="29" t="s">
        <v>94</v>
      </c>
      <c r="C10" s="17">
        <v>1487</v>
      </c>
      <c r="D10" s="17">
        <v>0</v>
      </c>
      <c r="E10" s="17">
        <v>101</v>
      </c>
      <c r="F10" s="17">
        <v>33166</v>
      </c>
      <c r="G10" s="17">
        <v>5212</v>
      </c>
      <c r="H10" s="17">
        <v>19705</v>
      </c>
      <c r="I10" s="17">
        <v>2975</v>
      </c>
      <c r="J10" s="17">
        <v>328</v>
      </c>
      <c r="K10" s="17">
        <v>0</v>
      </c>
      <c r="L10" s="33">
        <f>SUM(C10:K10)</f>
        <v>62974</v>
      </c>
      <c r="M10" s="10"/>
      <c r="N10" s="10"/>
      <c r="O10" s="18"/>
      <c r="P10" s="46">
        <v>62974</v>
      </c>
      <c r="Q10" s="47">
        <f t="shared" si="0"/>
        <v>0</v>
      </c>
    </row>
    <row r="11" spans="1:17" ht="15.95" customHeight="1">
      <c r="B11" s="29" t="s">
        <v>91</v>
      </c>
      <c r="C11" s="17">
        <v>0</v>
      </c>
      <c r="D11" s="17">
        <v>0</v>
      </c>
      <c r="E11" s="17">
        <v>-73</v>
      </c>
      <c r="F11" s="17">
        <v>-7583</v>
      </c>
      <c r="G11" s="17">
        <v>-12</v>
      </c>
      <c r="H11" s="17">
        <v>-16</v>
      </c>
      <c r="I11" s="17">
        <v>-8</v>
      </c>
      <c r="J11" s="17">
        <v>0</v>
      </c>
      <c r="K11" s="17">
        <v>0</v>
      </c>
      <c r="L11" s="33">
        <f>SUM(C11:K11)</f>
        <v>-7692</v>
      </c>
      <c r="O11" s="15"/>
      <c r="P11" s="46">
        <v>-7692</v>
      </c>
      <c r="Q11" s="47">
        <f t="shared" si="0"/>
        <v>0</v>
      </c>
    </row>
    <row r="12" spans="1:17" ht="15.95" customHeight="1">
      <c r="B12" s="28" t="s">
        <v>15</v>
      </c>
      <c r="C12" s="17">
        <v>2657</v>
      </c>
      <c r="D12" s="17">
        <v>4</v>
      </c>
      <c r="E12" s="17">
        <v>19963</v>
      </c>
      <c r="F12" s="17">
        <v>56551</v>
      </c>
      <c r="G12" s="17">
        <v>7653</v>
      </c>
      <c r="H12" s="17">
        <v>28926</v>
      </c>
      <c r="I12" s="17">
        <v>4326</v>
      </c>
      <c r="J12" s="17">
        <v>449</v>
      </c>
      <c r="K12" s="17">
        <v>3255</v>
      </c>
      <c r="L12" s="33">
        <f>SUM(C12:K12)</f>
        <v>123784</v>
      </c>
      <c r="M12" s="10"/>
      <c r="N12" s="10"/>
      <c r="O12" s="11"/>
      <c r="P12" s="46">
        <v>123784</v>
      </c>
      <c r="Q12" s="47">
        <f t="shared" si="0"/>
        <v>0</v>
      </c>
    </row>
    <row r="13" spans="1:17" ht="15.95" customHeight="1">
      <c r="B13" s="31" t="s">
        <v>68</v>
      </c>
      <c r="C13" s="32">
        <f>C8+C9+C10+C11+C12</f>
        <v>4329</v>
      </c>
      <c r="D13" s="32">
        <f t="shared" ref="D13:L13" si="1">D8+D9+D10+D11+D12</f>
        <v>23</v>
      </c>
      <c r="E13" s="32">
        <f t="shared" si="1"/>
        <v>21064</v>
      </c>
      <c r="F13" s="32">
        <f t="shared" si="1"/>
        <v>83394</v>
      </c>
      <c r="G13" s="32">
        <f t="shared" si="1"/>
        <v>13105</v>
      </c>
      <c r="H13" s="32">
        <f t="shared" si="1"/>
        <v>49546</v>
      </c>
      <c r="I13" s="32">
        <f t="shared" si="1"/>
        <v>7481</v>
      </c>
      <c r="J13" s="32">
        <f t="shared" si="1"/>
        <v>825</v>
      </c>
      <c r="K13" s="32">
        <f t="shared" si="1"/>
        <v>3664</v>
      </c>
      <c r="L13" s="32">
        <f t="shared" si="1"/>
        <v>183431</v>
      </c>
      <c r="M13" s="12"/>
      <c r="N13" s="10"/>
      <c r="O13" s="11"/>
      <c r="P13" s="46">
        <v>183431</v>
      </c>
      <c r="Q13" s="47">
        <f t="shared" si="0"/>
        <v>0</v>
      </c>
    </row>
    <row r="14" spans="1:17" ht="12.75" customHeight="1">
      <c r="C14" s="3"/>
      <c r="D14" s="3"/>
      <c r="E14" s="3"/>
      <c r="F14" s="3"/>
      <c r="G14" s="3"/>
      <c r="H14" s="3"/>
      <c r="I14" s="3"/>
      <c r="J14" s="3"/>
      <c r="K14" s="3"/>
      <c r="L14" s="3"/>
      <c r="N14" s="10"/>
      <c r="O14" s="5"/>
      <c r="P14" s="7"/>
      <c r="Q14" s="7"/>
    </row>
    <row r="15" spans="1:17" ht="15.95" customHeight="1">
      <c r="B15" s="45" t="s">
        <v>95</v>
      </c>
      <c r="C15" s="83">
        <f t="shared" ref="C15:K15" si="2">IF(C10&gt;-C21,C10+C21,0)</f>
        <v>0</v>
      </c>
      <c r="D15" s="83">
        <f t="shared" si="2"/>
        <v>0</v>
      </c>
      <c r="E15" s="83">
        <f t="shared" si="2"/>
        <v>0</v>
      </c>
      <c r="F15" s="83">
        <f t="shared" si="2"/>
        <v>0</v>
      </c>
      <c r="G15" s="83">
        <f t="shared" si="2"/>
        <v>0</v>
      </c>
      <c r="H15" s="83">
        <f t="shared" si="2"/>
        <v>0</v>
      </c>
      <c r="I15" s="83">
        <f t="shared" si="2"/>
        <v>0</v>
      </c>
      <c r="J15" s="83">
        <f t="shared" si="2"/>
        <v>0</v>
      </c>
      <c r="K15" s="83">
        <f t="shared" si="2"/>
        <v>0</v>
      </c>
      <c r="L15" s="33">
        <f>SUM(C15:K15)</f>
        <v>0</v>
      </c>
      <c r="N15" s="10"/>
      <c r="O15" s="5"/>
      <c r="P15" s="7"/>
      <c r="Q15" s="7"/>
    </row>
    <row r="16" spans="1:17" ht="15.95" customHeight="1">
      <c r="B16" s="31" t="s">
        <v>92</v>
      </c>
      <c r="C16" s="32">
        <f>SUM(C8:C9,C12,C15)+C19+C20+C11</f>
        <v>2842</v>
      </c>
      <c r="D16" s="32">
        <f t="shared" ref="D16:K16" si="3">SUM(D8:D9,D12,D15)+D19+D20+D11</f>
        <v>23</v>
      </c>
      <c r="E16" s="32">
        <f t="shared" si="3"/>
        <v>20973</v>
      </c>
      <c r="F16" s="32">
        <f t="shared" si="3"/>
        <v>50228</v>
      </c>
      <c r="G16" s="32">
        <f t="shared" si="3"/>
        <v>7893</v>
      </c>
      <c r="H16" s="32">
        <f t="shared" si="3"/>
        <v>29841</v>
      </c>
      <c r="I16" s="32">
        <f t="shared" si="3"/>
        <v>4506</v>
      </c>
      <c r="J16" s="32">
        <f t="shared" si="3"/>
        <v>497</v>
      </c>
      <c r="K16" s="32">
        <f t="shared" si="3"/>
        <v>3664</v>
      </c>
      <c r="L16" s="32">
        <f>SUM(C16:K16)</f>
        <v>120467</v>
      </c>
      <c r="N16" s="10"/>
      <c r="O16" s="6"/>
      <c r="P16" s="7"/>
      <c r="Q16" s="7"/>
    </row>
    <row r="17" spans="1:19" ht="12.75" customHeight="1">
      <c r="A17" s="16"/>
      <c r="C17" s="3"/>
      <c r="D17" s="3"/>
      <c r="E17" s="3"/>
      <c r="F17" s="3"/>
      <c r="G17" s="3"/>
      <c r="H17" s="3"/>
      <c r="I17" s="3"/>
      <c r="J17" s="3"/>
      <c r="K17" s="3"/>
      <c r="L17" s="3"/>
      <c r="O17" s="18"/>
      <c r="P17" s="7"/>
      <c r="Q17" s="7"/>
    </row>
    <row r="18" spans="1:19" ht="15.95" customHeight="1">
      <c r="B18" s="21" t="s">
        <v>54</v>
      </c>
      <c r="C18" s="3"/>
      <c r="D18" s="3"/>
      <c r="E18" s="3"/>
      <c r="F18" s="3"/>
      <c r="G18" s="3"/>
      <c r="H18" s="3"/>
      <c r="I18" s="3"/>
      <c r="J18" s="3"/>
      <c r="K18" s="3"/>
      <c r="L18" s="3"/>
      <c r="M18" s="10"/>
      <c r="N18" s="5"/>
      <c r="O18" s="3"/>
      <c r="P18" s="7"/>
      <c r="Q18" s="7"/>
      <c r="R18" s="42"/>
      <c r="S18" s="42"/>
    </row>
    <row r="19" spans="1:19" ht="15.95" customHeight="1">
      <c r="A19" s="16"/>
      <c r="B19" s="29" t="s">
        <v>69</v>
      </c>
      <c r="C19" s="17">
        <v>0</v>
      </c>
      <c r="D19" s="17">
        <v>0</v>
      </c>
      <c r="E19" s="17">
        <v>10</v>
      </c>
      <c r="F19" s="17">
        <v>0</v>
      </c>
      <c r="G19" s="17">
        <v>0</v>
      </c>
      <c r="H19" s="17">
        <v>0</v>
      </c>
      <c r="I19" s="17">
        <v>0</v>
      </c>
      <c r="J19" s="17">
        <v>0</v>
      </c>
      <c r="K19" s="17">
        <v>0</v>
      </c>
      <c r="L19" s="33">
        <f t="shared" ref="L19:L23" si="4">SUM(C19:K19)</f>
        <v>10</v>
      </c>
      <c r="O19" s="19"/>
      <c r="P19" s="46">
        <v>10</v>
      </c>
      <c r="Q19" s="47">
        <f t="shared" ref="Q19:Q23" si="5">P19-L19</f>
        <v>0</v>
      </c>
    </row>
    <row r="20" spans="1:19" ht="15.95" customHeight="1">
      <c r="A20" s="16"/>
      <c r="B20" s="28" t="s">
        <v>56</v>
      </c>
      <c r="C20" s="43"/>
      <c r="D20" s="43"/>
      <c r="E20" s="43"/>
      <c r="F20" s="43"/>
      <c r="G20" s="43"/>
      <c r="H20" s="43"/>
      <c r="I20" s="43"/>
      <c r="J20" s="43"/>
      <c r="K20" s="43"/>
      <c r="L20" s="43"/>
      <c r="O20" s="18"/>
      <c r="P20" s="78"/>
      <c r="Q20" s="79"/>
    </row>
    <row r="21" spans="1:19" ht="15.95" customHeight="1">
      <c r="B21" s="29" t="s">
        <v>97</v>
      </c>
      <c r="C21" s="17">
        <v>-1487</v>
      </c>
      <c r="D21" s="17">
        <v>0</v>
      </c>
      <c r="E21" s="17">
        <v>-101</v>
      </c>
      <c r="F21" s="17">
        <v>-33166</v>
      </c>
      <c r="G21" s="17">
        <v>-5212</v>
      </c>
      <c r="H21" s="17">
        <v>-19705</v>
      </c>
      <c r="I21" s="17">
        <v>-2975</v>
      </c>
      <c r="J21" s="17">
        <v>-328</v>
      </c>
      <c r="K21" s="17">
        <v>0</v>
      </c>
      <c r="L21" s="33">
        <f t="shared" si="4"/>
        <v>-62974</v>
      </c>
      <c r="O21" s="18"/>
      <c r="P21" s="46">
        <v>-62974</v>
      </c>
      <c r="Q21" s="47">
        <f t="shared" si="5"/>
        <v>0</v>
      </c>
    </row>
    <row r="22" spans="1:19" ht="15.95" customHeight="1">
      <c r="B22" s="28" t="s">
        <v>17</v>
      </c>
      <c r="C22" s="17">
        <v>-561</v>
      </c>
      <c r="D22" s="17">
        <v>0</v>
      </c>
      <c r="E22" s="17">
        <v>-496</v>
      </c>
      <c r="F22" s="17">
        <v>-12726</v>
      </c>
      <c r="G22" s="17">
        <v>-1022</v>
      </c>
      <c r="H22" s="17">
        <v>-9668</v>
      </c>
      <c r="I22" s="17">
        <v>-1993</v>
      </c>
      <c r="J22" s="17">
        <v>-108</v>
      </c>
      <c r="K22" s="17">
        <v>-3179</v>
      </c>
      <c r="L22" s="33">
        <f t="shared" si="4"/>
        <v>-29753</v>
      </c>
      <c r="O22" s="18"/>
      <c r="P22" s="46">
        <v>-29753</v>
      </c>
      <c r="Q22" s="47">
        <f t="shared" si="5"/>
        <v>0</v>
      </c>
    </row>
    <row r="23" spans="1:19" ht="15.95" customHeight="1">
      <c r="B23" s="34" t="s">
        <v>90</v>
      </c>
      <c r="C23" s="32">
        <f t="shared" ref="C23:K23" si="6">SUM(C19:C22)</f>
        <v>-2048</v>
      </c>
      <c r="D23" s="32">
        <f t="shared" si="6"/>
        <v>0</v>
      </c>
      <c r="E23" s="32">
        <f t="shared" si="6"/>
        <v>-587</v>
      </c>
      <c r="F23" s="32">
        <f t="shared" si="6"/>
        <v>-45892</v>
      </c>
      <c r="G23" s="32">
        <f t="shared" si="6"/>
        <v>-6234</v>
      </c>
      <c r="H23" s="32">
        <f t="shared" si="6"/>
        <v>-29373</v>
      </c>
      <c r="I23" s="32">
        <f t="shared" si="6"/>
        <v>-4968</v>
      </c>
      <c r="J23" s="32">
        <f t="shared" si="6"/>
        <v>-436</v>
      </c>
      <c r="K23" s="32">
        <f t="shared" si="6"/>
        <v>-3179</v>
      </c>
      <c r="L23" s="32">
        <f t="shared" si="4"/>
        <v>-92717</v>
      </c>
      <c r="M23" s="1"/>
      <c r="O23" s="15"/>
      <c r="P23" s="46">
        <v>-92717</v>
      </c>
      <c r="Q23" s="47">
        <f t="shared" si="5"/>
        <v>0</v>
      </c>
    </row>
    <row r="24" spans="1:19" ht="12.75" customHeight="1">
      <c r="A24" s="16"/>
      <c r="B24" s="2"/>
      <c r="C24" s="3"/>
      <c r="D24" s="3"/>
      <c r="E24" s="3"/>
      <c r="F24" s="3"/>
      <c r="G24" s="3"/>
      <c r="H24" s="3"/>
      <c r="I24" s="3"/>
      <c r="J24" s="3"/>
      <c r="K24" s="3"/>
      <c r="L24" s="3"/>
      <c r="O24" s="16"/>
      <c r="P24" s="7"/>
      <c r="Q24" s="7"/>
    </row>
    <row r="25" spans="1:19" ht="15.95" customHeight="1">
      <c r="A25" s="16"/>
      <c r="B25" s="45" t="s">
        <v>96</v>
      </c>
      <c r="C25" s="83">
        <f t="shared" ref="C25:K25" si="7">IF(-C21&gt;C10,C21+C10,0)</f>
        <v>0</v>
      </c>
      <c r="D25" s="83">
        <f t="shared" si="7"/>
        <v>0</v>
      </c>
      <c r="E25" s="83">
        <f t="shared" si="7"/>
        <v>0</v>
      </c>
      <c r="F25" s="83">
        <f t="shared" si="7"/>
        <v>0</v>
      </c>
      <c r="G25" s="83">
        <f t="shared" si="7"/>
        <v>0</v>
      </c>
      <c r="H25" s="83">
        <f t="shared" si="7"/>
        <v>0</v>
      </c>
      <c r="I25" s="83">
        <f t="shared" si="7"/>
        <v>0</v>
      </c>
      <c r="J25" s="83">
        <f t="shared" si="7"/>
        <v>0</v>
      </c>
      <c r="K25" s="83">
        <f t="shared" si="7"/>
        <v>0</v>
      </c>
      <c r="L25" s="33">
        <f t="shared" ref="L25:L26" si="8">SUM(C25:K25)</f>
        <v>0</v>
      </c>
      <c r="O25" s="16"/>
      <c r="P25" s="7"/>
      <c r="Q25" s="7"/>
    </row>
    <row r="26" spans="1:19" ht="15.95" customHeight="1">
      <c r="A26" s="16"/>
      <c r="B26" s="31" t="s">
        <v>93</v>
      </c>
      <c r="C26" s="32">
        <f>SUM(C22,C25)</f>
        <v>-561</v>
      </c>
      <c r="D26" s="32">
        <f t="shared" ref="D26:K26" si="9">SUM(D22,D25)</f>
        <v>0</v>
      </c>
      <c r="E26" s="32">
        <f t="shared" si="9"/>
        <v>-496</v>
      </c>
      <c r="F26" s="32">
        <f t="shared" si="9"/>
        <v>-12726</v>
      </c>
      <c r="G26" s="32">
        <f t="shared" si="9"/>
        <v>-1022</v>
      </c>
      <c r="H26" s="32">
        <f t="shared" si="9"/>
        <v>-9668</v>
      </c>
      <c r="I26" s="32">
        <f t="shared" si="9"/>
        <v>-1993</v>
      </c>
      <c r="J26" s="32">
        <f t="shared" si="9"/>
        <v>-108</v>
      </c>
      <c r="K26" s="32">
        <f t="shared" si="9"/>
        <v>-3179</v>
      </c>
      <c r="L26" s="32">
        <f t="shared" si="8"/>
        <v>-29753</v>
      </c>
      <c r="O26" s="15"/>
      <c r="P26" s="7"/>
      <c r="Q26" s="7"/>
    </row>
    <row r="27" spans="1:19" ht="12.75" customHeight="1">
      <c r="A27" s="16"/>
      <c r="B27" s="2"/>
      <c r="C27" s="3"/>
      <c r="D27" s="3"/>
      <c r="E27" s="3"/>
      <c r="F27" s="3"/>
      <c r="G27" s="3"/>
      <c r="H27" s="3"/>
      <c r="I27" s="3"/>
      <c r="J27" s="3"/>
      <c r="K27" s="3"/>
      <c r="L27" s="3"/>
      <c r="O27" s="15"/>
      <c r="P27" s="7"/>
      <c r="Q27" s="7"/>
    </row>
    <row r="28" spans="1:19" ht="15.95" customHeight="1">
      <c r="A28" s="16"/>
      <c r="B28" s="31" t="s">
        <v>67</v>
      </c>
      <c r="C28" s="32">
        <f>C13+C23</f>
        <v>2281</v>
      </c>
      <c r="D28" s="32">
        <f t="shared" ref="D28:L28" si="10">D13+D23</f>
        <v>23</v>
      </c>
      <c r="E28" s="32">
        <f t="shared" si="10"/>
        <v>20477</v>
      </c>
      <c r="F28" s="32">
        <f t="shared" si="10"/>
        <v>37502</v>
      </c>
      <c r="G28" s="32">
        <f t="shared" si="10"/>
        <v>6871</v>
      </c>
      <c r="H28" s="32">
        <f t="shared" si="10"/>
        <v>20173</v>
      </c>
      <c r="I28" s="32">
        <f t="shared" si="10"/>
        <v>2513</v>
      </c>
      <c r="J28" s="32">
        <f t="shared" si="10"/>
        <v>389</v>
      </c>
      <c r="K28" s="32">
        <f t="shared" si="10"/>
        <v>485</v>
      </c>
      <c r="L28" s="32">
        <f t="shared" si="10"/>
        <v>90714</v>
      </c>
      <c r="M28" s="1"/>
      <c r="O28" s="15"/>
      <c r="P28" s="46">
        <v>90714</v>
      </c>
      <c r="Q28" s="47">
        <f>P28-L28</f>
        <v>0</v>
      </c>
    </row>
    <row r="29" spans="1:19" ht="12.75" customHeight="1">
      <c r="A29" s="20"/>
      <c r="B29" s="2"/>
      <c r="C29" s="3"/>
      <c r="D29" s="3"/>
      <c r="E29" s="3"/>
      <c r="F29" s="3"/>
      <c r="G29" s="3"/>
      <c r="H29" s="3"/>
      <c r="I29" s="3"/>
      <c r="J29" s="3"/>
      <c r="K29" s="3"/>
      <c r="L29" s="3"/>
      <c r="O29" s="41"/>
      <c r="P29" s="3"/>
      <c r="Q29" s="3"/>
    </row>
    <row r="30" spans="1:19" ht="15.95" customHeight="1">
      <c r="B30" s="28" t="s">
        <v>14</v>
      </c>
      <c r="C30" s="17">
        <v>0</v>
      </c>
      <c r="D30" s="17">
        <v>0</v>
      </c>
      <c r="E30" s="17">
        <v>0</v>
      </c>
      <c r="F30" s="17">
        <v>21</v>
      </c>
      <c r="G30" s="17">
        <v>0</v>
      </c>
      <c r="H30" s="17">
        <v>0</v>
      </c>
      <c r="I30" s="17">
        <v>0</v>
      </c>
      <c r="J30" s="17">
        <v>0</v>
      </c>
      <c r="K30" s="17">
        <v>18</v>
      </c>
      <c r="L30" s="33">
        <f>SUM(C30:K30)</f>
        <v>39</v>
      </c>
      <c r="M30" s="10"/>
      <c r="N30" s="10"/>
      <c r="P30" s="11"/>
      <c r="Q30" s="15"/>
    </row>
    <row r="31" spans="1:19" s="16" customFormat="1" ht="12.75" customHeight="1">
      <c r="A31" s="85"/>
      <c r="B31" s="14"/>
      <c r="C31" s="11"/>
      <c r="D31" s="11"/>
      <c r="E31" s="11"/>
      <c r="F31" s="11"/>
      <c r="G31" s="11"/>
      <c r="H31" s="11"/>
      <c r="I31" s="11"/>
      <c r="J31" s="11"/>
      <c r="K31" s="11"/>
      <c r="L31" s="11"/>
      <c r="M31" s="13"/>
      <c r="N31" s="13"/>
      <c r="O31" s="36"/>
      <c r="P31" s="25"/>
      <c r="Q31" s="26"/>
    </row>
    <row r="32" spans="1:19" s="16" customFormat="1" ht="15.95" customHeight="1">
      <c r="B32" s="37" t="s">
        <v>106</v>
      </c>
      <c r="C32" s="11"/>
      <c r="D32" s="11"/>
      <c r="E32" s="11"/>
      <c r="F32" s="11"/>
      <c r="G32" s="11"/>
      <c r="H32" s="11"/>
      <c r="I32" s="11"/>
      <c r="J32" s="11"/>
      <c r="K32" s="11"/>
      <c r="L32" s="15"/>
      <c r="M32" s="25"/>
      <c r="O32" s="15"/>
      <c r="P32" s="15"/>
      <c r="Q32" s="15"/>
      <c r="S32" s="15"/>
    </row>
    <row r="33" spans="1:19" s="16" customFormat="1" ht="15.95" customHeight="1">
      <c r="A33" s="85"/>
      <c r="B33" s="45" t="s">
        <v>117</v>
      </c>
      <c r="C33" s="83">
        <v>2577</v>
      </c>
      <c r="D33" s="83">
        <v>23</v>
      </c>
      <c r="E33" s="83">
        <v>18812</v>
      </c>
      <c r="F33" s="83">
        <v>50909</v>
      </c>
      <c r="G33" s="83">
        <v>7463</v>
      </c>
      <c r="H33" s="83">
        <v>27223</v>
      </c>
      <c r="I33" s="83">
        <v>4741</v>
      </c>
      <c r="J33" s="83">
        <v>619</v>
      </c>
      <c r="K33" s="83">
        <v>3411</v>
      </c>
      <c r="L33" s="83">
        <v>115778</v>
      </c>
      <c r="M33" s="13"/>
      <c r="N33" s="13"/>
      <c r="O33" s="36"/>
      <c r="P33" s="40"/>
      <c r="Q33" s="39"/>
    </row>
    <row r="34" spans="1:19" ht="15.95" customHeight="1">
      <c r="B34" s="45" t="s">
        <v>118</v>
      </c>
      <c r="C34" s="83">
        <v>-157</v>
      </c>
      <c r="D34" s="83">
        <v>0</v>
      </c>
      <c r="E34" s="83">
        <v>-350</v>
      </c>
      <c r="F34" s="83">
        <v>-13310</v>
      </c>
      <c r="G34" s="83">
        <v>-991</v>
      </c>
      <c r="H34" s="83">
        <v>-10169</v>
      </c>
      <c r="I34" s="83">
        <v>-2230</v>
      </c>
      <c r="J34" s="83">
        <v>-112</v>
      </c>
      <c r="K34" s="83">
        <v>-3076</v>
      </c>
      <c r="L34" s="83">
        <v>-30395</v>
      </c>
      <c r="O34" s="36"/>
      <c r="P34" s="3"/>
      <c r="Q34" s="3"/>
    </row>
    <row r="35" spans="1:19" ht="15.95" customHeight="1">
      <c r="B35" s="45" t="s">
        <v>119</v>
      </c>
      <c r="C35" s="83">
        <v>2420</v>
      </c>
      <c r="D35" s="83">
        <v>23</v>
      </c>
      <c r="E35" s="83">
        <v>18462</v>
      </c>
      <c r="F35" s="83">
        <v>37599</v>
      </c>
      <c r="G35" s="83">
        <v>6472</v>
      </c>
      <c r="H35" s="83">
        <v>17054</v>
      </c>
      <c r="I35" s="83">
        <v>2511</v>
      </c>
      <c r="J35" s="83">
        <v>507</v>
      </c>
      <c r="K35" s="83">
        <v>335</v>
      </c>
      <c r="L35" s="83">
        <v>85383</v>
      </c>
      <c r="O35" s="36"/>
      <c r="P35" s="3"/>
      <c r="Q35" s="3"/>
    </row>
    <row r="36" spans="1:19" ht="12.75" customHeight="1">
      <c r="C36" s="41">
        <v>2</v>
      </c>
      <c r="D36" s="41">
        <v>3</v>
      </c>
      <c r="E36" s="41">
        <v>4</v>
      </c>
      <c r="F36" s="41">
        <v>5</v>
      </c>
      <c r="G36" s="41">
        <v>6</v>
      </c>
      <c r="H36" s="41">
        <v>7</v>
      </c>
      <c r="I36" s="41">
        <v>8</v>
      </c>
      <c r="J36" s="41">
        <v>9</v>
      </c>
      <c r="K36" s="41">
        <v>10</v>
      </c>
      <c r="L36" s="41">
        <v>11</v>
      </c>
      <c r="O36" s="36"/>
      <c r="P36" s="3"/>
      <c r="Q36" s="3"/>
    </row>
    <row r="37" spans="1:19" ht="18" customHeight="1">
      <c r="B37" s="27" t="s">
        <v>103</v>
      </c>
      <c r="C37" s="3"/>
      <c r="D37" s="3"/>
      <c r="E37" s="3"/>
      <c r="F37" s="3"/>
      <c r="G37" s="3"/>
      <c r="H37" s="3"/>
      <c r="I37" s="3"/>
      <c r="J37" s="3"/>
      <c r="K37" s="3"/>
      <c r="L37" s="3"/>
      <c r="O37" s="3"/>
      <c r="P37" s="3"/>
      <c r="Q37" s="3"/>
      <c r="R37" s="3"/>
      <c r="S37" s="3"/>
    </row>
    <row r="38" spans="1:19" ht="15.95" customHeight="1">
      <c r="B38" s="1" t="s">
        <v>53</v>
      </c>
      <c r="C38" s="3"/>
      <c r="D38" s="3"/>
      <c r="E38" s="3"/>
      <c r="F38" s="3"/>
      <c r="G38" s="3"/>
      <c r="H38" s="3"/>
      <c r="I38" s="3"/>
      <c r="J38" s="3"/>
      <c r="K38" s="3"/>
      <c r="L38" s="3"/>
      <c r="O38" s="36"/>
      <c r="P38" s="3"/>
      <c r="Q38" s="3"/>
    </row>
    <row r="39" spans="1:19" ht="15.95" customHeight="1">
      <c r="B39" s="28" t="s">
        <v>10</v>
      </c>
      <c r="C39" s="17">
        <v>1242</v>
      </c>
      <c r="D39" s="17">
        <v>0</v>
      </c>
      <c r="E39" s="17">
        <v>7982</v>
      </c>
      <c r="F39" s="17">
        <v>12065</v>
      </c>
      <c r="G39" s="17">
        <v>887</v>
      </c>
      <c r="H39" s="17">
        <v>5656</v>
      </c>
      <c r="I39" s="17">
        <v>1235</v>
      </c>
      <c r="J39" s="17">
        <v>77</v>
      </c>
      <c r="K39" s="17">
        <v>2529</v>
      </c>
      <c r="L39" s="33">
        <f t="shared" ref="L39:L46" si="11">SUM(C39:K39)</f>
        <v>31673</v>
      </c>
      <c r="O39" s="81"/>
      <c r="P39" s="46">
        <v>31673</v>
      </c>
      <c r="Q39" s="47">
        <f>P39-L39</f>
        <v>0</v>
      </c>
    </row>
    <row r="40" spans="1:19" ht="15.95" customHeight="1">
      <c r="B40" s="53" t="s">
        <v>11</v>
      </c>
      <c r="C40" s="44">
        <f>SUM(C41:C46)</f>
        <v>1273</v>
      </c>
      <c r="D40" s="44">
        <f>SUM(D41:D46)</f>
        <v>0</v>
      </c>
      <c r="E40" s="44">
        <f t="shared" ref="E40:J40" si="12">SUM(E41:E46)</f>
        <v>9534</v>
      </c>
      <c r="F40" s="44">
        <f t="shared" si="12"/>
        <v>40682</v>
      </c>
      <c r="G40" s="44">
        <f>SUM(G41:G46)</f>
        <v>4430</v>
      </c>
      <c r="H40" s="44">
        <f t="shared" si="12"/>
        <v>20968</v>
      </c>
      <c r="I40" s="44">
        <f t="shared" si="12"/>
        <v>2928</v>
      </c>
      <c r="J40" s="44">
        <f t="shared" si="12"/>
        <v>333</v>
      </c>
      <c r="K40" s="44">
        <f>SUM(K41:K46)</f>
        <v>119</v>
      </c>
      <c r="L40" s="33">
        <f t="shared" si="11"/>
        <v>80267</v>
      </c>
      <c r="O40" s="81"/>
      <c r="P40" s="46">
        <v>80267</v>
      </c>
      <c r="Q40" s="47">
        <f>P40-L40</f>
        <v>0</v>
      </c>
    </row>
    <row r="41" spans="1:19" ht="15.95" customHeight="1">
      <c r="B41" s="29" t="s">
        <v>71</v>
      </c>
      <c r="C41" s="17">
        <v>0</v>
      </c>
      <c r="D41" s="17">
        <v>0</v>
      </c>
      <c r="E41" s="17">
        <v>3562</v>
      </c>
      <c r="F41" s="17">
        <v>0</v>
      </c>
      <c r="G41" s="17">
        <v>0</v>
      </c>
      <c r="H41" s="17">
        <v>0</v>
      </c>
      <c r="I41" s="17">
        <v>0</v>
      </c>
      <c r="J41" s="17">
        <v>0</v>
      </c>
      <c r="K41" s="17">
        <v>0</v>
      </c>
      <c r="L41" s="33">
        <f t="shared" si="11"/>
        <v>3562</v>
      </c>
      <c r="O41" s="36"/>
      <c r="P41" s="3"/>
      <c r="Q41" s="3"/>
    </row>
    <row r="42" spans="1:19" ht="15.95" customHeight="1">
      <c r="B42" s="29" t="s">
        <v>72</v>
      </c>
      <c r="C42" s="17">
        <v>502</v>
      </c>
      <c r="D42" s="17">
        <v>0</v>
      </c>
      <c r="E42" s="17">
        <v>2191</v>
      </c>
      <c r="F42" s="17">
        <v>38680</v>
      </c>
      <c r="G42" s="17">
        <v>3916</v>
      </c>
      <c r="H42" s="17">
        <v>20832</v>
      </c>
      <c r="I42" s="17">
        <v>2268</v>
      </c>
      <c r="J42" s="17">
        <v>36</v>
      </c>
      <c r="K42" s="17">
        <v>82</v>
      </c>
      <c r="L42" s="33">
        <f t="shared" si="11"/>
        <v>68507</v>
      </c>
      <c r="O42" s="5"/>
      <c r="P42" s="3"/>
      <c r="Q42" s="3"/>
    </row>
    <row r="43" spans="1:19" ht="15.95" customHeight="1">
      <c r="B43" s="29" t="s">
        <v>73</v>
      </c>
      <c r="C43" s="17">
        <v>0</v>
      </c>
      <c r="D43" s="17">
        <v>0</v>
      </c>
      <c r="E43" s="17">
        <v>3541</v>
      </c>
      <c r="F43" s="17">
        <v>1791</v>
      </c>
      <c r="G43" s="17">
        <v>472</v>
      </c>
      <c r="H43" s="17">
        <v>106</v>
      </c>
      <c r="I43" s="17">
        <v>652</v>
      </c>
      <c r="J43" s="17">
        <v>297</v>
      </c>
      <c r="K43" s="17">
        <v>0</v>
      </c>
      <c r="L43" s="33">
        <f t="shared" si="11"/>
        <v>6859</v>
      </c>
      <c r="O43" s="36"/>
      <c r="P43" s="3"/>
      <c r="Q43" s="3"/>
    </row>
    <row r="44" spans="1:19" ht="15.95" customHeight="1">
      <c r="B44" s="29" t="s">
        <v>74</v>
      </c>
      <c r="C44" s="17">
        <v>771</v>
      </c>
      <c r="D44" s="17">
        <v>0</v>
      </c>
      <c r="E44" s="17">
        <v>240</v>
      </c>
      <c r="F44" s="17">
        <v>211</v>
      </c>
      <c r="G44" s="17">
        <v>42</v>
      </c>
      <c r="H44" s="17">
        <v>30</v>
      </c>
      <c r="I44" s="17">
        <v>8</v>
      </c>
      <c r="J44" s="17">
        <v>0</v>
      </c>
      <c r="K44" s="17">
        <v>37</v>
      </c>
      <c r="L44" s="33">
        <f t="shared" si="11"/>
        <v>1339</v>
      </c>
      <c r="O44" s="51"/>
      <c r="P44" s="46">
        <v>1339</v>
      </c>
      <c r="Q44" s="47">
        <f>P44-L44</f>
        <v>0</v>
      </c>
    </row>
    <row r="45" spans="1:19" ht="15.95" customHeight="1">
      <c r="B45" s="29" t="s">
        <v>75</v>
      </c>
      <c r="C45" s="17">
        <v>0</v>
      </c>
      <c r="D45" s="17">
        <v>0</v>
      </c>
      <c r="E45" s="17">
        <v>0</v>
      </c>
      <c r="F45" s="17">
        <v>0</v>
      </c>
      <c r="G45" s="17">
        <v>0</v>
      </c>
      <c r="H45" s="17">
        <v>0</v>
      </c>
      <c r="I45" s="17">
        <v>0</v>
      </c>
      <c r="J45" s="17">
        <v>0</v>
      </c>
      <c r="K45" s="17">
        <v>0</v>
      </c>
      <c r="L45" s="33">
        <f t="shared" si="11"/>
        <v>0</v>
      </c>
      <c r="O45" s="5"/>
      <c r="P45" s="46">
        <v>0</v>
      </c>
      <c r="Q45" s="47">
        <f>P45-L45</f>
        <v>0</v>
      </c>
    </row>
    <row r="46" spans="1:19" ht="15.95" customHeight="1">
      <c r="B46" s="29" t="s">
        <v>6</v>
      </c>
      <c r="C46" s="17">
        <v>0</v>
      </c>
      <c r="D46" s="17">
        <v>0</v>
      </c>
      <c r="E46" s="17">
        <v>0</v>
      </c>
      <c r="F46" s="17">
        <v>0</v>
      </c>
      <c r="G46" s="17">
        <v>0</v>
      </c>
      <c r="H46" s="17">
        <v>0</v>
      </c>
      <c r="I46" s="17">
        <v>0</v>
      </c>
      <c r="J46" s="17">
        <v>0</v>
      </c>
      <c r="K46" s="17">
        <v>0</v>
      </c>
      <c r="L46" s="33">
        <f t="shared" si="11"/>
        <v>0</v>
      </c>
      <c r="O46" s="5"/>
      <c r="P46" s="3"/>
      <c r="Q46" s="3"/>
    </row>
    <row r="47" spans="1:19" ht="15.95" customHeight="1">
      <c r="B47" s="1" t="s">
        <v>54</v>
      </c>
      <c r="C47" s="3"/>
      <c r="D47" s="3"/>
      <c r="E47" s="3"/>
      <c r="F47" s="3"/>
      <c r="G47" s="3"/>
      <c r="H47" s="3"/>
      <c r="I47" s="3"/>
      <c r="J47" s="3"/>
      <c r="K47" s="3"/>
      <c r="L47" s="3"/>
      <c r="O47" s="5"/>
      <c r="P47" s="3"/>
      <c r="Q47" s="3"/>
    </row>
    <row r="48" spans="1:19" ht="15.95" customHeight="1">
      <c r="B48" s="28" t="s">
        <v>13</v>
      </c>
      <c r="C48" s="17">
        <v>-73</v>
      </c>
      <c r="D48" s="17">
        <v>0</v>
      </c>
      <c r="E48" s="17">
        <v>-218</v>
      </c>
      <c r="F48" s="17">
        <v>-14671</v>
      </c>
      <c r="G48" s="17">
        <v>-237</v>
      </c>
      <c r="H48" s="17">
        <v>-4136</v>
      </c>
      <c r="I48" s="17">
        <v>-1525</v>
      </c>
      <c r="J48" s="17">
        <v>0</v>
      </c>
      <c r="K48" s="17">
        <v>0</v>
      </c>
      <c r="L48" s="33">
        <f>SUM(C48:K48)</f>
        <v>-20860</v>
      </c>
      <c r="O48" s="51"/>
      <c r="P48" s="46">
        <v>-20860</v>
      </c>
      <c r="Q48" s="47">
        <f>P48-L48</f>
        <v>0</v>
      </c>
    </row>
    <row r="49" spans="2:19" ht="6" customHeight="1">
      <c r="B49" s="4"/>
      <c r="C49" s="3"/>
      <c r="D49" s="3"/>
      <c r="E49" s="3"/>
      <c r="F49" s="3"/>
      <c r="G49" s="3"/>
      <c r="H49" s="3"/>
      <c r="I49" s="3"/>
      <c r="J49" s="3"/>
      <c r="K49" s="3"/>
      <c r="L49" s="3"/>
      <c r="M49" s="3"/>
      <c r="O49" s="38"/>
      <c r="P49" s="3"/>
    </row>
    <row r="50" spans="2:19" ht="15.95" customHeight="1">
      <c r="B50" s="55" t="s">
        <v>101</v>
      </c>
      <c r="C50" s="3"/>
      <c r="D50" s="3"/>
      <c r="E50" s="5"/>
      <c r="F50" s="3"/>
      <c r="G50" s="5"/>
      <c r="H50" s="5"/>
      <c r="I50" s="5"/>
      <c r="J50" s="5"/>
      <c r="K50" s="3"/>
      <c r="L50" s="3"/>
      <c r="O50" s="12"/>
    </row>
    <row r="51" spans="2:19" ht="15.95" customHeight="1">
      <c r="B51" s="62" t="s">
        <v>12</v>
      </c>
      <c r="C51" s="43"/>
      <c r="D51" s="43"/>
      <c r="E51" s="50">
        <f t="shared" ref="E51:J51" si="13">E8</f>
        <v>1073</v>
      </c>
      <c r="F51" s="50">
        <f t="shared" si="13"/>
        <v>1260</v>
      </c>
      <c r="G51" s="50">
        <f t="shared" si="13"/>
        <v>252</v>
      </c>
      <c r="H51" s="50">
        <f t="shared" si="13"/>
        <v>931</v>
      </c>
      <c r="I51" s="50">
        <f t="shared" si="13"/>
        <v>188</v>
      </c>
      <c r="J51" s="50">
        <f t="shared" si="13"/>
        <v>48</v>
      </c>
      <c r="K51" s="43"/>
      <c r="L51" s="33">
        <f>SUM(C51:K51)</f>
        <v>3752</v>
      </c>
      <c r="N51" s="43"/>
      <c r="O51" s="12"/>
    </row>
    <row r="52" spans="2:19" ht="15.95" customHeight="1">
      <c r="B52" s="28" t="s">
        <v>0</v>
      </c>
      <c r="C52" s="43"/>
      <c r="D52" s="43"/>
      <c r="E52" s="17">
        <v>8420</v>
      </c>
      <c r="F52" s="17">
        <v>6021</v>
      </c>
      <c r="G52" s="17">
        <v>1172</v>
      </c>
      <c r="H52" s="17">
        <v>2010</v>
      </c>
      <c r="I52" s="17">
        <v>1341</v>
      </c>
      <c r="J52" s="17">
        <v>187</v>
      </c>
      <c r="K52" s="43"/>
      <c r="L52" s="33">
        <f>SUM(C52:K52)</f>
        <v>19151</v>
      </c>
      <c r="N52" s="43"/>
      <c r="O52" s="5"/>
      <c r="P52" s="93"/>
      <c r="Q52" s="93"/>
      <c r="R52" s="93"/>
      <c r="S52" s="93"/>
    </row>
    <row r="53" spans="2:19" ht="15.95" customHeight="1">
      <c r="B53" s="29" t="s">
        <v>65</v>
      </c>
      <c r="C53" s="43"/>
      <c r="D53" s="43"/>
      <c r="E53" s="17">
        <v>619</v>
      </c>
      <c r="F53" s="17">
        <v>1593</v>
      </c>
      <c r="G53" s="17">
        <v>2149</v>
      </c>
      <c r="H53" s="17">
        <v>1626</v>
      </c>
      <c r="I53" s="17">
        <v>112</v>
      </c>
      <c r="J53" s="17">
        <v>0</v>
      </c>
      <c r="K53" s="43"/>
      <c r="L53" s="33">
        <f>SUM(C53:K53)</f>
        <v>6099</v>
      </c>
      <c r="N53" s="43"/>
      <c r="P53" s="93"/>
      <c r="Q53" s="93"/>
      <c r="R53" s="93"/>
      <c r="S53" s="93"/>
    </row>
    <row r="54" spans="2:19" ht="15.95" customHeight="1">
      <c r="B54" s="53" t="s">
        <v>76</v>
      </c>
      <c r="C54" s="43"/>
      <c r="D54" s="43"/>
      <c r="E54" s="54">
        <f t="shared" ref="E54:J54" si="14">SUM(E55,E64)</f>
        <v>10934</v>
      </c>
      <c r="F54" s="54">
        <f t="shared" si="14"/>
        <v>48937</v>
      </c>
      <c r="G54" s="54">
        <f t="shared" si="14"/>
        <v>4332</v>
      </c>
      <c r="H54" s="54">
        <f t="shared" si="14"/>
        <v>25290</v>
      </c>
      <c r="I54" s="54">
        <f t="shared" si="14"/>
        <v>2873</v>
      </c>
      <c r="J54" s="54">
        <f t="shared" si="14"/>
        <v>262</v>
      </c>
      <c r="K54" s="43"/>
      <c r="L54" s="33">
        <f>SUM(C54:K54)</f>
        <v>92628</v>
      </c>
      <c r="N54" s="54">
        <f>SUM(N55,N64)</f>
        <v>187</v>
      </c>
      <c r="P54" s="93"/>
      <c r="Q54" s="93"/>
      <c r="R54" s="93"/>
      <c r="S54" s="93"/>
    </row>
    <row r="55" spans="2:19" ht="15.95" customHeight="1">
      <c r="B55" s="53" t="s">
        <v>77</v>
      </c>
      <c r="C55" s="43"/>
      <c r="D55" s="43"/>
      <c r="E55" s="54">
        <f>E61+E62+E56+E63</f>
        <v>5297</v>
      </c>
      <c r="F55" s="54">
        <f>F56+F63</f>
        <v>27898</v>
      </c>
      <c r="G55" s="54">
        <f>G56+G63</f>
        <v>741</v>
      </c>
      <c r="H55" s="54">
        <f>H56+H63</f>
        <v>4468</v>
      </c>
      <c r="I55" s="54">
        <f>I56+I63</f>
        <v>713</v>
      </c>
      <c r="J55" s="54">
        <f>J56+J63</f>
        <v>0</v>
      </c>
      <c r="K55" s="43"/>
      <c r="L55" s="33">
        <f>SUM(C55:K55)</f>
        <v>39117</v>
      </c>
      <c r="N55" s="54">
        <f>N56</f>
        <v>8</v>
      </c>
      <c r="P55" s="93"/>
      <c r="Q55" s="93"/>
      <c r="R55" s="93"/>
      <c r="S55" s="93"/>
    </row>
    <row r="56" spans="2:19" ht="15.95" customHeight="1">
      <c r="B56" s="63" t="s">
        <v>58</v>
      </c>
      <c r="C56" s="43"/>
      <c r="D56" s="43"/>
      <c r="E56" s="54">
        <f>SUM(E57:E60)</f>
        <v>1384</v>
      </c>
      <c r="F56" s="54">
        <f t="shared" ref="F56:J56" si="15">SUM(F57:F60)</f>
        <v>27898</v>
      </c>
      <c r="G56" s="54">
        <f t="shared" si="15"/>
        <v>741</v>
      </c>
      <c r="H56" s="54">
        <f t="shared" si="15"/>
        <v>2911</v>
      </c>
      <c r="I56" s="54">
        <f t="shared" si="15"/>
        <v>367</v>
      </c>
      <c r="J56" s="54">
        <f t="shared" si="15"/>
        <v>0</v>
      </c>
      <c r="K56" s="43"/>
      <c r="L56" s="33">
        <f t="shared" ref="L56:L74" si="16">SUM(C56:K56)</f>
        <v>33301</v>
      </c>
      <c r="N56" s="54">
        <f>N60</f>
        <v>8</v>
      </c>
      <c r="P56" s="93"/>
      <c r="Q56" s="93"/>
      <c r="R56" s="93"/>
      <c r="S56" s="93"/>
    </row>
    <row r="57" spans="2:19" ht="15.95" customHeight="1">
      <c r="B57" s="29" t="s">
        <v>114</v>
      </c>
      <c r="C57" s="43"/>
      <c r="D57" s="43"/>
      <c r="E57" s="17">
        <v>0</v>
      </c>
      <c r="F57" s="17">
        <v>1082</v>
      </c>
      <c r="G57" s="17">
        <v>0</v>
      </c>
      <c r="H57" s="17">
        <v>0</v>
      </c>
      <c r="I57" s="17">
        <v>0</v>
      </c>
      <c r="J57" s="17">
        <v>0</v>
      </c>
      <c r="K57" s="43"/>
      <c r="L57" s="33">
        <f t="shared" si="16"/>
        <v>1082</v>
      </c>
      <c r="N57" s="43"/>
      <c r="P57" s="93"/>
      <c r="Q57" s="93"/>
      <c r="R57" s="93"/>
      <c r="S57" s="93"/>
    </row>
    <row r="58" spans="2:19" ht="15.95" customHeight="1">
      <c r="B58" s="29" t="s">
        <v>115</v>
      </c>
      <c r="C58" s="43"/>
      <c r="D58" s="43"/>
      <c r="E58" s="17">
        <v>0</v>
      </c>
      <c r="F58" s="17">
        <v>2930</v>
      </c>
      <c r="G58" s="17">
        <v>0</v>
      </c>
      <c r="H58" s="17">
        <v>0</v>
      </c>
      <c r="I58" s="17">
        <v>0</v>
      </c>
      <c r="J58" s="17">
        <v>0</v>
      </c>
      <c r="K58" s="43"/>
      <c r="L58" s="33">
        <f t="shared" si="16"/>
        <v>2930</v>
      </c>
      <c r="N58" s="43"/>
      <c r="P58" s="93"/>
      <c r="Q58" s="93"/>
      <c r="R58" s="93"/>
      <c r="S58" s="93"/>
    </row>
    <row r="59" spans="2:19" ht="15.95" customHeight="1">
      <c r="B59" s="29" t="s">
        <v>59</v>
      </c>
      <c r="C59" s="43"/>
      <c r="D59" s="43"/>
      <c r="E59" s="43"/>
      <c r="F59" s="43"/>
      <c r="G59" s="17">
        <v>0</v>
      </c>
      <c r="H59" s="17">
        <v>0</v>
      </c>
      <c r="I59" s="17">
        <v>0</v>
      </c>
      <c r="J59" s="17">
        <v>0</v>
      </c>
      <c r="K59" s="43"/>
      <c r="L59" s="33">
        <f t="shared" si="16"/>
        <v>0</v>
      </c>
      <c r="N59" s="43"/>
      <c r="P59" s="93"/>
      <c r="Q59" s="93"/>
      <c r="R59" s="93"/>
      <c r="S59" s="93"/>
    </row>
    <row r="60" spans="2:19" ht="15.95" customHeight="1">
      <c r="B60" s="52" t="s">
        <v>60</v>
      </c>
      <c r="C60" s="43"/>
      <c r="D60" s="43"/>
      <c r="E60" s="17">
        <v>1384</v>
      </c>
      <c r="F60" s="17">
        <v>23886</v>
      </c>
      <c r="G60" s="17">
        <v>741</v>
      </c>
      <c r="H60" s="17">
        <v>2911</v>
      </c>
      <c r="I60" s="17">
        <v>367</v>
      </c>
      <c r="J60" s="17">
        <v>0</v>
      </c>
      <c r="K60" s="43"/>
      <c r="L60" s="33">
        <f t="shared" si="16"/>
        <v>29289</v>
      </c>
      <c r="N60" s="17">
        <v>8</v>
      </c>
      <c r="P60" s="93"/>
      <c r="Q60" s="93"/>
      <c r="R60" s="93"/>
      <c r="S60" s="93"/>
    </row>
    <row r="61" spans="2:19" ht="15.95" customHeight="1">
      <c r="B61" s="52" t="s">
        <v>1</v>
      </c>
      <c r="C61" s="43"/>
      <c r="D61" s="43"/>
      <c r="E61" s="17">
        <v>0</v>
      </c>
      <c r="F61" s="43"/>
      <c r="G61" s="43"/>
      <c r="H61" s="43"/>
      <c r="I61" s="43"/>
      <c r="J61" s="43"/>
      <c r="K61" s="43"/>
      <c r="L61" s="33">
        <f>SUM(C61:K61)</f>
        <v>0</v>
      </c>
      <c r="N61" s="43"/>
      <c r="P61" s="93"/>
      <c r="Q61" s="93"/>
      <c r="R61" s="93"/>
      <c r="S61" s="93"/>
    </row>
    <row r="62" spans="2:19" ht="15.95" customHeight="1">
      <c r="B62" s="29" t="s">
        <v>78</v>
      </c>
      <c r="C62" s="43"/>
      <c r="D62" s="43"/>
      <c r="E62" s="17">
        <v>3728</v>
      </c>
      <c r="F62" s="43"/>
      <c r="G62" s="43"/>
      <c r="H62" s="43"/>
      <c r="I62" s="43"/>
      <c r="J62" s="43"/>
      <c r="K62" s="43"/>
      <c r="L62" s="33">
        <f>SUM(C62:K62)</f>
        <v>3728</v>
      </c>
      <c r="N62" s="17">
        <v>993</v>
      </c>
      <c r="P62" s="93"/>
      <c r="Q62" s="93"/>
      <c r="R62" s="93"/>
      <c r="S62" s="93"/>
    </row>
    <row r="63" spans="2:19" ht="15.95" customHeight="1">
      <c r="B63" s="29" t="s">
        <v>79</v>
      </c>
      <c r="C63" s="43"/>
      <c r="D63" s="43"/>
      <c r="E63" s="17">
        <v>185</v>
      </c>
      <c r="F63" s="17">
        <v>0</v>
      </c>
      <c r="G63" s="17">
        <v>0</v>
      </c>
      <c r="H63" s="17">
        <v>1557</v>
      </c>
      <c r="I63" s="17">
        <v>346</v>
      </c>
      <c r="J63" s="17">
        <v>0</v>
      </c>
      <c r="K63" s="43"/>
      <c r="L63" s="33">
        <f t="shared" si="16"/>
        <v>2088</v>
      </c>
      <c r="N63" s="17">
        <v>0</v>
      </c>
      <c r="P63" s="93"/>
      <c r="Q63" s="93"/>
      <c r="R63" s="93"/>
      <c r="S63" s="93"/>
    </row>
    <row r="64" spans="2:19" ht="15.95" customHeight="1">
      <c r="B64" s="53" t="s">
        <v>80</v>
      </c>
      <c r="C64" s="43"/>
      <c r="D64" s="43"/>
      <c r="E64" s="54">
        <f t="shared" ref="E64:J64" si="17">SUM(E65,E68:E74)</f>
        <v>5637</v>
      </c>
      <c r="F64" s="54">
        <f t="shared" si="17"/>
        <v>21039</v>
      </c>
      <c r="G64" s="54">
        <f t="shared" si="17"/>
        <v>3591</v>
      </c>
      <c r="H64" s="54">
        <f t="shared" si="17"/>
        <v>20822</v>
      </c>
      <c r="I64" s="54">
        <f t="shared" si="17"/>
        <v>2160</v>
      </c>
      <c r="J64" s="54">
        <f t="shared" si="17"/>
        <v>262</v>
      </c>
      <c r="K64" s="43"/>
      <c r="L64" s="33">
        <f t="shared" si="16"/>
        <v>53511</v>
      </c>
      <c r="N64" s="54">
        <f>SUM(N67:N69)</f>
        <v>179</v>
      </c>
      <c r="P64" s="93"/>
      <c r="Q64" s="93"/>
      <c r="R64" s="93"/>
      <c r="S64" s="93"/>
    </row>
    <row r="65" spans="2:19" ht="15.95" customHeight="1">
      <c r="B65" s="63" t="s">
        <v>2</v>
      </c>
      <c r="C65" s="43"/>
      <c r="D65" s="43"/>
      <c r="E65" s="54">
        <f>SUM(E66:E67)</f>
        <v>72</v>
      </c>
      <c r="F65" s="54">
        <f t="shared" ref="F65:J65" si="18">SUM(F66:F67)</f>
        <v>18346</v>
      </c>
      <c r="G65" s="54">
        <f t="shared" si="18"/>
        <v>3133</v>
      </c>
      <c r="H65" s="54">
        <f t="shared" si="18"/>
        <v>17648</v>
      </c>
      <c r="I65" s="54">
        <f t="shared" si="18"/>
        <v>1278</v>
      </c>
      <c r="J65" s="54">
        <f t="shared" si="18"/>
        <v>0</v>
      </c>
      <c r="K65" s="43"/>
      <c r="L65" s="33">
        <f t="shared" si="16"/>
        <v>40477</v>
      </c>
      <c r="N65" s="54">
        <f>SUM(N66:N67)</f>
        <v>73</v>
      </c>
      <c r="P65" s="93"/>
      <c r="Q65" s="93"/>
      <c r="R65" s="93"/>
      <c r="S65" s="93"/>
    </row>
    <row r="66" spans="2:19" ht="15.95" customHeight="1">
      <c r="B66" s="29" t="s">
        <v>102</v>
      </c>
      <c r="C66" s="43"/>
      <c r="D66" s="43"/>
      <c r="E66" s="17">
        <v>0</v>
      </c>
      <c r="F66" s="17">
        <v>15955</v>
      </c>
      <c r="G66" s="17">
        <v>0</v>
      </c>
      <c r="H66" s="17">
        <v>0</v>
      </c>
      <c r="I66" s="17">
        <v>90</v>
      </c>
      <c r="J66" s="17">
        <v>0</v>
      </c>
      <c r="K66" s="43"/>
      <c r="L66" s="33">
        <f t="shared" si="16"/>
        <v>16045</v>
      </c>
      <c r="N66" s="17">
        <v>0</v>
      </c>
      <c r="P66" s="93"/>
      <c r="Q66" s="93"/>
      <c r="R66" s="93"/>
      <c r="S66" s="93"/>
    </row>
    <row r="67" spans="2:19" ht="15.95" customHeight="1">
      <c r="B67" s="52" t="s">
        <v>61</v>
      </c>
      <c r="C67" s="43"/>
      <c r="D67" s="43"/>
      <c r="E67" s="17">
        <v>72</v>
      </c>
      <c r="F67" s="17">
        <v>2391</v>
      </c>
      <c r="G67" s="17">
        <v>3133</v>
      </c>
      <c r="H67" s="17">
        <v>17648</v>
      </c>
      <c r="I67" s="17">
        <v>1188</v>
      </c>
      <c r="J67" s="17">
        <v>0</v>
      </c>
      <c r="K67" s="43"/>
      <c r="L67" s="33">
        <f t="shared" si="16"/>
        <v>24432</v>
      </c>
      <c r="N67" s="17">
        <v>73</v>
      </c>
      <c r="P67" s="93"/>
      <c r="Q67" s="93"/>
      <c r="R67" s="93"/>
      <c r="S67" s="93"/>
    </row>
    <row r="68" spans="2:19" ht="15.95" customHeight="1">
      <c r="B68" s="52" t="s">
        <v>3</v>
      </c>
      <c r="C68" s="43"/>
      <c r="D68" s="43"/>
      <c r="E68" s="17">
        <v>262</v>
      </c>
      <c r="F68" s="17">
        <v>820</v>
      </c>
      <c r="G68" s="17">
        <v>192</v>
      </c>
      <c r="H68" s="17">
        <v>2896</v>
      </c>
      <c r="I68" s="17">
        <v>268</v>
      </c>
      <c r="J68" s="17">
        <v>0</v>
      </c>
      <c r="K68" s="43"/>
      <c r="L68" s="33">
        <f t="shared" si="16"/>
        <v>4438</v>
      </c>
      <c r="N68" s="17">
        <v>106</v>
      </c>
      <c r="P68" s="93"/>
      <c r="Q68" s="93"/>
      <c r="R68" s="93"/>
      <c r="S68" s="93"/>
    </row>
    <row r="69" spans="2:19" ht="15.95" customHeight="1">
      <c r="B69" s="29" t="s">
        <v>81</v>
      </c>
      <c r="C69" s="43"/>
      <c r="D69" s="43"/>
      <c r="E69" s="17">
        <v>31</v>
      </c>
      <c r="F69" s="17">
        <v>466</v>
      </c>
      <c r="G69" s="17">
        <v>114</v>
      </c>
      <c r="H69" s="17">
        <v>12</v>
      </c>
      <c r="I69" s="17">
        <v>0</v>
      </c>
      <c r="J69" s="17">
        <v>0</v>
      </c>
      <c r="K69" s="43"/>
      <c r="L69" s="33">
        <f t="shared" si="16"/>
        <v>623</v>
      </c>
      <c r="N69" s="17">
        <v>0</v>
      </c>
      <c r="P69" s="93"/>
      <c r="Q69" s="93"/>
      <c r="R69" s="93"/>
      <c r="S69" s="93"/>
    </row>
    <row r="70" spans="2:19" ht="15.95" customHeight="1">
      <c r="B70" s="30" t="s">
        <v>82</v>
      </c>
      <c r="C70" s="43"/>
      <c r="D70" s="43"/>
      <c r="E70" s="17">
        <v>319</v>
      </c>
      <c r="F70" s="17">
        <v>717</v>
      </c>
      <c r="G70" s="17">
        <v>51</v>
      </c>
      <c r="H70" s="17">
        <v>95</v>
      </c>
      <c r="I70" s="17">
        <v>36</v>
      </c>
      <c r="J70" s="17">
        <v>0</v>
      </c>
      <c r="K70" s="43"/>
      <c r="L70" s="33">
        <f t="shared" si="16"/>
        <v>1218</v>
      </c>
      <c r="N70" s="43"/>
      <c r="P70" s="93"/>
      <c r="Q70" s="93"/>
      <c r="R70" s="93"/>
      <c r="S70" s="93"/>
    </row>
    <row r="71" spans="2:19" ht="15.95" customHeight="1">
      <c r="B71" s="29" t="s">
        <v>83</v>
      </c>
      <c r="C71" s="43"/>
      <c r="D71" s="43"/>
      <c r="E71" s="43"/>
      <c r="F71" s="17">
        <v>0</v>
      </c>
      <c r="G71" s="17">
        <v>0</v>
      </c>
      <c r="H71" s="17">
        <v>0</v>
      </c>
      <c r="I71" s="17">
        <v>0</v>
      </c>
      <c r="J71" s="17">
        <v>0</v>
      </c>
      <c r="K71" s="43"/>
      <c r="L71" s="33">
        <f t="shared" si="16"/>
        <v>0</v>
      </c>
      <c r="N71" s="43"/>
      <c r="P71" s="93"/>
      <c r="Q71" s="93"/>
      <c r="R71" s="93"/>
      <c r="S71" s="93"/>
    </row>
    <row r="72" spans="2:19" ht="15.95" customHeight="1">
      <c r="B72" s="29" t="s">
        <v>84</v>
      </c>
      <c r="C72" s="43"/>
      <c r="D72" s="43"/>
      <c r="E72" s="17">
        <v>223</v>
      </c>
      <c r="F72" s="61"/>
      <c r="G72" s="61"/>
      <c r="H72" s="61"/>
      <c r="I72" s="61"/>
      <c r="J72" s="61"/>
      <c r="K72" s="43"/>
      <c r="L72" s="33">
        <f t="shared" si="16"/>
        <v>223</v>
      </c>
      <c r="N72" s="43"/>
      <c r="P72" s="93"/>
      <c r="Q72" s="93"/>
      <c r="R72" s="93"/>
      <c r="S72" s="93"/>
    </row>
    <row r="73" spans="2:19" ht="15.95" customHeight="1">
      <c r="B73" s="29" t="s">
        <v>113</v>
      </c>
      <c r="C73" s="43"/>
      <c r="D73" s="43"/>
      <c r="E73" s="17">
        <v>4625</v>
      </c>
      <c r="F73" s="61"/>
      <c r="G73" s="61"/>
      <c r="H73" s="61"/>
      <c r="I73" s="61"/>
      <c r="J73" s="61"/>
      <c r="K73" s="43"/>
      <c r="L73" s="33">
        <f t="shared" si="16"/>
        <v>4625</v>
      </c>
      <c r="N73" s="43"/>
      <c r="P73" s="93"/>
      <c r="Q73" s="93"/>
      <c r="R73" s="93"/>
      <c r="S73" s="93"/>
    </row>
    <row r="74" spans="2:19" ht="15.95" customHeight="1">
      <c r="B74" s="29" t="s">
        <v>86</v>
      </c>
      <c r="C74" s="43"/>
      <c r="D74" s="43"/>
      <c r="E74" s="17">
        <v>105</v>
      </c>
      <c r="F74" s="17">
        <v>690</v>
      </c>
      <c r="G74" s="17">
        <v>101</v>
      </c>
      <c r="H74" s="17">
        <v>171</v>
      </c>
      <c r="I74" s="17">
        <v>578</v>
      </c>
      <c r="J74" s="17">
        <v>262</v>
      </c>
      <c r="K74" s="43"/>
      <c r="L74" s="33">
        <f t="shared" si="16"/>
        <v>1907</v>
      </c>
      <c r="N74" s="43"/>
      <c r="P74" s="93"/>
      <c r="Q74" s="93"/>
      <c r="R74" s="93"/>
      <c r="S74" s="93"/>
    </row>
    <row r="75" spans="2:19" ht="15.95" customHeight="1">
      <c r="B75" s="60" t="s">
        <v>16</v>
      </c>
      <c r="C75" s="32">
        <f>C16-C11</f>
        <v>2842</v>
      </c>
      <c r="D75" s="32">
        <f>D16-D11</f>
        <v>23</v>
      </c>
      <c r="E75" s="32">
        <f t="shared" ref="E75:J75" si="19">SUM(E51:E54)</f>
        <v>21046</v>
      </c>
      <c r="F75" s="32">
        <f t="shared" si="19"/>
        <v>57811</v>
      </c>
      <c r="G75" s="32">
        <f t="shared" si="19"/>
        <v>7905</v>
      </c>
      <c r="H75" s="32">
        <f t="shared" si="19"/>
        <v>29857</v>
      </c>
      <c r="I75" s="32">
        <f t="shared" si="19"/>
        <v>4514</v>
      </c>
      <c r="J75" s="32">
        <f t="shared" si="19"/>
        <v>497</v>
      </c>
      <c r="K75" s="32">
        <f>K16-K11</f>
        <v>3664</v>
      </c>
      <c r="L75" s="32">
        <f>SUM(C75:K75)</f>
        <v>128159</v>
      </c>
      <c r="N75" s="32">
        <f>N54</f>
        <v>187</v>
      </c>
      <c r="P75" s="93"/>
      <c r="Q75" s="93"/>
      <c r="R75" s="93"/>
      <c r="S75" s="93"/>
    </row>
    <row r="76" spans="2:19" ht="12.75" customHeight="1">
      <c r="B76" s="8"/>
      <c r="C76" s="5"/>
      <c r="D76" s="5"/>
      <c r="E76" s="5"/>
      <c r="F76" s="5"/>
      <c r="G76" s="5"/>
      <c r="H76" s="5"/>
      <c r="I76" s="5"/>
      <c r="J76" s="5"/>
      <c r="K76" s="6"/>
      <c r="L76" s="6"/>
      <c r="N76" s="3"/>
      <c r="P76" s="93"/>
      <c r="Q76" s="93"/>
      <c r="R76" s="93"/>
      <c r="S76" s="93"/>
    </row>
    <row r="77" spans="2:19" s="2" customFormat="1" ht="15.95" customHeight="1">
      <c r="B77" s="64" t="s">
        <v>4</v>
      </c>
      <c r="C77" s="66"/>
      <c r="D77" s="66"/>
      <c r="E77" s="65">
        <f>E16-E75-E11</f>
        <v>0</v>
      </c>
      <c r="F77" s="65">
        <f t="shared" ref="F77:I77" si="20">F16-F75-F11</f>
        <v>0</v>
      </c>
      <c r="G77" s="65">
        <f t="shared" si="20"/>
        <v>0</v>
      </c>
      <c r="H77" s="65">
        <f t="shared" si="20"/>
        <v>0</v>
      </c>
      <c r="I77" s="65">
        <f t="shared" si="20"/>
        <v>0</v>
      </c>
      <c r="J77" s="65">
        <f>J16-J75-J11</f>
        <v>0</v>
      </c>
      <c r="K77" s="66"/>
      <c r="L77" s="65">
        <f>L16-L75-L11</f>
        <v>0</v>
      </c>
      <c r="N77" s="7"/>
      <c r="P77" s="93"/>
      <c r="Q77" s="93"/>
      <c r="R77" s="93"/>
      <c r="S77" s="93"/>
    </row>
    <row r="78" spans="2:19" ht="12.75" customHeight="1">
      <c r="C78" s="84"/>
      <c r="D78" s="84"/>
      <c r="E78" s="84"/>
      <c r="F78" s="84"/>
      <c r="G78" s="84"/>
      <c r="H78" s="84"/>
      <c r="I78" s="84"/>
      <c r="J78" s="84"/>
      <c r="K78" s="84"/>
      <c r="L78" s="3"/>
      <c r="N78" s="3"/>
      <c r="P78" s="93"/>
      <c r="Q78" s="93"/>
      <c r="R78" s="93"/>
      <c r="S78" s="93"/>
    </row>
    <row r="79" spans="2:19" ht="15.95" customHeight="1">
      <c r="B79" s="29" t="s">
        <v>66</v>
      </c>
      <c r="C79" s="43"/>
      <c r="D79" s="43"/>
      <c r="E79" s="17">
        <v>0</v>
      </c>
      <c r="F79" s="17">
        <v>0</v>
      </c>
      <c r="G79" s="17">
        <v>0</v>
      </c>
      <c r="H79" s="17">
        <v>0</v>
      </c>
      <c r="I79" s="17">
        <v>0</v>
      </c>
      <c r="J79" s="17">
        <v>0</v>
      </c>
      <c r="K79" s="43"/>
      <c r="L79" s="33">
        <f>SUM(C79:K79)</f>
        <v>0</v>
      </c>
      <c r="M79" s="77" t="s">
        <v>122</v>
      </c>
      <c r="N79" s="3"/>
      <c r="P79" s="93"/>
      <c r="Q79" s="93"/>
      <c r="R79" s="93"/>
      <c r="S79" s="93"/>
    </row>
    <row r="80" spans="2:19" ht="15.95" customHeight="1">
      <c r="B80" s="52" t="s">
        <v>5</v>
      </c>
      <c r="C80" s="43"/>
      <c r="D80" s="43"/>
      <c r="E80" s="43"/>
      <c r="F80" s="43"/>
      <c r="G80" s="43"/>
      <c r="H80" s="43"/>
      <c r="I80" s="43"/>
      <c r="J80" s="43"/>
      <c r="K80" s="43"/>
      <c r="L80" s="17">
        <v>286</v>
      </c>
      <c r="M80" s="77" t="s">
        <v>122</v>
      </c>
      <c r="N80" s="3"/>
      <c r="P80" s="93"/>
      <c r="Q80" s="93"/>
      <c r="R80" s="93"/>
      <c r="S80" s="93"/>
    </row>
    <row r="81" spans="2:19" ht="15.95" customHeight="1">
      <c r="B81" s="29" t="s">
        <v>87</v>
      </c>
      <c r="C81" s="43"/>
      <c r="D81" s="43"/>
      <c r="E81" s="17">
        <v>216</v>
      </c>
      <c r="F81" s="43"/>
      <c r="G81" s="43"/>
      <c r="H81" s="43"/>
      <c r="I81" s="43"/>
      <c r="J81" s="43"/>
      <c r="K81" s="43"/>
      <c r="L81" s="33">
        <f>SUM(C81:K81)</f>
        <v>216</v>
      </c>
      <c r="M81" s="77" t="s">
        <v>122</v>
      </c>
      <c r="N81" s="3"/>
      <c r="P81" s="93"/>
      <c r="Q81" s="93"/>
      <c r="R81" s="93"/>
      <c r="S81" s="93"/>
    </row>
    <row r="82" spans="2:19" ht="15.95" customHeight="1">
      <c r="B82" s="29" t="s">
        <v>98</v>
      </c>
      <c r="C82" s="43"/>
      <c r="D82" s="43"/>
      <c r="E82" s="17">
        <v>0</v>
      </c>
      <c r="F82" s="17">
        <v>0</v>
      </c>
      <c r="G82" s="17">
        <v>0</v>
      </c>
      <c r="H82" s="17">
        <v>0</v>
      </c>
      <c r="I82" s="17">
        <v>0</v>
      </c>
      <c r="J82" s="17">
        <v>0</v>
      </c>
      <c r="K82" s="43"/>
      <c r="L82" s="33">
        <f>SUM(C82:K82)</f>
        <v>0</v>
      </c>
      <c r="M82" s="3"/>
      <c r="N82" s="3"/>
      <c r="P82" s="93"/>
      <c r="Q82" s="93"/>
      <c r="R82" s="93"/>
      <c r="S82" s="93"/>
    </row>
    <row r="83" spans="2:19" ht="12.75" customHeight="1">
      <c r="B83" s="8"/>
      <c r="C83" s="5"/>
      <c r="D83" s="5"/>
      <c r="E83" s="5"/>
      <c r="F83" s="5"/>
      <c r="G83" s="5"/>
      <c r="H83" s="5"/>
      <c r="I83" s="5"/>
      <c r="J83" s="5"/>
      <c r="K83" s="5"/>
      <c r="L83" s="5"/>
      <c r="N83" s="3"/>
      <c r="P83" s="93"/>
      <c r="Q83" s="93"/>
      <c r="R83" s="93"/>
      <c r="S83" s="93"/>
    </row>
    <row r="84" spans="2:19" ht="15.95" customHeight="1">
      <c r="B84" s="55" t="s">
        <v>99</v>
      </c>
      <c r="C84" s="3"/>
      <c r="D84" s="3"/>
      <c r="E84" s="3"/>
      <c r="F84" s="3"/>
      <c r="G84" s="3"/>
      <c r="H84" s="3"/>
      <c r="I84" s="3"/>
      <c r="J84" s="3"/>
      <c r="K84" s="3"/>
      <c r="L84" s="3"/>
      <c r="N84" s="3"/>
      <c r="P84" s="93"/>
      <c r="Q84" s="93"/>
      <c r="R84" s="93"/>
      <c r="S84" s="93"/>
    </row>
    <row r="85" spans="2:19" ht="15.95" customHeight="1">
      <c r="B85" s="28" t="s">
        <v>12</v>
      </c>
      <c r="C85" s="43"/>
      <c r="D85" s="43"/>
      <c r="E85" s="17">
        <v>1073</v>
      </c>
      <c r="F85" s="17">
        <v>1260</v>
      </c>
      <c r="G85" s="17">
        <v>252</v>
      </c>
      <c r="H85" s="17">
        <v>931</v>
      </c>
      <c r="I85" s="17">
        <v>188</v>
      </c>
      <c r="J85" s="17">
        <v>48</v>
      </c>
      <c r="K85" s="43"/>
      <c r="L85" s="33">
        <f>SUM(C85:K85)</f>
        <v>3752</v>
      </c>
      <c r="N85" s="69"/>
      <c r="P85" s="93"/>
      <c r="Q85" s="93"/>
      <c r="R85" s="93"/>
      <c r="S85" s="93"/>
    </row>
    <row r="86" spans="2:19" ht="15.95" customHeight="1">
      <c r="B86" s="28" t="s">
        <v>0</v>
      </c>
      <c r="C86" s="43"/>
      <c r="D86" s="43"/>
      <c r="E86" s="17">
        <v>8102</v>
      </c>
      <c r="F86" s="17">
        <v>5769</v>
      </c>
      <c r="G86" s="17">
        <v>1029</v>
      </c>
      <c r="H86" s="17">
        <v>1852</v>
      </c>
      <c r="I86" s="17">
        <v>-193</v>
      </c>
      <c r="J86" s="17">
        <v>79</v>
      </c>
      <c r="K86" s="43"/>
      <c r="L86" s="33">
        <f>SUM(C86:K86)</f>
        <v>16638</v>
      </c>
      <c r="N86" s="69"/>
      <c r="P86" s="93"/>
      <c r="Q86" s="93"/>
      <c r="R86" s="93"/>
      <c r="S86" s="93"/>
    </row>
    <row r="87" spans="2:19" ht="15.95" customHeight="1">
      <c r="B87" s="29" t="s">
        <v>65</v>
      </c>
      <c r="C87" s="43"/>
      <c r="D87" s="43"/>
      <c r="E87" s="17">
        <v>619</v>
      </c>
      <c r="F87" s="17">
        <v>1593</v>
      </c>
      <c r="G87" s="17">
        <v>2149</v>
      </c>
      <c r="H87" s="17">
        <v>1626</v>
      </c>
      <c r="I87" s="17">
        <v>112</v>
      </c>
      <c r="J87" s="17">
        <v>0</v>
      </c>
      <c r="K87" s="43"/>
      <c r="L87" s="33">
        <f>SUM(C87:K87)</f>
        <v>6099</v>
      </c>
      <c r="N87" s="69"/>
      <c r="P87" s="93"/>
      <c r="Q87" s="93"/>
      <c r="R87" s="93"/>
      <c r="S87" s="93"/>
    </row>
    <row r="88" spans="2:19" ht="15.95" customHeight="1">
      <c r="B88" s="53" t="s">
        <v>76</v>
      </c>
      <c r="C88" s="43"/>
      <c r="D88" s="43"/>
      <c r="E88" s="54">
        <f t="shared" ref="E88:J88" si="21">SUM(E89,E98)</f>
        <v>10683</v>
      </c>
      <c r="F88" s="54">
        <f t="shared" si="21"/>
        <v>28880</v>
      </c>
      <c r="G88" s="54">
        <f t="shared" si="21"/>
        <v>3441</v>
      </c>
      <c r="H88" s="54">
        <f t="shared" si="21"/>
        <v>15764</v>
      </c>
      <c r="I88" s="54">
        <f t="shared" si="21"/>
        <v>2406</v>
      </c>
      <c r="J88" s="54">
        <f t="shared" si="21"/>
        <v>262</v>
      </c>
      <c r="K88" s="43"/>
      <c r="L88" s="33">
        <f>SUM(C88:K88)</f>
        <v>61436</v>
      </c>
      <c r="N88" s="75">
        <f>SUM(N89,N98)</f>
        <v>187</v>
      </c>
      <c r="P88" s="93"/>
      <c r="Q88" s="93"/>
      <c r="R88" s="93"/>
      <c r="S88" s="93"/>
    </row>
    <row r="89" spans="2:19" ht="15.95" customHeight="1">
      <c r="B89" s="53" t="s">
        <v>77</v>
      </c>
      <c r="C89" s="43"/>
      <c r="D89" s="43"/>
      <c r="E89" s="54">
        <f>E95+E96+E90+E97</f>
        <v>5068</v>
      </c>
      <c r="F89" s="54">
        <f>F90+F97</f>
        <v>10197</v>
      </c>
      <c r="G89" s="54">
        <f>G90+G97</f>
        <v>484</v>
      </c>
      <c r="H89" s="54">
        <f>H90+H97</f>
        <v>2840</v>
      </c>
      <c r="I89" s="54">
        <f>I90+I97</f>
        <v>365</v>
      </c>
      <c r="J89" s="54">
        <f>J90+J97</f>
        <v>0</v>
      </c>
      <c r="K89" s="43"/>
      <c r="L89" s="33">
        <f>SUM(C89:K89)</f>
        <v>18954</v>
      </c>
      <c r="N89" s="75">
        <f>N90</f>
        <v>8</v>
      </c>
      <c r="P89" s="93"/>
      <c r="Q89" s="93"/>
      <c r="R89" s="93"/>
      <c r="S89" s="93"/>
    </row>
    <row r="90" spans="2:19" ht="15.95" customHeight="1">
      <c r="B90" s="63" t="s">
        <v>58</v>
      </c>
      <c r="C90" s="43"/>
      <c r="D90" s="43"/>
      <c r="E90" s="54">
        <f>SUM(E91:E94)</f>
        <v>1358</v>
      </c>
      <c r="F90" s="54">
        <f t="shared" ref="F90:J90" si="22">SUM(F91:F94)</f>
        <v>10197</v>
      </c>
      <c r="G90" s="54">
        <f t="shared" si="22"/>
        <v>484</v>
      </c>
      <c r="H90" s="54">
        <f t="shared" si="22"/>
        <v>1379</v>
      </c>
      <c r="I90" s="54">
        <f t="shared" si="22"/>
        <v>19</v>
      </c>
      <c r="J90" s="54">
        <f t="shared" si="22"/>
        <v>0</v>
      </c>
      <c r="K90" s="43"/>
      <c r="L90" s="33">
        <f t="shared" ref="L90:L108" si="23">SUM(C90:K90)</f>
        <v>13437</v>
      </c>
      <c r="N90" s="75">
        <f>N94</f>
        <v>8</v>
      </c>
      <c r="P90" s="93"/>
      <c r="Q90" s="93"/>
      <c r="R90" s="93"/>
      <c r="S90" s="93"/>
    </row>
    <row r="91" spans="2:19" ht="15.95" customHeight="1">
      <c r="B91" s="29" t="s">
        <v>114</v>
      </c>
      <c r="C91" s="43"/>
      <c r="D91" s="43"/>
      <c r="E91" s="17">
        <v>0</v>
      </c>
      <c r="F91" s="17">
        <v>1082</v>
      </c>
      <c r="G91" s="17">
        <v>0</v>
      </c>
      <c r="H91" s="17">
        <v>0</v>
      </c>
      <c r="I91" s="17">
        <v>0</v>
      </c>
      <c r="J91" s="17">
        <v>0</v>
      </c>
      <c r="K91" s="43"/>
      <c r="L91" s="33">
        <f t="shared" si="23"/>
        <v>1082</v>
      </c>
      <c r="N91" s="69"/>
      <c r="P91" s="93"/>
      <c r="Q91" s="93"/>
      <c r="R91" s="93"/>
      <c r="S91" s="93"/>
    </row>
    <row r="92" spans="2:19" ht="15.95" customHeight="1">
      <c r="B92" s="29" t="s">
        <v>115</v>
      </c>
      <c r="C92" s="43"/>
      <c r="D92" s="43"/>
      <c r="E92" s="17">
        <v>0</v>
      </c>
      <c r="F92" s="17">
        <v>2930</v>
      </c>
      <c r="G92" s="17">
        <v>0</v>
      </c>
      <c r="H92" s="17">
        <v>0</v>
      </c>
      <c r="I92" s="17">
        <v>0</v>
      </c>
      <c r="J92" s="17">
        <v>0</v>
      </c>
      <c r="K92" s="43"/>
      <c r="L92" s="33">
        <f t="shared" si="23"/>
        <v>2930</v>
      </c>
      <c r="N92" s="69"/>
      <c r="P92" s="93"/>
      <c r="Q92" s="93"/>
      <c r="R92" s="93"/>
      <c r="S92" s="93"/>
    </row>
    <row r="93" spans="2:19" ht="15.95" customHeight="1">
      <c r="B93" s="29" t="s">
        <v>59</v>
      </c>
      <c r="C93" s="43"/>
      <c r="D93" s="43"/>
      <c r="E93" s="43"/>
      <c r="F93" s="43"/>
      <c r="G93" s="17">
        <v>0</v>
      </c>
      <c r="H93" s="17">
        <v>0</v>
      </c>
      <c r="I93" s="17">
        <v>0</v>
      </c>
      <c r="J93" s="17">
        <v>0</v>
      </c>
      <c r="K93" s="43"/>
      <c r="L93" s="33">
        <f t="shared" si="23"/>
        <v>0</v>
      </c>
      <c r="N93" s="69"/>
      <c r="P93" s="93"/>
      <c r="Q93" s="93"/>
      <c r="R93" s="93"/>
      <c r="S93" s="93"/>
    </row>
    <row r="94" spans="2:19" ht="15.95" customHeight="1">
      <c r="B94" s="52" t="s">
        <v>60</v>
      </c>
      <c r="C94" s="43"/>
      <c r="D94" s="43"/>
      <c r="E94" s="17">
        <v>1358</v>
      </c>
      <c r="F94" s="17">
        <v>6185</v>
      </c>
      <c r="G94" s="17">
        <v>484</v>
      </c>
      <c r="H94" s="17">
        <v>1379</v>
      </c>
      <c r="I94" s="17">
        <v>19</v>
      </c>
      <c r="J94" s="17">
        <v>0</v>
      </c>
      <c r="K94" s="43"/>
      <c r="L94" s="33">
        <f t="shared" si="23"/>
        <v>9425</v>
      </c>
      <c r="N94" s="87">
        <v>8</v>
      </c>
      <c r="P94" s="93"/>
      <c r="Q94" s="93"/>
      <c r="R94" s="93"/>
      <c r="S94" s="93"/>
    </row>
    <row r="95" spans="2:19" ht="15.95" customHeight="1">
      <c r="B95" s="52" t="s">
        <v>1</v>
      </c>
      <c r="C95" s="43"/>
      <c r="D95" s="43"/>
      <c r="E95" s="17">
        <v>0</v>
      </c>
      <c r="F95" s="43"/>
      <c r="G95" s="43"/>
      <c r="H95" s="43"/>
      <c r="I95" s="43"/>
      <c r="J95" s="43"/>
      <c r="K95" s="43"/>
      <c r="L95" s="33">
        <f>SUM(C95:K95)</f>
        <v>0</v>
      </c>
      <c r="N95" s="69"/>
      <c r="P95" s="93"/>
      <c r="Q95" s="93"/>
      <c r="R95" s="93"/>
      <c r="S95" s="93"/>
    </row>
    <row r="96" spans="2:19" ht="15.95" customHeight="1">
      <c r="B96" s="29" t="s">
        <v>78</v>
      </c>
      <c r="C96" s="43"/>
      <c r="D96" s="43"/>
      <c r="E96" s="17">
        <v>3691</v>
      </c>
      <c r="F96" s="43"/>
      <c r="G96" s="43"/>
      <c r="H96" s="43"/>
      <c r="I96" s="43"/>
      <c r="J96" s="43"/>
      <c r="K96" s="43"/>
      <c r="L96" s="33">
        <f>SUM(C96:K96)</f>
        <v>3691</v>
      </c>
      <c r="N96" s="87">
        <v>993</v>
      </c>
      <c r="P96" s="93"/>
      <c r="Q96" s="93"/>
      <c r="R96" s="93"/>
      <c r="S96" s="93"/>
    </row>
    <row r="97" spans="2:19" ht="15.95" customHeight="1">
      <c r="B97" s="29" t="s">
        <v>79</v>
      </c>
      <c r="C97" s="43"/>
      <c r="D97" s="43"/>
      <c r="E97" s="17">
        <v>19</v>
      </c>
      <c r="F97" s="17">
        <v>0</v>
      </c>
      <c r="G97" s="17">
        <v>0</v>
      </c>
      <c r="H97" s="17">
        <v>1461</v>
      </c>
      <c r="I97" s="17">
        <v>346</v>
      </c>
      <c r="J97" s="17">
        <v>0</v>
      </c>
      <c r="K97" s="43"/>
      <c r="L97" s="33">
        <f t="shared" si="23"/>
        <v>1826</v>
      </c>
      <c r="N97" s="87">
        <v>0</v>
      </c>
      <c r="P97" s="93"/>
      <c r="Q97" s="93"/>
      <c r="R97" s="93"/>
      <c r="S97" s="93"/>
    </row>
    <row r="98" spans="2:19" ht="15.95" customHeight="1">
      <c r="B98" s="53" t="s">
        <v>80</v>
      </c>
      <c r="C98" s="43"/>
      <c r="D98" s="43"/>
      <c r="E98" s="54">
        <f t="shared" ref="E98:J98" si="24">SUM(E99,E102:E108)</f>
        <v>5615</v>
      </c>
      <c r="F98" s="54">
        <f t="shared" si="24"/>
        <v>18683</v>
      </c>
      <c r="G98" s="54">
        <f t="shared" si="24"/>
        <v>2957</v>
      </c>
      <c r="H98" s="54">
        <f t="shared" si="24"/>
        <v>12924</v>
      </c>
      <c r="I98" s="54">
        <f t="shared" si="24"/>
        <v>2041</v>
      </c>
      <c r="J98" s="54">
        <f t="shared" si="24"/>
        <v>262</v>
      </c>
      <c r="K98" s="43"/>
      <c r="L98" s="33">
        <f t="shared" si="23"/>
        <v>42482</v>
      </c>
      <c r="N98" s="75">
        <f>SUM(N101:N103)</f>
        <v>179</v>
      </c>
      <c r="P98" s="93"/>
      <c r="Q98" s="93"/>
      <c r="R98" s="93"/>
      <c r="S98" s="93"/>
    </row>
    <row r="99" spans="2:19" ht="15.95" customHeight="1">
      <c r="B99" s="63" t="s">
        <v>2</v>
      </c>
      <c r="C99" s="43"/>
      <c r="D99" s="43"/>
      <c r="E99" s="54">
        <f>SUM(E100:E101)</f>
        <v>72</v>
      </c>
      <c r="F99" s="54">
        <f t="shared" ref="F99:J99" si="25">SUM(F100:F101)</f>
        <v>16158</v>
      </c>
      <c r="G99" s="54">
        <f t="shared" si="25"/>
        <v>2562</v>
      </c>
      <c r="H99" s="54">
        <f t="shared" si="25"/>
        <v>9784</v>
      </c>
      <c r="I99" s="54">
        <f t="shared" si="25"/>
        <v>1161</v>
      </c>
      <c r="J99" s="54">
        <f t="shared" si="25"/>
        <v>0</v>
      </c>
      <c r="K99" s="43"/>
      <c r="L99" s="33">
        <f t="shared" si="23"/>
        <v>29737</v>
      </c>
      <c r="N99" s="75">
        <f>SUM(N100:N101)</f>
        <v>73</v>
      </c>
      <c r="P99" s="93"/>
      <c r="Q99" s="93"/>
      <c r="R99" s="93"/>
      <c r="S99" s="93"/>
    </row>
    <row r="100" spans="2:19" ht="15.95" customHeight="1">
      <c r="B100" s="52" t="s">
        <v>107</v>
      </c>
      <c r="C100" s="43"/>
      <c r="D100" s="43"/>
      <c r="E100" s="17">
        <v>0</v>
      </c>
      <c r="F100" s="17">
        <v>15115</v>
      </c>
      <c r="G100" s="17">
        <v>0</v>
      </c>
      <c r="H100" s="17">
        <v>0</v>
      </c>
      <c r="I100" s="17">
        <v>77</v>
      </c>
      <c r="J100" s="17">
        <v>0</v>
      </c>
      <c r="K100" s="43"/>
      <c r="L100" s="33">
        <f t="shared" si="23"/>
        <v>15192</v>
      </c>
      <c r="N100" s="17">
        <v>0</v>
      </c>
      <c r="P100" s="93"/>
      <c r="Q100" s="93"/>
      <c r="R100" s="93"/>
      <c r="S100" s="93"/>
    </row>
    <row r="101" spans="2:19" ht="15.95" customHeight="1">
      <c r="B101" s="52" t="s">
        <v>61</v>
      </c>
      <c r="C101" s="43"/>
      <c r="D101" s="43"/>
      <c r="E101" s="17">
        <v>72</v>
      </c>
      <c r="F101" s="17">
        <v>1043</v>
      </c>
      <c r="G101" s="17">
        <v>2562</v>
      </c>
      <c r="H101" s="17">
        <v>9784</v>
      </c>
      <c r="I101" s="17">
        <v>1084</v>
      </c>
      <c r="J101" s="17">
        <v>0</v>
      </c>
      <c r="K101" s="43"/>
      <c r="L101" s="33">
        <f t="shared" si="23"/>
        <v>14545</v>
      </c>
      <c r="N101" s="87">
        <v>73</v>
      </c>
      <c r="P101" s="93"/>
      <c r="Q101" s="93"/>
      <c r="R101" s="93"/>
      <c r="S101" s="93"/>
    </row>
    <row r="102" spans="2:19" ht="15.95" customHeight="1">
      <c r="B102" s="52" t="s">
        <v>3</v>
      </c>
      <c r="C102" s="43"/>
      <c r="D102" s="43"/>
      <c r="E102" s="17">
        <v>262</v>
      </c>
      <c r="F102" s="17">
        <v>744</v>
      </c>
      <c r="G102" s="17">
        <v>147</v>
      </c>
      <c r="H102" s="17">
        <v>2865</v>
      </c>
      <c r="I102" s="17">
        <v>268</v>
      </c>
      <c r="J102" s="17">
        <v>0</v>
      </c>
      <c r="K102" s="43"/>
      <c r="L102" s="33">
        <f t="shared" si="23"/>
        <v>4286</v>
      </c>
      <c r="N102" s="87">
        <v>106</v>
      </c>
      <c r="P102" s="93"/>
      <c r="Q102" s="93"/>
      <c r="R102" s="93"/>
      <c r="S102" s="93"/>
    </row>
    <row r="103" spans="2:19" ht="15.95" customHeight="1">
      <c r="B103" s="29" t="s">
        <v>81</v>
      </c>
      <c r="C103" s="43"/>
      <c r="D103" s="43"/>
      <c r="E103" s="17">
        <v>31</v>
      </c>
      <c r="F103" s="17">
        <v>445</v>
      </c>
      <c r="G103" s="17">
        <v>109</v>
      </c>
      <c r="H103" s="17">
        <v>11</v>
      </c>
      <c r="I103" s="17">
        <v>0</v>
      </c>
      <c r="J103" s="17">
        <v>0</v>
      </c>
      <c r="K103" s="43"/>
      <c r="L103" s="33">
        <f t="shared" si="23"/>
        <v>596</v>
      </c>
      <c r="N103" s="87">
        <v>0</v>
      </c>
      <c r="P103" s="93"/>
      <c r="Q103" s="93"/>
      <c r="R103" s="93"/>
      <c r="S103" s="93"/>
    </row>
    <row r="104" spans="2:19" ht="15.95" customHeight="1">
      <c r="B104" s="29" t="s">
        <v>82</v>
      </c>
      <c r="C104" s="43"/>
      <c r="D104" s="43"/>
      <c r="E104" s="17">
        <v>302</v>
      </c>
      <c r="F104" s="17">
        <v>717</v>
      </c>
      <c r="G104" s="17">
        <v>51</v>
      </c>
      <c r="H104" s="17">
        <v>95</v>
      </c>
      <c r="I104" s="17">
        <v>36</v>
      </c>
      <c r="J104" s="17">
        <v>0</v>
      </c>
      <c r="K104" s="43"/>
      <c r="L104" s="33">
        <f t="shared" si="23"/>
        <v>1201</v>
      </c>
      <c r="N104" s="69"/>
      <c r="P104" s="93"/>
      <c r="Q104" s="93"/>
      <c r="R104" s="93"/>
      <c r="S104" s="93"/>
    </row>
    <row r="105" spans="2:19" ht="15.95" customHeight="1">
      <c r="B105" s="29" t="s">
        <v>83</v>
      </c>
      <c r="C105" s="43"/>
      <c r="D105" s="43"/>
      <c r="E105" s="43"/>
      <c r="F105" s="17">
        <v>0</v>
      </c>
      <c r="G105" s="17">
        <v>0</v>
      </c>
      <c r="H105" s="17">
        <v>0</v>
      </c>
      <c r="I105" s="17">
        <v>0</v>
      </c>
      <c r="J105" s="17">
        <v>0</v>
      </c>
      <c r="K105" s="43"/>
      <c r="L105" s="33">
        <f t="shared" si="23"/>
        <v>0</v>
      </c>
      <c r="N105" s="69"/>
      <c r="P105" s="93"/>
      <c r="Q105" s="93"/>
      <c r="R105" s="93"/>
      <c r="S105" s="93"/>
    </row>
    <row r="106" spans="2:19" ht="15.95" customHeight="1">
      <c r="B106" s="29" t="s">
        <v>84</v>
      </c>
      <c r="C106" s="43"/>
      <c r="D106" s="43"/>
      <c r="E106" s="17">
        <v>223</v>
      </c>
      <c r="F106" s="61"/>
      <c r="G106" s="61"/>
      <c r="H106" s="61"/>
      <c r="I106" s="61"/>
      <c r="J106" s="61"/>
      <c r="K106" s="43"/>
      <c r="L106" s="33">
        <f t="shared" si="23"/>
        <v>223</v>
      </c>
      <c r="N106" s="69"/>
      <c r="P106" s="93"/>
      <c r="Q106" s="93"/>
      <c r="R106" s="93"/>
      <c r="S106" s="93"/>
    </row>
    <row r="107" spans="2:19" ht="15.95" customHeight="1">
      <c r="B107" s="29" t="s">
        <v>85</v>
      </c>
      <c r="C107" s="43"/>
      <c r="D107" s="43"/>
      <c r="E107" s="17">
        <v>4635</v>
      </c>
      <c r="F107" s="61"/>
      <c r="G107" s="61"/>
      <c r="H107" s="61"/>
      <c r="I107" s="61"/>
      <c r="J107" s="61"/>
      <c r="K107" s="43"/>
      <c r="L107" s="33">
        <f t="shared" si="23"/>
        <v>4635</v>
      </c>
      <c r="N107" s="69"/>
      <c r="P107" s="93"/>
      <c r="Q107" s="93"/>
      <c r="R107" s="93"/>
      <c r="S107" s="93"/>
    </row>
    <row r="108" spans="2:19" ht="15.95" customHeight="1">
      <c r="B108" s="29" t="s">
        <v>86</v>
      </c>
      <c r="C108" s="43"/>
      <c r="D108" s="43"/>
      <c r="E108" s="17">
        <v>90</v>
      </c>
      <c r="F108" s="17">
        <v>619</v>
      </c>
      <c r="G108" s="17">
        <v>88</v>
      </c>
      <c r="H108" s="17">
        <v>169</v>
      </c>
      <c r="I108" s="17">
        <v>576</v>
      </c>
      <c r="J108" s="17">
        <v>262</v>
      </c>
      <c r="K108" s="43"/>
      <c r="L108" s="33">
        <f t="shared" si="23"/>
        <v>1804</v>
      </c>
      <c r="N108" s="69"/>
      <c r="P108" s="93"/>
      <c r="Q108" s="93"/>
      <c r="R108" s="93"/>
      <c r="S108" s="93"/>
    </row>
    <row r="109" spans="2:19" ht="15.95" customHeight="1">
      <c r="B109" s="60" t="s">
        <v>62</v>
      </c>
      <c r="C109" s="32">
        <f>C28</f>
        <v>2281</v>
      </c>
      <c r="D109" s="32">
        <f>D28</f>
        <v>23</v>
      </c>
      <c r="E109" s="32">
        <f t="shared" ref="E109:J109" si="26">SUM(E85:E88)</f>
        <v>20477</v>
      </c>
      <c r="F109" s="32">
        <f t="shared" si="26"/>
        <v>37502</v>
      </c>
      <c r="G109" s="32">
        <f t="shared" si="26"/>
        <v>6871</v>
      </c>
      <c r="H109" s="32">
        <f t="shared" si="26"/>
        <v>20173</v>
      </c>
      <c r="I109" s="32">
        <f t="shared" si="26"/>
        <v>2513</v>
      </c>
      <c r="J109" s="32">
        <f t="shared" si="26"/>
        <v>389</v>
      </c>
      <c r="K109" s="32">
        <f>K28</f>
        <v>485</v>
      </c>
      <c r="L109" s="32">
        <f>SUM(C109:K109)</f>
        <v>90714</v>
      </c>
      <c r="N109" s="35">
        <f>N88</f>
        <v>187</v>
      </c>
      <c r="P109" s="93"/>
      <c r="Q109" s="93"/>
      <c r="R109" s="93"/>
      <c r="S109" s="93"/>
    </row>
    <row r="110" spans="2:19" ht="12.75" customHeight="1">
      <c r="B110" s="8"/>
      <c r="C110" s="5"/>
      <c r="D110" s="5"/>
      <c r="E110" s="5"/>
      <c r="F110" s="5"/>
      <c r="G110" s="5"/>
      <c r="H110" s="5"/>
      <c r="I110" s="5"/>
      <c r="J110" s="5"/>
      <c r="K110" s="6"/>
      <c r="L110" s="6"/>
      <c r="P110" s="93"/>
      <c r="Q110" s="93"/>
      <c r="R110" s="93"/>
      <c r="S110" s="93"/>
    </row>
    <row r="111" spans="2:19" ht="15.95" customHeight="1">
      <c r="B111" s="70" t="s">
        <v>55</v>
      </c>
      <c r="C111" s="72"/>
      <c r="D111" s="73"/>
      <c r="E111" s="71">
        <f>E28-E109</f>
        <v>0</v>
      </c>
      <c r="F111" s="71">
        <f t="shared" ref="F111:L111" si="27">F28-F109</f>
        <v>0</v>
      </c>
      <c r="G111" s="71">
        <f t="shared" si="27"/>
        <v>0</v>
      </c>
      <c r="H111" s="71">
        <f t="shared" si="27"/>
        <v>0</v>
      </c>
      <c r="I111" s="71">
        <f t="shared" si="27"/>
        <v>0</v>
      </c>
      <c r="J111" s="71">
        <f t="shared" si="27"/>
        <v>0</v>
      </c>
      <c r="K111" s="74"/>
      <c r="L111" s="71">
        <f t="shared" si="27"/>
        <v>0</v>
      </c>
      <c r="P111" s="93"/>
      <c r="Q111" s="93"/>
      <c r="R111" s="93"/>
      <c r="S111" s="93"/>
    </row>
    <row r="112" spans="2:19" ht="12.75" customHeight="1">
      <c r="B112" s="8"/>
      <c r="C112" s="5"/>
      <c r="D112" s="5"/>
      <c r="E112" s="5"/>
      <c r="F112" s="5"/>
      <c r="G112" s="5"/>
      <c r="H112" s="5"/>
      <c r="I112" s="5"/>
      <c r="J112" s="5"/>
      <c r="K112" s="6"/>
      <c r="L112" s="6"/>
      <c r="P112" s="93"/>
      <c r="Q112" s="93"/>
      <c r="R112" s="93"/>
      <c r="S112" s="93"/>
    </row>
    <row r="113" spans="2:19" ht="15.95" customHeight="1">
      <c r="B113" s="29" t="s">
        <v>66</v>
      </c>
      <c r="C113" s="43"/>
      <c r="D113" s="43"/>
      <c r="E113" s="17">
        <v>0</v>
      </c>
      <c r="F113" s="17">
        <v>0</v>
      </c>
      <c r="G113" s="17">
        <v>0</v>
      </c>
      <c r="H113" s="17">
        <v>0</v>
      </c>
      <c r="I113" s="17">
        <v>0</v>
      </c>
      <c r="J113" s="17">
        <v>0</v>
      </c>
      <c r="K113" s="43"/>
      <c r="L113" s="33">
        <f>SUM(C113:K113)</f>
        <v>0</v>
      </c>
      <c r="M113" s="76" t="s">
        <v>122</v>
      </c>
      <c r="P113" s="93"/>
      <c r="Q113" s="93"/>
      <c r="R113" s="93"/>
      <c r="S113" s="93"/>
    </row>
    <row r="114" spans="2:19" ht="15.95" customHeight="1">
      <c r="B114" s="52" t="s">
        <v>5</v>
      </c>
      <c r="C114" s="43"/>
      <c r="D114" s="43"/>
      <c r="E114" s="43"/>
      <c r="F114" s="43"/>
      <c r="G114" s="43"/>
      <c r="H114" s="43"/>
      <c r="I114" s="43"/>
      <c r="J114" s="43"/>
      <c r="K114" s="43"/>
      <c r="L114" s="17">
        <v>286</v>
      </c>
      <c r="M114" s="76" t="s">
        <v>122</v>
      </c>
      <c r="P114" s="93"/>
      <c r="Q114" s="93"/>
      <c r="R114" s="93"/>
      <c r="S114" s="93"/>
    </row>
    <row r="115" spans="2:19" ht="12.75" customHeight="1">
      <c r="B115" s="8"/>
      <c r="C115" s="5"/>
      <c r="D115" s="5"/>
      <c r="E115" s="5"/>
      <c r="F115" s="5"/>
      <c r="G115" s="5"/>
      <c r="H115" s="5"/>
      <c r="I115" s="5"/>
      <c r="J115" s="5"/>
      <c r="K115" s="5"/>
      <c r="L115" s="5"/>
      <c r="P115" s="93"/>
      <c r="Q115" s="93"/>
      <c r="R115" s="93"/>
      <c r="S115" s="93"/>
    </row>
    <row r="116" spans="2:19" ht="15.95" customHeight="1">
      <c r="B116" s="55" t="s">
        <v>100</v>
      </c>
      <c r="C116" s="3"/>
      <c r="D116" s="3"/>
      <c r="E116" s="3"/>
      <c r="F116" s="3"/>
      <c r="G116" s="3"/>
      <c r="H116" s="3"/>
      <c r="I116" s="3"/>
      <c r="J116" s="3"/>
      <c r="K116" s="3"/>
      <c r="L116" s="3"/>
      <c r="P116" s="93"/>
      <c r="Q116" s="93"/>
      <c r="R116" s="93"/>
      <c r="S116" s="93"/>
    </row>
    <row r="117" spans="2:19" ht="15.95" customHeight="1">
      <c r="B117" s="67" t="s">
        <v>0</v>
      </c>
      <c r="C117" s="43"/>
      <c r="D117" s="43"/>
      <c r="E117" s="17">
        <v>0</v>
      </c>
      <c r="F117" s="17">
        <v>0</v>
      </c>
      <c r="G117" s="17">
        <v>0</v>
      </c>
      <c r="H117" s="17">
        <v>0</v>
      </c>
      <c r="I117" s="17">
        <v>0</v>
      </c>
      <c r="J117" s="17">
        <v>0</v>
      </c>
      <c r="K117" s="43"/>
      <c r="L117" s="33">
        <f>SUM(C117:K117)</f>
        <v>0</v>
      </c>
      <c r="P117" s="93"/>
      <c r="Q117" s="93"/>
      <c r="R117" s="93"/>
      <c r="S117" s="93"/>
    </row>
    <row r="118" spans="2:19" ht="15.95" customHeight="1">
      <c r="B118" s="29" t="s">
        <v>65</v>
      </c>
      <c r="C118" s="43"/>
      <c r="D118" s="43"/>
      <c r="E118" s="17">
        <v>0</v>
      </c>
      <c r="F118" s="17">
        <v>0</v>
      </c>
      <c r="G118" s="17">
        <v>0</v>
      </c>
      <c r="H118" s="17">
        <v>0</v>
      </c>
      <c r="I118" s="17">
        <v>0</v>
      </c>
      <c r="J118" s="17">
        <v>0</v>
      </c>
      <c r="K118" s="43"/>
      <c r="L118" s="33">
        <f>SUM(C118:K118)</f>
        <v>0</v>
      </c>
      <c r="P118" s="93"/>
      <c r="Q118" s="93"/>
      <c r="R118" s="93"/>
      <c r="S118" s="93"/>
    </row>
    <row r="119" spans="2:19" ht="15.95" customHeight="1">
      <c r="B119" s="29" t="s">
        <v>88</v>
      </c>
      <c r="C119" s="43"/>
      <c r="D119" s="43"/>
      <c r="E119" s="17">
        <v>0</v>
      </c>
      <c r="F119" s="17">
        <v>0</v>
      </c>
      <c r="G119" s="17">
        <v>0</v>
      </c>
      <c r="H119" s="17">
        <v>0</v>
      </c>
      <c r="I119" s="17">
        <v>0</v>
      </c>
      <c r="J119" s="17">
        <v>0</v>
      </c>
      <c r="K119" s="43"/>
      <c r="L119" s="33">
        <f>SUM(C119:K119)</f>
        <v>0</v>
      </c>
      <c r="P119" s="93"/>
      <c r="Q119" s="93"/>
      <c r="R119" s="93"/>
      <c r="S119" s="93"/>
    </row>
    <row r="120" spans="2:19" ht="15.95" customHeight="1">
      <c r="B120" s="53" t="s">
        <v>76</v>
      </c>
      <c r="C120" s="43"/>
      <c r="D120" s="43"/>
      <c r="E120" s="54">
        <f t="shared" ref="E120:J120" si="28">SUM(E121,E126)</f>
        <v>0</v>
      </c>
      <c r="F120" s="54">
        <f t="shared" si="28"/>
        <v>-10186</v>
      </c>
      <c r="G120" s="54">
        <f t="shared" si="28"/>
        <v>-688</v>
      </c>
      <c r="H120" s="54">
        <f t="shared" si="28"/>
        <v>-1307</v>
      </c>
      <c r="I120" s="54">
        <f t="shared" si="28"/>
        <v>-166</v>
      </c>
      <c r="J120" s="54">
        <f t="shared" si="28"/>
        <v>-159</v>
      </c>
      <c r="K120" s="43"/>
      <c r="L120" s="33">
        <f>SUM(C120:K120)</f>
        <v>-12506</v>
      </c>
      <c r="P120" s="93"/>
      <c r="Q120" s="93"/>
      <c r="R120" s="93"/>
      <c r="S120" s="93"/>
    </row>
    <row r="121" spans="2:19" ht="15.95" customHeight="1">
      <c r="B121" s="53" t="s">
        <v>77</v>
      </c>
      <c r="C121" s="43"/>
      <c r="D121" s="43"/>
      <c r="E121" s="54">
        <f t="shared" ref="E121:J121" si="29">SUM(E122:E125)</f>
        <v>0</v>
      </c>
      <c r="F121" s="54">
        <f t="shared" si="29"/>
        <v>-9514</v>
      </c>
      <c r="G121" s="54">
        <f t="shared" si="29"/>
        <v>-141</v>
      </c>
      <c r="H121" s="54">
        <f t="shared" si="29"/>
        <v>-178</v>
      </c>
      <c r="I121" s="54">
        <f t="shared" si="29"/>
        <v>-67</v>
      </c>
      <c r="J121" s="54">
        <f t="shared" si="29"/>
        <v>-159</v>
      </c>
      <c r="K121" s="43"/>
      <c r="L121" s="33">
        <f>SUM(C121:K121)</f>
        <v>-10059</v>
      </c>
      <c r="P121" s="93"/>
      <c r="Q121" s="93"/>
      <c r="R121" s="93"/>
      <c r="S121" s="93"/>
    </row>
    <row r="122" spans="2:19" ht="15.95" customHeight="1">
      <c r="B122" s="68" t="s">
        <v>58</v>
      </c>
      <c r="C122" s="43"/>
      <c r="D122" s="43"/>
      <c r="E122" s="88">
        <v>0</v>
      </c>
      <c r="F122" s="88">
        <v>-9514</v>
      </c>
      <c r="G122" s="88">
        <v>-141</v>
      </c>
      <c r="H122" s="88">
        <v>-168</v>
      </c>
      <c r="I122" s="88">
        <v>-67</v>
      </c>
      <c r="J122" s="88">
        <v>-159</v>
      </c>
      <c r="K122" s="43"/>
      <c r="L122" s="33">
        <f t="shared" ref="L122:L134" si="30">SUM(C122:K122)</f>
        <v>-10049</v>
      </c>
      <c r="P122" s="93"/>
      <c r="Q122" s="93"/>
      <c r="R122" s="93"/>
      <c r="S122" s="93"/>
    </row>
    <row r="123" spans="2:19" ht="15.95" customHeight="1">
      <c r="B123" s="68" t="s">
        <v>1</v>
      </c>
      <c r="C123" s="43"/>
      <c r="D123" s="43"/>
      <c r="E123" s="17">
        <v>0</v>
      </c>
      <c r="F123" s="43"/>
      <c r="G123" s="43"/>
      <c r="H123" s="43"/>
      <c r="I123" s="43"/>
      <c r="J123" s="43"/>
      <c r="K123" s="43"/>
      <c r="L123" s="33">
        <f>SUM(C123:K123)</f>
        <v>0</v>
      </c>
      <c r="P123" s="93"/>
      <c r="Q123" s="93"/>
      <c r="R123" s="93"/>
      <c r="S123" s="93"/>
    </row>
    <row r="124" spans="2:19" ht="15.95" customHeight="1">
      <c r="B124" s="30" t="s">
        <v>78</v>
      </c>
      <c r="C124" s="43"/>
      <c r="D124" s="43"/>
      <c r="E124" s="17">
        <v>0</v>
      </c>
      <c r="F124" s="43"/>
      <c r="G124" s="43"/>
      <c r="H124" s="43"/>
      <c r="I124" s="43"/>
      <c r="J124" s="43"/>
      <c r="K124" s="43"/>
      <c r="L124" s="33">
        <f>SUM(C124:K124)</f>
        <v>0</v>
      </c>
      <c r="P124" s="93"/>
      <c r="Q124" s="93"/>
      <c r="R124" s="93"/>
      <c r="S124" s="93"/>
    </row>
    <row r="125" spans="2:19" ht="15.95" customHeight="1">
      <c r="B125" s="30" t="s">
        <v>79</v>
      </c>
      <c r="C125" s="43"/>
      <c r="D125" s="43"/>
      <c r="E125" s="88">
        <v>0</v>
      </c>
      <c r="F125" s="88">
        <v>0</v>
      </c>
      <c r="G125" s="88">
        <v>0</v>
      </c>
      <c r="H125" s="88">
        <v>-10</v>
      </c>
      <c r="I125" s="88">
        <v>0</v>
      </c>
      <c r="J125" s="88">
        <v>0</v>
      </c>
      <c r="K125" s="43"/>
      <c r="L125" s="33">
        <f t="shared" si="30"/>
        <v>-10</v>
      </c>
      <c r="P125" s="93"/>
      <c r="Q125" s="93"/>
      <c r="R125" s="93"/>
      <c r="S125" s="93"/>
    </row>
    <row r="126" spans="2:19" ht="15.95" customHeight="1">
      <c r="B126" s="53" t="s">
        <v>80</v>
      </c>
      <c r="C126" s="43"/>
      <c r="D126" s="43"/>
      <c r="E126" s="54">
        <f t="shared" ref="E126:J126" si="31">SUM(E127:E134)</f>
        <v>0</v>
      </c>
      <c r="F126" s="54">
        <f t="shared" si="31"/>
        <v>-672</v>
      </c>
      <c r="G126" s="54">
        <f t="shared" si="31"/>
        <v>-547</v>
      </c>
      <c r="H126" s="54">
        <f t="shared" si="31"/>
        <v>-1129</v>
      </c>
      <c r="I126" s="54">
        <f t="shared" si="31"/>
        <v>-99</v>
      </c>
      <c r="J126" s="54">
        <f t="shared" si="31"/>
        <v>0</v>
      </c>
      <c r="K126" s="43"/>
      <c r="L126" s="33">
        <f t="shared" si="30"/>
        <v>-2447</v>
      </c>
      <c r="P126" s="93"/>
      <c r="Q126" s="93"/>
      <c r="R126" s="93"/>
      <c r="S126" s="93"/>
    </row>
    <row r="127" spans="2:19" ht="15.95" customHeight="1">
      <c r="B127" s="68" t="s">
        <v>2</v>
      </c>
      <c r="C127" s="43"/>
      <c r="D127" s="43"/>
      <c r="E127" s="17">
        <v>0</v>
      </c>
      <c r="F127" s="17">
        <v>-641</v>
      </c>
      <c r="G127" s="17">
        <v>-547</v>
      </c>
      <c r="H127" s="17">
        <v>-1129</v>
      </c>
      <c r="I127" s="17">
        <v>-99</v>
      </c>
      <c r="J127" s="17">
        <v>0</v>
      </c>
      <c r="K127" s="43"/>
      <c r="L127" s="33">
        <f t="shared" si="30"/>
        <v>-2416</v>
      </c>
      <c r="P127" s="93"/>
      <c r="Q127" s="93"/>
      <c r="R127" s="93"/>
      <c r="S127" s="93"/>
    </row>
    <row r="128" spans="2:19" ht="15.95" customHeight="1">
      <c r="B128" s="68" t="s">
        <v>3</v>
      </c>
      <c r="C128" s="43"/>
      <c r="D128" s="43"/>
      <c r="E128" s="17">
        <v>0</v>
      </c>
      <c r="F128" s="17">
        <v>0</v>
      </c>
      <c r="G128" s="17">
        <v>0</v>
      </c>
      <c r="H128" s="17">
        <v>0</v>
      </c>
      <c r="I128" s="17">
        <v>0</v>
      </c>
      <c r="J128" s="17">
        <v>0</v>
      </c>
      <c r="K128" s="43"/>
      <c r="L128" s="33">
        <f t="shared" si="30"/>
        <v>0</v>
      </c>
      <c r="P128" s="93"/>
      <c r="Q128" s="93"/>
      <c r="R128" s="93"/>
      <c r="S128" s="93"/>
    </row>
    <row r="129" spans="2:19" ht="15.95" customHeight="1">
      <c r="B129" s="30" t="s">
        <v>81</v>
      </c>
      <c r="C129" s="43"/>
      <c r="D129" s="43"/>
      <c r="E129" s="17">
        <v>0</v>
      </c>
      <c r="F129" s="17">
        <v>0</v>
      </c>
      <c r="G129" s="17">
        <v>0</v>
      </c>
      <c r="H129" s="17">
        <v>0</v>
      </c>
      <c r="I129" s="17">
        <v>0</v>
      </c>
      <c r="J129" s="17">
        <v>0</v>
      </c>
      <c r="K129" s="43"/>
      <c r="L129" s="33">
        <f t="shared" si="30"/>
        <v>0</v>
      </c>
      <c r="P129" s="93"/>
      <c r="Q129" s="93"/>
      <c r="R129" s="93"/>
      <c r="S129" s="93"/>
    </row>
    <row r="130" spans="2:19" ht="15.95" customHeight="1">
      <c r="B130" s="30" t="s">
        <v>82</v>
      </c>
      <c r="C130" s="43"/>
      <c r="D130" s="43"/>
      <c r="E130" s="17">
        <v>0</v>
      </c>
      <c r="F130" s="17">
        <v>0</v>
      </c>
      <c r="G130" s="17">
        <v>0</v>
      </c>
      <c r="H130" s="17">
        <v>0</v>
      </c>
      <c r="I130" s="17">
        <v>0</v>
      </c>
      <c r="J130" s="17">
        <v>0</v>
      </c>
      <c r="K130" s="43"/>
      <c r="L130" s="33">
        <f t="shared" si="30"/>
        <v>0</v>
      </c>
      <c r="P130" s="93"/>
      <c r="Q130" s="93"/>
      <c r="R130" s="93"/>
      <c r="S130" s="93"/>
    </row>
    <row r="131" spans="2:19" ht="15.95" customHeight="1">
      <c r="B131" s="30" t="s">
        <v>83</v>
      </c>
      <c r="C131" s="43"/>
      <c r="D131" s="43"/>
      <c r="E131" s="43"/>
      <c r="F131" s="17">
        <v>0</v>
      </c>
      <c r="G131" s="17">
        <v>0</v>
      </c>
      <c r="H131" s="17">
        <v>0</v>
      </c>
      <c r="I131" s="17">
        <v>0</v>
      </c>
      <c r="J131" s="17">
        <v>0</v>
      </c>
      <c r="K131" s="43"/>
      <c r="L131" s="33">
        <f t="shared" si="30"/>
        <v>0</v>
      </c>
      <c r="P131" s="93"/>
      <c r="Q131" s="93"/>
      <c r="R131" s="93"/>
      <c r="S131" s="93"/>
    </row>
    <row r="132" spans="2:19" ht="15.95" customHeight="1">
      <c r="B132" s="30" t="s">
        <v>84</v>
      </c>
      <c r="C132" s="43"/>
      <c r="D132" s="43"/>
      <c r="E132" s="17">
        <v>0</v>
      </c>
      <c r="F132" s="61"/>
      <c r="G132" s="61"/>
      <c r="H132" s="61"/>
      <c r="I132" s="61"/>
      <c r="J132" s="61"/>
      <c r="K132" s="43"/>
      <c r="L132" s="33">
        <f t="shared" si="30"/>
        <v>0</v>
      </c>
      <c r="P132" s="93"/>
      <c r="Q132" s="93"/>
      <c r="R132" s="93"/>
      <c r="S132" s="93"/>
    </row>
    <row r="133" spans="2:19" ht="15.95" customHeight="1">
      <c r="B133" s="30" t="s">
        <v>85</v>
      </c>
      <c r="C133" s="43"/>
      <c r="D133" s="43"/>
      <c r="E133" s="17">
        <v>0</v>
      </c>
      <c r="F133" s="61"/>
      <c r="G133" s="61"/>
      <c r="H133" s="61"/>
      <c r="I133" s="61"/>
      <c r="J133" s="61"/>
      <c r="K133" s="43"/>
      <c r="L133" s="33">
        <f t="shared" si="30"/>
        <v>0</v>
      </c>
      <c r="P133" s="93"/>
      <c r="Q133" s="93"/>
      <c r="R133" s="93"/>
      <c r="S133" s="93"/>
    </row>
    <row r="134" spans="2:19" ht="15.95" customHeight="1">
      <c r="B134" s="29" t="s">
        <v>86</v>
      </c>
      <c r="C134" s="43"/>
      <c r="D134" s="43"/>
      <c r="E134" s="17">
        <v>0</v>
      </c>
      <c r="F134" s="17">
        <v>-31</v>
      </c>
      <c r="G134" s="17">
        <v>0</v>
      </c>
      <c r="H134" s="17">
        <v>0</v>
      </c>
      <c r="I134" s="17">
        <v>0</v>
      </c>
      <c r="J134" s="17">
        <v>0</v>
      </c>
      <c r="K134" s="43"/>
      <c r="L134" s="33">
        <f t="shared" si="30"/>
        <v>-31</v>
      </c>
      <c r="P134" s="93"/>
      <c r="Q134" s="93"/>
      <c r="R134" s="93"/>
      <c r="S134" s="93"/>
    </row>
    <row r="135" spans="2:19" ht="15.95" customHeight="1">
      <c r="B135" s="31" t="s">
        <v>89</v>
      </c>
      <c r="C135" s="43"/>
      <c r="D135" s="43"/>
      <c r="E135" s="32">
        <f t="shared" ref="E135:J135" si="32">SUM(E117:E120)</f>
        <v>0</v>
      </c>
      <c r="F135" s="32">
        <f t="shared" si="32"/>
        <v>-10186</v>
      </c>
      <c r="G135" s="32">
        <f t="shared" si="32"/>
        <v>-688</v>
      </c>
      <c r="H135" s="32">
        <f t="shared" si="32"/>
        <v>-1307</v>
      </c>
      <c r="I135" s="32">
        <f t="shared" si="32"/>
        <v>-166</v>
      </c>
      <c r="J135" s="32">
        <f t="shared" si="32"/>
        <v>-159</v>
      </c>
      <c r="K135" s="43"/>
      <c r="L135" s="32">
        <f>SUM(C135:K135)</f>
        <v>-12506</v>
      </c>
      <c r="O135" s="16"/>
      <c r="P135" s="89">
        <v>-12506</v>
      </c>
      <c r="Q135" s="48">
        <f>P135-L135</f>
        <v>0</v>
      </c>
    </row>
    <row r="136" spans="2:19" ht="12.75" customHeight="1">
      <c r="B136" s="4"/>
      <c r="C136" s="3"/>
      <c r="D136" s="3"/>
      <c r="E136" s="3"/>
      <c r="F136" s="3"/>
      <c r="G136" s="3"/>
      <c r="H136" s="3"/>
      <c r="I136" s="3"/>
      <c r="J136" s="3"/>
      <c r="K136" s="3"/>
      <c r="L136" s="3"/>
      <c r="M136" s="3"/>
      <c r="P136" s="3"/>
    </row>
  </sheetData>
  <mergeCells count="12">
    <mergeCell ref="C6:C7"/>
    <mergeCell ref="D6:D7"/>
    <mergeCell ref="E6:E7"/>
    <mergeCell ref="F6:F7"/>
    <mergeCell ref="G6:G7"/>
    <mergeCell ref="P6:P7"/>
    <mergeCell ref="Q6:Q7"/>
    <mergeCell ref="H6:H7"/>
    <mergeCell ref="I6:I7"/>
    <mergeCell ref="J6:J7"/>
    <mergeCell ref="K6:K7"/>
    <mergeCell ref="L6:L7"/>
  </mergeCells>
  <conditionalFormatting sqref="M79:M81 M113:M114">
    <cfRule type="cellIs" dxfId="311" priority="24" operator="equal">
      <formula>"FAIL"</formula>
    </cfRule>
  </conditionalFormatting>
  <conditionalFormatting sqref="E77:J77 L77 E111:J111 L111">
    <cfRule type="cellIs" dxfId="310" priority="23" operator="notEqual">
      <formula>0</formula>
    </cfRule>
  </conditionalFormatting>
  <conditionalFormatting sqref="Q8:Q13 Q19:Q23 Q28 Q39:Q40 Q44 Q48 Q135">
    <cfRule type="cellIs" dxfId="309" priority="22" operator="notEqual">
      <formula>0</formula>
    </cfRule>
  </conditionalFormatting>
  <conditionalFormatting sqref="Q6:Q7">
    <cfRule type="expression" dxfId="308" priority="21">
      <formula>SUM($Q$8:$Q$135)&lt;&gt;0</formula>
    </cfRule>
  </conditionalFormatting>
  <conditionalFormatting sqref="C3:E3">
    <cfRule type="expression" dxfId="307" priority="20">
      <formula>$E$3&lt;&gt;0</formula>
    </cfRule>
  </conditionalFormatting>
  <conditionalFormatting sqref="C33:L33">
    <cfRule type="expression" dxfId="306" priority="18">
      <formula>ABS(C16-C33)&gt;1000</formula>
    </cfRule>
    <cfRule type="expression" dxfId="305" priority="19">
      <formula>ABS((C16-C33)/C33)&gt;0.1</formula>
    </cfRule>
  </conditionalFormatting>
  <conditionalFormatting sqref="C34:L34">
    <cfRule type="expression" dxfId="304" priority="16">
      <formula>ABS(C26-C34)&gt;1000</formula>
    </cfRule>
    <cfRule type="expression" dxfId="303" priority="17">
      <formula>ABS((C26-C34)/C34)&gt;0.1</formula>
    </cfRule>
  </conditionalFormatting>
  <conditionalFormatting sqref="C35:L35">
    <cfRule type="expression" dxfId="302" priority="14">
      <formula>ABS(C28-C35)&gt;1000</formula>
    </cfRule>
    <cfRule type="expression" dxfId="301" priority="15">
      <formula>ABS((C28-C35)/C35)&gt;0.1</formula>
    </cfRule>
  </conditionalFormatting>
  <conditionalFormatting sqref="Q45">
    <cfRule type="cellIs" dxfId="300" priority="13" operator="notEqual">
      <formula>0</formula>
    </cfRule>
  </conditionalFormatting>
  <dataValidations count="2">
    <dataValidation type="list" allowBlank="1" showInputMessage="1" showErrorMessage="1" sqref="H3">
      <formula1>#REF!</formula1>
    </dataValidation>
    <dataValidation errorStyle="warning" allowBlank="1" showInputMessage="1" showErrorMessage="1" sqref="E131 F132:J133 E126:J126 F123:J124 E120:J121 N54 N88 E54:J54 E88:J88 C117:D120 K117:K120 K79 C79:D79 C51:D54 K51:K54 E51:J51 C85:D88 K85:K88 C113:D113 K113"/>
  </dataValidations>
  <printOptions horizontalCentered="1" verticalCentered="1"/>
  <pageMargins left="0.47244094488188981" right="0.47244094488188981" top="0.47244094488188981" bottom="0.47244094488188981" header="0.51181102362204722" footer="0.51181102362204722"/>
  <pageSetup paperSize="8" scale="47"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A25384283</value>
    </field>
    <field name="Objective-Title">
      <value order="0">LFRs 2018-19 - Blank Return - Final - UNPROTECTED</value>
    </field>
    <field name="Objective-Description">
      <value order="0"/>
    </field>
    <field name="Objective-CreationStamp">
      <value order="0">2019-08-14T09:50:17Z</value>
    </field>
    <field name="Objective-IsApproved">
      <value order="0">false</value>
    </field>
    <field name="Objective-IsPublished">
      <value order="0">true</value>
    </field>
    <field name="Objective-DatePublished">
      <value order="0">2019-09-16T06:28:36Z</value>
    </field>
    <field name="Objective-ModificationStamp">
      <value order="0">2019-09-16T06:28:36Z</value>
    </field>
    <field name="Objective-Owner">
      <value order="0">Cuthbertson, Louise L (U417466)</value>
    </field>
    <field name="Objective-Path">
      <value order="0">Objective Global Folder:SG File Plan:Government, politics and public administration:Local government:Finance - Expenditure and grants:Research and analysis: Finance - Expenditure and grants:Statistical: Statistical returns - Local Financial Returns 2018-19 - Research and analysis: Finance - expenditure and grants: 2018-2023</value>
    </field>
    <field name="Objective-Parent">
      <value order="0">Statistical: Statistical returns - Local Financial Returns 2018-19 - Research and analysis: Finance - expenditure and grants: 2018-2023</value>
    </field>
    <field name="Objective-State">
      <value order="0">Published</value>
    </field>
    <field name="Objective-VersionId">
      <value order="0">vA37057821</value>
    </field>
    <field name="Objective-Version">
      <value order="0">6.0</value>
    </field>
    <field name="Objective-VersionNumber">
      <value order="0">6</value>
    </field>
    <field name="Objective-VersionComment">
      <value order="0"/>
    </field>
    <field name="Objective-FileNumber">
      <value order="0">POL/29456</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Notes</vt:lpstr>
      <vt:lpstr>Scotland</vt:lpstr>
      <vt:lpstr>Aberdeen City</vt:lpstr>
      <vt:lpstr>Aberdeenshire</vt:lpstr>
      <vt:lpstr>Angus</vt:lpstr>
      <vt:lpstr>Argyll &amp; Bute</vt:lpstr>
      <vt:lpstr>City of Edinburgh</vt:lpstr>
      <vt:lpstr>Clackmannanshire</vt:lpstr>
      <vt:lpstr>Dumfries &amp; Galloway</vt:lpstr>
      <vt:lpstr>Dundee City</vt:lpstr>
      <vt:lpstr>East Ayrshire</vt:lpstr>
      <vt:lpstr>East Dunbartonshire</vt:lpstr>
      <vt:lpstr>East Lothian</vt:lpstr>
      <vt:lpstr>East Renfrewshire</vt:lpstr>
      <vt:lpstr>Falkirk</vt:lpstr>
      <vt:lpstr>Fife</vt:lpstr>
      <vt:lpstr>Glasgow City</vt:lpstr>
      <vt:lpstr>Highland</vt:lpstr>
      <vt:lpstr>Inverclyde</vt:lpstr>
      <vt:lpstr>Midlothian</vt:lpstr>
      <vt:lpstr>Moray</vt:lpstr>
      <vt:lpstr>Na h-Eileanan Siar</vt:lpstr>
      <vt:lpstr>North Ayrshire</vt:lpstr>
      <vt:lpstr>North Lanarkshire</vt:lpstr>
      <vt:lpstr>Orkney Islands</vt:lpstr>
      <vt:lpstr>Perth &amp; Kinross</vt:lpstr>
      <vt:lpstr>Renfrewshire</vt:lpstr>
      <vt:lpstr>Scottish Borders</vt:lpstr>
      <vt:lpstr>Shetland Islands</vt:lpstr>
      <vt:lpstr>South Ayrshire</vt:lpstr>
      <vt:lpstr>South Lanarkshire</vt:lpstr>
      <vt:lpstr>Stirling</vt:lpstr>
      <vt:lpstr>West Dunbartonshire</vt:lpstr>
      <vt:lpstr>West Lothian</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Bruce.Golding@scotland.gsi.gov.uk;John.Valentine@scotland.gsi.gov.uk</dc:creator>
  <cp:lastModifiedBy>u417466</cp:lastModifiedBy>
  <cp:lastPrinted>2019-07-23T11:38:38Z</cp:lastPrinted>
  <dcterms:created xsi:type="dcterms:W3CDTF">2012-07-25T13:30:09Z</dcterms:created>
  <dcterms:modified xsi:type="dcterms:W3CDTF">2021-04-19T10:42:00Z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A25384283</vt:lpwstr>
  </property>
  <property fmtid="{D5CDD505-2E9C-101B-9397-08002B2CF9AE}" pid="3" name="Objective-Title">
    <vt:lpwstr>LFRs 2018-19 - Blank Return - Final - UNPROTECTED</vt:lpwstr>
  </property>
  <property fmtid="{D5CDD505-2E9C-101B-9397-08002B2CF9AE}" pid="4" name="Objective-Comment">
    <vt:lpwstr/>
  </property>
  <property fmtid="{D5CDD505-2E9C-101B-9397-08002B2CF9AE}" pid="5" name="Objective-CreationStamp">
    <vt:filetime>2019-08-14T09:51:02Z</vt:filetime>
  </property>
  <property fmtid="{D5CDD505-2E9C-101B-9397-08002B2CF9AE}" pid="6" name="Objective-IsApproved">
    <vt:bool>false</vt:bool>
  </property>
  <property fmtid="{D5CDD505-2E9C-101B-9397-08002B2CF9AE}" pid="7" name="Objective-IsPublished">
    <vt:bool>true</vt:bool>
  </property>
  <property fmtid="{D5CDD505-2E9C-101B-9397-08002B2CF9AE}" pid="8" name="Objective-DatePublished">
    <vt:filetime>2019-09-16T06:28:36Z</vt:filetime>
  </property>
  <property fmtid="{D5CDD505-2E9C-101B-9397-08002B2CF9AE}" pid="9" name="Objective-ModificationStamp">
    <vt:filetime>2019-09-16T06:28:36Z</vt:filetime>
  </property>
  <property fmtid="{D5CDD505-2E9C-101B-9397-08002B2CF9AE}" pid="10" name="Objective-Owner">
    <vt:lpwstr>Cuthbertson, Louise L (U417466)</vt:lpwstr>
  </property>
  <property fmtid="{D5CDD505-2E9C-101B-9397-08002B2CF9AE}" pid="11" name="Objective-Path">
    <vt:lpwstr>Objective Global Folder:SG File Plan:Government, politics and public administration:Local government:Finance - Expenditure and grants:Research and analysis: Finance - Expenditure and grants:Statistical: Statistical returns - Local Financial Returns 2018-1</vt:lpwstr>
  </property>
  <property fmtid="{D5CDD505-2E9C-101B-9397-08002B2CF9AE}" pid="12" name="Objective-Parent">
    <vt:lpwstr>Statistical: Statistical returns - Local Financial Returns 2018-19 - Research and analysis: Finance - expenditure and grants: 2018-2023</vt:lpwstr>
  </property>
  <property fmtid="{D5CDD505-2E9C-101B-9397-08002B2CF9AE}" pid="13" name="Objective-State">
    <vt:lpwstr>Published</vt:lpwstr>
  </property>
  <property fmtid="{D5CDD505-2E9C-101B-9397-08002B2CF9AE}" pid="14" name="Objective-Version">
    <vt:lpwstr>6.0</vt:lpwstr>
  </property>
  <property fmtid="{D5CDD505-2E9C-101B-9397-08002B2CF9AE}" pid="15" name="Objective-VersionNumber">
    <vt:r8>6</vt:r8>
  </property>
  <property fmtid="{D5CDD505-2E9C-101B-9397-08002B2CF9AE}" pid="16" name="Objective-VersionComment">
    <vt:lpwstr/>
  </property>
  <property fmtid="{D5CDD505-2E9C-101B-9397-08002B2CF9AE}" pid="17" name="Objective-FileNumber">
    <vt:lpwstr/>
  </property>
  <property fmtid="{D5CDD505-2E9C-101B-9397-08002B2CF9AE}" pid="18" name="Objective-Classification">
    <vt:lpwstr>[Inherited - OFFICIAL-SENSITIVE]</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Description">
    <vt:lpwstr/>
  </property>
  <property fmtid="{D5CDD505-2E9C-101B-9397-08002B2CF9AE}" pid="25" name="Objective-VersionId">
    <vt:lpwstr>vA37057821</vt:lpwstr>
  </property>
  <property fmtid="{D5CDD505-2E9C-101B-9397-08002B2CF9AE}" pid="26" name="Objective-Date Received">
    <vt:lpwstr/>
  </property>
  <property fmtid="{D5CDD505-2E9C-101B-9397-08002B2CF9AE}" pid="27" name="Objective-Date of Original">
    <vt:lpwstr/>
  </property>
  <property fmtid="{D5CDD505-2E9C-101B-9397-08002B2CF9AE}" pid="28" name="Objective-SG Web Publication - Category">
    <vt:lpwstr/>
  </property>
  <property fmtid="{D5CDD505-2E9C-101B-9397-08002B2CF9AE}" pid="29" name="Objective-SG Web Publication - Category 2 Classification">
    <vt:lpwstr/>
  </property>
  <property fmtid="{D5CDD505-2E9C-101B-9397-08002B2CF9AE}" pid="30" name="Objective-Connect Creator">
    <vt:lpwstr/>
  </property>
  <property fmtid="{D5CDD505-2E9C-101B-9397-08002B2CF9AE}" pid="31" name="Objective-Connect Creator [system]">
    <vt:lpwstr/>
  </property>
</Properties>
</file>