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codeName="ThisWorkbook" defaultThemeVersion="124226"/>
  <xr:revisionPtr revIDLastSave="0" documentId="8_{4C672C2C-1C6A-4BCE-BB2B-11204FD51192}" xr6:coauthVersionLast="41" xr6:coauthVersionMax="41" xr10:uidLastSave="{00000000-0000-0000-0000-000000000000}"/>
  <bookViews>
    <workbookView xWindow="375" yWindow="375" windowWidth="23880" windowHeight="14460" tabRatio="855" xr2:uid="{00000000-000D-0000-FFFF-FFFF00000000}"/>
  </bookViews>
  <sheets>
    <sheet name="Contents" sheetId="20" r:id="rId1"/>
    <sheet name="Data_Overview" sheetId="27" state="hidden" r:id="rId2"/>
    <sheet name="Data_Adults" sheetId="4" state="hidden" r:id="rId3"/>
    <sheet name="P1.1 - Overview" sheetId="8" r:id="rId4"/>
    <sheet name="P1.2 - Ward Breakdowns" sheetId="33" r:id="rId5"/>
    <sheet name="P1.3 - All Patients Overview" sheetId="32" r:id="rId6"/>
    <sheet name="Data_Young" sheetId="14" state="veryHidden" r:id="rId7"/>
    <sheet name="P1.4 - Adults" sheetId="34" r:id="rId8"/>
    <sheet name="P1.5 - Young People (under 18)" sheetId="16" r:id="rId9"/>
    <sheet name="P1.6 - Forensic Services" sheetId="19" r:id="rId10"/>
    <sheet name="Data_POW" sheetId="30" state="veryHidden" r:id="rId11"/>
    <sheet name="P2.1 - Out with NHS Scotland" sheetId="31" r:id="rId12"/>
    <sheet name="Annex A" sheetId="35" r:id="rId13"/>
    <sheet name="Data_Hospital" sheetId="26" state="veryHidden" r:id="rId14"/>
    <sheet name="NHS Hospitals" sheetId="21" state="veryHidden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82" i="26" l="1"/>
  <c r="A183" i="26"/>
  <c r="A184" i="26"/>
  <c r="A185" i="26"/>
  <c r="A186" i="26"/>
  <c r="A187" i="26"/>
  <c r="A188" i="26"/>
  <c r="A189" i="26"/>
  <c r="A190" i="26"/>
  <c r="A191" i="26"/>
  <c r="A192" i="26"/>
  <c r="A193" i="26"/>
  <c r="A194" i="26"/>
  <c r="A195" i="26"/>
  <c r="A196" i="26"/>
  <c r="A197" i="26"/>
  <c r="A198" i="26"/>
  <c r="A199" i="26"/>
  <c r="A200" i="26"/>
  <c r="A201" i="26"/>
  <c r="A202" i="26"/>
  <c r="A203" i="26"/>
  <c r="A204" i="26"/>
  <c r="A205" i="26"/>
  <c r="A206" i="26"/>
  <c r="A207" i="26"/>
  <c r="A208" i="26"/>
  <c r="A209" i="26"/>
  <c r="A210" i="26"/>
  <c r="A211" i="26"/>
  <c r="A212" i="26"/>
  <c r="A213" i="26"/>
  <c r="A214" i="26"/>
  <c r="A215" i="26"/>
  <c r="A216" i="26"/>
  <c r="A217" i="26"/>
  <c r="A218" i="26"/>
  <c r="A219" i="26"/>
  <c r="A220" i="26"/>
  <c r="A221" i="26"/>
  <c r="A222" i="26"/>
  <c r="A223" i="26"/>
  <c r="A224" i="26"/>
  <c r="A225" i="26"/>
  <c r="A226" i="26"/>
  <c r="A227" i="26"/>
  <c r="A228" i="26"/>
  <c r="A229" i="26"/>
  <c r="A230" i="26"/>
  <c r="A231" i="26"/>
  <c r="A232" i="26"/>
  <c r="A233" i="26"/>
  <c r="A234" i="26"/>
  <c r="A235" i="26"/>
  <c r="A236" i="26"/>
  <c r="A237" i="26"/>
  <c r="A238" i="26"/>
  <c r="A239" i="26"/>
  <c r="A240" i="26"/>
  <c r="A241" i="26"/>
  <c r="A242" i="26"/>
  <c r="A243" i="26"/>
  <c r="A244" i="26"/>
  <c r="A245" i="26"/>
  <c r="A246" i="26"/>
  <c r="A247" i="26"/>
  <c r="A248" i="26"/>
  <c r="A249" i="26"/>
  <c r="A250" i="26"/>
  <c r="A251" i="26"/>
  <c r="A252" i="26"/>
  <c r="A253" i="26"/>
  <c r="A254" i="26"/>
  <c r="A255" i="26"/>
  <c r="A256" i="26"/>
  <c r="A257" i="26"/>
  <c r="A258" i="26"/>
  <c r="A259" i="26"/>
  <c r="A260" i="26"/>
  <c r="A261" i="26"/>
  <c r="A262" i="26"/>
  <c r="A263" i="26"/>
  <c r="A264" i="26"/>
  <c r="A265" i="26"/>
  <c r="A266" i="26"/>
  <c r="A267" i="26"/>
  <c r="A181" i="26"/>
  <c r="E138" i="19" l="1"/>
  <c r="A180" i="26" l="1"/>
  <c r="C14" i="14" l="1"/>
  <c r="B14" i="14"/>
  <c r="C9" i="14"/>
  <c r="B9" i="14"/>
  <c r="C29" i="14"/>
  <c r="B29" i="14"/>
  <c r="A3" i="26" l="1"/>
  <c r="A4" i="26"/>
  <c r="A5" i="26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10" i="26"/>
  <c r="A111" i="26"/>
  <c r="A112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129" i="26"/>
  <c r="A130" i="26"/>
  <c r="A131" i="26"/>
  <c r="A132" i="26"/>
  <c r="A133" i="26"/>
  <c r="A134" i="26"/>
  <c r="A135" i="26"/>
  <c r="A136" i="26"/>
  <c r="A137" i="26"/>
  <c r="A138" i="26"/>
  <c r="A139" i="26"/>
  <c r="A140" i="26"/>
  <c r="A141" i="26"/>
  <c r="A142" i="26"/>
  <c r="A143" i="26"/>
  <c r="A144" i="26"/>
  <c r="A145" i="26"/>
  <c r="A146" i="26"/>
  <c r="A147" i="26"/>
  <c r="A148" i="26"/>
  <c r="A149" i="26"/>
  <c r="A150" i="26"/>
  <c r="A151" i="26"/>
  <c r="A152" i="26"/>
  <c r="A153" i="26"/>
  <c r="A154" i="26"/>
  <c r="A155" i="26"/>
  <c r="A156" i="26"/>
  <c r="A157" i="26"/>
  <c r="A158" i="26"/>
  <c r="A159" i="26"/>
  <c r="A160" i="26"/>
  <c r="A161" i="26"/>
  <c r="A162" i="26"/>
  <c r="A163" i="26"/>
  <c r="A164" i="26"/>
  <c r="A165" i="26"/>
  <c r="A166" i="26"/>
  <c r="A167" i="26"/>
  <c r="A168" i="26"/>
  <c r="A169" i="26"/>
  <c r="A170" i="26"/>
  <c r="A171" i="26"/>
  <c r="A172" i="26"/>
  <c r="A173" i="26"/>
  <c r="A174" i="26"/>
  <c r="A175" i="26"/>
  <c r="A176" i="26"/>
  <c r="A177" i="26"/>
  <c r="A178" i="26"/>
  <c r="A179" i="26"/>
  <c r="A2" i="26"/>
  <c r="J16" i="21" s="1"/>
  <c r="J15" i="21" l="1"/>
  <c r="J17" i="21"/>
  <c r="J19" i="21"/>
  <c r="J21" i="21"/>
  <c r="J23" i="21"/>
  <c r="J25" i="21"/>
  <c r="J27" i="21"/>
  <c r="J29" i="21"/>
  <c r="J31" i="21"/>
  <c r="J33" i="21"/>
  <c r="J35" i="21"/>
  <c r="J37" i="21"/>
  <c r="J39" i="21"/>
  <c r="J41" i="21"/>
  <c r="J43" i="21"/>
  <c r="J45" i="21"/>
  <c r="J47" i="21"/>
  <c r="J49" i="21"/>
  <c r="J51" i="21"/>
  <c r="J53" i="21"/>
  <c r="J55" i="21"/>
  <c r="J57" i="21"/>
  <c r="J59" i="21"/>
  <c r="J61" i="21"/>
  <c r="J63" i="21"/>
  <c r="J65" i="21"/>
  <c r="J67" i="21"/>
  <c r="J69" i="21"/>
  <c r="J71" i="21"/>
  <c r="J73" i="21"/>
  <c r="J75" i="21"/>
  <c r="J77" i="21"/>
  <c r="J79" i="21"/>
  <c r="J81" i="21"/>
  <c r="J83" i="21"/>
  <c r="J85" i="21"/>
  <c r="J87" i="21"/>
  <c r="J89" i="21"/>
  <c r="J91" i="21"/>
  <c r="J93" i="21"/>
  <c r="J95" i="21"/>
  <c r="J97" i="21"/>
  <c r="J99" i="21"/>
  <c r="J101" i="21"/>
  <c r="J103" i="21"/>
  <c r="J105" i="21"/>
  <c r="J107" i="21"/>
  <c r="J109" i="21"/>
  <c r="J111" i="21"/>
  <c r="K15" i="21"/>
  <c r="K17" i="21"/>
  <c r="K19" i="21"/>
  <c r="K21" i="21"/>
  <c r="K23" i="21"/>
  <c r="K25" i="21"/>
  <c r="K27" i="21"/>
  <c r="K29" i="21"/>
  <c r="K31" i="21"/>
  <c r="K33" i="21"/>
  <c r="K35" i="21"/>
  <c r="K37" i="21"/>
  <c r="K39" i="21"/>
  <c r="K41" i="21"/>
  <c r="K43" i="21"/>
  <c r="K45" i="21"/>
  <c r="K47" i="21"/>
  <c r="K49" i="21"/>
  <c r="K51" i="21"/>
  <c r="K53" i="21"/>
  <c r="K55" i="21"/>
  <c r="K57" i="21"/>
  <c r="K59" i="21"/>
  <c r="K61" i="21"/>
  <c r="K63" i="21"/>
  <c r="K65" i="21"/>
  <c r="K67" i="21"/>
  <c r="K69" i="21"/>
  <c r="K71" i="21"/>
  <c r="K73" i="21"/>
  <c r="K75" i="21"/>
  <c r="K77" i="21"/>
  <c r="K79" i="21"/>
  <c r="K81" i="21"/>
  <c r="K83" i="21"/>
  <c r="K85" i="21"/>
  <c r="J18" i="21"/>
  <c r="J20" i="21"/>
  <c r="J22" i="21"/>
  <c r="J24" i="21"/>
  <c r="J26" i="21"/>
  <c r="J28" i="21"/>
  <c r="J30" i="21"/>
  <c r="J32" i="21"/>
  <c r="J34" i="21"/>
  <c r="J36" i="21"/>
  <c r="J38" i="21"/>
  <c r="J40" i="21"/>
  <c r="J42" i="21"/>
  <c r="J44" i="21"/>
  <c r="J46" i="21"/>
  <c r="J48" i="21"/>
  <c r="J50" i="21"/>
  <c r="J52" i="21"/>
  <c r="J54" i="21"/>
  <c r="J56" i="21"/>
  <c r="J58" i="21"/>
  <c r="J60" i="21"/>
  <c r="J62" i="21"/>
  <c r="J64" i="21"/>
  <c r="J66" i="21"/>
  <c r="J68" i="21"/>
  <c r="J70" i="21"/>
  <c r="J72" i="21"/>
  <c r="J74" i="21"/>
  <c r="J76" i="21"/>
  <c r="J78" i="21"/>
  <c r="J80" i="21"/>
  <c r="J82" i="21"/>
  <c r="J84" i="21"/>
  <c r="J86" i="21"/>
  <c r="J88" i="21"/>
  <c r="J90" i="21"/>
  <c r="J92" i="21"/>
  <c r="J94" i="21"/>
  <c r="J96" i="21"/>
  <c r="J98" i="21"/>
  <c r="J100" i="21"/>
  <c r="J102" i="21"/>
  <c r="J104" i="21"/>
  <c r="J106" i="21"/>
  <c r="J108" i="21"/>
  <c r="J110" i="21"/>
  <c r="K14" i="21"/>
  <c r="K16" i="21"/>
  <c r="K18" i="21"/>
  <c r="K20" i="21"/>
  <c r="K22" i="21"/>
  <c r="K24" i="21"/>
  <c r="K26" i="21"/>
  <c r="K28" i="21"/>
  <c r="K30" i="21"/>
  <c r="K32" i="21"/>
  <c r="K34" i="21"/>
  <c r="K36" i="21"/>
  <c r="K38" i="21"/>
  <c r="K40" i="21"/>
  <c r="K42" i="21"/>
  <c r="K44" i="21"/>
  <c r="K46" i="21"/>
  <c r="K48" i="21"/>
  <c r="K50" i="21"/>
  <c r="K52" i="21"/>
  <c r="K54" i="21"/>
  <c r="K56" i="21"/>
  <c r="K58" i="21"/>
  <c r="K60" i="21"/>
  <c r="K62" i="21"/>
  <c r="K64" i="21"/>
  <c r="K66" i="21"/>
  <c r="K68" i="21"/>
  <c r="K70" i="21"/>
  <c r="K72" i="21"/>
  <c r="K74" i="21"/>
  <c r="K76" i="21"/>
  <c r="K78" i="21"/>
  <c r="K80" i="21"/>
  <c r="K82" i="21"/>
  <c r="K84" i="21"/>
  <c r="K86" i="21"/>
  <c r="K90" i="21"/>
  <c r="K94" i="21"/>
  <c r="K98" i="21"/>
  <c r="K102" i="21"/>
  <c r="K106" i="21"/>
  <c r="K110" i="21"/>
  <c r="K87" i="21"/>
  <c r="K91" i="21"/>
  <c r="K95" i="21"/>
  <c r="K99" i="21"/>
  <c r="K107" i="21"/>
  <c r="K88" i="21"/>
  <c r="K92" i="21"/>
  <c r="K96" i="21"/>
  <c r="K100" i="21"/>
  <c r="K104" i="21"/>
  <c r="K108" i="21"/>
  <c r="J14" i="21"/>
  <c r="K89" i="21"/>
  <c r="K93" i="21"/>
  <c r="K97" i="21"/>
  <c r="K101" i="21"/>
  <c r="K105" i="21"/>
  <c r="K109" i="21"/>
  <c r="K103" i="21"/>
  <c r="K111" i="21"/>
  <c r="E16" i="21"/>
  <c r="E18" i="21"/>
  <c r="E21" i="21"/>
  <c r="E24" i="21"/>
  <c r="E15" i="21"/>
  <c r="E17" i="21"/>
  <c r="D15" i="21"/>
  <c r="D17" i="21"/>
  <c r="D20" i="21"/>
  <c r="D23" i="21"/>
  <c r="E14" i="21"/>
  <c r="E23" i="21"/>
  <c r="D16" i="21"/>
  <c r="D18" i="21"/>
  <c r="D21" i="21"/>
  <c r="D24" i="21"/>
  <c r="E20" i="21"/>
  <c r="D14" i="21"/>
  <c r="G25" i="21"/>
  <c r="G15" i="21"/>
  <c r="H21" i="21"/>
  <c r="H22" i="21"/>
  <c r="E25" i="21"/>
  <c r="H26" i="21"/>
  <c r="G27" i="21"/>
  <c r="G28" i="21"/>
  <c r="H31" i="21"/>
  <c r="H32" i="21"/>
  <c r="G33" i="21"/>
  <c r="G34" i="21"/>
  <c r="E36" i="21"/>
  <c r="D39" i="21"/>
  <c r="H39" i="21"/>
  <c r="E42" i="21"/>
  <c r="E43" i="21"/>
  <c r="D44" i="21"/>
  <c r="D45" i="21"/>
  <c r="H45" i="21"/>
  <c r="H46" i="21"/>
  <c r="G47" i="21"/>
  <c r="G48" i="21"/>
  <c r="E50" i="21"/>
  <c r="E51" i="21"/>
  <c r="D52" i="21"/>
  <c r="D53" i="21"/>
  <c r="H53" i="21"/>
  <c r="H54" i="21"/>
  <c r="G55" i="21"/>
  <c r="G56" i="21"/>
  <c r="E58" i="21"/>
  <c r="E59" i="21"/>
  <c r="D60" i="21"/>
  <c r="D61" i="21"/>
  <c r="H61" i="21"/>
  <c r="H62" i="21"/>
  <c r="G63" i="21"/>
  <c r="G64" i="21"/>
  <c r="E66" i="21"/>
  <c r="E67" i="21"/>
  <c r="D68" i="21"/>
  <c r="D69" i="21"/>
  <c r="H69" i="21"/>
  <c r="H70" i="21"/>
  <c r="H71" i="21"/>
  <c r="H72" i="21"/>
  <c r="H73" i="21"/>
  <c r="H74" i="21"/>
  <c r="G75" i="21"/>
  <c r="G76" i="21"/>
  <c r="E78" i="21"/>
  <c r="E79" i="21"/>
  <c r="D80" i="21"/>
  <c r="D81" i="21"/>
  <c r="H81" i="21"/>
  <c r="H82" i="21"/>
  <c r="G83" i="21"/>
  <c r="G84" i="21"/>
  <c r="E88" i="21"/>
  <c r="E89" i="21"/>
  <c r="D90" i="21"/>
  <c r="D91" i="21"/>
  <c r="H91" i="21"/>
  <c r="H92" i="21"/>
  <c r="H25" i="21"/>
  <c r="H15" i="21"/>
  <c r="G16" i="21"/>
  <c r="G17" i="21"/>
  <c r="D26" i="21"/>
  <c r="D27" i="21"/>
  <c r="H27" i="21"/>
  <c r="H28" i="21"/>
  <c r="G29" i="21"/>
  <c r="G30" i="21"/>
  <c r="D32" i="21"/>
  <c r="D33" i="21"/>
  <c r="H33" i="21"/>
  <c r="H34" i="21"/>
  <c r="G35" i="21"/>
  <c r="G36" i="21"/>
  <c r="E39" i="21"/>
  <c r="D40" i="21"/>
  <c r="G41" i="21"/>
  <c r="G42" i="21"/>
  <c r="E44" i="21"/>
  <c r="E45" i="21"/>
  <c r="D46" i="21"/>
  <c r="D47" i="21"/>
  <c r="H47" i="21"/>
  <c r="H48" i="21"/>
  <c r="G49" i="21"/>
  <c r="G50" i="21"/>
  <c r="E52" i="21"/>
  <c r="E53" i="21"/>
  <c r="D54" i="21"/>
  <c r="H55" i="21"/>
  <c r="H56" i="21"/>
  <c r="G57" i="21"/>
  <c r="G58" i="21"/>
  <c r="E60" i="21"/>
  <c r="E61" i="21"/>
  <c r="D62" i="21"/>
  <c r="D63" i="21"/>
  <c r="H63" i="21"/>
  <c r="H64" i="21"/>
  <c r="G65" i="21"/>
  <c r="G66" i="21"/>
  <c r="E68" i="21"/>
  <c r="E69" i="21"/>
  <c r="D70" i="21"/>
  <c r="D71" i="21"/>
  <c r="D72" i="21"/>
  <c r="D73" i="21"/>
  <c r="D74" i="21"/>
  <c r="D75" i="21"/>
  <c r="H75" i="21"/>
  <c r="H76" i="21"/>
  <c r="G77" i="21"/>
  <c r="G78" i="21"/>
  <c r="E80" i="21"/>
  <c r="E81" i="21"/>
  <c r="D82" i="21"/>
  <c r="D83" i="21"/>
  <c r="H83" i="21"/>
  <c r="H84" i="21"/>
  <c r="G85" i="21"/>
  <c r="G88" i="21"/>
  <c r="E90" i="21"/>
  <c r="E91" i="21"/>
  <c r="D92" i="21"/>
  <c r="H16" i="21"/>
  <c r="H17" i="21"/>
  <c r="G18" i="21"/>
  <c r="G20" i="21"/>
  <c r="E26" i="21"/>
  <c r="E27" i="21"/>
  <c r="D28" i="21"/>
  <c r="D29" i="21"/>
  <c r="H29" i="21"/>
  <c r="H30" i="21"/>
  <c r="E32" i="21"/>
  <c r="E33" i="21"/>
  <c r="D34" i="21"/>
  <c r="D35" i="21"/>
  <c r="H35" i="21"/>
  <c r="H36" i="21"/>
  <c r="G37" i="21"/>
  <c r="G38" i="21"/>
  <c r="E40" i="21"/>
  <c r="D41" i="21"/>
  <c r="H41" i="21"/>
  <c r="H42" i="21"/>
  <c r="G43" i="21"/>
  <c r="G44" i="21"/>
  <c r="E46" i="21"/>
  <c r="E47" i="21"/>
  <c r="D48" i="21"/>
  <c r="D49" i="21"/>
  <c r="H49" i="21"/>
  <c r="H50" i="21"/>
  <c r="G51" i="21"/>
  <c r="G52" i="21"/>
  <c r="E54" i="21"/>
  <c r="D56" i="21"/>
  <c r="D57" i="21"/>
  <c r="H57" i="21"/>
  <c r="H58" i="21"/>
  <c r="E62" i="21"/>
  <c r="E63" i="21"/>
  <c r="D64" i="21"/>
  <c r="D65" i="21"/>
  <c r="H65" i="21"/>
  <c r="H66" i="21"/>
  <c r="G67" i="21"/>
  <c r="G68" i="21"/>
  <c r="E70" i="21"/>
  <c r="E71" i="21"/>
  <c r="E72" i="21"/>
  <c r="E73" i="21"/>
  <c r="E74" i="21"/>
  <c r="E75" i="21"/>
  <c r="D76" i="21"/>
  <c r="D77" i="21"/>
  <c r="H77" i="21"/>
  <c r="H78" i="21"/>
  <c r="G79" i="21"/>
  <c r="G80" i="21"/>
  <c r="E82" i="21"/>
  <c r="E83" i="21"/>
  <c r="D84" i="21"/>
  <c r="D85" i="21"/>
  <c r="H85" i="21"/>
  <c r="H88" i="21"/>
  <c r="G89" i="21"/>
  <c r="G90" i="21"/>
  <c r="E92" i="21"/>
  <c r="H18" i="21"/>
  <c r="H20" i="21"/>
  <c r="G21" i="21"/>
  <c r="G22" i="21"/>
  <c r="D25" i="21"/>
  <c r="G26" i="21"/>
  <c r="E28" i="21"/>
  <c r="E29" i="21"/>
  <c r="G31" i="21"/>
  <c r="G32" i="21"/>
  <c r="E34" i="21"/>
  <c r="E35" i="21"/>
  <c r="D36" i="21"/>
  <c r="H37" i="21"/>
  <c r="H38" i="21"/>
  <c r="G39" i="21"/>
  <c r="E41" i="21"/>
  <c r="D42" i="21"/>
  <c r="D43" i="21"/>
  <c r="H43" i="21"/>
  <c r="H44" i="21"/>
  <c r="G45" i="21"/>
  <c r="G46" i="21"/>
  <c r="E48" i="21"/>
  <c r="E49" i="21"/>
  <c r="D50" i="21"/>
  <c r="D51" i="21"/>
  <c r="H51" i="21"/>
  <c r="H52" i="21"/>
  <c r="G53" i="21"/>
  <c r="G54" i="21"/>
  <c r="E56" i="21"/>
  <c r="E57" i="21"/>
  <c r="D58" i="21"/>
  <c r="D59" i="21"/>
  <c r="G61" i="21"/>
  <c r="G62" i="21"/>
  <c r="E64" i="21"/>
  <c r="E65" i="21"/>
  <c r="D66" i="21"/>
  <c r="D67" i="21"/>
  <c r="H67" i="21"/>
  <c r="H68" i="21"/>
  <c r="G69" i="21"/>
  <c r="G70" i="21"/>
  <c r="G71" i="21"/>
  <c r="G72" i="21"/>
  <c r="G73" i="21"/>
  <c r="G74" i="21"/>
  <c r="E76" i="21"/>
  <c r="E77" i="21"/>
  <c r="D78" i="21"/>
  <c r="D79" i="21"/>
  <c r="H79" i="21"/>
  <c r="H80" i="21"/>
  <c r="G81" i="21"/>
  <c r="G82" i="21"/>
  <c r="E84" i="21"/>
  <c r="E85" i="21"/>
  <c r="D88" i="21"/>
  <c r="D89" i="21"/>
  <c r="H89" i="21"/>
  <c r="H90" i="21"/>
  <c r="G91" i="21"/>
  <c r="G92" i="21"/>
  <c r="E94" i="21"/>
  <c r="D96" i="21"/>
  <c r="D97" i="21"/>
  <c r="D93" i="21"/>
  <c r="G98" i="21"/>
  <c r="E101" i="21"/>
  <c r="H103" i="21"/>
  <c r="E106" i="21"/>
  <c r="D109" i="21"/>
  <c r="H110" i="21"/>
  <c r="D110" i="21"/>
  <c r="G107" i="21"/>
  <c r="E111" i="21"/>
  <c r="E93" i="21"/>
  <c r="G94" i="21"/>
  <c r="G95" i="21"/>
  <c r="H96" i="21"/>
  <c r="H97" i="21"/>
  <c r="H98" i="21"/>
  <c r="G99" i="21"/>
  <c r="G100" i="21"/>
  <c r="E103" i="21"/>
  <c r="D104" i="21"/>
  <c r="G106" i="21"/>
  <c r="E109" i="21"/>
  <c r="H111" i="21"/>
  <c r="E110" i="21"/>
  <c r="G93" i="21"/>
  <c r="H94" i="21"/>
  <c r="H95" i="21"/>
  <c r="E97" i="21"/>
  <c r="D98" i="21"/>
  <c r="D99" i="21"/>
  <c r="H99" i="21"/>
  <c r="H100" i="21"/>
  <c r="G101" i="21"/>
  <c r="G102" i="21"/>
  <c r="E104" i="21"/>
  <c r="D105" i="21"/>
  <c r="H105" i="21"/>
  <c r="H106" i="21"/>
  <c r="G108" i="21"/>
  <c r="H14" i="21"/>
  <c r="H93" i="21"/>
  <c r="E96" i="21"/>
  <c r="E98" i="21"/>
  <c r="E99" i="21"/>
  <c r="D100" i="21"/>
  <c r="D101" i="21"/>
  <c r="H101" i="21"/>
  <c r="H102" i="21"/>
  <c r="G103" i="21"/>
  <c r="E105" i="21"/>
  <c r="D106" i="21"/>
  <c r="D107" i="21"/>
  <c r="H107" i="21"/>
  <c r="H108" i="21"/>
  <c r="G109" i="21"/>
  <c r="G110" i="21"/>
  <c r="G14" i="21"/>
  <c r="D94" i="21"/>
  <c r="G96" i="21"/>
  <c r="G97" i="21"/>
  <c r="E100" i="21"/>
  <c r="D103" i="21"/>
  <c r="E107" i="21"/>
  <c r="D108" i="21"/>
  <c r="H109" i="21"/>
  <c r="G111" i="21"/>
  <c r="G105" i="21"/>
  <c r="E108" i="21"/>
  <c r="D111" i="21"/>
  <c r="B2" i="21"/>
</calcChain>
</file>

<file path=xl/sharedStrings.xml><?xml version="1.0" encoding="utf-8"?>
<sst xmlns="http://schemas.openxmlformats.org/spreadsheetml/2006/main" count="2173" uniqueCount="743">
  <si>
    <t>Patients in NHS Facilities - NHS Board level</t>
  </si>
  <si>
    <t>NHS Board</t>
  </si>
  <si>
    <t>NHS Ayrshire &amp; Arran</t>
  </si>
  <si>
    <t>NHS Borders</t>
  </si>
  <si>
    <t>NHS Dumfries &amp; Galloway</t>
  </si>
  <si>
    <t>NHS Fife</t>
  </si>
  <si>
    <t>NHS Forth Valley</t>
  </si>
  <si>
    <t>NHS Grampian</t>
  </si>
  <si>
    <t>NHS Greater Glasgow &amp; Clyde</t>
  </si>
  <si>
    <t>NHS Highland</t>
  </si>
  <si>
    <t>NHS Lanarkshire</t>
  </si>
  <si>
    <t>NHS Lothian</t>
  </si>
  <si>
    <t>NHS Tayside</t>
  </si>
  <si>
    <t>NHS Western Isles</t>
  </si>
  <si>
    <t>State Hospital</t>
  </si>
  <si>
    <t>Scotland</t>
  </si>
  <si>
    <t>All</t>
  </si>
  <si>
    <t>&lt;18</t>
  </si>
  <si>
    <t>65+</t>
  </si>
  <si>
    <t>Gender</t>
  </si>
  <si>
    <t>Male</t>
  </si>
  <si>
    <t>Female</t>
  </si>
  <si>
    <t>Ward Type</t>
  </si>
  <si>
    <t>N</t>
  </si>
  <si>
    <t>Acute</t>
  </si>
  <si>
    <t>Rehabilitation (non addiction)</t>
  </si>
  <si>
    <t>Ward Security Level</t>
  </si>
  <si>
    <t>High Security</t>
  </si>
  <si>
    <t>Medium Security</t>
  </si>
  <si>
    <t>Low Security</t>
  </si>
  <si>
    <t>Intensive Psychiatric Care Unit (IPCU)</t>
  </si>
  <si>
    <t>Open forensic Ward</t>
  </si>
  <si>
    <t>General Psychiatric Ward</t>
  </si>
  <si>
    <t>Community Facility</t>
  </si>
  <si>
    <t>General Psychiatry</t>
  </si>
  <si>
    <t>Child and Adolescent Psychiatry</t>
  </si>
  <si>
    <t>Forensic Psychiatry</t>
  </si>
  <si>
    <t>Psychiatry of Old Age</t>
  </si>
  <si>
    <t>Number of available/occupied beds - NHS Board level</t>
  </si>
  <si>
    <t>Patients</t>
  </si>
  <si>
    <t>Median</t>
  </si>
  <si>
    <t>Days since admission</t>
  </si>
  <si>
    <t>Less than 2 weeks</t>
  </si>
  <si>
    <t>At least 2 weeks, less than 1 month</t>
  </si>
  <si>
    <t>At least 1 month, less than 3 months</t>
  </si>
  <si>
    <t>At least 3 months, less than 6 months</t>
  </si>
  <si>
    <t>At least 6 months, less than 1 year</t>
  </si>
  <si>
    <t>At least 1 year, less than 5 years</t>
  </si>
  <si>
    <t>Schizophrenia</t>
  </si>
  <si>
    <t>Source of referral</t>
  </si>
  <si>
    <t>Other</t>
  </si>
  <si>
    <t>Formal</t>
  </si>
  <si>
    <t>Informal</t>
  </si>
  <si>
    <t>General Observation</t>
  </si>
  <si>
    <t>Constant Observation</t>
  </si>
  <si>
    <t>No</t>
  </si>
  <si>
    <t>Yes</t>
  </si>
  <si>
    <t>Number of patients</t>
  </si>
  <si>
    <t>Missing</t>
  </si>
  <si>
    <t>Not applicable</t>
  </si>
  <si>
    <t>Age Group</t>
  </si>
  <si>
    <t>Speciality of consultant</t>
  </si>
  <si>
    <t>Median number of days since admission</t>
  </si>
  <si>
    <t>Dementia</t>
  </si>
  <si>
    <t>Depression</t>
  </si>
  <si>
    <t>Personality Disorders</t>
  </si>
  <si>
    <t>Missing / not known</t>
  </si>
  <si>
    <t>18-39</t>
  </si>
  <si>
    <t>40-64</t>
  </si>
  <si>
    <t>Learning Disability</t>
  </si>
  <si>
    <t>Average (median) days since admission</t>
  </si>
  <si>
    <t>Less than 1 month</t>
  </si>
  <si>
    <t>Ward type, under 18s</t>
  </si>
  <si>
    <t>Main Speciality, under 18s</t>
  </si>
  <si>
    <t>Days since admission, under 18s</t>
  </si>
  <si>
    <t>Days since admission, banded, under 18s</t>
  </si>
  <si>
    <t>Source of referral, under 18s</t>
  </si>
  <si>
    <t>Status of patient as at admission, under 18s</t>
  </si>
  <si>
    <t>Current Status of patient as at census date, under 18s</t>
  </si>
  <si>
    <t>3 months or more</t>
  </si>
  <si>
    <t>All under 18s</t>
  </si>
  <si>
    <t>Stratheden Hospital</t>
  </si>
  <si>
    <t>Queen Margaret Hospital</t>
  </si>
  <si>
    <t>Parkhead Hospital</t>
  </si>
  <si>
    <t>Stobhill Hospital</t>
  </si>
  <si>
    <t>Leverndale Hospital</t>
  </si>
  <si>
    <t>Gartnavel Royal Hospital</t>
  </si>
  <si>
    <t>Coathill Hospital</t>
  </si>
  <si>
    <t>Hairmyres Hospital</t>
  </si>
  <si>
    <t>Udston Hospital</t>
  </si>
  <si>
    <t>Wishaw General Hospital</t>
  </si>
  <si>
    <t>Royal Edinburgh Hospital</t>
  </si>
  <si>
    <t>Carseview Centre</t>
  </si>
  <si>
    <t>*</t>
  </si>
  <si>
    <t xml:space="preserve"> </t>
  </si>
  <si>
    <t>Patients by age group, under 18s</t>
  </si>
  <si>
    <t>For non-Forensic Services patients</t>
  </si>
  <si>
    <t>Contents</t>
  </si>
  <si>
    <t>link</t>
  </si>
  <si>
    <t>Age group</t>
  </si>
  <si>
    <t>Days since admission</t>
  </si>
  <si>
    <t>Days since admission, banded</t>
  </si>
  <si>
    <t>5 years or more</t>
  </si>
  <si>
    <t>Specialty of Consultant</t>
  </si>
  <si>
    <t>Ayrshire Central Hospital</t>
  </si>
  <si>
    <t>Crosshouse Hospital</t>
  </si>
  <si>
    <t>Ailsa Hospital</t>
  </si>
  <si>
    <t>Arrol Park Resource Centre</t>
  </si>
  <si>
    <t>East Ayrshire Community Hospital</t>
  </si>
  <si>
    <t>Galavale Hospital</t>
  </si>
  <si>
    <t>Borders General Hospital</t>
  </si>
  <si>
    <t>Allanbank</t>
  </si>
  <si>
    <t>Darataigh</t>
  </si>
  <si>
    <t>Midpark Hospital</t>
  </si>
  <si>
    <t>Whytemans Brae Hospital</t>
  </si>
  <si>
    <t>Lynebank Hospital</t>
  </si>
  <si>
    <t>Bo’ness Hospital</t>
  </si>
  <si>
    <t>Bellsdyke Hospital</t>
  </si>
  <si>
    <t>Stirling Community Hospital</t>
  </si>
  <si>
    <t>Lochview Hospital</t>
  </si>
  <si>
    <t>Clackmannanshire Community Healthcare Centre</t>
  </si>
  <si>
    <t>Forth Valley Royal Hospital</t>
  </si>
  <si>
    <t>Glen O’ Dee Hospital</t>
  </si>
  <si>
    <t>Royal Cornhill Hospital</t>
  </si>
  <si>
    <t>Inverurie Hospital</t>
  </si>
  <si>
    <t>Fraserburgh Hospital</t>
  </si>
  <si>
    <t>Seafield Hospital</t>
  </si>
  <si>
    <t>Rehabilitation Hospital</t>
  </si>
  <si>
    <t>Pluscarden Clinic</t>
  </si>
  <si>
    <t>375 Great Western Lodge</t>
  </si>
  <si>
    <t>Elmwood</t>
  </si>
  <si>
    <t>Dumbarton Joint Hospital</t>
  </si>
  <si>
    <t>Vale of Leven Hospital</t>
  </si>
  <si>
    <t>Ravenscraig Hospital</t>
  </si>
  <si>
    <t>Inverclyde Royal Hospital</t>
  </si>
  <si>
    <t>Dykebar Hospital</t>
  </si>
  <si>
    <t>Royal Alexandra Hospital</t>
  </si>
  <si>
    <t>Larkfield Unit</t>
  </si>
  <si>
    <t>Blythswood House</t>
  </si>
  <si>
    <t>Mansionhouse Unit</t>
  </si>
  <si>
    <t>Rowantree Nursing Home</t>
  </si>
  <si>
    <t>Darnley Court Nursing Home</t>
  </si>
  <si>
    <t>Birdston Nursing Home</t>
  </si>
  <si>
    <t>Waterloo Close</t>
  </si>
  <si>
    <t>Netherton</t>
  </si>
  <si>
    <t>Rowanbank</t>
  </si>
  <si>
    <t>Skye House</t>
  </si>
  <si>
    <t>Argyll &amp; Bute Hospital</t>
  </si>
  <si>
    <t>Migdale Hospital</t>
  </si>
  <si>
    <t>St Vincent’s Hospital</t>
  </si>
  <si>
    <t>New Craigs Hospital Inverness</t>
  </si>
  <si>
    <t>Mid-Argyll Community Hospital</t>
  </si>
  <si>
    <t>Monklands Hospital</t>
  </si>
  <si>
    <t>Cumbernauld Care Home</t>
  </si>
  <si>
    <t>Cleland Hospital</t>
  </si>
  <si>
    <t>Hatton Lea Care Home</t>
  </si>
  <si>
    <t>Kirklands Hospital</t>
  </si>
  <si>
    <t>Airbles Road Centre</t>
  </si>
  <si>
    <t>Caird House</t>
  </si>
  <si>
    <t>Herdmanflat Hospital</t>
  </si>
  <si>
    <t>Tippethill Hospital</t>
  </si>
  <si>
    <t>St John’s Hospital</t>
  </si>
  <si>
    <t>Ferryfield House</t>
  </si>
  <si>
    <t>Primrose Lodge</t>
  </si>
  <si>
    <t>Glen Lomond</t>
  </si>
  <si>
    <t>Camus Tigh</t>
  </si>
  <si>
    <t>Dunedin</t>
  </si>
  <si>
    <t>Ellen’s Glen House</t>
  </si>
  <si>
    <t>Findlay House</t>
  </si>
  <si>
    <t>Midlothian Community Hospital</t>
  </si>
  <si>
    <t>Murraypark Nursing Home</t>
  </si>
  <si>
    <t>Strathmartine Hospital</t>
  </si>
  <si>
    <t>Dudhope House</t>
  </si>
  <si>
    <t>Murray Royal Hospital</t>
  </si>
  <si>
    <t>Arbroath Infirmary</t>
  </si>
  <si>
    <t>Stracathro Hospital</t>
  </si>
  <si>
    <t>Whitehills Hospital</t>
  </si>
  <si>
    <t>Crieff Community Hospital</t>
  </si>
  <si>
    <t>Kingsway Care Centre</t>
  </si>
  <si>
    <t>Western Isles Hospital</t>
  </si>
  <si>
    <t>State Hospital, Carstairs</t>
  </si>
  <si>
    <t>Hospital</t>
  </si>
  <si>
    <t xml:space="preserve">     - a patient could be "on pass" and not staying overnight at the hospital</t>
  </si>
  <si>
    <t xml:space="preserve">     - a ward may temporarily house patients from another ward due to renovations being carried out in that ward</t>
  </si>
  <si>
    <t xml:space="preserve">     - a ward may temporarily borrow an extra bed from another ward to meet demand</t>
  </si>
  <si>
    <t>Unoccupied beds</t>
  </si>
  <si>
    <t>IPCU*</t>
  </si>
  <si>
    <t>Less than 72 hours</t>
  </si>
  <si>
    <t>At least 3 days, less than 2 weeks</t>
  </si>
  <si>
    <t>Community Mental Health Service / Out-Patients</t>
  </si>
  <si>
    <t>Children's Unit / Young People's Unit</t>
  </si>
  <si>
    <t>Available Beds</t>
  </si>
  <si>
    <t>Patients on pass</t>
  </si>
  <si>
    <t>Patients boarding in from other hospital</t>
  </si>
  <si>
    <t>Number of patients, by ward type</t>
  </si>
  <si>
    <t>Number of patients, by ward security level</t>
  </si>
  <si>
    <t>Year</t>
  </si>
  <si>
    <t>Patients, by main specialty</t>
  </si>
  <si>
    <t>lookup</t>
  </si>
  <si>
    <t>Diagnosis</t>
  </si>
  <si>
    <t>Alcohol misuse</t>
  </si>
  <si>
    <t>Drug misuse</t>
  </si>
  <si>
    <t>Consultant Specialty</t>
  </si>
  <si>
    <t>Psychological Development</t>
  </si>
  <si>
    <t>Morbidity conditions of patient's out with NHS Scotland (patient can have more than one condition)</t>
  </si>
  <si>
    <t>Forensics /Gender</t>
  </si>
  <si>
    <t>Patients by gender, by forensic service received and gender</t>
  </si>
  <si>
    <t>Number of patients, average length of stay</t>
  </si>
  <si>
    <t>National Services Division</t>
  </si>
  <si>
    <t>Health Board</t>
  </si>
  <si>
    <t>Number of patients, by Health Board (funding)</t>
  </si>
  <si>
    <t>Missing data</t>
  </si>
  <si>
    <t>Level of observation</t>
  </si>
  <si>
    <t>Time since admission as at census date</t>
  </si>
  <si>
    <t>NHS Shetland</t>
  </si>
  <si>
    <t>NHS Orkney</t>
  </si>
  <si>
    <t>NHS Board responsible for funding</t>
  </si>
  <si>
    <t>u18</t>
  </si>
  <si>
    <t>Overview</t>
  </si>
  <si>
    <t>Part 1 (Mental Health &amp; Learning Disability Inpatient Bed Census)</t>
  </si>
  <si>
    <t>Part 2 (Out of Scotland NHS Placements)</t>
  </si>
  <si>
    <t>Number of available beds</t>
  </si>
  <si>
    <t>Level of observation of patient as at census date (adults only)</t>
  </si>
  <si>
    <t>Special / Enhanced Observation</t>
  </si>
  <si>
    <t>Self-harm (any)</t>
  </si>
  <si>
    <t>0 to 15</t>
  </si>
  <si>
    <t>16 to 17</t>
  </si>
  <si>
    <t>Other (please specify)</t>
  </si>
  <si>
    <t>Melburn Lodge</t>
  </si>
  <si>
    <t>Falkirk Community Hospital</t>
  </si>
  <si>
    <t>Royal Hospital for Sick Children</t>
  </si>
  <si>
    <t>Craigshill Care Home</t>
  </si>
  <si>
    <t>Discovery Unit, Clement Park Care Home</t>
  </si>
  <si>
    <t>n/a</t>
  </si>
  <si>
    <t>2014 Census (29 October)</t>
  </si>
  <si>
    <t>2016 Census (31 March)</t>
  </si>
  <si>
    <t>n/a denotes no submission.</t>
  </si>
  <si>
    <t>HBCCC</t>
  </si>
  <si>
    <t>Ethnicity</t>
  </si>
  <si>
    <t>White (all)</t>
  </si>
  <si>
    <t>Other/multiple ethnic groups</t>
  </si>
  <si>
    <t>Not Known</t>
  </si>
  <si>
    <t>Dependants</t>
  </si>
  <si>
    <t>Employment status</t>
  </si>
  <si>
    <t>Body Mass Index (BMI)</t>
  </si>
  <si>
    <t>Underweight</t>
  </si>
  <si>
    <t>Normal</t>
  </si>
  <si>
    <t>Overweight</t>
  </si>
  <si>
    <t>Obese</t>
  </si>
  <si>
    <t>Smoking</t>
  </si>
  <si>
    <t>Self-harm (non-accidental injury)</t>
  </si>
  <si>
    <t>Self-harm (poisoning)</t>
  </si>
  <si>
    <t>Self-harm (other)</t>
  </si>
  <si>
    <t>Suicidal ideation prior to census</t>
  </si>
  <si>
    <t>Number of available beds - NHS Board level (Children's &amp; Young People's Units)</t>
  </si>
  <si>
    <t>Number of patients - NHS Board level (Children's &amp; Young People's Units)</t>
  </si>
  <si>
    <t>Not Applicable</t>
  </si>
  <si>
    <t>Did patient receive HBCCC?</t>
  </si>
  <si>
    <t>Addiction Rehabilitation</t>
  </si>
  <si>
    <t>Addiction detox</t>
  </si>
  <si>
    <t>Continuing care / long stay / recovery (non dementia)</t>
  </si>
  <si>
    <t>Forensic (non-LD)</t>
  </si>
  <si>
    <t>Forensic (LD)</t>
  </si>
  <si>
    <t>Dementia Assessment</t>
  </si>
  <si>
    <t>Dementia care &amp; treatment</t>
  </si>
  <si>
    <t>Learning Disability unit (non Forensic)</t>
  </si>
  <si>
    <t>Eating Disorder</t>
  </si>
  <si>
    <t>Local authority tenancy</t>
  </si>
  <si>
    <t>Private rented tenancy</t>
  </si>
  <si>
    <t>Own property – owning/buying</t>
  </si>
  <si>
    <t>Parental / family home / relatives</t>
  </si>
  <si>
    <t>Hospital or other medical establishment</t>
  </si>
  <si>
    <t>Supported accommodation</t>
  </si>
  <si>
    <t>Sheltered housing</t>
  </si>
  <si>
    <t>Homeless</t>
  </si>
  <si>
    <t>Residential / care home</t>
  </si>
  <si>
    <t>Not known / refused</t>
  </si>
  <si>
    <t>Child(ren) under 5</t>
  </si>
  <si>
    <t>Child(ren) aged 5-15</t>
  </si>
  <si>
    <t>Child(ren) aged 16-18 in full time education</t>
  </si>
  <si>
    <t>Partner</t>
  </si>
  <si>
    <t>Working Age Adult (aged 16-64)</t>
  </si>
  <si>
    <t>Elderly Relative(s) (aged 65+)</t>
  </si>
  <si>
    <t>None</t>
  </si>
  <si>
    <t>Retired</t>
  </si>
  <si>
    <t>Student</t>
  </si>
  <si>
    <t>Unemployed</t>
  </si>
  <si>
    <t>Volunteer</t>
  </si>
  <si>
    <t>Employed</t>
  </si>
  <si>
    <t>Housewife</t>
  </si>
  <si>
    <t>Not Allowed To Work</t>
  </si>
  <si>
    <t>Other legislation</t>
  </si>
  <si>
    <t>The Adult Support and Protection (Scotland) Act 2007</t>
  </si>
  <si>
    <t>Adults with incapacity (Scotland) Act 2000</t>
  </si>
  <si>
    <t>Mental Health Act - Emergency Detention Certificate</t>
  </si>
  <si>
    <t>Mental Health Act - Short Term Detention Certificate (28 days)</t>
  </si>
  <si>
    <t>Mental Health Act - Compulsory Treatment Order</t>
  </si>
  <si>
    <t>Mental Health Act - Community Based Treatment Order</t>
  </si>
  <si>
    <t>Mental Health Act - Transfer for Treatment Direction (Section 136)</t>
  </si>
  <si>
    <t>Criminal Procedure Act - Compulsory Order (Section 57A)</t>
  </si>
  <si>
    <t>Criminal Procedure Act - Treatment Order (Section 52K-S)</t>
  </si>
  <si>
    <t>Criminal Procedure Act - Compulsion Order and Restriction Order (Section 57(2) (a) and (b))</t>
  </si>
  <si>
    <t>Delayed Discharges</t>
  </si>
  <si>
    <t>Data not provided</t>
  </si>
  <si>
    <t>Living Circumstances</t>
  </si>
  <si>
    <t>Subject to other legislation</t>
  </si>
  <si>
    <t>Not known</t>
  </si>
  <si>
    <t>BMI Index</t>
  </si>
  <si>
    <t>Suicidal ideation on admission</t>
  </si>
  <si>
    <t>Self harm (all)</t>
  </si>
  <si>
    <t>Self harm (non-accidental injury)</t>
  </si>
  <si>
    <t>Self harm (other)</t>
  </si>
  <si>
    <t>Self harm (poisoning)</t>
  </si>
  <si>
    <t>Hypertension</t>
  </si>
  <si>
    <t>Diabetes</t>
  </si>
  <si>
    <t>COPD</t>
  </si>
  <si>
    <t>Epilepsy</t>
  </si>
  <si>
    <t>Dyslipidaemia</t>
  </si>
  <si>
    <t>Parkinson</t>
  </si>
  <si>
    <t>Thyroid</t>
  </si>
  <si>
    <t>IPCU</t>
  </si>
  <si>
    <t>Patients by gender</t>
  </si>
  <si>
    <t>Patients by age group</t>
  </si>
  <si>
    <t>Less than 6 months</t>
  </si>
  <si>
    <t>Days since care plan review</t>
  </si>
  <si>
    <t>African, African Scottish or African British</t>
  </si>
  <si>
    <t>Schizotypal and delusional disorders</t>
  </si>
  <si>
    <t>Neurotic, stress-related and somatoform disorders</t>
  </si>
  <si>
    <t>Manic episode</t>
  </si>
  <si>
    <t>Bipolar affective disorder</t>
  </si>
  <si>
    <t>Learning disabiliites</t>
  </si>
  <si>
    <t>Personality disorders</t>
  </si>
  <si>
    <t>Persistent mood (affective) disorders</t>
  </si>
  <si>
    <t>Other mood (affective) disorders</t>
  </si>
  <si>
    <t>Behavioural syndromes associated with physiological disturbances and physical factors</t>
  </si>
  <si>
    <t>Behavioural syndromes</t>
  </si>
  <si>
    <t>Neurotic, stress-related and somatoform</t>
  </si>
  <si>
    <t>Under 18</t>
  </si>
  <si>
    <t>6 months or more</t>
  </si>
  <si>
    <t>Did patient have a learning disability or autism diagnosis?</t>
  </si>
  <si>
    <t>Learning Disabilities or autism</t>
  </si>
  <si>
    <t>Not Known / not provided</t>
  </si>
  <si>
    <t>Long Term Physical Health Conditions</t>
  </si>
  <si>
    <t>6+</t>
  </si>
  <si>
    <t>Count of long term physical health conditions</t>
  </si>
  <si>
    <t>Number of physical health conditions</t>
  </si>
  <si>
    <t>Selected long term physical health conditions</t>
  </si>
  <si>
    <t>Condition</t>
  </si>
  <si>
    <t>Chronic Pain Condition</t>
  </si>
  <si>
    <t>Coronary Heart Disease</t>
  </si>
  <si>
    <t>Sensory Impairment</t>
  </si>
  <si>
    <t>Cancer  Diagnosis</t>
  </si>
  <si>
    <t>ChronicKidney Disease</t>
  </si>
  <si>
    <t>Alcohol Acquired BrainInjury</t>
  </si>
  <si>
    <t>Acquired BrainInjury</t>
  </si>
  <si>
    <t>Liver Disease</t>
  </si>
  <si>
    <t>Stroke TIA</t>
  </si>
  <si>
    <t>Adult Support and Protection (Scotland) Act</t>
  </si>
  <si>
    <t>Other Legislation</t>
  </si>
  <si>
    <t>MHA - Compulsory Treatment Order</t>
  </si>
  <si>
    <t>MHA - Short Term Detention Certificate</t>
  </si>
  <si>
    <t>MHA - Transfer for Treatment Direction</t>
  </si>
  <si>
    <t>MHA - Community Based Treatment Order</t>
  </si>
  <si>
    <t>MHA - Emergency Detention Certificate</t>
  </si>
  <si>
    <t>CPA - Compulsion Order and Restriction Order</t>
  </si>
  <si>
    <t>CPA - Compulsory Order</t>
  </si>
  <si>
    <t>CPA - Treatment Order</t>
  </si>
  <si>
    <t>Patients with non-prescribed drug use during stay (excluding ward types 06 and 11)</t>
  </si>
  <si>
    <t>Substances used during stay  (excluding ward types 06 and 11)</t>
  </si>
  <si>
    <t>Staydrugcount</t>
  </si>
  <si>
    <t>Patients with record of substanceabuse prior to admission</t>
  </si>
  <si>
    <t>Yes - alcohol dependence</t>
  </si>
  <si>
    <t>Yes - other (non-alcohol)</t>
  </si>
  <si>
    <t>Yes - both</t>
  </si>
  <si>
    <t>Substances used in four weeks prior to admission</t>
  </si>
  <si>
    <t>Drug Count (prior substances)</t>
  </si>
  <si>
    <t>Amphetamine</t>
  </si>
  <si>
    <t>Cannabis</t>
  </si>
  <si>
    <t>Cocaine</t>
  </si>
  <si>
    <t>Ecstasy</t>
  </si>
  <si>
    <t>Heroin</t>
  </si>
  <si>
    <t>Glues, solvents, gas or aerosols</t>
  </si>
  <si>
    <t>New Psychoactive Substances</t>
  </si>
  <si>
    <t>Opioids other than heroin</t>
  </si>
  <si>
    <t>Sedatives / tranquilisers</t>
  </si>
  <si>
    <t>Alc</t>
  </si>
  <si>
    <t>5+</t>
  </si>
  <si>
    <t>One</t>
  </si>
  <si>
    <t>Two</t>
  </si>
  <si>
    <t>Three</t>
  </si>
  <si>
    <t>Four</t>
  </si>
  <si>
    <t>Five or more</t>
  </si>
  <si>
    <t>2+</t>
  </si>
  <si>
    <t>Status at admission</t>
  </si>
  <si>
    <t>Status at census</t>
  </si>
  <si>
    <t>Not applicable / not known</t>
  </si>
  <si>
    <t>Autistic Spectrum Disorder</t>
  </si>
  <si>
    <t>Behavioral and emotional disorders with onset usually occurring in childhood and adolescence</t>
  </si>
  <si>
    <t>Count of selected long term mental health conditions</t>
  </si>
  <si>
    <t>Count of long term conditions</t>
  </si>
  <si>
    <t>4+</t>
  </si>
  <si>
    <t>Number of mental health conditions</t>
  </si>
  <si>
    <t>Asian, Asian Scottish or Asian British</t>
  </si>
  <si>
    <t>White Scottish</t>
  </si>
  <si>
    <t>White Other British</t>
  </si>
  <si>
    <t>White Irish</t>
  </si>
  <si>
    <t>White Polish</t>
  </si>
  <si>
    <t>Other white ethnic group</t>
  </si>
  <si>
    <t>Route of substance abuse (prior to admission)</t>
  </si>
  <si>
    <t>Route of substance abuse (during stay)</t>
  </si>
  <si>
    <t>Injecting</t>
  </si>
  <si>
    <t>Oral</t>
  </si>
  <si>
    <t>Smoke or nasal</t>
  </si>
  <si>
    <t>White (unspecified)*</t>
  </si>
  <si>
    <t>Bennachie View Care Home</t>
  </si>
  <si>
    <t>Staff carrying out Obs Level</t>
  </si>
  <si>
    <t>2 or more</t>
  </si>
  <si>
    <t>Unknown</t>
  </si>
  <si>
    <t>Risk of harm to others</t>
  </si>
  <si>
    <t>Risk of self harm</t>
  </si>
  <si>
    <t>Risk of absconding</t>
  </si>
  <si>
    <t>Risks arising from sexual dis-inhibition</t>
  </si>
  <si>
    <t>Falls</t>
  </si>
  <si>
    <t>No diagnosis / missing</t>
  </si>
  <si>
    <t xml:space="preserve"> Bipolar affective disorder</t>
  </si>
  <si>
    <t>Learning disabilities</t>
  </si>
  <si>
    <t>Alcohol (all)</t>
  </si>
  <si>
    <t>Alcohol (ICD10)</t>
  </si>
  <si>
    <t>Drugs (ICD10)</t>
  </si>
  <si>
    <t>Drugs (all)</t>
  </si>
  <si>
    <t>Inpatient Census, 2017: Part 1 (Mental Health &amp; Learning Disability Inpatient Bed Census)</t>
  </si>
  <si>
    <t>Protection of vulnerable adults</t>
  </si>
  <si>
    <t>Link to contents page</t>
  </si>
  <si>
    <t>LSD</t>
  </si>
  <si>
    <t>General Physical Exam</t>
  </si>
  <si>
    <t>Offered, declined by patient</t>
  </si>
  <si>
    <t>Clinically not appropriate</t>
  </si>
  <si>
    <t>Annual Physical Exam</t>
  </si>
  <si>
    <t>Not Known / Clinically not appropriate</t>
  </si>
  <si>
    <t>Other White</t>
  </si>
  <si>
    <t>Refused/Not Known</t>
  </si>
  <si>
    <t>Dependents</t>
  </si>
  <si>
    <t>* Patients can be in more than one category</t>
  </si>
  <si>
    <t>Adults with incapacity (Scotland)</t>
  </si>
  <si>
    <t>Legislation</t>
  </si>
  <si>
    <t>Cancer Diagnosis</t>
  </si>
  <si>
    <t>Chronic Kidney Disease</t>
  </si>
  <si>
    <t>Alcohol Acquired Brain Injury</t>
  </si>
  <si>
    <t>Acquired Brain Injury</t>
  </si>
  <si>
    <t>* Patients can be in more than one category.</t>
  </si>
  <si>
    <t>Category</t>
  </si>
  <si>
    <t>Route of substances used in 4 weeks prior to admission</t>
  </si>
  <si>
    <t>Annual physical health check</t>
  </si>
  <si>
    <t>Annual Physical Health Check</t>
  </si>
  <si>
    <t>median</t>
  </si>
  <si>
    <t>England</t>
  </si>
  <si>
    <t>Northern Ireland</t>
  </si>
  <si>
    <t>* Some data on number of patients has been suppressed due to small numbers at Hospital level.</t>
  </si>
  <si>
    <t>* Some wards within hospitals have recorded a higher number of patients than available beds. This can be for a variety of reasons:</t>
  </si>
  <si>
    <t>Woodland View</t>
  </si>
  <si>
    <t>William Fraser Unit</t>
  </si>
  <si>
    <t>The Islay Centre</t>
  </si>
  <si>
    <t>2017 Census (30 March)</t>
  </si>
  <si>
    <t>Not Known/Excluded</t>
  </si>
  <si>
    <t>Young people/Children's unit</t>
  </si>
  <si>
    <t>CPA - Assement Order</t>
  </si>
  <si>
    <t>Average (median) days</t>
  </si>
  <si>
    <t>Average (median) banded</t>
  </si>
  <si>
    <t>5.2 months</t>
  </si>
  <si>
    <t>4.8 months</t>
  </si>
  <si>
    <t>5.1 months</t>
  </si>
  <si>
    <t>4.5 months</t>
  </si>
  <si>
    <t>"Boarding" in same NHS Health Board</t>
  </si>
  <si>
    <t>% "Boarding" same NHS Health Board</t>
  </si>
  <si>
    <t>-</t>
  </si>
  <si>
    <t>** Patients can be in more than one category</t>
  </si>
  <si>
    <t>MHA - Short Term Detention Certificate (28 days)</t>
  </si>
  <si>
    <t>CPA - Compulsory Order (Section 57A)</t>
  </si>
  <si>
    <t>MHA - Transfer for Treatment Direction (Section 136)</t>
  </si>
  <si>
    <t>CPA - Restriction Order (Section 59)</t>
  </si>
  <si>
    <t>CPA - Treatment Order (Section 52K-S)</t>
  </si>
  <si>
    <t>* MHA - Mental Health Act, CPA - Criminal Procedure Act</t>
  </si>
  <si>
    <t>* Patients can have more than one physical condition</t>
  </si>
  <si>
    <t>* Applies to patients admitted to mental health bed within last year</t>
  </si>
  <si>
    <t>* Applies to patients admitted longer than one year</t>
  </si>
  <si>
    <t>"Boarding" from another hospital</t>
  </si>
  <si>
    <t>0-39</t>
  </si>
  <si>
    <t>** Applies to patients admitted to mental health bed within last year</t>
  </si>
  <si>
    <t>** Applies to patients admitted to mental health bed over one year ago</t>
  </si>
  <si>
    <t xml:space="preserve">Part 1 - Section 1: Overview of patients being treated in NHS Scotland facilities  </t>
  </si>
  <si>
    <t>Part 2 - Section 1: Out of Scotland NHS Placements</t>
  </si>
  <si>
    <t>Austistic Spectrum Disorder</t>
  </si>
  <si>
    <t>Inpatient Census, 2019: Part 1 (Mental Health &amp; Learning Disability Inpatient Bed Census)</t>
  </si>
  <si>
    <t>Overview of patients being treated in NHS Scotland facilities</t>
  </si>
  <si>
    <t>% of Census patients</t>
  </si>
  <si>
    <t>Number of patients on pass at Census</t>
  </si>
  <si>
    <t>Number of patients in receipt of HBCCC at Census</t>
  </si>
  <si>
    <t>Was patient a delayed discharge at Census?</t>
  </si>
  <si>
    <t>% of Census patients with delayed discharge</t>
  </si>
  <si>
    <t>Median number of days</t>
  </si>
  <si>
    <t>Average (median) patient length of stay</t>
  </si>
  <si>
    <t>4.7 months</t>
  </si>
  <si>
    <t>Ward Type Breakdowns</t>
  </si>
  <si>
    <t>Perinatal</t>
  </si>
  <si>
    <t>Intensive Psychiatric Care</t>
  </si>
  <si>
    <r>
      <t xml:space="preserve">Addiction Wards </t>
    </r>
    <r>
      <rPr>
        <sz val="12"/>
        <color theme="1"/>
        <rFont val="Calibri"/>
        <family val="2"/>
      </rPr>
      <t>¹</t>
    </r>
  </si>
  <si>
    <t>Continuing care/long stay</t>
  </si>
  <si>
    <r>
      <t xml:space="preserve">Dementia Wards </t>
    </r>
    <r>
      <rPr>
        <sz val="12"/>
        <color theme="1"/>
        <rFont val="Calibri"/>
        <family val="2"/>
      </rPr>
      <t>²</t>
    </r>
  </si>
  <si>
    <r>
      <t xml:space="preserve">Young People/Children </t>
    </r>
    <r>
      <rPr>
        <sz val="12"/>
        <color theme="1"/>
        <rFont val="Calibri"/>
        <family val="2"/>
      </rPr>
      <t>³</t>
    </r>
  </si>
  <si>
    <t>Learning Disability unit</t>
  </si>
  <si>
    <r>
      <t xml:space="preserve">Admission &amp; Assessment </t>
    </r>
    <r>
      <rPr>
        <vertAlign val="superscript"/>
        <sz val="12"/>
        <color theme="1"/>
        <rFont val="Calibri"/>
        <family val="2"/>
        <scheme val="minor"/>
      </rPr>
      <t>4</t>
    </r>
  </si>
  <si>
    <t>Addiction Wards ¹</t>
  </si>
  <si>
    <t>Dementia Wards ²</t>
  </si>
  <si>
    <t>Young People/Children ³</t>
  </si>
  <si>
    <t>¹ Addiction wards are the combination of addiction rehabilitation and addiction detox wards</t>
  </si>
  <si>
    <t>² Dementia wards are the combination of dementia assessment and dementia care &amp; treatment wards</t>
  </si>
  <si>
    <t>³ Young People/Children wards are the combination of Young people's units and Children's units</t>
  </si>
  <si>
    <t>Rehabilitation (non-addiction)</t>
  </si>
  <si>
    <t>General Psychiatric</t>
  </si>
  <si>
    <t xml:space="preserve">Addiction Wards ¹ </t>
  </si>
  <si>
    <t>Constant, Special or Enhanced Observation</t>
  </si>
  <si>
    <t>Status at Admission and Census</t>
  </si>
  <si>
    <t>Dementia Wards  ¹</t>
  </si>
  <si>
    <t>¹ Dementia wards are the combination of dementia assessment and dementia care &amp; treatment wards</t>
  </si>
  <si>
    <t>HBCCC Patients</t>
  </si>
  <si>
    <t>% of Ward HBCCC</t>
  </si>
  <si>
    <t>All Patients Treated in NHS Scotland Facilities (Summary)</t>
  </si>
  <si>
    <t>* Information not returned for a small number of patients</t>
  </si>
  <si>
    <t>Median Age at Census</t>
  </si>
  <si>
    <t>Reason for Admission to Inpatient Facility</t>
  </si>
  <si>
    <t>Reason for admission</t>
  </si>
  <si>
    <t>No additional detail</t>
  </si>
  <si>
    <t>Diagnostic</t>
  </si>
  <si>
    <t>Therapeutic/Clinical crisis</t>
  </si>
  <si>
    <t>Self-inflicted injury</t>
  </si>
  <si>
    <t>Rehabilitation</t>
  </si>
  <si>
    <t>Other type of psychiatric admission</t>
  </si>
  <si>
    <t>Learning disability</t>
  </si>
  <si>
    <t>* Not all reasons have been included due to small numbers</t>
  </si>
  <si>
    <t>Refused or Not Known</t>
  </si>
  <si>
    <t>Marital Status</t>
  </si>
  <si>
    <t>Never married nor registered civil partnership</t>
  </si>
  <si>
    <t>Married</t>
  </si>
  <si>
    <t>Separated, but still married</t>
  </si>
  <si>
    <t>Divorced</t>
  </si>
  <si>
    <t>Widowed</t>
  </si>
  <si>
    <t>* Some information excluded due to small numbers</t>
  </si>
  <si>
    <t>* Some information excluded and some figures have been rounded due to small numbers</t>
  </si>
  <si>
    <t>** Patients can have more than one dependent type</t>
  </si>
  <si>
    <t>Employment Status</t>
  </si>
  <si>
    <t>Adult patients (18+) treated in NHS Scotland facilities (additional details)</t>
  </si>
  <si>
    <t>Addictions</t>
  </si>
  <si>
    <t>* Some categories included in "Other" due to small numbers</t>
  </si>
  <si>
    <t>Number of adult patients by other legislation, NHS Scotland, 2019</t>
  </si>
  <si>
    <t>CPA - Compulsion Order and Restriction Order (Section 57(2))</t>
  </si>
  <si>
    <t>*** Some categories included in "Other legislation" due to small numbers</t>
  </si>
  <si>
    <t>Number of mental health conditions of adult patients in Census, NHS Scotland, 2016 - 2019</t>
  </si>
  <si>
    <t>* Not all adult patients are included due to missing data</t>
  </si>
  <si>
    <t>Adult patients (18+) by specialty of consultant</t>
  </si>
  <si>
    <t>Adult patients (18+) subject to other legislation</t>
  </si>
  <si>
    <t>Number of mental health conditions of adult patients (18+)</t>
  </si>
  <si>
    <t>Behavioural and emotional disorders (childhood and adolescence onset)</t>
  </si>
  <si>
    <t>* Mental health diagnoses are based on ICD 10 codes in primary and secondary positions</t>
  </si>
  <si>
    <t>** Personality disorders and autistic spectrum disorder counts also rely on respective questions on these disorders</t>
  </si>
  <si>
    <t>*** Patients may have more than one diagnosis</t>
  </si>
  <si>
    <t>**** Some diagnoses may not be included due to small numbers</t>
  </si>
  <si>
    <t>Type of mental health condition for adult patients (18+)</t>
  </si>
  <si>
    <t>Type of mental health conditions for adult patients in Census, NHS Scotland, 2017 - 2019</t>
  </si>
  <si>
    <t>Adult patients (18+) with physical health co-morbidities</t>
  </si>
  <si>
    <t>General physical examination for adult patients (18+)</t>
  </si>
  <si>
    <t>Number of adults patients receiving a general physical examination within one day of admission, NHS Scotland, 2017 - 2019</t>
  </si>
  <si>
    <t>Clinically not appropriate/Not Known/Missing</t>
  </si>
  <si>
    <t>Annual physical examination for adult patients (18+)</t>
  </si>
  <si>
    <t>Number of adults patients receiving an annual physical examination, NHS Scotland, 2017 - 2019</t>
  </si>
  <si>
    <t>Body Mass Index (BMI) of adult patients (18+)</t>
  </si>
  <si>
    <t>Body Mass Index of adults patients in Census, NHS Scotland, 2016 - 2019</t>
  </si>
  <si>
    <t>Not known/Excluded as outlier</t>
  </si>
  <si>
    <t>* Patients in eating disorder wards are not included</t>
  </si>
  <si>
    <t>Number of adult patients in Census who smoke and/or have history of drug/alcohol abuse, NHS Scotland, 2016 - 2019</t>
  </si>
  <si>
    <t>Adult patients (18+) who smoke and/or have history of drug/alcohol abuse</t>
  </si>
  <si>
    <t>Substances (non-alcohol) used prior to admission by adult patients (18+) with history of drug misuse</t>
  </si>
  <si>
    <t>Substances used by adult patients in Census with history of drug abuse, NHS Scotland, 2016 - 2019</t>
  </si>
  <si>
    <t>Number of substances (non-alcohol) used prior to admission by adult patients (18+) with history of drug misuse</t>
  </si>
  <si>
    <t>Number of substances used by adult patients in Census with history of drug abuse, NHS Scotland, 2016 - 2019</t>
  </si>
  <si>
    <t>Route of substance (non-alcohol) used prior to admission by adult patients (18+) with history of drug misuse</t>
  </si>
  <si>
    <t>Number of substances used in 4 weeks prior to admission</t>
  </si>
  <si>
    <t>Route of substances used by adult patients in Census with history of drug abuse, NHS Scotland, 2016 - 2019</t>
  </si>
  <si>
    <t>** Data is missing for some patients</t>
  </si>
  <si>
    <t>Adult patients (18+) with evidence of self-harm in week prior to admission</t>
  </si>
  <si>
    <t>Adult patients (18+) with evidence of suicidal ideation on admission</t>
  </si>
  <si>
    <t>Self-harm in week prior to admission</t>
  </si>
  <si>
    <t>Adult patients with evidence of suicidal ideation on admission, NHS Scotland, 2016 - 2019</t>
  </si>
  <si>
    <t>Children and Young People treated in NHS Scotland facilities (additional detail)</t>
  </si>
  <si>
    <t>Age Breakdown</t>
  </si>
  <si>
    <t>Number of children/young people by age breakdown, NHS Scotland, 2014 – 2019</t>
  </si>
  <si>
    <t>Gender Breakdown</t>
  </si>
  <si>
    <t>Ward Type Breakdown</t>
  </si>
  <si>
    <t>Number of children/young people by ward type, NHS Scotland, 2014 – 2019</t>
  </si>
  <si>
    <t>Consultant Speciality Breakdown</t>
  </si>
  <si>
    <t>Number of children/young people by consultant speciality, NHS Scotland, 2014 – 2019</t>
  </si>
  <si>
    <t>Length of Stay</t>
  </si>
  <si>
    <t>Number of children/young people by average (median) length of stay, NHS Scotland, 2014 – 2019</t>
  </si>
  <si>
    <t>Source of Referral</t>
  </si>
  <si>
    <t>Number of children/young people by source of referral, NHS Scotland, 2014 – 2019</t>
  </si>
  <si>
    <t>Patients receiving Forensic Services (additional detail)</t>
  </si>
  <si>
    <t>* Data excluded due to small numbers</t>
  </si>
  <si>
    <t>Age Category</t>
  </si>
  <si>
    <t>* Due to a definitional change, comparisons with 2014 are unavailable</t>
  </si>
  <si>
    <t>* Some ward types have been included as "Other" due to small numbers</t>
  </si>
  <si>
    <t>* Data is missing for some patients where ward security question was not applicable</t>
  </si>
  <si>
    <t>Length of stay for patients receiving forensic services, NHS Scotland, 2014 - 2019</t>
  </si>
  <si>
    <t>Consultant Speciality for patients receiving forensic services</t>
  </si>
  <si>
    <t>Ward security of patients receiving forensic services</t>
  </si>
  <si>
    <t>Ward type breakdown of patients receiving forensic services</t>
  </si>
  <si>
    <t>Age breakdown of patients receiving forensic services</t>
  </si>
  <si>
    <t>Gender breakdown of patients receiving forensic services</t>
  </si>
  <si>
    <t>Number of patients receiving forensic services</t>
  </si>
  <si>
    <t>Number of patients receiving forensic services in Census, NHS Scotland, 2014 - 2019</t>
  </si>
  <si>
    <t>Gender breakdown of patients receiving forensic services, NHS Scotland, 2014 - 2019</t>
  </si>
  <si>
    <t>Age breakdown of patients receiving forensic services, NHS Scotland, 2014 - 2019</t>
  </si>
  <si>
    <t>Ward type breakdown of patients receiving forensic services, NHS Scotland, 2016 - 2019</t>
  </si>
  <si>
    <t>Ward security of patients receiving forensic services, NHS Scotland, 2014 - 2019</t>
  </si>
  <si>
    <t>Consultant speciality for patients receiving forensic services, NHS Scotland, 2014 - 2019</t>
  </si>
  <si>
    <t>Number of mental health conditions of patients receiving forensic services</t>
  </si>
  <si>
    <t>Number of mental health conditions of patients receiving forensic services, NHS Scotland, 2019</t>
  </si>
  <si>
    <t>* Not all patients receiving forensic services are included due to missing data</t>
  </si>
  <si>
    <t>** Based on recording of ICD-10 codes in primary or secondary positions</t>
  </si>
  <si>
    <t>Type of mental health conditions for patients receiving forensic services, NHS Scotland, 2018 - 2019</t>
  </si>
  <si>
    <t>Type of mental health condition for patients receiving forensic services</t>
  </si>
  <si>
    <t>**** Some diagnoses not included due to small numbers</t>
  </si>
  <si>
    <t>** Some conditions not included due to small numbers</t>
  </si>
  <si>
    <t xml:space="preserve">General physical examination for patients receiving forensic services </t>
  </si>
  <si>
    <t>Number of patients receiving forensic services receiving a general physical examination within one day of admission, NHS Scotland, 2017 - 2019</t>
  </si>
  <si>
    <t xml:space="preserve">Annual physical examination for patients receiving forensic services </t>
  </si>
  <si>
    <t>Number of patients receiving forensic services receiving an annual physical examination, NHS Scotland, 2017 - 2019</t>
  </si>
  <si>
    <t xml:space="preserve">Body Mass Index (BMI) of patients receiving forensic services </t>
  </si>
  <si>
    <t>Body Mass Index of patients receiving forensic services, NHS Scotland, 2016 - 2019</t>
  </si>
  <si>
    <t>** Excludes patients where data was missing or outlier</t>
  </si>
  <si>
    <t>Patients receiving forensic services who smoke and/or have history of drug/alcohol abuse</t>
  </si>
  <si>
    <t>Number of patients receiving forensic services who smoke and/or have history of drug/alcohol abuse, NHS Scotland, 2016 - 2019</t>
  </si>
  <si>
    <t>Patients receiving forensic services with evidence of self-harm in week prior to admission</t>
  </si>
  <si>
    <t>Patients receiving forensic services with evidence of self-harm in week prior to admission by self-harm type, NHS Scotland, 2016 - 2019</t>
  </si>
  <si>
    <t>Patients receiving forensic services with evidence of suicidal ideation on admission</t>
  </si>
  <si>
    <t>Patients receiving forensic services with evidence of suicidal ideation on admission, NHS Scotland, 2016 - 2019</t>
  </si>
  <si>
    <t>Inpatient Census, 2019: Part 2 (Out with NHS Scotland Placements)</t>
  </si>
  <si>
    <t>Out of Scotland NHS Placements</t>
  </si>
  <si>
    <t>Number of patients treated outwith but funded by NHS Scotland, 2014 - 2019</t>
  </si>
  <si>
    <t>Number of patients treated outwith but funded by NHS Scotland</t>
  </si>
  <si>
    <t>Sector of treatment for patients treated outwith but funded by NHS Scotland, 2016 - 2019</t>
  </si>
  <si>
    <t>Sector of treatment for patients treated outwith but funded by NHS Scotland</t>
  </si>
  <si>
    <t>Sector of treatment</t>
  </si>
  <si>
    <t>Private</t>
  </si>
  <si>
    <t>NHS England/Other</t>
  </si>
  <si>
    <t>* Some categories merged due to small numbers</t>
  </si>
  <si>
    <t>Gender breakdown of patients treated outwith but funded by NHS Scotland</t>
  </si>
  <si>
    <t>Age breakdown of patients treated outwith but funded by NHS Scotland</t>
  </si>
  <si>
    <t>Days since care plan review for patients treated outwith but funded by NHS Scotland</t>
  </si>
  <si>
    <t>Hospital-based complex clinical care (HBCCC) for patients treated outwith but funded by NHS Scotland</t>
  </si>
  <si>
    <t>Hospital-based complex clinical care (HBCCC) for patients treated outwith but funded by NHS Scotland, 2017 - 2019</t>
  </si>
  <si>
    <t>Days since care plan review for patients treated outwith but funded by NHS Scotland, 2016 - 2019</t>
  </si>
  <si>
    <t>Length of stay for patients treated outwith but funded by NHS Scotland, 2014 - 2019</t>
  </si>
  <si>
    <t>Age breakdown of patients treated outwith but funded by NHS Scotland, 2014 - 2019</t>
  </si>
  <si>
    <t>Gender breakdown of patients treated outwith but funded by NHS Scotland, 2016 - 2019</t>
  </si>
  <si>
    <t>Patients treated outwith but funded by NHS Scotland with a learning disability/autism diagnosis</t>
  </si>
  <si>
    <t>Patients treated outwith but funded by NHS Scotland with a learning disability/autism diagnosis, 2014 - 2019</t>
  </si>
  <si>
    <t>Type of mental health condition for patients treated outwith but funded by NHS Scotland</t>
  </si>
  <si>
    <t>Type of mental health conditions for patients treated outwith but funded by NHS Scotland, 2014 - 2019</t>
  </si>
  <si>
    <t>* Patients may have more than one diagnosis</t>
  </si>
  <si>
    <t>** Some diagnoses not included due to small numbers</t>
  </si>
  <si>
    <t>Annex A</t>
  </si>
  <si>
    <t>Number of patients and beds by NHS Board and Hospital</t>
  </si>
  <si>
    <t>Huntlyburn</t>
  </si>
  <si>
    <t>NH Rowantree Partnership</t>
  </si>
  <si>
    <t>Carnethy House</t>
  </si>
  <si>
    <t>Number of Patients</t>
  </si>
  <si>
    <t>Number of Available Beds</t>
  </si>
  <si>
    <t>* Some data has been excluded or rounded due to small numbers</t>
  </si>
  <si>
    <t>An Official Statistics Publication for Scotland</t>
  </si>
  <si>
    <t>Inpatient Census, 2019:</t>
  </si>
  <si>
    <t>https://www2.gov.scot/Topics/Statistics/Browse/Health/DataSupplier/InpatientCensus2019/Guidance19</t>
  </si>
  <si>
    <t>Below is a list of charts and tables presented in this additional spreadsheet, which can be viewed using the links available or by selecting the tabs.</t>
  </si>
  <si>
    <t>Part 1 - Section 2: Ward Type Breakdowns</t>
  </si>
  <si>
    <t>Part 1 - Section 3: All patients treated in NHS Scotland facilities (Summary)</t>
  </si>
  <si>
    <t>Part 1 - Section 4: Adult patients treated in NHS Scotland facilities (additional details)</t>
  </si>
  <si>
    <t>Part 1 - Section 5: Children and young people trated in NHS Scotland facilities (additional detail)</t>
  </si>
  <si>
    <t>Part 1 - Section 6: Patients receiving Forensic Services (additional detail)</t>
  </si>
  <si>
    <t>Annex A - Number of patients and available beds by Hospital and NHS Board</t>
  </si>
  <si>
    <t>Information is provided on all patients occupying a psychiatric, addiction or learning disability inpatient bed in a NHS Hospital in Scotland on the census date (as at 23:59 on 28th March 2019). Trends for previous years are provided where possible. Further guidance and definitions are available here:</t>
  </si>
  <si>
    <t>Boarding from another hospital</t>
  </si>
  <si>
    <t>Number of patients boarding from another hospital, NHS Scotland, 2016 - 2019</t>
  </si>
  <si>
    <t>Number of psychiatric, addiction or learning disability beds, NHS Scotland, 2014 - 2019</t>
  </si>
  <si>
    <t>Occupancy rates for psychiatric, addiction or learning disability beds, NHS Scotland, 2014 - 2019</t>
  </si>
  <si>
    <t>Number of patients in psychiatric, addiction or learning disability bed, NHS Scotland, 2014 - 2019</t>
  </si>
  <si>
    <t>Patients per 100,000 population in psychiatric, addiction or learning disability bed, NHS Scotland, 2014 - 2019</t>
  </si>
  <si>
    <t>Boarding</t>
  </si>
  <si>
    <t>On Pass</t>
  </si>
  <si>
    <t>Number of patients on pass at Census, NHS Scotland, 2014 - 2019</t>
  </si>
  <si>
    <t>Hospital-based complex clinical care (HBCCC)</t>
  </si>
  <si>
    <t>Number of HBCCC patients at Census, NHS Scotland, 2017 - 2019</t>
  </si>
  <si>
    <t>Delayed discharge</t>
  </si>
  <si>
    <t>Number of delayed discharge patients at Census, NHS Scotland, 2014 - 2019</t>
  </si>
  <si>
    <t>Average (median) length of stay for patients at Census, NHS Scotland, 2014 - 2019</t>
  </si>
  <si>
    <t>Number of psychiatric, addiction or learning disability beds by ward type, NHS Scotland, 2016 - 2019</t>
  </si>
  <si>
    <t>Occupancy rates for psychiatric, addiction or learning disability beds by ward type, NHS Scotland, 2016 - 2019</t>
  </si>
  <si>
    <r>
      <rPr>
        <i/>
        <vertAlign val="superscript"/>
        <sz val="11"/>
        <rFont val="Calibri"/>
        <family val="2"/>
        <scheme val="minor"/>
      </rPr>
      <t>4</t>
    </r>
    <r>
      <rPr>
        <i/>
        <sz val="11"/>
        <color theme="1"/>
        <rFont val="Calibri"/>
        <family val="2"/>
        <scheme val="minor"/>
      </rPr>
      <t xml:space="preserve"> Admission &amp; Assessment only included as option from 2018 Census</t>
    </r>
  </si>
  <si>
    <t>Ward security level overview, NHS Scotland, 2016 - 2019</t>
  </si>
  <si>
    <t>Ward security level by ward type, NHS Scotland, 2019</t>
  </si>
  <si>
    <t>* Not all ward types included and some figures have been rounded due to small numbers</t>
  </si>
  <si>
    <t>Number of available beds and occupancy rates</t>
  </si>
  <si>
    <t>Number of patients and rates per 100,000 population</t>
  </si>
  <si>
    <t>Patients on pass</t>
  </si>
  <si>
    <t>Ward Security Levels</t>
  </si>
  <si>
    <t>Observation Level</t>
  </si>
  <si>
    <t>Observation level by ward type, NHS Scotland, 2019</t>
  </si>
  <si>
    <t>** Excludes patients returned as "Not Applicable" or "Unknown"</t>
  </si>
  <si>
    <t>Status of patient at admission by ward type, NHS Scotland, 2019</t>
  </si>
  <si>
    <t>Status of patient at Census by ward type, NHS Scotland, 2019</t>
  </si>
  <si>
    <t>Number of HBCCC patients by ward type, NHS Scotland, 2017 - 2019</t>
  </si>
  <si>
    <t>* Not all ward types included due to small numbers</t>
  </si>
  <si>
    <t>Average (median) length of stay (in days) by ward type,  NHS Scotland, 2016 - 2019</t>
  </si>
  <si>
    <t>Age breakdown of patients in Census, NHS Scotland, 2016 - 2019</t>
  </si>
  <si>
    <t>Gender breakdown of patients in Census, NHS Scotland, 2016 - 2019</t>
  </si>
  <si>
    <t>Age and Gender Breakdowns</t>
  </si>
  <si>
    <t>Age and gender breakdowns of patients in Census, NHS Scotland, 2019</t>
  </si>
  <si>
    <t>Reason patient was admitted to inpatient facility, NHS Scotland, 2016 - 2019</t>
  </si>
  <si>
    <t>Ethnicity Breakdown</t>
  </si>
  <si>
    <t>Ethnicity breakdown of patients in Census, NHS Scotland, 2016 - 2019</t>
  </si>
  <si>
    <t>Marital status of patients in Census, NHS Scotland, 2016 - 2019</t>
  </si>
  <si>
    <t>Patients in Census with dependents, NHS Scotland, 2016 - 2019</t>
  </si>
  <si>
    <t>Employment status of patients in Census, NHS Scotland, 2016 - 2019</t>
  </si>
  <si>
    <t>Number of adult patients by consultant specialty, NHS Scotland, 2016 – 2019</t>
  </si>
  <si>
    <t>Number of adults patients with physical health co-morbidities in Census, NHS Scotland, 2017 - 2019</t>
  </si>
  <si>
    <t>* Data missing for small number of patients in 2017 and 2018</t>
  </si>
  <si>
    <t>Type of physical health co-morbidity for adult patients (18+)</t>
  </si>
  <si>
    <t>Type of physical health co-morbidity for adult patients in Census, NHS Scotland, 2017 - 2019</t>
  </si>
  <si>
    <t>Adult patients with evidence of self-harm in week prior to admission , NHS Scotland, 2016 - 2019</t>
  </si>
  <si>
    <t>For this report a patient is defined as receiving Forensic Services if their NHS Board has answered ‘yes’ to the question ‘is the patient being managed primarily by forensic services?'</t>
  </si>
  <si>
    <t>Length of Stay for patients receiving forensic services</t>
  </si>
  <si>
    <t>Patients receiving forensic services with physical health co-morbidity</t>
  </si>
  <si>
    <t>Patients receiving forensic services with physical health co-morbidity, NHS Scotland, 2019</t>
  </si>
  <si>
    <t xml:space="preserve">Type of physical health co-morbidity for patients receiving forensic services </t>
  </si>
  <si>
    <t>Type of physical health co-morbidity for patients receiving forensic services , NHS Scotland, 2018 - 2019</t>
  </si>
  <si>
    <t>Length of Stay for patients treated outwith but funded by NHS Scotland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</si>
</sst>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0"/>
    <numFmt numFmtId="165" formatCode="0.0%"/>
    <numFmt numFmtId="166" formatCode="#,##0.0"/>
  </numFmts>
  <fonts count="6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indexed="12"/>
      <name val="Arial"/>
      <family val="2"/>
    </font>
    <font>
      <u/>
      <sz val="12"/>
      <color theme="3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/>
      <sz val="10"/>
      <color rgb="FF0000FF"/>
      <name val="Arial"/>
      <family val="2"/>
    </font>
    <font>
      <b/>
      <i/>
      <u/>
      <sz val="10"/>
      <color indexed="12"/>
      <name val="Arial"/>
      <family val="2"/>
    </font>
    <font>
      <b/>
      <sz val="16"/>
      <color theme="8" tint="-0.499984740745262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3.5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u/>
      <sz val="10"/>
      <color indexed="12"/>
      <name val="Arial"/>
      <family val="2"/>
    </font>
    <font>
      <sz val="11"/>
      <color theme="5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</font>
    <font>
      <vertAlign val="superscript"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i/>
      <vertAlign val="superscript"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0" fontId="9" fillId="0" borderId="0"/>
    <xf numFmtId="0" fontId="20" fillId="0" borderId="0"/>
    <xf numFmtId="0" fontId="8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4" borderId="0">
      <protection locked="0"/>
    </xf>
    <xf numFmtId="0" fontId="20" fillId="5" borderId="2">
      <alignment horizontal="center" vertical="center"/>
      <protection locked="0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6" borderId="0">
      <protection locked="0"/>
    </xf>
    <xf numFmtId="0" fontId="27" fillId="5" borderId="0">
      <alignment vertical="center"/>
      <protection locked="0"/>
    </xf>
    <xf numFmtId="0" fontId="27" fillId="0" borderId="0">
      <protection locked="0"/>
    </xf>
    <xf numFmtId="0" fontId="28" fillId="0" borderId="0">
      <protection locked="0"/>
    </xf>
    <xf numFmtId="0" fontId="20" fillId="0" borderId="0"/>
    <xf numFmtId="0" fontId="8" fillId="0" borderId="0"/>
    <xf numFmtId="0" fontId="20" fillId="0" borderId="0">
      <protection locked="0"/>
    </xf>
    <xf numFmtId="0" fontId="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5" borderId="3">
      <alignment vertical="center"/>
      <protection locked="0"/>
    </xf>
    <xf numFmtId="0" fontId="20" fillId="5" borderId="3">
      <alignment vertical="center"/>
      <protection locked="0"/>
    </xf>
    <xf numFmtId="0" fontId="29" fillId="0" borderId="0">
      <alignment horizontal="left"/>
    </xf>
    <xf numFmtId="0" fontId="30" fillId="0" borderId="0">
      <alignment horizontal="left"/>
    </xf>
    <xf numFmtId="0" fontId="30" fillId="0" borderId="0">
      <alignment horizontal="center"/>
    </xf>
    <xf numFmtId="0" fontId="30" fillId="0" borderId="0">
      <alignment horizontal="center" vertical="center" wrapText="1"/>
    </xf>
    <xf numFmtId="0" fontId="30" fillId="0" borderId="0"/>
    <xf numFmtId="0" fontId="30" fillId="0" borderId="0">
      <alignment horizontal="right"/>
    </xf>
    <xf numFmtId="0" fontId="30" fillId="0" borderId="0">
      <alignment horizontal="left" vertical="center" wrapText="1"/>
    </xf>
    <xf numFmtId="0" fontId="30" fillId="0" borderId="0">
      <alignment horizontal="right"/>
    </xf>
    <xf numFmtId="0" fontId="20" fillId="4" borderId="0">
      <protection locked="0"/>
    </xf>
    <xf numFmtId="0" fontId="7" fillId="0" borderId="0"/>
    <xf numFmtId="0" fontId="6" fillId="0" borderId="0"/>
    <xf numFmtId="0" fontId="5" fillId="0" borderId="0"/>
    <xf numFmtId="0" fontId="4" fillId="0" borderId="0"/>
    <xf numFmtId="9" fontId="43" fillId="0" borderId="0" applyFont="0" applyFill="0" applyBorder="0" applyAlignment="0" applyProtection="0"/>
  </cellStyleXfs>
  <cellXfs count="356">
    <xf numFmtId="0" fontId="0" fillId="0" borderId="0" xfId="0"/>
    <xf numFmtId="0" fontId="0" fillId="2" borderId="0" xfId="0" applyFill="1"/>
    <xf numFmtId="0" fontId="10" fillId="2" borderId="0" xfId="0" applyFont="1" applyFill="1"/>
    <xf numFmtId="0" fontId="11" fillId="2" borderId="0" xfId="0" applyFont="1" applyFill="1"/>
    <xf numFmtId="3" fontId="0" fillId="2" borderId="0" xfId="0" applyNumberFormat="1" applyFill="1"/>
    <xf numFmtId="0" fontId="12" fillId="2" borderId="0" xfId="0" applyFont="1" applyFill="1"/>
    <xf numFmtId="0" fontId="11" fillId="3" borderId="0" xfId="0" applyFont="1" applyFill="1"/>
    <xf numFmtId="0" fontId="0" fillId="3" borderId="0" xfId="0" applyFill="1"/>
    <xf numFmtId="0" fontId="11" fillId="2" borderId="0" xfId="0" applyFont="1" applyFill="1" applyAlignment="1">
      <alignment horizontal="right"/>
    </xf>
    <xf numFmtId="9" fontId="0" fillId="2" borderId="0" xfId="0" applyNumberFormat="1" applyFill="1"/>
    <xf numFmtId="0" fontId="11" fillId="2" borderId="0" xfId="0" applyFont="1" applyFill="1" applyAlignment="1"/>
    <xf numFmtId="0" fontId="0" fillId="2" borderId="0" xfId="0" applyFill="1" applyAlignment="1"/>
    <xf numFmtId="9" fontId="0" fillId="2" borderId="0" xfId="0" applyNumberFormat="1" applyFill="1" applyAlignment="1"/>
    <xf numFmtId="1" fontId="0" fillId="0" borderId="0" xfId="0" applyNumberFormat="1"/>
    <xf numFmtId="0" fontId="15" fillId="2" borderId="0" xfId="0" applyFont="1" applyFill="1"/>
    <xf numFmtId="1" fontId="12" fillId="2" borderId="0" xfId="0" applyNumberFormat="1" applyFont="1" applyFill="1"/>
    <xf numFmtId="0" fontId="17" fillId="2" borderId="0" xfId="0" applyFont="1" applyFill="1"/>
    <xf numFmtId="0" fontId="18" fillId="2" borderId="0" xfId="0" applyFont="1" applyFill="1"/>
    <xf numFmtId="164" fontId="18" fillId="2" borderId="0" xfId="0" applyNumberFormat="1" applyFont="1" applyFill="1"/>
    <xf numFmtId="0" fontId="13" fillId="2" borderId="0" xfId="0" applyFont="1" applyFill="1"/>
    <xf numFmtId="0" fontId="0" fillId="0" borderId="0" xfId="0" applyFill="1"/>
    <xf numFmtId="0" fontId="0" fillId="0" borderId="0" xfId="0" applyAlignment="1">
      <alignment horizontal="left"/>
    </xf>
    <xf numFmtId="0" fontId="21" fillId="2" borderId="0" xfId="2" applyFont="1" applyFill="1" applyAlignment="1">
      <alignment vertical="center"/>
    </xf>
    <xf numFmtId="0" fontId="22" fillId="2" borderId="0" xfId="2" applyFont="1" applyFill="1" applyBorder="1" applyAlignment="1" applyProtection="1">
      <alignment horizontal="left" vertical="center"/>
    </xf>
    <xf numFmtId="0" fontId="21" fillId="2" borderId="0" xfId="2" applyFont="1" applyFill="1" applyBorder="1" applyAlignment="1" applyProtection="1">
      <alignment horizontal="left" vertical="center"/>
    </xf>
    <xf numFmtId="0" fontId="21" fillId="2" borderId="0" xfId="2" applyFont="1" applyFill="1" applyBorder="1" applyAlignment="1" applyProtection="1">
      <alignment horizontal="right" vertical="center"/>
    </xf>
    <xf numFmtId="0" fontId="23" fillId="2" borderId="0" xfId="2" applyFont="1" applyFill="1" applyBorder="1" applyAlignment="1" applyProtection="1">
      <alignment horizontal="left" vertical="center"/>
    </xf>
    <xf numFmtId="0" fontId="24" fillId="2" borderId="0" xfId="2" applyFont="1" applyFill="1" applyBorder="1" applyAlignment="1" applyProtection="1">
      <alignment horizontal="left" vertical="center"/>
    </xf>
    <xf numFmtId="0" fontId="21" fillId="2" borderId="0" xfId="2" applyFont="1" applyFill="1" applyAlignment="1">
      <alignment horizontal="left" vertical="center" wrapText="1"/>
    </xf>
    <xf numFmtId="0" fontId="21" fillId="2" borderId="0" xfId="2" applyFont="1" applyFill="1" applyAlignment="1">
      <alignment horizontal="right" vertical="center"/>
    </xf>
    <xf numFmtId="0" fontId="24" fillId="2" borderId="0" xfId="2" applyFont="1" applyFill="1" applyAlignment="1">
      <alignment vertical="center"/>
    </xf>
    <xf numFmtId="0" fontId="26" fillId="2" borderId="0" xfId="4" applyFont="1" applyFill="1" applyAlignment="1" applyProtection="1">
      <alignment horizontal="right" vertical="center"/>
    </xf>
    <xf numFmtId="0" fontId="31" fillId="2" borderId="0" xfId="4" applyFont="1" applyFill="1" applyAlignment="1" applyProtection="1">
      <alignment horizontal="center" vertical="center"/>
    </xf>
    <xf numFmtId="0" fontId="32" fillId="2" borderId="0" xfId="4" applyFont="1" applyFill="1" applyAlignment="1" applyProtection="1">
      <alignment horizontal="center" vertical="center"/>
    </xf>
    <xf numFmtId="0" fontId="33" fillId="2" borderId="0" xfId="2" applyFont="1" applyFill="1" applyBorder="1" applyAlignment="1" applyProtection="1">
      <alignment horizontal="left" vertical="center"/>
    </xf>
    <xf numFmtId="0" fontId="34" fillId="2" borderId="0" xfId="2" applyFont="1" applyFill="1" applyAlignment="1">
      <alignment vertical="center"/>
    </xf>
    <xf numFmtId="0" fontId="0" fillId="2" borderId="0" xfId="0" applyFont="1" applyFill="1"/>
    <xf numFmtId="2" fontId="12" fillId="2" borderId="0" xfId="0" applyNumberFormat="1" applyFont="1" applyFill="1"/>
    <xf numFmtId="9" fontId="13" fillId="2" borderId="0" xfId="0" applyNumberFormat="1" applyFont="1" applyFill="1"/>
    <xf numFmtId="0" fontId="6" fillId="2" borderId="0" xfId="31" applyFill="1"/>
    <xf numFmtId="0" fontId="6" fillId="2" borderId="4" xfId="31" applyFill="1" applyBorder="1"/>
    <xf numFmtId="0" fontId="19" fillId="7" borderId="4" xfId="31" applyFont="1" applyFill="1" applyBorder="1"/>
    <xf numFmtId="0" fontId="19" fillId="7" borderId="4" xfId="31" applyFont="1" applyFill="1" applyBorder="1" applyAlignment="1">
      <alignment horizontal="right" vertical="distributed"/>
    </xf>
    <xf numFmtId="0" fontId="0" fillId="0" borderId="0" xfId="0" applyAlignment="1">
      <alignment horizontal="right"/>
    </xf>
    <xf numFmtId="3" fontId="6" fillId="2" borderId="4" xfId="31" applyNumberFormat="1" applyFill="1" applyBorder="1" applyAlignment="1">
      <alignment horizontal="right"/>
    </xf>
    <xf numFmtId="165" fontId="0" fillId="0" borderId="0" xfId="0" applyNumberFormat="1" applyAlignment="1">
      <alignment horizontal="right"/>
    </xf>
    <xf numFmtId="9" fontId="6" fillId="8" borderId="5" xfId="31" applyNumberFormat="1" applyFill="1" applyBorder="1" applyAlignment="1">
      <alignment horizontal="right"/>
    </xf>
    <xf numFmtId="0" fontId="0" fillId="8" borderId="0" xfId="0" applyFill="1" applyBorder="1"/>
    <xf numFmtId="0" fontId="19" fillId="8" borderId="5" xfId="31" applyFont="1" applyFill="1" applyBorder="1" applyAlignment="1">
      <alignment horizontal="right" vertical="distributed"/>
    </xf>
    <xf numFmtId="0" fontId="13" fillId="0" borderId="0" xfId="0" applyFont="1"/>
    <xf numFmtId="0" fontId="37" fillId="2" borderId="0" xfId="31" applyFont="1" applyFill="1"/>
    <xf numFmtId="1" fontId="0" fillId="2" borderId="0" xfId="0" applyNumberFormat="1" applyFill="1" applyAlignment="1">
      <alignment vertical="distributed"/>
    </xf>
    <xf numFmtId="1" fontId="11" fillId="2" borderId="0" xfId="0" applyNumberFormat="1" applyFont="1" applyFill="1" applyAlignment="1">
      <alignment vertical="distributed"/>
    </xf>
    <xf numFmtId="3" fontId="0" fillId="2" borderId="0" xfId="0" applyNumberFormat="1" applyFill="1" applyAlignment="1">
      <alignment vertical="distributed"/>
    </xf>
    <xf numFmtId="3" fontId="11" fillId="2" borderId="0" xfId="0" applyNumberFormat="1" applyFont="1" applyFill="1" applyAlignment="1">
      <alignment vertical="distributed"/>
    </xf>
    <xf numFmtId="9" fontId="0" fillId="2" borderId="0" xfId="0" applyNumberFormat="1" applyFont="1" applyFill="1" applyAlignment="1"/>
    <xf numFmtId="2" fontId="0" fillId="2" borderId="0" xfId="0" applyNumberFormat="1" applyFont="1" applyFill="1" applyAlignment="1"/>
    <xf numFmtId="3" fontId="13" fillId="2" borderId="0" xfId="0" applyNumberFormat="1" applyFont="1" applyFill="1"/>
    <xf numFmtId="0" fontId="38" fillId="0" borderId="0" xfId="0" applyFont="1"/>
    <xf numFmtId="0" fontId="0" fillId="2" borderId="0" xfId="0" applyFill="1" applyAlignment="1">
      <alignment horizontal="right"/>
    </xf>
    <xf numFmtId="0" fontId="18" fillId="2" borderId="0" xfId="0" applyFont="1" applyFill="1" applyBorder="1" applyAlignment="1"/>
    <xf numFmtId="0" fontId="5" fillId="0" borderId="0" xfId="32"/>
    <xf numFmtId="0" fontId="18" fillId="0" borderId="0" xfId="0" applyFont="1"/>
    <xf numFmtId="0" fontId="18" fillId="0" borderId="0" xfId="0" applyFont="1" applyFill="1"/>
    <xf numFmtId="0" fontId="15" fillId="0" borderId="0" xfId="0" applyFont="1"/>
    <xf numFmtId="0" fontId="15" fillId="0" borderId="0" xfId="0" applyFont="1" applyFill="1"/>
    <xf numFmtId="0" fontId="20" fillId="0" borderId="0" xfId="32" applyFont="1"/>
    <xf numFmtId="0" fontId="4" fillId="0" borderId="0" xfId="33"/>
    <xf numFmtId="0" fontId="4" fillId="0" borderId="0" xfId="33"/>
    <xf numFmtId="0" fontId="14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37" fillId="2" borderId="4" xfId="31" applyFont="1" applyFill="1" applyBorder="1"/>
    <xf numFmtId="3" fontId="3" fillId="2" borderId="4" xfId="31" applyNumberFormat="1" applyFont="1" applyFill="1" applyBorder="1" applyAlignment="1">
      <alignment horizontal="right"/>
    </xf>
    <xf numFmtId="3" fontId="0" fillId="2" borderId="0" xfId="0" applyNumberFormat="1" applyFill="1" applyAlignment="1">
      <alignment horizontal="right" vertical="distributed"/>
    </xf>
    <xf numFmtId="9" fontId="18" fillId="0" borderId="0" xfId="0" applyNumberFormat="1" applyFont="1"/>
    <xf numFmtId="1" fontId="13" fillId="2" borderId="0" xfId="0" applyNumberFormat="1" applyFont="1" applyFill="1" applyAlignment="1">
      <alignment vertical="distributed"/>
    </xf>
    <xf numFmtId="3" fontId="13" fillId="2" borderId="0" xfId="0" applyNumberFormat="1" applyFont="1" applyFill="1" applyAlignment="1">
      <alignment horizontal="right" vertical="distributed"/>
    </xf>
    <xf numFmtId="0" fontId="13" fillId="2" borderId="0" xfId="0" applyFont="1" applyFill="1" applyAlignment="1">
      <alignment horizontal="right"/>
    </xf>
    <xf numFmtId="0" fontId="0" fillId="2" borderId="0" xfId="0" applyFill="1" applyBorder="1"/>
    <xf numFmtId="0" fontId="11" fillId="2" borderId="0" xfId="0" applyFont="1" applyFill="1" applyBorder="1"/>
    <xf numFmtId="3" fontId="0" fillId="2" borderId="0" xfId="0" applyNumberFormat="1" applyFill="1" applyBorder="1"/>
    <xf numFmtId="0" fontId="5" fillId="0" borderId="0" xfId="32" applyFill="1"/>
    <xf numFmtId="1" fontId="15" fillId="2" borderId="0" xfId="0" applyNumberFormat="1" applyFont="1" applyFill="1" applyAlignment="1">
      <alignment vertical="distributed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41" fillId="2" borderId="0" xfId="0" applyFont="1" applyFill="1" applyBorder="1"/>
    <xf numFmtId="0" fontId="12" fillId="2" borderId="0" xfId="0" applyFont="1" applyFill="1" applyBorder="1" applyAlignment="1">
      <alignment horizontal="center"/>
    </xf>
    <xf numFmtId="3" fontId="0" fillId="2" borderId="0" xfId="0" applyNumberFormat="1" applyFont="1" applyFill="1" applyBorder="1"/>
    <xf numFmtId="0" fontId="12" fillId="2" borderId="0" xfId="0" applyFont="1" applyFill="1" applyBorder="1"/>
    <xf numFmtId="2" fontId="12" fillId="2" borderId="0" xfId="0" applyNumberFormat="1" applyFont="1" applyFill="1" applyBorder="1"/>
    <xf numFmtId="0" fontId="0" fillId="0" borderId="0" xfId="0" applyBorder="1" applyAlignment="1">
      <alignment horizontal="center"/>
    </xf>
    <xf numFmtId="0" fontId="15" fillId="2" borderId="0" xfId="0" applyFont="1" applyFill="1" applyBorder="1"/>
    <xf numFmtId="2" fontId="0" fillId="2" borderId="0" xfId="0" applyNumberFormat="1" applyFill="1" applyAlignment="1">
      <alignment vertical="distributed"/>
    </xf>
    <xf numFmtId="2" fontId="15" fillId="2" borderId="0" xfId="0" applyNumberFormat="1" applyFont="1" applyFill="1"/>
    <xf numFmtId="0" fontId="15" fillId="0" borderId="0" xfId="0" applyFont="1" applyAlignment="1">
      <alignment horizontal="right"/>
    </xf>
    <xf numFmtId="0" fontId="15" fillId="2" borderId="0" xfId="0" applyFont="1" applyFill="1" applyAlignment="1">
      <alignment horizontal="left"/>
    </xf>
    <xf numFmtId="3" fontId="15" fillId="2" borderId="0" xfId="0" applyNumberFormat="1" applyFont="1" applyFill="1" applyAlignment="1">
      <alignment horizontal="right" vertical="distributed"/>
    </xf>
    <xf numFmtId="0" fontId="2" fillId="2" borderId="4" xfId="31" applyFont="1" applyFill="1" applyBorder="1"/>
    <xf numFmtId="0" fontId="42" fillId="2" borderId="0" xfId="3" applyFont="1" applyFill="1" applyAlignment="1">
      <alignment vertical="center"/>
    </xf>
    <xf numFmtId="0" fontId="0" fillId="10" borderId="0" xfId="0" applyFill="1"/>
    <xf numFmtId="0" fontId="44" fillId="2" borderId="0" xfId="0" applyFont="1" applyFill="1"/>
    <xf numFmtId="0" fontId="44" fillId="2" borderId="0" xfId="0" applyFont="1" applyFill="1" applyAlignment="1">
      <alignment horizontal="right"/>
    </xf>
    <xf numFmtId="0" fontId="40" fillId="2" borderId="0" xfId="0" applyFont="1" applyFill="1"/>
    <xf numFmtId="3" fontId="40" fillId="2" borderId="0" xfId="0" applyNumberFormat="1" applyFont="1" applyFill="1"/>
    <xf numFmtId="3" fontId="21" fillId="2" borderId="0" xfId="0" applyNumberFormat="1" applyFont="1" applyFill="1" applyAlignment="1">
      <alignment vertical="distributed"/>
    </xf>
    <xf numFmtId="0" fontId="40" fillId="2" borderId="0" xfId="0" applyFont="1" applyFill="1" applyBorder="1"/>
    <xf numFmtId="0" fontId="44" fillId="2" borderId="0" xfId="0" applyFont="1" applyFill="1" applyBorder="1" applyAlignment="1">
      <alignment horizontal="right"/>
    </xf>
    <xf numFmtId="0" fontId="44" fillId="2" borderId="0" xfId="0" applyFont="1" applyFill="1" applyBorder="1"/>
    <xf numFmtId="3" fontId="40" fillId="2" borderId="0" xfId="0" applyNumberFormat="1" applyFont="1" applyFill="1" applyBorder="1" applyAlignment="1">
      <alignment horizontal="right"/>
    </xf>
    <xf numFmtId="0" fontId="40" fillId="3" borderId="0" xfId="0" applyFont="1" applyFill="1"/>
    <xf numFmtId="3" fontId="40" fillId="2" borderId="0" xfId="0" applyNumberFormat="1" applyFont="1" applyFill="1" applyBorder="1"/>
    <xf numFmtId="0" fontId="45" fillId="2" borderId="0" xfId="0" applyFont="1" applyFill="1"/>
    <xf numFmtId="3" fontId="40" fillId="2" borderId="0" xfId="0" applyNumberFormat="1" applyFont="1" applyFill="1" applyAlignment="1">
      <alignment horizontal="right" vertical="distributed"/>
    </xf>
    <xf numFmtId="3" fontId="40" fillId="2" borderId="0" xfId="0" applyNumberFormat="1" applyFont="1" applyFill="1" applyAlignment="1">
      <alignment vertical="distributed"/>
    </xf>
    <xf numFmtId="0" fontId="46" fillId="2" borderId="0" xfId="0" applyFont="1" applyFill="1"/>
    <xf numFmtId="3" fontId="46" fillId="2" borderId="0" xfId="0" applyNumberFormat="1" applyFont="1" applyFill="1" applyAlignment="1">
      <alignment vertical="distributed"/>
    </xf>
    <xf numFmtId="0" fontId="44" fillId="2" borderId="8" xfId="0" applyFont="1" applyFill="1" applyBorder="1"/>
    <xf numFmtId="3" fontId="44" fillId="2" borderId="8" xfId="0" applyNumberFormat="1" applyFont="1" applyFill="1" applyBorder="1"/>
    <xf numFmtId="0" fontId="44" fillId="2" borderId="8" xfId="0" applyFont="1" applyFill="1" applyBorder="1" applyAlignment="1">
      <alignment horizontal="left"/>
    </xf>
    <xf numFmtId="3" fontId="44" fillId="2" borderId="8" xfId="0" applyNumberFormat="1" applyFont="1" applyFill="1" applyBorder="1" applyAlignment="1">
      <alignment horizontal="right"/>
    </xf>
    <xf numFmtId="3" fontId="46" fillId="2" borderId="0" xfId="0" applyNumberFormat="1" applyFont="1" applyFill="1"/>
    <xf numFmtId="0" fontId="40" fillId="2" borderId="0" xfId="0" applyFont="1" applyFill="1" applyAlignment="1">
      <alignment horizontal="left"/>
    </xf>
    <xf numFmtId="1" fontId="40" fillId="2" borderId="0" xfId="0" applyNumberFormat="1" applyFont="1" applyFill="1" applyAlignment="1">
      <alignment vertical="distributed"/>
    </xf>
    <xf numFmtId="0" fontId="47" fillId="2" borderId="0" xfId="4" applyFont="1" applyFill="1" applyAlignment="1" applyProtection="1"/>
    <xf numFmtId="0" fontId="48" fillId="0" borderId="0" xfId="0" applyFont="1"/>
    <xf numFmtId="0" fontId="48" fillId="0" borderId="0" xfId="0" applyFont="1" applyFill="1"/>
    <xf numFmtId="0" fontId="48" fillId="0" borderId="0" xfId="0" applyFont="1" applyAlignment="1">
      <alignment horizontal="left"/>
    </xf>
    <xf numFmtId="0" fontId="21" fillId="2" borderId="0" xfId="0" applyFont="1" applyFill="1" applyBorder="1"/>
    <xf numFmtId="0" fontId="44" fillId="2" borderId="0" xfId="0" applyFont="1" applyFill="1" applyAlignment="1"/>
    <xf numFmtId="0" fontId="40" fillId="2" borderId="0" xfId="0" applyFont="1" applyFill="1" applyAlignment="1"/>
    <xf numFmtId="0" fontId="49" fillId="2" borderId="0" xfId="0" applyFont="1" applyFill="1" applyAlignment="1"/>
    <xf numFmtId="3" fontId="44" fillId="2" borderId="0" xfId="0" applyNumberFormat="1" applyFont="1" applyFill="1" applyAlignment="1"/>
    <xf numFmtId="3" fontId="21" fillId="2" borderId="0" xfId="0" applyNumberFormat="1" applyFont="1" applyFill="1"/>
    <xf numFmtId="0" fontId="21" fillId="2" borderId="0" xfId="0" applyFont="1" applyFill="1"/>
    <xf numFmtId="3" fontId="21" fillId="0" borderId="0" xfId="0" applyNumberFormat="1" applyFont="1" applyFill="1" applyBorder="1"/>
    <xf numFmtId="0" fontId="0" fillId="0" borderId="0" xfId="0" applyFont="1"/>
    <xf numFmtId="3" fontId="21" fillId="2" borderId="0" xfId="0" applyNumberFormat="1" applyFont="1" applyFill="1" applyAlignment="1">
      <alignment horizontal="left"/>
    </xf>
    <xf numFmtId="0" fontId="21" fillId="2" borderId="0" xfId="0" applyFont="1" applyFill="1" applyAlignment="1">
      <alignment horizontal="left"/>
    </xf>
    <xf numFmtId="1" fontId="21" fillId="2" borderId="0" xfId="0" applyNumberFormat="1" applyFont="1" applyFill="1" applyAlignment="1">
      <alignment vertical="distributed"/>
    </xf>
    <xf numFmtId="2" fontId="21" fillId="2" borderId="0" xfId="0" applyNumberFormat="1" applyFont="1" applyFill="1" applyAlignment="1">
      <alignment vertical="distributed"/>
    </xf>
    <xf numFmtId="0" fontId="21" fillId="2" borderId="0" xfId="0" applyFont="1" applyFill="1" applyAlignment="1">
      <alignment wrapText="1"/>
    </xf>
    <xf numFmtId="3" fontId="50" fillId="2" borderId="0" xfId="0" applyNumberFormat="1" applyFont="1" applyFill="1" applyAlignment="1">
      <alignment vertical="distributed"/>
    </xf>
    <xf numFmtId="0" fontId="12" fillId="0" borderId="0" xfId="0" applyFont="1" applyFill="1"/>
    <xf numFmtId="0" fontId="44" fillId="0" borderId="0" xfId="0" applyFont="1" applyFill="1"/>
    <xf numFmtId="0" fontId="40" fillId="0" borderId="0" xfId="0" applyFont="1" applyFill="1"/>
    <xf numFmtId="0" fontId="11" fillId="0" borderId="0" xfId="0" applyFont="1" applyFill="1"/>
    <xf numFmtId="3" fontId="40" fillId="0" borderId="0" xfId="0" applyNumberFormat="1" applyFont="1" applyFill="1" applyAlignment="1">
      <alignment horizontal="left"/>
    </xf>
    <xf numFmtId="1" fontId="40" fillId="0" borderId="0" xfId="0" applyNumberFormat="1" applyFont="1" applyFill="1" applyAlignment="1">
      <alignment vertical="distributed"/>
    </xf>
    <xf numFmtId="0" fontId="4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1" fontId="46" fillId="2" borderId="0" xfId="0" applyNumberFormat="1" applyFont="1" applyFill="1" applyAlignment="1">
      <alignment vertical="distributed"/>
    </xf>
    <xf numFmtId="0" fontId="40" fillId="0" borderId="0" xfId="0" applyFont="1"/>
    <xf numFmtId="0" fontId="50" fillId="0" borderId="0" xfId="0" applyFont="1"/>
    <xf numFmtId="3" fontId="40" fillId="2" borderId="0" xfId="0" applyNumberFormat="1" applyFont="1" applyFill="1" applyAlignment="1">
      <alignment horizontal="right"/>
    </xf>
    <xf numFmtId="0" fontId="24" fillId="2" borderId="0" xfId="0" applyFont="1" applyFill="1" applyAlignment="1"/>
    <xf numFmtId="3" fontId="44" fillId="2" borderId="0" xfId="0" applyNumberFormat="1" applyFont="1" applyFill="1" applyAlignment="1">
      <alignment horizontal="right"/>
    </xf>
    <xf numFmtId="0" fontId="46" fillId="2" borderId="0" xfId="0" applyFont="1" applyFill="1" applyAlignment="1"/>
    <xf numFmtId="3" fontId="46" fillId="2" borderId="0" xfId="0" applyNumberFormat="1" applyFont="1" applyFill="1" applyAlignment="1">
      <alignment horizontal="right"/>
    </xf>
    <xf numFmtId="0" fontId="40" fillId="2" borderId="0" xfId="0" applyFont="1" applyFill="1" applyAlignment="1">
      <alignment horizontal="right"/>
    </xf>
    <xf numFmtId="0" fontId="21" fillId="2" borderId="0" xfId="0" applyFont="1" applyFill="1" applyAlignment="1"/>
    <xf numFmtId="0" fontId="46" fillId="2" borderId="0" xfId="0" applyFont="1" applyFill="1" applyBorder="1"/>
    <xf numFmtId="0" fontId="44" fillId="0" borderId="0" xfId="0" applyFont="1"/>
    <xf numFmtId="0" fontId="24" fillId="2" borderId="0" xfId="0" applyFont="1" applyFill="1"/>
    <xf numFmtId="0" fontId="52" fillId="2" borderId="0" xfId="0" applyFont="1" applyFill="1"/>
    <xf numFmtId="0" fontId="24" fillId="2" borderId="0" xfId="0" applyFont="1" applyFill="1" applyBorder="1" applyAlignment="1">
      <alignment horizontal="center"/>
    </xf>
    <xf numFmtId="0" fontId="34" fillId="2" borderId="0" xfId="0" applyFont="1" applyFill="1"/>
    <xf numFmtId="0" fontId="50" fillId="2" borderId="0" xfId="0" applyFont="1" applyFill="1"/>
    <xf numFmtId="1" fontId="40" fillId="2" borderId="0" xfId="0" applyNumberFormat="1" applyFont="1" applyFill="1" applyAlignment="1">
      <alignment horizontal="right" vertical="distributed"/>
    </xf>
    <xf numFmtId="2" fontId="15" fillId="2" borderId="0" xfId="0" applyNumberFormat="1" applyFont="1" applyFill="1" applyAlignment="1">
      <alignment horizontal="right"/>
    </xf>
    <xf numFmtId="3" fontId="39" fillId="2" borderId="0" xfId="0" applyNumberFormat="1" applyFont="1" applyFill="1" applyAlignment="1">
      <alignment wrapText="1"/>
    </xf>
    <xf numFmtId="0" fontId="40" fillId="2" borderId="0" xfId="0" applyFont="1" applyFill="1" applyBorder="1" applyAlignment="1">
      <alignment horizontal="right"/>
    </xf>
    <xf numFmtId="2" fontId="40" fillId="2" borderId="0" xfId="0" applyNumberFormat="1" applyFont="1" applyFill="1"/>
    <xf numFmtId="0" fontId="1" fillId="2" borderId="4" xfId="31" applyFont="1" applyFill="1" applyBorder="1"/>
    <xf numFmtId="9" fontId="18" fillId="0" borderId="0" xfId="34" applyFont="1" applyFill="1"/>
    <xf numFmtId="3" fontId="50" fillId="0" borderId="0" xfId="0" applyNumberFormat="1" applyFont="1" applyFill="1" applyBorder="1"/>
    <xf numFmtId="0" fontId="25" fillId="2" borderId="0" xfId="4" applyFill="1" applyAlignment="1" applyProtection="1">
      <alignment horizontal="left" wrapText="1"/>
    </xf>
    <xf numFmtId="0" fontId="25" fillId="2" borderId="0" xfId="4" applyFill="1" applyAlignment="1" applyProtection="1"/>
    <xf numFmtId="0" fontId="44" fillId="2" borderId="1" xfId="0" applyFont="1" applyFill="1" applyBorder="1" applyAlignment="1"/>
    <xf numFmtId="3" fontId="24" fillId="2" borderId="0" xfId="0" applyNumberFormat="1" applyFont="1" applyFill="1" applyBorder="1" applyAlignment="1">
      <alignment horizontal="right" wrapText="1"/>
    </xf>
    <xf numFmtId="3" fontId="21" fillId="2" borderId="10" xfId="0" applyNumberFormat="1" applyFont="1" applyFill="1" applyBorder="1" applyAlignment="1">
      <alignment vertical="distributed"/>
    </xf>
    <xf numFmtId="9" fontId="21" fillId="2" borderId="0" xfId="0" applyNumberFormat="1" applyFont="1" applyFill="1" applyBorder="1" applyAlignment="1">
      <alignment vertical="distributed"/>
    </xf>
    <xf numFmtId="3" fontId="24" fillId="2" borderId="1" xfId="0" applyNumberFormat="1" applyFont="1" applyFill="1" applyBorder="1" applyAlignment="1">
      <alignment horizontal="left" wrapText="1"/>
    </xf>
    <xf numFmtId="49" fontId="24" fillId="2" borderId="9" xfId="0" applyNumberFormat="1" applyFont="1" applyFill="1" applyBorder="1" applyAlignment="1">
      <alignment horizontal="right" wrapText="1"/>
    </xf>
    <xf numFmtId="3" fontId="40" fillId="2" borderId="13" xfId="0" applyNumberFormat="1" applyFont="1" applyFill="1" applyBorder="1"/>
    <xf numFmtId="0" fontId="44" fillId="2" borderId="14" xfId="0" applyFont="1" applyFill="1" applyBorder="1" applyAlignment="1">
      <alignment vertical="distributed"/>
    </xf>
    <xf numFmtId="0" fontId="44" fillId="2" borderId="1" xfId="0" applyFont="1" applyFill="1" applyBorder="1" applyAlignment="1">
      <alignment horizontal="right"/>
    </xf>
    <xf numFmtId="9" fontId="40" fillId="2" borderId="0" xfId="34" applyFont="1" applyFill="1" applyBorder="1" applyAlignment="1">
      <alignment vertical="distributed"/>
    </xf>
    <xf numFmtId="0" fontId="44" fillId="2" borderId="1" xfId="0" applyFont="1" applyFill="1" applyBorder="1"/>
    <xf numFmtId="0" fontId="44" fillId="2" borderId="9" xfId="0" applyFont="1" applyFill="1" applyBorder="1" applyAlignment="1">
      <alignment horizontal="right"/>
    </xf>
    <xf numFmtId="3" fontId="40" fillId="2" borderId="10" xfId="0" applyNumberFormat="1" applyFont="1" applyFill="1" applyBorder="1" applyAlignment="1">
      <alignment vertical="distributed"/>
    </xf>
    <xf numFmtId="3" fontId="46" fillId="2" borderId="10" xfId="0" applyNumberFormat="1" applyFont="1" applyFill="1" applyBorder="1" applyAlignment="1">
      <alignment vertical="distributed"/>
    </xf>
    <xf numFmtId="0" fontId="0" fillId="0" borderId="0" xfId="0" applyFill="1" applyBorder="1"/>
    <xf numFmtId="3" fontId="40" fillId="2" borderId="10" xfId="0" applyNumberFormat="1" applyFont="1" applyFill="1" applyBorder="1"/>
    <xf numFmtId="3" fontId="44" fillId="2" borderId="11" xfId="0" applyNumberFormat="1" applyFont="1" applyFill="1" applyBorder="1"/>
    <xf numFmtId="3" fontId="40" fillId="2" borderId="0" xfId="0" applyNumberFormat="1" applyFont="1" applyFill="1" applyBorder="1" applyAlignment="1">
      <alignment vertical="distributed"/>
    </xf>
    <xf numFmtId="3" fontId="46" fillId="2" borderId="0" xfId="0" applyNumberFormat="1" applyFont="1" applyFill="1" applyBorder="1" applyAlignment="1">
      <alignment vertical="distributed"/>
    </xf>
    <xf numFmtId="3" fontId="40" fillId="2" borderId="12" xfId="0" applyNumberFormat="1" applyFont="1" applyFill="1" applyBorder="1" applyAlignment="1">
      <alignment vertical="distributed"/>
    </xf>
    <xf numFmtId="3" fontId="40" fillId="2" borderId="0" xfId="0" applyNumberFormat="1" applyFont="1" applyFill="1" applyBorder="1" applyAlignment="1">
      <alignment horizontal="right" vertical="distributed"/>
    </xf>
    <xf numFmtId="0" fontId="44" fillId="2" borderId="14" xfId="0" applyFont="1" applyFill="1" applyBorder="1"/>
    <xf numFmtId="0" fontId="44" fillId="2" borderId="14" xfId="0" applyFont="1" applyFill="1" applyBorder="1" applyAlignment="1">
      <alignment horizontal="left"/>
    </xf>
    <xf numFmtId="0" fontId="40" fillId="2" borderId="13" xfId="0" applyFont="1" applyFill="1" applyBorder="1"/>
    <xf numFmtId="0" fontId="44" fillId="2" borderId="16" xfId="0" applyFont="1" applyFill="1" applyBorder="1" applyAlignment="1">
      <alignment horizontal="left"/>
    </xf>
    <xf numFmtId="0" fontId="46" fillId="2" borderId="13" xfId="0" applyFont="1" applyFill="1" applyBorder="1"/>
    <xf numFmtId="3" fontId="46" fillId="2" borderId="13" xfId="0" applyNumberFormat="1" applyFont="1" applyFill="1" applyBorder="1"/>
    <xf numFmtId="49" fontId="24" fillId="2" borderId="1" xfId="0" applyNumberFormat="1" applyFont="1" applyFill="1" applyBorder="1" applyAlignment="1">
      <alignment horizontal="right" wrapText="1"/>
    </xf>
    <xf numFmtId="3" fontId="40" fillId="2" borderId="10" xfId="0" applyNumberFormat="1" applyFont="1" applyFill="1" applyBorder="1" applyAlignment="1">
      <alignment horizontal="right" vertical="distributed"/>
    </xf>
    <xf numFmtId="0" fontId="24" fillId="2" borderId="1" xfId="0" applyNumberFormat="1" applyFont="1" applyFill="1" applyBorder="1" applyAlignment="1">
      <alignment horizontal="right" wrapText="1"/>
    </xf>
    <xf numFmtId="9" fontId="40" fillId="2" borderId="0" xfId="34" applyFont="1" applyFill="1" applyBorder="1"/>
    <xf numFmtId="0" fontId="25" fillId="2" borderId="0" xfId="4" applyFill="1" applyAlignment="1" applyProtection="1">
      <alignment horizontal="center" vertical="center"/>
    </xf>
    <xf numFmtId="0" fontId="40" fillId="2" borderId="10" xfId="0" applyFont="1" applyFill="1" applyBorder="1" applyAlignment="1"/>
    <xf numFmtId="0" fontId="0" fillId="0" borderId="0" xfId="0" applyAlignment="1">
      <alignment vertical="distributed"/>
    </xf>
    <xf numFmtId="0" fontId="53" fillId="2" borderId="0" xfId="0" applyFont="1" applyFill="1"/>
    <xf numFmtId="3" fontId="54" fillId="2" borderId="0" xfId="0" applyNumberFormat="1" applyFont="1" applyFill="1" applyAlignment="1">
      <alignment horizontal="left"/>
    </xf>
    <xf numFmtId="0" fontId="39" fillId="2" borderId="0" xfId="0" applyFont="1" applyFill="1"/>
    <xf numFmtId="0" fontId="44" fillId="2" borderId="9" xfId="0" applyFont="1" applyFill="1" applyBorder="1"/>
    <xf numFmtId="3" fontId="21" fillId="0" borderId="10" xfId="0" applyNumberFormat="1" applyFont="1" applyFill="1" applyBorder="1"/>
    <xf numFmtId="3" fontId="50" fillId="0" borderId="10" xfId="0" applyNumberFormat="1" applyFont="1" applyFill="1" applyBorder="1"/>
    <xf numFmtId="1" fontId="21" fillId="2" borderId="10" xfId="0" applyNumberFormat="1" applyFont="1" applyFill="1" applyBorder="1" applyAlignment="1">
      <alignment vertical="distributed"/>
    </xf>
    <xf numFmtId="1" fontId="44" fillId="2" borderId="9" xfId="0" applyNumberFormat="1" applyFont="1" applyFill="1" applyBorder="1" applyAlignment="1">
      <alignment vertical="distributed"/>
    </xf>
    <xf numFmtId="1" fontId="44" fillId="2" borderId="1" xfId="0" applyNumberFormat="1" applyFont="1" applyFill="1" applyBorder="1" applyAlignment="1">
      <alignment horizontal="right" vertical="distributed"/>
    </xf>
    <xf numFmtId="0" fontId="44" fillId="2" borderId="1" xfId="0" applyFont="1" applyFill="1" applyBorder="1" applyAlignment="1">
      <alignment vertical="distributed"/>
    </xf>
    <xf numFmtId="0" fontId="44" fillId="2" borderId="1" xfId="0" applyFont="1" applyFill="1" applyBorder="1" applyAlignment="1">
      <alignment vertical="distributed" wrapText="1"/>
    </xf>
    <xf numFmtId="1" fontId="40" fillId="2" borderId="10" xfId="0" applyNumberFormat="1" applyFont="1" applyFill="1" applyBorder="1" applyAlignment="1">
      <alignment vertical="distributed"/>
    </xf>
    <xf numFmtId="0" fontId="44" fillId="0" borderId="1" xfId="0" applyFont="1" applyFill="1" applyBorder="1" applyAlignment="1">
      <alignment vertical="distributed" wrapText="1"/>
    </xf>
    <xf numFmtId="0" fontId="44" fillId="0" borderId="1" xfId="0" applyFont="1" applyFill="1" applyBorder="1" applyAlignment="1">
      <alignment horizontal="right"/>
    </xf>
    <xf numFmtId="0" fontId="44" fillId="0" borderId="9" xfId="0" applyFont="1" applyFill="1" applyBorder="1" applyAlignment="1">
      <alignment horizontal="right"/>
    </xf>
    <xf numFmtId="1" fontId="40" fillId="0" borderId="10" xfId="0" applyNumberFormat="1" applyFont="1" applyFill="1" applyBorder="1" applyAlignment="1">
      <alignment vertical="distributed"/>
    </xf>
    <xf numFmtId="3" fontId="40" fillId="2" borderId="10" xfId="0" applyNumberFormat="1" applyFont="1" applyFill="1" applyBorder="1" applyAlignment="1">
      <alignment horizontal="right"/>
    </xf>
    <xf numFmtId="3" fontId="44" fillId="2" borderId="10" xfId="0" applyNumberFormat="1" applyFont="1" applyFill="1" applyBorder="1" applyAlignment="1">
      <alignment horizontal="right"/>
    </xf>
    <xf numFmtId="3" fontId="46" fillId="2" borderId="10" xfId="0" applyNumberFormat="1" applyFont="1" applyFill="1" applyBorder="1" applyAlignment="1">
      <alignment horizontal="right"/>
    </xf>
    <xf numFmtId="0" fontId="40" fillId="2" borderId="10" xfId="0" applyFont="1" applyFill="1" applyBorder="1" applyAlignment="1">
      <alignment horizontal="right"/>
    </xf>
    <xf numFmtId="0" fontId="21" fillId="2" borderId="10" xfId="0" applyFont="1" applyFill="1" applyBorder="1"/>
    <xf numFmtId="0" fontId="46" fillId="2" borderId="10" xfId="0" applyFont="1" applyFill="1" applyBorder="1"/>
    <xf numFmtId="0" fontId="44" fillId="0" borderId="10" xfId="0" applyFont="1" applyBorder="1"/>
    <xf numFmtId="0" fontId="44" fillId="2" borderId="1" xfId="0" applyFont="1" applyFill="1" applyBorder="1" applyAlignment="1">
      <alignment horizontal="right" vertical="distributed"/>
    </xf>
    <xf numFmtId="0" fontId="44" fillId="2" borderId="9" xfId="0" applyFont="1" applyFill="1" applyBorder="1" applyAlignment="1">
      <alignment horizontal="right" vertical="distributed"/>
    </xf>
    <xf numFmtId="3" fontId="44" fillId="2" borderId="11" xfId="0" applyNumberFormat="1" applyFont="1" applyFill="1" applyBorder="1" applyAlignment="1">
      <alignment horizontal="right"/>
    </xf>
    <xf numFmtId="0" fontId="24" fillId="2" borderId="10" xfId="0" applyFont="1" applyFill="1" applyBorder="1"/>
    <xf numFmtId="0" fontId="40" fillId="2" borderId="10" xfId="0" applyFont="1" applyFill="1" applyBorder="1"/>
    <xf numFmtId="0" fontId="44" fillId="2" borderId="10" xfId="0" applyFont="1" applyFill="1" applyBorder="1"/>
    <xf numFmtId="0" fontId="21" fillId="2" borderId="0" xfId="0" applyFont="1" applyFill="1" applyAlignment="1">
      <alignment horizontal="right"/>
    </xf>
    <xf numFmtId="0" fontId="24" fillId="2" borderId="1" xfId="0" applyFont="1" applyFill="1" applyBorder="1"/>
    <xf numFmtId="0" fontId="40" fillId="0" borderId="0" xfId="0" applyFont="1" applyAlignment="1">
      <alignment horizontal="right"/>
    </xf>
    <xf numFmtId="0" fontId="40" fillId="0" borderId="10" xfId="0" applyFont="1" applyBorder="1"/>
    <xf numFmtId="3" fontId="44" fillId="2" borderId="0" xfId="0" applyNumberFormat="1" applyFont="1" applyFill="1" applyBorder="1" applyAlignment="1">
      <alignment horizontal="right"/>
    </xf>
    <xf numFmtId="1" fontId="40" fillId="2" borderId="10" xfId="0" applyNumberFormat="1" applyFont="1" applyFill="1" applyBorder="1" applyAlignment="1">
      <alignment horizontal="right" vertical="distributed"/>
    </xf>
    <xf numFmtId="0" fontId="44" fillId="2" borderId="1" xfId="0" applyFont="1" applyFill="1" applyBorder="1" applyAlignment="1">
      <alignment horizontal="left"/>
    </xf>
    <xf numFmtId="3" fontId="46" fillId="2" borderId="10" xfId="0" applyNumberFormat="1" applyFont="1" applyFill="1" applyBorder="1"/>
    <xf numFmtId="0" fontId="44" fillId="2" borderId="1" xfId="0" applyFont="1" applyFill="1" applyBorder="1" applyAlignment="1">
      <alignment horizontal="left" vertical="distributed"/>
    </xf>
    <xf numFmtId="3" fontId="21" fillId="2" borderId="0" xfId="0" applyNumberFormat="1" applyFont="1" applyFill="1" applyBorder="1"/>
    <xf numFmtId="3" fontId="21" fillId="2" borderId="10" xfId="0" applyNumberFormat="1" applyFont="1" applyFill="1" applyBorder="1"/>
    <xf numFmtId="3" fontId="44" fillId="2" borderId="0" xfId="0" applyNumberFormat="1" applyFont="1" applyFill="1" applyBorder="1"/>
    <xf numFmtId="0" fontId="55" fillId="2" borderId="0" xfId="2" applyFont="1" applyFill="1" applyBorder="1" applyAlignment="1" applyProtection="1">
      <alignment horizontal="left" vertical="center"/>
    </xf>
    <xf numFmtId="3" fontId="12" fillId="0" borderId="0" xfId="0" applyNumberFormat="1" applyFont="1" applyFill="1"/>
    <xf numFmtId="0" fontId="38" fillId="3" borderId="0" xfId="0" applyFont="1" applyFill="1"/>
    <xf numFmtId="0" fontId="56" fillId="2" borderId="0" xfId="0" applyFont="1" applyFill="1"/>
    <xf numFmtId="0" fontId="38" fillId="0" borderId="0" xfId="0" applyFont="1" applyFill="1"/>
    <xf numFmtId="3" fontId="24" fillId="2" borderId="0" xfId="0" applyNumberFormat="1" applyFont="1" applyFill="1" applyBorder="1" applyAlignment="1">
      <alignment vertical="distributed"/>
    </xf>
    <xf numFmtId="9" fontId="44" fillId="2" borderId="0" xfId="34" applyFont="1" applyFill="1" applyBorder="1"/>
    <xf numFmtId="9" fontId="24" fillId="2" borderId="0" xfId="0" applyNumberFormat="1" applyFont="1" applyFill="1" applyBorder="1" applyAlignment="1">
      <alignment vertical="distributed"/>
    </xf>
    <xf numFmtId="1" fontId="44" fillId="2" borderId="0" xfId="0" applyNumberFormat="1" applyFont="1" applyFill="1" applyBorder="1" applyAlignment="1"/>
    <xf numFmtId="9" fontId="40" fillId="2" borderId="10" xfId="34" applyFont="1" applyFill="1" applyBorder="1"/>
    <xf numFmtId="9" fontId="40" fillId="2" borderId="0" xfId="34" applyFont="1" applyFill="1"/>
    <xf numFmtId="9" fontId="40" fillId="2" borderId="0" xfId="34" applyFont="1" applyFill="1" applyAlignment="1">
      <alignment horizontal="right"/>
    </xf>
    <xf numFmtId="9" fontId="44" fillId="2" borderId="11" xfId="34" applyFont="1" applyFill="1" applyBorder="1"/>
    <xf numFmtId="9" fontId="44" fillId="2" borderId="8" xfId="34" applyFont="1" applyFill="1" applyBorder="1"/>
    <xf numFmtId="9" fontId="40" fillId="2" borderId="0" xfId="34" applyFont="1" applyFill="1" applyBorder="1" applyAlignment="1">
      <alignment horizontal="right" vertical="distributed"/>
    </xf>
    <xf numFmtId="1" fontId="40" fillId="2" borderId="0" xfId="34" applyNumberFormat="1" applyFont="1" applyFill="1" applyBorder="1" applyAlignment="1">
      <alignment horizontal="right" vertical="distributed"/>
    </xf>
    <xf numFmtId="9" fontId="40" fillId="2" borderId="0" xfId="34" applyFont="1" applyFill="1" applyBorder="1" applyAlignment="1">
      <alignment horizontal="right"/>
    </xf>
    <xf numFmtId="3" fontId="0" fillId="2" borderId="0" xfId="0" applyNumberFormat="1" applyFont="1" applyFill="1"/>
    <xf numFmtId="3" fontId="40" fillId="2" borderId="10" xfId="34" applyNumberFormat="1" applyFont="1" applyFill="1" applyBorder="1" applyAlignment="1">
      <alignment vertical="distributed"/>
    </xf>
    <xf numFmtId="3" fontId="40" fillId="2" borderId="0" xfId="34" applyNumberFormat="1" applyFont="1" applyFill="1" applyBorder="1" applyAlignment="1">
      <alignment vertical="distributed"/>
    </xf>
    <xf numFmtId="3" fontId="40" fillId="2" borderId="0" xfId="34" applyNumberFormat="1" applyFont="1" applyFill="1" applyAlignment="1">
      <alignment vertical="distributed"/>
    </xf>
    <xf numFmtId="0" fontId="11" fillId="2" borderId="12" xfId="0" applyFont="1" applyFill="1" applyBorder="1"/>
    <xf numFmtId="3" fontId="44" fillId="2" borderId="17" xfId="0" applyNumberFormat="1" applyFont="1" applyFill="1" applyBorder="1"/>
    <xf numFmtId="3" fontId="44" fillId="2" borderId="12" xfId="0" applyNumberFormat="1" applyFont="1" applyFill="1" applyBorder="1"/>
    <xf numFmtId="0" fontId="44" fillId="2" borderId="9" xfId="0" applyFont="1" applyFill="1" applyBorder="1" applyAlignment="1">
      <alignment horizontal="left" vertical="center" wrapText="1"/>
    </xf>
    <xf numFmtId="0" fontId="44" fillId="2" borderId="0" xfId="0" applyFont="1" applyFill="1" applyBorder="1" applyAlignment="1">
      <alignment horizontal="left" vertical="center" wrapText="1"/>
    </xf>
    <xf numFmtId="9" fontId="40" fillId="2" borderId="10" xfId="34" applyFont="1" applyFill="1" applyBorder="1" applyAlignment="1">
      <alignment horizontal="right"/>
    </xf>
    <xf numFmtId="0" fontId="44" fillId="2" borderId="1" xfId="0" applyFont="1" applyFill="1" applyBorder="1" applyAlignment="1">
      <alignment horizontal="left" vertical="center" wrapText="1"/>
    </xf>
    <xf numFmtId="3" fontId="40" fillId="2" borderId="17" xfId="0" applyNumberFormat="1" applyFont="1" applyFill="1" applyBorder="1"/>
    <xf numFmtId="0" fontId="44" fillId="2" borderId="9" xfId="0" applyFont="1" applyFill="1" applyBorder="1" applyAlignment="1">
      <alignment horizontal="left" vertical="center"/>
    </xf>
    <xf numFmtId="0" fontId="44" fillId="2" borderId="1" xfId="0" applyFont="1" applyFill="1" applyBorder="1" applyAlignment="1">
      <alignment horizontal="left" vertical="center"/>
    </xf>
    <xf numFmtId="0" fontId="12" fillId="0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1" fillId="2" borderId="0" xfId="0" applyFont="1" applyFill="1" applyAlignment="1">
      <alignment wrapText="1"/>
    </xf>
    <xf numFmtId="0" fontId="24" fillId="2" borderId="0" xfId="0" applyNumberFormat="1" applyFont="1" applyFill="1" applyBorder="1" applyAlignment="1">
      <alignment horizontal="right" wrapText="1"/>
    </xf>
    <xf numFmtId="3" fontId="44" fillId="2" borderId="0" xfId="0" applyNumberFormat="1" applyFont="1" applyFill="1" applyBorder="1" applyAlignment="1">
      <alignment vertical="distributed"/>
    </xf>
    <xf numFmtId="3" fontId="46" fillId="2" borderId="0" xfId="0" applyNumberFormat="1" applyFont="1" applyFill="1" applyBorder="1"/>
    <xf numFmtId="0" fontId="0" fillId="0" borderId="0" xfId="0" applyFill="1" applyAlignment="1"/>
    <xf numFmtId="0" fontId="35" fillId="0" borderId="0" xfId="0" applyFont="1" applyFill="1"/>
    <xf numFmtId="0" fontId="44" fillId="2" borderId="9" xfId="0" applyFont="1" applyFill="1" applyBorder="1" applyAlignment="1">
      <alignment horizontal="left"/>
    </xf>
    <xf numFmtId="0" fontId="44" fillId="2" borderId="0" xfId="0" applyFont="1" applyFill="1" applyBorder="1" applyAlignment="1"/>
    <xf numFmtId="0" fontId="34" fillId="2" borderId="12" xfId="0" applyFont="1" applyFill="1" applyBorder="1" applyAlignment="1"/>
    <xf numFmtId="166" fontId="51" fillId="2" borderId="17" xfId="0" applyNumberFormat="1" applyFont="1" applyFill="1" applyBorder="1" applyAlignment="1">
      <alignment horizontal="right"/>
    </xf>
    <xf numFmtId="166" fontId="51" fillId="2" borderId="12" xfId="0" applyNumberFormat="1" applyFont="1" applyFill="1" applyBorder="1" applyAlignment="1">
      <alignment horizontal="right"/>
    </xf>
    <xf numFmtId="0" fontId="44" fillId="2" borderId="14" xfId="0" applyFont="1" applyFill="1" applyBorder="1" applyAlignment="1"/>
    <xf numFmtId="0" fontId="40" fillId="2" borderId="13" xfId="0" applyFont="1" applyFill="1" applyBorder="1" applyAlignment="1">
      <alignment horizontal="left"/>
    </xf>
    <xf numFmtId="3" fontId="40" fillId="0" borderId="0" xfId="0" applyNumberFormat="1" applyFont="1" applyFill="1" applyBorder="1" applyAlignment="1">
      <alignment vertical="distributed"/>
    </xf>
    <xf numFmtId="0" fontId="44" fillId="0" borderId="0" xfId="0" applyFont="1" applyFill="1" applyBorder="1"/>
    <xf numFmtId="0" fontId="11" fillId="0" borderId="0" xfId="0" applyFont="1" applyFill="1" applyBorder="1"/>
    <xf numFmtId="9" fontId="40" fillId="0" borderId="0" xfId="34" applyFont="1" applyFill="1" applyBorder="1" applyAlignment="1">
      <alignment vertical="distributed"/>
    </xf>
    <xf numFmtId="0" fontId="53" fillId="2" borderId="0" xfId="0" applyFont="1" applyFill="1" applyBorder="1"/>
    <xf numFmtId="3" fontId="21" fillId="2" borderId="0" xfId="0" applyNumberFormat="1" applyFont="1" applyFill="1" applyBorder="1" applyAlignment="1">
      <alignment vertical="distributed"/>
    </xf>
    <xf numFmtId="3" fontId="21" fillId="2" borderId="0" xfId="0" applyNumberFormat="1" applyFont="1" applyFill="1" applyBorder="1" applyAlignment="1">
      <alignment horizontal="left"/>
    </xf>
    <xf numFmtId="9" fontId="21" fillId="2" borderId="0" xfId="34" applyFont="1" applyFill="1" applyBorder="1" applyAlignment="1">
      <alignment vertical="distributed"/>
    </xf>
    <xf numFmtId="0" fontId="21" fillId="2" borderId="0" xfId="0" applyFont="1" applyFill="1" applyBorder="1" applyAlignment="1">
      <alignment horizontal="left"/>
    </xf>
    <xf numFmtId="3" fontId="40" fillId="2" borderId="3" xfId="0" applyNumberFormat="1" applyFont="1" applyFill="1" applyBorder="1"/>
    <xf numFmtId="1" fontId="40" fillId="2" borderId="18" xfId="0" applyNumberFormat="1" applyFont="1" applyFill="1" applyBorder="1" applyAlignment="1">
      <alignment vertical="distributed"/>
    </xf>
    <xf numFmtId="1" fontId="40" fillId="2" borderId="3" xfId="0" applyNumberFormat="1" applyFont="1" applyFill="1" applyBorder="1" applyAlignment="1">
      <alignment vertical="distributed"/>
    </xf>
    <xf numFmtId="3" fontId="51" fillId="2" borderId="0" xfId="0" applyNumberFormat="1" applyFont="1" applyFill="1" applyBorder="1" applyAlignment="1"/>
    <xf numFmtId="0" fontId="51" fillId="2" borderId="0" xfId="0" applyFont="1" applyFill="1" applyBorder="1" applyAlignment="1"/>
    <xf numFmtId="0" fontId="46" fillId="2" borderId="0" xfId="0" applyFont="1" applyFill="1" applyAlignment="1">
      <alignment horizontal="right"/>
    </xf>
    <xf numFmtId="1" fontId="21" fillId="2" borderId="0" xfId="0" applyNumberFormat="1" applyFont="1" applyFill="1" applyAlignment="1">
      <alignment horizontal="right" vertical="distributed"/>
    </xf>
    <xf numFmtId="9" fontId="12" fillId="0" borderId="0" xfId="0" applyNumberFormat="1" applyFont="1" applyFill="1"/>
    <xf numFmtId="0" fontId="44" fillId="2" borderId="11" xfId="0" applyFont="1" applyFill="1" applyBorder="1" applyAlignment="1">
      <alignment horizontal="right"/>
    </xf>
    <xf numFmtId="0" fontId="44" fillId="2" borderId="8" xfId="0" applyFont="1" applyFill="1" applyBorder="1" applyAlignment="1">
      <alignment horizontal="right"/>
    </xf>
    <xf numFmtId="0" fontId="50" fillId="2" borderId="10" xfId="0" applyFont="1" applyFill="1" applyBorder="1"/>
    <xf numFmtId="0" fontId="40" fillId="2" borderId="19" xfId="0" applyFont="1" applyFill="1" applyBorder="1"/>
    <xf numFmtId="0" fontId="40" fillId="2" borderId="2" xfId="0" applyFont="1" applyFill="1" applyBorder="1"/>
    <xf numFmtId="0" fontId="40" fillId="2" borderId="1" xfId="0" applyFont="1" applyFill="1" applyBorder="1"/>
    <xf numFmtId="0" fontId="40" fillId="2" borderId="20" xfId="0" applyFont="1" applyFill="1" applyBorder="1"/>
    <xf numFmtId="0" fontId="40" fillId="2" borderId="9" xfId="0" applyFont="1" applyFill="1" applyBorder="1"/>
    <xf numFmtId="0" fontId="40" fillId="2" borderId="20" xfId="0" applyFont="1" applyFill="1" applyBorder="1" applyAlignment="1">
      <alignment horizontal="right"/>
    </xf>
    <xf numFmtId="0" fontId="40" fillId="2" borderId="9" xfId="0" applyFont="1" applyFill="1" applyBorder="1" applyAlignment="1">
      <alignment horizontal="right"/>
    </xf>
    <xf numFmtId="0" fontId="59" fillId="2" borderId="0" xfId="2" applyFont="1" applyFill="1" applyAlignment="1">
      <alignment vertical="center"/>
    </xf>
    <xf numFmtId="3" fontId="51" fillId="2" borderId="15" xfId="0" applyNumberFormat="1" applyFont="1" applyFill="1" applyBorder="1"/>
    <xf numFmtId="9" fontId="51" fillId="2" borderId="17" xfId="34" applyFont="1" applyFill="1" applyBorder="1" applyAlignment="1">
      <alignment vertical="distributed"/>
    </xf>
    <xf numFmtId="9" fontId="51" fillId="2" borderId="12" xfId="34" applyFont="1" applyFill="1" applyBorder="1" applyAlignment="1">
      <alignment vertical="distributed"/>
    </xf>
    <xf numFmtId="0" fontId="40" fillId="2" borderId="15" xfId="0" applyFont="1" applyFill="1" applyBorder="1"/>
    <xf numFmtId="0" fontId="40" fillId="2" borderId="15" xfId="0" applyFont="1" applyFill="1" applyBorder="1" applyAlignment="1">
      <alignment vertical="distributed"/>
    </xf>
    <xf numFmtId="0" fontId="51" fillId="2" borderId="15" xfId="0" applyFont="1" applyFill="1" applyBorder="1"/>
    <xf numFmtId="9" fontId="51" fillId="2" borderId="12" xfId="34" applyFont="1" applyFill="1" applyBorder="1" applyAlignment="1">
      <alignment horizontal="right" vertical="distributed"/>
    </xf>
    <xf numFmtId="0" fontId="16" fillId="2" borderId="0" xfId="0" applyFont="1" applyFill="1" applyBorder="1"/>
    <xf numFmtId="0" fontId="16" fillId="2" borderId="0" xfId="0" applyFont="1" applyFill="1"/>
    <xf numFmtId="0" fontId="40" fillId="2" borderId="0" xfId="0" applyFont="1" applyFill="1" applyBorder="1" applyAlignment="1"/>
    <xf numFmtId="3" fontId="51" fillId="2" borderId="10" xfId="0" applyNumberFormat="1" applyFont="1" applyFill="1" applyBorder="1" applyAlignment="1"/>
    <xf numFmtId="0" fontId="34" fillId="2" borderId="10" xfId="0" applyFont="1" applyFill="1" applyBorder="1"/>
    <xf numFmtId="3" fontId="51" fillId="2" borderId="10" xfId="0" applyNumberFormat="1" applyFont="1" applyFill="1" applyBorder="1"/>
    <xf numFmtId="3" fontId="51" fillId="2" borderId="0" xfId="0" applyNumberFormat="1" applyFont="1" applyFill="1"/>
    <xf numFmtId="0" fontId="51" fillId="2" borderId="0" xfId="0" applyFont="1" applyFill="1"/>
    <xf numFmtId="0" fontId="59" fillId="2" borderId="0" xfId="2" applyFont="1" applyFill="1" applyAlignment="1">
      <alignment horizontal="left" vertical="center"/>
    </xf>
    <xf numFmtId="0" fontId="21" fillId="2" borderId="0" xfId="2" applyFont="1" applyFill="1" applyAlignment="1">
      <alignment horizontal="left" vertical="top" wrapText="1"/>
    </xf>
    <xf numFmtId="0" fontId="0" fillId="2" borderId="0" xfId="0" applyFill="1" applyAlignment="1">
      <alignment vertical="top"/>
    </xf>
    <xf numFmtId="0" fontId="25" fillId="2" borderId="0" xfId="4" applyFill="1" applyAlignment="1" applyProtection="1">
      <alignment horizontal="left" wrapText="1"/>
    </xf>
    <xf numFmtId="0" fontId="25" fillId="2" borderId="0" xfId="4" applyFill="1" applyAlignment="1" applyProtection="1"/>
    <xf numFmtId="0" fontId="44" fillId="2" borderId="10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 wrapText="1"/>
    </xf>
    <xf numFmtId="3" fontId="40" fillId="2" borderId="12" xfId="0" applyNumberFormat="1" applyFont="1" applyFill="1" applyBorder="1" applyAlignment="1">
      <alignment horizontal="center"/>
    </xf>
    <xf numFmtId="3" fontId="40" fillId="2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/>
    <xf numFmtId="0" fontId="0" fillId="0" borderId="0" xfId="0" applyFill="1" applyAlignment="1"/>
    <xf numFmtId="0" fontId="51" fillId="2" borderId="0" xfId="0" applyFont="1" applyFill="1" applyAlignment="1">
      <alignment horizontal="left" vertical="distributed"/>
    </xf>
    <xf numFmtId="1" fontId="36" fillId="9" borderId="6" xfId="31" applyNumberFormat="1" applyFont="1" applyFill="1" applyBorder="1" applyAlignment="1">
      <alignment horizontal="center"/>
    </xf>
    <xf numFmtId="1" fontId="36" fillId="9" borderId="7" xfId="31" applyNumberFormat="1" applyFont="1" applyFill="1" applyBorder="1" applyAlignment="1">
      <alignment horizontal="center"/>
    </xf>
  </cellXfs>
  <cellStyles count="35">
    <cellStyle name="cells" xfId="5" xr:uid="{00000000-0005-0000-0000-000000000000}"/>
    <cellStyle name="column field" xfId="6" xr:uid="{00000000-0005-0000-0000-000001000000}"/>
    <cellStyle name="Comma 2" xfId="7" xr:uid="{00000000-0005-0000-0000-000002000000}"/>
    <cellStyle name="Comma 2 2" xfId="8" xr:uid="{00000000-0005-0000-0000-000003000000}"/>
    <cellStyle name="field" xfId="9" xr:uid="{00000000-0005-0000-0000-000004000000}"/>
    <cellStyle name="field names" xfId="10" xr:uid="{00000000-0005-0000-0000-000005000000}"/>
    <cellStyle name="footer" xfId="11" xr:uid="{00000000-0005-0000-0000-000006000000}"/>
    <cellStyle name="heading" xfId="12" xr:uid="{00000000-0005-0000-0000-000007000000}"/>
    <cellStyle name="Hyperlink" xfId="4" builtinId="8"/>
    <cellStyle name="Normal" xfId="0" builtinId="0"/>
    <cellStyle name="Normal 10" xfId="33" xr:uid="{00000000-0005-0000-0000-00000A000000}"/>
    <cellStyle name="Normal 2" xfId="1" xr:uid="{00000000-0005-0000-0000-00000B000000}"/>
    <cellStyle name="Normal 2 2" xfId="13" xr:uid="{00000000-0005-0000-0000-00000C000000}"/>
    <cellStyle name="Normal 3" xfId="14" xr:uid="{00000000-0005-0000-0000-00000D000000}"/>
    <cellStyle name="Normal 3 2" xfId="2" xr:uid="{00000000-0005-0000-0000-00000E000000}"/>
    <cellStyle name="Normal 4" xfId="15" xr:uid="{00000000-0005-0000-0000-00000F000000}"/>
    <cellStyle name="Normal 5" xfId="16" xr:uid="{00000000-0005-0000-0000-000010000000}"/>
    <cellStyle name="Normal 6" xfId="3" xr:uid="{00000000-0005-0000-0000-000011000000}"/>
    <cellStyle name="Normal 7" xfId="30" xr:uid="{00000000-0005-0000-0000-000012000000}"/>
    <cellStyle name="Normal 8" xfId="31" xr:uid="{00000000-0005-0000-0000-000013000000}"/>
    <cellStyle name="Normal 9" xfId="32" xr:uid="{00000000-0005-0000-0000-000014000000}"/>
    <cellStyle name="Percent" xfId="34" builtinId="5"/>
    <cellStyle name="Percent 2" xfId="17" xr:uid="{00000000-0005-0000-0000-000016000000}"/>
    <cellStyle name="Percent 2 2" xfId="18" xr:uid="{00000000-0005-0000-0000-000017000000}"/>
    <cellStyle name="rowfield" xfId="19" xr:uid="{00000000-0005-0000-0000-000018000000}"/>
    <cellStyle name="rowfield 2" xfId="20" xr:uid="{00000000-0005-0000-0000-000019000000}"/>
    <cellStyle name="Style1" xfId="21" xr:uid="{00000000-0005-0000-0000-00001A000000}"/>
    <cellStyle name="Style2" xfId="22" xr:uid="{00000000-0005-0000-0000-00001B000000}"/>
    <cellStyle name="Style3" xfId="23" xr:uid="{00000000-0005-0000-0000-00001C000000}"/>
    <cellStyle name="Style4" xfId="24" xr:uid="{00000000-0005-0000-0000-00001D000000}"/>
    <cellStyle name="Style5" xfId="25" xr:uid="{00000000-0005-0000-0000-00001E000000}"/>
    <cellStyle name="Style5 2" xfId="26" xr:uid="{00000000-0005-0000-0000-00001F000000}"/>
    <cellStyle name="Style6" xfId="27" xr:uid="{00000000-0005-0000-0000-000020000000}"/>
    <cellStyle name="Style7" xfId="28" xr:uid="{00000000-0005-0000-0000-000021000000}"/>
    <cellStyle name="Test" xfId="29" xr:uid="{00000000-0005-0000-0000-00002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CAE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2.gov.scot/Topics/Statistics/Browse/Health/DataSupplier/InpatientCensus2019/Guidance19" TargetMode="External"/><Relationship Id="rId1" Type="http://schemas.openxmlformats.org/officeDocument/2006/relationships/hyperlink" Target="http://www.gov.scot/Topics/Statistics/Browse/Health/DataSupplier/Census2016/Guidanc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M34"/>
  <sheetViews>
    <sheetView tabSelected="1" workbookViewId="0"/>
  </sheetViews>
  <sheetFormatPr defaultRowHeight="15.75" x14ac:dyDescent="0.25"/>
  <cols>
    <col min="1" max="1" width="1" style="22" customWidth="1"/>
    <col min="2" max="2" width="84.5703125" style="22" customWidth="1"/>
    <col min="3" max="3" width="10" style="22" customWidth="1"/>
    <col min="4" max="4" width="11" style="30" customWidth="1"/>
    <col min="5" max="7" width="11" style="22" customWidth="1"/>
    <col min="8" max="8" width="16.42578125" style="22" customWidth="1"/>
    <col min="9" max="9" width="30.28515625" style="22" customWidth="1"/>
    <col min="10" max="10" width="8.42578125" style="29" customWidth="1"/>
    <col min="11" max="256" width="9.140625" style="22"/>
    <col min="257" max="257" width="1.42578125" style="22" customWidth="1"/>
    <col min="258" max="258" width="3.28515625" style="22" customWidth="1"/>
    <col min="259" max="259" width="105.140625" style="22" bestFit="1" customWidth="1"/>
    <col min="260" max="263" width="11" style="22" customWidth="1"/>
    <col min="264" max="264" width="16.42578125" style="22" customWidth="1"/>
    <col min="265" max="265" width="30.28515625" style="22" customWidth="1"/>
    <col min="266" max="266" width="8.42578125" style="22" customWidth="1"/>
    <col min="267" max="512" width="9.140625" style="22"/>
    <col min="513" max="513" width="1.42578125" style="22" customWidth="1"/>
    <col min="514" max="514" width="3.28515625" style="22" customWidth="1"/>
    <col min="515" max="515" width="105.140625" style="22" bestFit="1" customWidth="1"/>
    <col min="516" max="519" width="11" style="22" customWidth="1"/>
    <col min="520" max="520" width="16.42578125" style="22" customWidth="1"/>
    <col min="521" max="521" width="30.28515625" style="22" customWidth="1"/>
    <col min="522" max="522" width="8.42578125" style="22" customWidth="1"/>
    <col min="523" max="768" width="9.140625" style="22"/>
    <col min="769" max="769" width="1.42578125" style="22" customWidth="1"/>
    <col min="770" max="770" width="3.28515625" style="22" customWidth="1"/>
    <col min="771" max="771" width="105.140625" style="22" bestFit="1" customWidth="1"/>
    <col min="772" max="775" width="11" style="22" customWidth="1"/>
    <col min="776" max="776" width="16.42578125" style="22" customWidth="1"/>
    <col min="777" max="777" width="30.28515625" style="22" customWidth="1"/>
    <col min="778" max="778" width="8.42578125" style="22" customWidth="1"/>
    <col min="779" max="1024" width="9.140625" style="22"/>
    <col min="1025" max="1025" width="1.42578125" style="22" customWidth="1"/>
    <col min="1026" max="1026" width="3.28515625" style="22" customWidth="1"/>
    <col min="1027" max="1027" width="105.140625" style="22" bestFit="1" customWidth="1"/>
    <col min="1028" max="1031" width="11" style="22" customWidth="1"/>
    <col min="1032" max="1032" width="16.42578125" style="22" customWidth="1"/>
    <col min="1033" max="1033" width="30.28515625" style="22" customWidth="1"/>
    <col min="1034" max="1034" width="8.42578125" style="22" customWidth="1"/>
    <col min="1035" max="1280" width="9.140625" style="22"/>
    <col min="1281" max="1281" width="1.42578125" style="22" customWidth="1"/>
    <col min="1282" max="1282" width="3.28515625" style="22" customWidth="1"/>
    <col min="1283" max="1283" width="105.140625" style="22" bestFit="1" customWidth="1"/>
    <col min="1284" max="1287" width="11" style="22" customWidth="1"/>
    <col min="1288" max="1288" width="16.42578125" style="22" customWidth="1"/>
    <col min="1289" max="1289" width="30.28515625" style="22" customWidth="1"/>
    <col min="1290" max="1290" width="8.42578125" style="22" customWidth="1"/>
    <col min="1291" max="1536" width="9.140625" style="22"/>
    <col min="1537" max="1537" width="1.42578125" style="22" customWidth="1"/>
    <col min="1538" max="1538" width="3.28515625" style="22" customWidth="1"/>
    <col min="1539" max="1539" width="105.140625" style="22" bestFit="1" customWidth="1"/>
    <col min="1540" max="1543" width="11" style="22" customWidth="1"/>
    <col min="1544" max="1544" width="16.42578125" style="22" customWidth="1"/>
    <col min="1545" max="1545" width="30.28515625" style="22" customWidth="1"/>
    <col min="1546" max="1546" width="8.42578125" style="22" customWidth="1"/>
    <col min="1547" max="1792" width="9.140625" style="22"/>
    <col min="1793" max="1793" width="1.42578125" style="22" customWidth="1"/>
    <col min="1794" max="1794" width="3.28515625" style="22" customWidth="1"/>
    <col min="1795" max="1795" width="105.140625" style="22" bestFit="1" customWidth="1"/>
    <col min="1796" max="1799" width="11" style="22" customWidth="1"/>
    <col min="1800" max="1800" width="16.42578125" style="22" customWidth="1"/>
    <col min="1801" max="1801" width="30.28515625" style="22" customWidth="1"/>
    <col min="1802" max="1802" width="8.42578125" style="22" customWidth="1"/>
    <col min="1803" max="2048" width="9.140625" style="22"/>
    <col min="2049" max="2049" width="1.42578125" style="22" customWidth="1"/>
    <col min="2050" max="2050" width="3.28515625" style="22" customWidth="1"/>
    <col min="2051" max="2051" width="105.140625" style="22" bestFit="1" customWidth="1"/>
    <col min="2052" max="2055" width="11" style="22" customWidth="1"/>
    <col min="2056" max="2056" width="16.42578125" style="22" customWidth="1"/>
    <col min="2057" max="2057" width="30.28515625" style="22" customWidth="1"/>
    <col min="2058" max="2058" width="8.42578125" style="22" customWidth="1"/>
    <col min="2059" max="2304" width="9.140625" style="22"/>
    <col min="2305" max="2305" width="1.42578125" style="22" customWidth="1"/>
    <col min="2306" max="2306" width="3.28515625" style="22" customWidth="1"/>
    <col min="2307" max="2307" width="105.140625" style="22" bestFit="1" customWidth="1"/>
    <col min="2308" max="2311" width="11" style="22" customWidth="1"/>
    <col min="2312" max="2312" width="16.42578125" style="22" customWidth="1"/>
    <col min="2313" max="2313" width="30.28515625" style="22" customWidth="1"/>
    <col min="2314" max="2314" width="8.42578125" style="22" customWidth="1"/>
    <col min="2315" max="2560" width="9.140625" style="22"/>
    <col min="2561" max="2561" width="1.42578125" style="22" customWidth="1"/>
    <col min="2562" max="2562" width="3.28515625" style="22" customWidth="1"/>
    <col min="2563" max="2563" width="105.140625" style="22" bestFit="1" customWidth="1"/>
    <col min="2564" max="2567" width="11" style="22" customWidth="1"/>
    <col min="2568" max="2568" width="16.42578125" style="22" customWidth="1"/>
    <col min="2569" max="2569" width="30.28515625" style="22" customWidth="1"/>
    <col min="2570" max="2570" width="8.42578125" style="22" customWidth="1"/>
    <col min="2571" max="2816" width="9.140625" style="22"/>
    <col min="2817" max="2817" width="1.42578125" style="22" customWidth="1"/>
    <col min="2818" max="2818" width="3.28515625" style="22" customWidth="1"/>
    <col min="2819" max="2819" width="105.140625" style="22" bestFit="1" customWidth="1"/>
    <col min="2820" max="2823" width="11" style="22" customWidth="1"/>
    <col min="2824" max="2824" width="16.42578125" style="22" customWidth="1"/>
    <col min="2825" max="2825" width="30.28515625" style="22" customWidth="1"/>
    <col min="2826" max="2826" width="8.42578125" style="22" customWidth="1"/>
    <col min="2827" max="3072" width="9.140625" style="22"/>
    <col min="3073" max="3073" width="1.42578125" style="22" customWidth="1"/>
    <col min="3074" max="3074" width="3.28515625" style="22" customWidth="1"/>
    <col min="3075" max="3075" width="105.140625" style="22" bestFit="1" customWidth="1"/>
    <col min="3076" max="3079" width="11" style="22" customWidth="1"/>
    <col min="3080" max="3080" width="16.42578125" style="22" customWidth="1"/>
    <col min="3081" max="3081" width="30.28515625" style="22" customWidth="1"/>
    <col min="3082" max="3082" width="8.42578125" style="22" customWidth="1"/>
    <col min="3083" max="3328" width="9.140625" style="22"/>
    <col min="3329" max="3329" width="1.42578125" style="22" customWidth="1"/>
    <col min="3330" max="3330" width="3.28515625" style="22" customWidth="1"/>
    <col min="3331" max="3331" width="105.140625" style="22" bestFit="1" customWidth="1"/>
    <col min="3332" max="3335" width="11" style="22" customWidth="1"/>
    <col min="3336" max="3336" width="16.42578125" style="22" customWidth="1"/>
    <col min="3337" max="3337" width="30.28515625" style="22" customWidth="1"/>
    <col min="3338" max="3338" width="8.42578125" style="22" customWidth="1"/>
    <col min="3339" max="3584" width="9.140625" style="22"/>
    <col min="3585" max="3585" width="1.42578125" style="22" customWidth="1"/>
    <col min="3586" max="3586" width="3.28515625" style="22" customWidth="1"/>
    <col min="3587" max="3587" width="105.140625" style="22" bestFit="1" customWidth="1"/>
    <col min="3588" max="3591" width="11" style="22" customWidth="1"/>
    <col min="3592" max="3592" width="16.42578125" style="22" customWidth="1"/>
    <col min="3593" max="3593" width="30.28515625" style="22" customWidth="1"/>
    <col min="3594" max="3594" width="8.42578125" style="22" customWidth="1"/>
    <col min="3595" max="3840" width="9.140625" style="22"/>
    <col min="3841" max="3841" width="1.42578125" style="22" customWidth="1"/>
    <col min="3842" max="3842" width="3.28515625" style="22" customWidth="1"/>
    <col min="3843" max="3843" width="105.140625" style="22" bestFit="1" customWidth="1"/>
    <col min="3844" max="3847" width="11" style="22" customWidth="1"/>
    <col min="3848" max="3848" width="16.42578125" style="22" customWidth="1"/>
    <col min="3849" max="3849" width="30.28515625" style="22" customWidth="1"/>
    <col min="3850" max="3850" width="8.42578125" style="22" customWidth="1"/>
    <col min="3851" max="4096" width="9.140625" style="22"/>
    <col min="4097" max="4097" width="1.42578125" style="22" customWidth="1"/>
    <col min="4098" max="4098" width="3.28515625" style="22" customWidth="1"/>
    <col min="4099" max="4099" width="105.140625" style="22" bestFit="1" customWidth="1"/>
    <col min="4100" max="4103" width="11" style="22" customWidth="1"/>
    <col min="4104" max="4104" width="16.42578125" style="22" customWidth="1"/>
    <col min="4105" max="4105" width="30.28515625" style="22" customWidth="1"/>
    <col min="4106" max="4106" width="8.42578125" style="22" customWidth="1"/>
    <col min="4107" max="4352" width="9.140625" style="22"/>
    <col min="4353" max="4353" width="1.42578125" style="22" customWidth="1"/>
    <col min="4354" max="4354" width="3.28515625" style="22" customWidth="1"/>
    <col min="4355" max="4355" width="105.140625" style="22" bestFit="1" customWidth="1"/>
    <col min="4356" max="4359" width="11" style="22" customWidth="1"/>
    <col min="4360" max="4360" width="16.42578125" style="22" customWidth="1"/>
    <col min="4361" max="4361" width="30.28515625" style="22" customWidth="1"/>
    <col min="4362" max="4362" width="8.42578125" style="22" customWidth="1"/>
    <col min="4363" max="4608" width="9.140625" style="22"/>
    <col min="4609" max="4609" width="1.42578125" style="22" customWidth="1"/>
    <col min="4610" max="4610" width="3.28515625" style="22" customWidth="1"/>
    <col min="4611" max="4611" width="105.140625" style="22" bestFit="1" customWidth="1"/>
    <col min="4612" max="4615" width="11" style="22" customWidth="1"/>
    <col min="4616" max="4616" width="16.42578125" style="22" customWidth="1"/>
    <col min="4617" max="4617" width="30.28515625" style="22" customWidth="1"/>
    <col min="4618" max="4618" width="8.42578125" style="22" customWidth="1"/>
    <col min="4619" max="4864" width="9.140625" style="22"/>
    <col min="4865" max="4865" width="1.42578125" style="22" customWidth="1"/>
    <col min="4866" max="4866" width="3.28515625" style="22" customWidth="1"/>
    <col min="4867" max="4867" width="105.140625" style="22" bestFit="1" customWidth="1"/>
    <col min="4868" max="4871" width="11" style="22" customWidth="1"/>
    <col min="4872" max="4872" width="16.42578125" style="22" customWidth="1"/>
    <col min="4873" max="4873" width="30.28515625" style="22" customWidth="1"/>
    <col min="4874" max="4874" width="8.42578125" style="22" customWidth="1"/>
    <col min="4875" max="5120" width="9.140625" style="22"/>
    <col min="5121" max="5121" width="1.42578125" style="22" customWidth="1"/>
    <col min="5122" max="5122" width="3.28515625" style="22" customWidth="1"/>
    <col min="5123" max="5123" width="105.140625" style="22" bestFit="1" customWidth="1"/>
    <col min="5124" max="5127" width="11" style="22" customWidth="1"/>
    <col min="5128" max="5128" width="16.42578125" style="22" customWidth="1"/>
    <col min="5129" max="5129" width="30.28515625" style="22" customWidth="1"/>
    <col min="5130" max="5130" width="8.42578125" style="22" customWidth="1"/>
    <col min="5131" max="5376" width="9.140625" style="22"/>
    <col min="5377" max="5377" width="1.42578125" style="22" customWidth="1"/>
    <col min="5378" max="5378" width="3.28515625" style="22" customWidth="1"/>
    <col min="5379" max="5379" width="105.140625" style="22" bestFit="1" customWidth="1"/>
    <col min="5380" max="5383" width="11" style="22" customWidth="1"/>
    <col min="5384" max="5384" width="16.42578125" style="22" customWidth="1"/>
    <col min="5385" max="5385" width="30.28515625" style="22" customWidth="1"/>
    <col min="5386" max="5386" width="8.42578125" style="22" customWidth="1"/>
    <col min="5387" max="5632" width="9.140625" style="22"/>
    <col min="5633" max="5633" width="1.42578125" style="22" customWidth="1"/>
    <col min="5634" max="5634" width="3.28515625" style="22" customWidth="1"/>
    <col min="5635" max="5635" width="105.140625" style="22" bestFit="1" customWidth="1"/>
    <col min="5636" max="5639" width="11" style="22" customWidth="1"/>
    <col min="5640" max="5640" width="16.42578125" style="22" customWidth="1"/>
    <col min="5641" max="5641" width="30.28515625" style="22" customWidth="1"/>
    <col min="5642" max="5642" width="8.42578125" style="22" customWidth="1"/>
    <col min="5643" max="5888" width="9.140625" style="22"/>
    <col min="5889" max="5889" width="1.42578125" style="22" customWidth="1"/>
    <col min="5890" max="5890" width="3.28515625" style="22" customWidth="1"/>
    <col min="5891" max="5891" width="105.140625" style="22" bestFit="1" customWidth="1"/>
    <col min="5892" max="5895" width="11" style="22" customWidth="1"/>
    <col min="5896" max="5896" width="16.42578125" style="22" customWidth="1"/>
    <col min="5897" max="5897" width="30.28515625" style="22" customWidth="1"/>
    <col min="5898" max="5898" width="8.42578125" style="22" customWidth="1"/>
    <col min="5899" max="6144" width="9.140625" style="22"/>
    <col min="6145" max="6145" width="1.42578125" style="22" customWidth="1"/>
    <col min="6146" max="6146" width="3.28515625" style="22" customWidth="1"/>
    <col min="6147" max="6147" width="105.140625" style="22" bestFit="1" customWidth="1"/>
    <col min="6148" max="6151" width="11" style="22" customWidth="1"/>
    <col min="6152" max="6152" width="16.42578125" style="22" customWidth="1"/>
    <col min="6153" max="6153" width="30.28515625" style="22" customWidth="1"/>
    <col min="6154" max="6154" width="8.42578125" style="22" customWidth="1"/>
    <col min="6155" max="6400" width="9.140625" style="22"/>
    <col min="6401" max="6401" width="1.42578125" style="22" customWidth="1"/>
    <col min="6402" max="6402" width="3.28515625" style="22" customWidth="1"/>
    <col min="6403" max="6403" width="105.140625" style="22" bestFit="1" customWidth="1"/>
    <col min="6404" max="6407" width="11" style="22" customWidth="1"/>
    <col min="6408" max="6408" width="16.42578125" style="22" customWidth="1"/>
    <col min="6409" max="6409" width="30.28515625" style="22" customWidth="1"/>
    <col min="6410" max="6410" width="8.42578125" style="22" customWidth="1"/>
    <col min="6411" max="6656" width="9.140625" style="22"/>
    <col min="6657" max="6657" width="1.42578125" style="22" customWidth="1"/>
    <col min="6658" max="6658" width="3.28515625" style="22" customWidth="1"/>
    <col min="6659" max="6659" width="105.140625" style="22" bestFit="1" customWidth="1"/>
    <col min="6660" max="6663" width="11" style="22" customWidth="1"/>
    <col min="6664" max="6664" width="16.42578125" style="22" customWidth="1"/>
    <col min="6665" max="6665" width="30.28515625" style="22" customWidth="1"/>
    <col min="6666" max="6666" width="8.42578125" style="22" customWidth="1"/>
    <col min="6667" max="6912" width="9.140625" style="22"/>
    <col min="6913" max="6913" width="1.42578125" style="22" customWidth="1"/>
    <col min="6914" max="6914" width="3.28515625" style="22" customWidth="1"/>
    <col min="6915" max="6915" width="105.140625" style="22" bestFit="1" customWidth="1"/>
    <col min="6916" max="6919" width="11" style="22" customWidth="1"/>
    <col min="6920" max="6920" width="16.42578125" style="22" customWidth="1"/>
    <col min="6921" max="6921" width="30.28515625" style="22" customWidth="1"/>
    <col min="6922" max="6922" width="8.42578125" style="22" customWidth="1"/>
    <col min="6923" max="7168" width="9.140625" style="22"/>
    <col min="7169" max="7169" width="1.42578125" style="22" customWidth="1"/>
    <col min="7170" max="7170" width="3.28515625" style="22" customWidth="1"/>
    <col min="7171" max="7171" width="105.140625" style="22" bestFit="1" customWidth="1"/>
    <col min="7172" max="7175" width="11" style="22" customWidth="1"/>
    <col min="7176" max="7176" width="16.42578125" style="22" customWidth="1"/>
    <col min="7177" max="7177" width="30.28515625" style="22" customWidth="1"/>
    <col min="7178" max="7178" width="8.42578125" style="22" customWidth="1"/>
    <col min="7179" max="7424" width="9.140625" style="22"/>
    <col min="7425" max="7425" width="1.42578125" style="22" customWidth="1"/>
    <col min="7426" max="7426" width="3.28515625" style="22" customWidth="1"/>
    <col min="7427" max="7427" width="105.140625" style="22" bestFit="1" customWidth="1"/>
    <col min="7428" max="7431" width="11" style="22" customWidth="1"/>
    <col min="7432" max="7432" width="16.42578125" style="22" customWidth="1"/>
    <col min="7433" max="7433" width="30.28515625" style="22" customWidth="1"/>
    <col min="7434" max="7434" width="8.42578125" style="22" customWidth="1"/>
    <col min="7435" max="7680" width="9.140625" style="22"/>
    <col min="7681" max="7681" width="1.42578125" style="22" customWidth="1"/>
    <col min="7682" max="7682" width="3.28515625" style="22" customWidth="1"/>
    <col min="7683" max="7683" width="105.140625" style="22" bestFit="1" customWidth="1"/>
    <col min="7684" max="7687" width="11" style="22" customWidth="1"/>
    <col min="7688" max="7688" width="16.42578125" style="22" customWidth="1"/>
    <col min="7689" max="7689" width="30.28515625" style="22" customWidth="1"/>
    <col min="7690" max="7690" width="8.42578125" style="22" customWidth="1"/>
    <col min="7691" max="7936" width="9.140625" style="22"/>
    <col min="7937" max="7937" width="1.42578125" style="22" customWidth="1"/>
    <col min="7938" max="7938" width="3.28515625" style="22" customWidth="1"/>
    <col min="7939" max="7939" width="105.140625" style="22" bestFit="1" customWidth="1"/>
    <col min="7940" max="7943" width="11" style="22" customWidth="1"/>
    <col min="7944" max="7944" width="16.42578125" style="22" customWidth="1"/>
    <col min="7945" max="7945" width="30.28515625" style="22" customWidth="1"/>
    <col min="7946" max="7946" width="8.42578125" style="22" customWidth="1"/>
    <col min="7947" max="8192" width="9.140625" style="22"/>
    <col min="8193" max="8193" width="1.42578125" style="22" customWidth="1"/>
    <col min="8194" max="8194" width="3.28515625" style="22" customWidth="1"/>
    <col min="8195" max="8195" width="105.140625" style="22" bestFit="1" customWidth="1"/>
    <col min="8196" max="8199" width="11" style="22" customWidth="1"/>
    <col min="8200" max="8200" width="16.42578125" style="22" customWidth="1"/>
    <col min="8201" max="8201" width="30.28515625" style="22" customWidth="1"/>
    <col min="8202" max="8202" width="8.42578125" style="22" customWidth="1"/>
    <col min="8203" max="8448" width="9.140625" style="22"/>
    <col min="8449" max="8449" width="1.42578125" style="22" customWidth="1"/>
    <col min="8450" max="8450" width="3.28515625" style="22" customWidth="1"/>
    <col min="8451" max="8451" width="105.140625" style="22" bestFit="1" customWidth="1"/>
    <col min="8452" max="8455" width="11" style="22" customWidth="1"/>
    <col min="8456" max="8456" width="16.42578125" style="22" customWidth="1"/>
    <col min="8457" max="8457" width="30.28515625" style="22" customWidth="1"/>
    <col min="8458" max="8458" width="8.42578125" style="22" customWidth="1"/>
    <col min="8459" max="8704" width="9.140625" style="22"/>
    <col min="8705" max="8705" width="1.42578125" style="22" customWidth="1"/>
    <col min="8706" max="8706" width="3.28515625" style="22" customWidth="1"/>
    <col min="8707" max="8707" width="105.140625" style="22" bestFit="1" customWidth="1"/>
    <col min="8708" max="8711" width="11" style="22" customWidth="1"/>
    <col min="8712" max="8712" width="16.42578125" style="22" customWidth="1"/>
    <col min="8713" max="8713" width="30.28515625" style="22" customWidth="1"/>
    <col min="8714" max="8714" width="8.42578125" style="22" customWidth="1"/>
    <col min="8715" max="8960" width="9.140625" style="22"/>
    <col min="8961" max="8961" width="1.42578125" style="22" customWidth="1"/>
    <col min="8962" max="8962" width="3.28515625" style="22" customWidth="1"/>
    <col min="8963" max="8963" width="105.140625" style="22" bestFit="1" customWidth="1"/>
    <col min="8964" max="8967" width="11" style="22" customWidth="1"/>
    <col min="8968" max="8968" width="16.42578125" style="22" customWidth="1"/>
    <col min="8969" max="8969" width="30.28515625" style="22" customWidth="1"/>
    <col min="8970" max="8970" width="8.42578125" style="22" customWidth="1"/>
    <col min="8971" max="9216" width="9.140625" style="22"/>
    <col min="9217" max="9217" width="1.42578125" style="22" customWidth="1"/>
    <col min="9218" max="9218" width="3.28515625" style="22" customWidth="1"/>
    <col min="9219" max="9219" width="105.140625" style="22" bestFit="1" customWidth="1"/>
    <col min="9220" max="9223" width="11" style="22" customWidth="1"/>
    <col min="9224" max="9224" width="16.42578125" style="22" customWidth="1"/>
    <col min="9225" max="9225" width="30.28515625" style="22" customWidth="1"/>
    <col min="9226" max="9226" width="8.42578125" style="22" customWidth="1"/>
    <col min="9227" max="9472" width="9.140625" style="22"/>
    <col min="9473" max="9473" width="1.42578125" style="22" customWidth="1"/>
    <col min="9474" max="9474" width="3.28515625" style="22" customWidth="1"/>
    <col min="9475" max="9475" width="105.140625" style="22" bestFit="1" customWidth="1"/>
    <col min="9476" max="9479" width="11" style="22" customWidth="1"/>
    <col min="9480" max="9480" width="16.42578125" style="22" customWidth="1"/>
    <col min="9481" max="9481" width="30.28515625" style="22" customWidth="1"/>
    <col min="9482" max="9482" width="8.42578125" style="22" customWidth="1"/>
    <col min="9483" max="9728" width="9.140625" style="22"/>
    <col min="9729" max="9729" width="1.42578125" style="22" customWidth="1"/>
    <col min="9730" max="9730" width="3.28515625" style="22" customWidth="1"/>
    <col min="9731" max="9731" width="105.140625" style="22" bestFit="1" customWidth="1"/>
    <col min="9732" max="9735" width="11" style="22" customWidth="1"/>
    <col min="9736" max="9736" width="16.42578125" style="22" customWidth="1"/>
    <col min="9737" max="9737" width="30.28515625" style="22" customWidth="1"/>
    <col min="9738" max="9738" width="8.42578125" style="22" customWidth="1"/>
    <col min="9739" max="9984" width="9.140625" style="22"/>
    <col min="9985" max="9985" width="1.42578125" style="22" customWidth="1"/>
    <col min="9986" max="9986" width="3.28515625" style="22" customWidth="1"/>
    <col min="9987" max="9987" width="105.140625" style="22" bestFit="1" customWidth="1"/>
    <col min="9988" max="9991" width="11" style="22" customWidth="1"/>
    <col min="9992" max="9992" width="16.42578125" style="22" customWidth="1"/>
    <col min="9993" max="9993" width="30.28515625" style="22" customWidth="1"/>
    <col min="9994" max="9994" width="8.42578125" style="22" customWidth="1"/>
    <col min="9995" max="10240" width="9.140625" style="22"/>
    <col min="10241" max="10241" width="1.42578125" style="22" customWidth="1"/>
    <col min="10242" max="10242" width="3.28515625" style="22" customWidth="1"/>
    <col min="10243" max="10243" width="105.140625" style="22" bestFit="1" customWidth="1"/>
    <col min="10244" max="10247" width="11" style="22" customWidth="1"/>
    <col min="10248" max="10248" width="16.42578125" style="22" customWidth="1"/>
    <col min="10249" max="10249" width="30.28515625" style="22" customWidth="1"/>
    <col min="10250" max="10250" width="8.42578125" style="22" customWidth="1"/>
    <col min="10251" max="10496" width="9.140625" style="22"/>
    <col min="10497" max="10497" width="1.42578125" style="22" customWidth="1"/>
    <col min="10498" max="10498" width="3.28515625" style="22" customWidth="1"/>
    <col min="10499" max="10499" width="105.140625" style="22" bestFit="1" customWidth="1"/>
    <col min="10500" max="10503" width="11" style="22" customWidth="1"/>
    <col min="10504" max="10504" width="16.42578125" style="22" customWidth="1"/>
    <col min="10505" max="10505" width="30.28515625" style="22" customWidth="1"/>
    <col min="10506" max="10506" width="8.42578125" style="22" customWidth="1"/>
    <col min="10507" max="10752" width="9.140625" style="22"/>
    <col min="10753" max="10753" width="1.42578125" style="22" customWidth="1"/>
    <col min="10754" max="10754" width="3.28515625" style="22" customWidth="1"/>
    <col min="10755" max="10755" width="105.140625" style="22" bestFit="1" customWidth="1"/>
    <col min="10756" max="10759" width="11" style="22" customWidth="1"/>
    <col min="10760" max="10760" width="16.42578125" style="22" customWidth="1"/>
    <col min="10761" max="10761" width="30.28515625" style="22" customWidth="1"/>
    <col min="10762" max="10762" width="8.42578125" style="22" customWidth="1"/>
    <col min="10763" max="11008" width="9.140625" style="22"/>
    <col min="11009" max="11009" width="1.42578125" style="22" customWidth="1"/>
    <col min="11010" max="11010" width="3.28515625" style="22" customWidth="1"/>
    <col min="11011" max="11011" width="105.140625" style="22" bestFit="1" customWidth="1"/>
    <col min="11012" max="11015" width="11" style="22" customWidth="1"/>
    <col min="11016" max="11016" width="16.42578125" style="22" customWidth="1"/>
    <col min="11017" max="11017" width="30.28515625" style="22" customWidth="1"/>
    <col min="11018" max="11018" width="8.42578125" style="22" customWidth="1"/>
    <col min="11019" max="11264" width="9.140625" style="22"/>
    <col min="11265" max="11265" width="1.42578125" style="22" customWidth="1"/>
    <col min="11266" max="11266" width="3.28515625" style="22" customWidth="1"/>
    <col min="11267" max="11267" width="105.140625" style="22" bestFit="1" customWidth="1"/>
    <col min="11268" max="11271" width="11" style="22" customWidth="1"/>
    <col min="11272" max="11272" width="16.42578125" style="22" customWidth="1"/>
    <col min="11273" max="11273" width="30.28515625" style="22" customWidth="1"/>
    <col min="11274" max="11274" width="8.42578125" style="22" customWidth="1"/>
    <col min="11275" max="11520" width="9.140625" style="22"/>
    <col min="11521" max="11521" width="1.42578125" style="22" customWidth="1"/>
    <col min="11522" max="11522" width="3.28515625" style="22" customWidth="1"/>
    <col min="11523" max="11523" width="105.140625" style="22" bestFit="1" customWidth="1"/>
    <col min="11524" max="11527" width="11" style="22" customWidth="1"/>
    <col min="11528" max="11528" width="16.42578125" style="22" customWidth="1"/>
    <col min="11529" max="11529" width="30.28515625" style="22" customWidth="1"/>
    <col min="11530" max="11530" width="8.42578125" style="22" customWidth="1"/>
    <col min="11531" max="11776" width="9.140625" style="22"/>
    <col min="11777" max="11777" width="1.42578125" style="22" customWidth="1"/>
    <col min="11778" max="11778" width="3.28515625" style="22" customWidth="1"/>
    <col min="11779" max="11779" width="105.140625" style="22" bestFit="1" customWidth="1"/>
    <col min="11780" max="11783" width="11" style="22" customWidth="1"/>
    <col min="11784" max="11784" width="16.42578125" style="22" customWidth="1"/>
    <col min="11785" max="11785" width="30.28515625" style="22" customWidth="1"/>
    <col min="11786" max="11786" width="8.42578125" style="22" customWidth="1"/>
    <col min="11787" max="12032" width="9.140625" style="22"/>
    <col min="12033" max="12033" width="1.42578125" style="22" customWidth="1"/>
    <col min="12034" max="12034" width="3.28515625" style="22" customWidth="1"/>
    <col min="12035" max="12035" width="105.140625" style="22" bestFit="1" customWidth="1"/>
    <col min="12036" max="12039" width="11" style="22" customWidth="1"/>
    <col min="12040" max="12040" width="16.42578125" style="22" customWidth="1"/>
    <col min="12041" max="12041" width="30.28515625" style="22" customWidth="1"/>
    <col min="12042" max="12042" width="8.42578125" style="22" customWidth="1"/>
    <col min="12043" max="12288" width="9.140625" style="22"/>
    <col min="12289" max="12289" width="1.42578125" style="22" customWidth="1"/>
    <col min="12290" max="12290" width="3.28515625" style="22" customWidth="1"/>
    <col min="12291" max="12291" width="105.140625" style="22" bestFit="1" customWidth="1"/>
    <col min="12292" max="12295" width="11" style="22" customWidth="1"/>
    <col min="12296" max="12296" width="16.42578125" style="22" customWidth="1"/>
    <col min="12297" max="12297" width="30.28515625" style="22" customWidth="1"/>
    <col min="12298" max="12298" width="8.42578125" style="22" customWidth="1"/>
    <col min="12299" max="12544" width="9.140625" style="22"/>
    <col min="12545" max="12545" width="1.42578125" style="22" customWidth="1"/>
    <col min="12546" max="12546" width="3.28515625" style="22" customWidth="1"/>
    <col min="12547" max="12547" width="105.140625" style="22" bestFit="1" customWidth="1"/>
    <col min="12548" max="12551" width="11" style="22" customWidth="1"/>
    <col min="12552" max="12552" width="16.42578125" style="22" customWidth="1"/>
    <col min="12553" max="12553" width="30.28515625" style="22" customWidth="1"/>
    <col min="12554" max="12554" width="8.42578125" style="22" customWidth="1"/>
    <col min="12555" max="12800" width="9.140625" style="22"/>
    <col min="12801" max="12801" width="1.42578125" style="22" customWidth="1"/>
    <col min="12802" max="12802" width="3.28515625" style="22" customWidth="1"/>
    <col min="12803" max="12803" width="105.140625" style="22" bestFit="1" customWidth="1"/>
    <col min="12804" max="12807" width="11" style="22" customWidth="1"/>
    <col min="12808" max="12808" width="16.42578125" style="22" customWidth="1"/>
    <col min="12809" max="12809" width="30.28515625" style="22" customWidth="1"/>
    <col min="12810" max="12810" width="8.42578125" style="22" customWidth="1"/>
    <col min="12811" max="13056" width="9.140625" style="22"/>
    <col min="13057" max="13057" width="1.42578125" style="22" customWidth="1"/>
    <col min="13058" max="13058" width="3.28515625" style="22" customWidth="1"/>
    <col min="13059" max="13059" width="105.140625" style="22" bestFit="1" customWidth="1"/>
    <col min="13060" max="13063" width="11" style="22" customWidth="1"/>
    <col min="13064" max="13064" width="16.42578125" style="22" customWidth="1"/>
    <col min="13065" max="13065" width="30.28515625" style="22" customWidth="1"/>
    <col min="13066" max="13066" width="8.42578125" style="22" customWidth="1"/>
    <col min="13067" max="13312" width="9.140625" style="22"/>
    <col min="13313" max="13313" width="1.42578125" style="22" customWidth="1"/>
    <col min="13314" max="13314" width="3.28515625" style="22" customWidth="1"/>
    <col min="13315" max="13315" width="105.140625" style="22" bestFit="1" customWidth="1"/>
    <col min="13316" max="13319" width="11" style="22" customWidth="1"/>
    <col min="13320" max="13320" width="16.42578125" style="22" customWidth="1"/>
    <col min="13321" max="13321" width="30.28515625" style="22" customWidth="1"/>
    <col min="13322" max="13322" width="8.42578125" style="22" customWidth="1"/>
    <col min="13323" max="13568" width="9.140625" style="22"/>
    <col min="13569" max="13569" width="1.42578125" style="22" customWidth="1"/>
    <col min="13570" max="13570" width="3.28515625" style="22" customWidth="1"/>
    <col min="13571" max="13571" width="105.140625" style="22" bestFit="1" customWidth="1"/>
    <col min="13572" max="13575" width="11" style="22" customWidth="1"/>
    <col min="13576" max="13576" width="16.42578125" style="22" customWidth="1"/>
    <col min="13577" max="13577" width="30.28515625" style="22" customWidth="1"/>
    <col min="13578" max="13578" width="8.42578125" style="22" customWidth="1"/>
    <col min="13579" max="13824" width="9.140625" style="22"/>
    <col min="13825" max="13825" width="1.42578125" style="22" customWidth="1"/>
    <col min="13826" max="13826" width="3.28515625" style="22" customWidth="1"/>
    <col min="13827" max="13827" width="105.140625" style="22" bestFit="1" customWidth="1"/>
    <col min="13828" max="13831" width="11" style="22" customWidth="1"/>
    <col min="13832" max="13832" width="16.42578125" style="22" customWidth="1"/>
    <col min="13833" max="13833" width="30.28515625" style="22" customWidth="1"/>
    <col min="13834" max="13834" width="8.42578125" style="22" customWidth="1"/>
    <col min="13835" max="14080" width="9.140625" style="22"/>
    <col min="14081" max="14081" width="1.42578125" style="22" customWidth="1"/>
    <col min="14082" max="14082" width="3.28515625" style="22" customWidth="1"/>
    <col min="14083" max="14083" width="105.140625" style="22" bestFit="1" customWidth="1"/>
    <col min="14084" max="14087" width="11" style="22" customWidth="1"/>
    <col min="14088" max="14088" width="16.42578125" style="22" customWidth="1"/>
    <col min="14089" max="14089" width="30.28515625" style="22" customWidth="1"/>
    <col min="14090" max="14090" width="8.42578125" style="22" customWidth="1"/>
    <col min="14091" max="14336" width="9.140625" style="22"/>
    <col min="14337" max="14337" width="1.42578125" style="22" customWidth="1"/>
    <col min="14338" max="14338" width="3.28515625" style="22" customWidth="1"/>
    <col min="14339" max="14339" width="105.140625" style="22" bestFit="1" customWidth="1"/>
    <col min="14340" max="14343" width="11" style="22" customWidth="1"/>
    <col min="14344" max="14344" width="16.42578125" style="22" customWidth="1"/>
    <col min="14345" max="14345" width="30.28515625" style="22" customWidth="1"/>
    <col min="14346" max="14346" width="8.42578125" style="22" customWidth="1"/>
    <col min="14347" max="14592" width="9.140625" style="22"/>
    <col min="14593" max="14593" width="1.42578125" style="22" customWidth="1"/>
    <col min="14594" max="14594" width="3.28515625" style="22" customWidth="1"/>
    <col min="14595" max="14595" width="105.140625" style="22" bestFit="1" customWidth="1"/>
    <col min="14596" max="14599" width="11" style="22" customWidth="1"/>
    <col min="14600" max="14600" width="16.42578125" style="22" customWidth="1"/>
    <col min="14601" max="14601" width="30.28515625" style="22" customWidth="1"/>
    <col min="14602" max="14602" width="8.42578125" style="22" customWidth="1"/>
    <col min="14603" max="14848" width="9.140625" style="22"/>
    <col min="14849" max="14849" width="1.42578125" style="22" customWidth="1"/>
    <col min="14850" max="14850" width="3.28515625" style="22" customWidth="1"/>
    <col min="14851" max="14851" width="105.140625" style="22" bestFit="1" customWidth="1"/>
    <col min="14852" max="14855" width="11" style="22" customWidth="1"/>
    <col min="14856" max="14856" width="16.42578125" style="22" customWidth="1"/>
    <col min="14857" max="14857" width="30.28515625" style="22" customWidth="1"/>
    <col min="14858" max="14858" width="8.42578125" style="22" customWidth="1"/>
    <col min="14859" max="15104" width="9.140625" style="22"/>
    <col min="15105" max="15105" width="1.42578125" style="22" customWidth="1"/>
    <col min="15106" max="15106" width="3.28515625" style="22" customWidth="1"/>
    <col min="15107" max="15107" width="105.140625" style="22" bestFit="1" customWidth="1"/>
    <col min="15108" max="15111" width="11" style="22" customWidth="1"/>
    <col min="15112" max="15112" width="16.42578125" style="22" customWidth="1"/>
    <col min="15113" max="15113" width="30.28515625" style="22" customWidth="1"/>
    <col min="15114" max="15114" width="8.42578125" style="22" customWidth="1"/>
    <col min="15115" max="15360" width="9.140625" style="22"/>
    <col min="15361" max="15361" width="1.42578125" style="22" customWidth="1"/>
    <col min="15362" max="15362" width="3.28515625" style="22" customWidth="1"/>
    <col min="15363" max="15363" width="105.140625" style="22" bestFit="1" customWidth="1"/>
    <col min="15364" max="15367" width="11" style="22" customWidth="1"/>
    <col min="15368" max="15368" width="16.42578125" style="22" customWidth="1"/>
    <col min="15369" max="15369" width="30.28515625" style="22" customWidth="1"/>
    <col min="15370" max="15370" width="8.42578125" style="22" customWidth="1"/>
    <col min="15371" max="15616" width="9.140625" style="22"/>
    <col min="15617" max="15617" width="1.42578125" style="22" customWidth="1"/>
    <col min="15618" max="15618" width="3.28515625" style="22" customWidth="1"/>
    <col min="15619" max="15619" width="105.140625" style="22" bestFit="1" customWidth="1"/>
    <col min="15620" max="15623" width="11" style="22" customWidth="1"/>
    <col min="15624" max="15624" width="16.42578125" style="22" customWidth="1"/>
    <col min="15625" max="15625" width="30.28515625" style="22" customWidth="1"/>
    <col min="15626" max="15626" width="8.42578125" style="22" customWidth="1"/>
    <col min="15627" max="15872" width="9.140625" style="22"/>
    <col min="15873" max="15873" width="1.42578125" style="22" customWidth="1"/>
    <col min="15874" max="15874" width="3.28515625" style="22" customWidth="1"/>
    <col min="15875" max="15875" width="105.140625" style="22" bestFit="1" customWidth="1"/>
    <col min="15876" max="15879" width="11" style="22" customWidth="1"/>
    <col min="15880" max="15880" width="16.42578125" style="22" customWidth="1"/>
    <col min="15881" max="15881" width="30.28515625" style="22" customWidth="1"/>
    <col min="15882" max="15882" width="8.42578125" style="22" customWidth="1"/>
    <col min="15883" max="16128" width="9.140625" style="22"/>
    <col min="16129" max="16129" width="1.42578125" style="22" customWidth="1"/>
    <col min="16130" max="16130" width="3.28515625" style="22" customWidth="1"/>
    <col min="16131" max="16131" width="105.140625" style="22" bestFit="1" customWidth="1"/>
    <col min="16132" max="16135" width="11" style="22" customWidth="1"/>
    <col min="16136" max="16136" width="16.42578125" style="22" customWidth="1"/>
    <col min="16137" max="16137" width="30.28515625" style="22" customWidth="1"/>
    <col min="16138" max="16138" width="8.42578125" style="22" customWidth="1"/>
    <col min="16139" max="16384" width="9.140625" style="22"/>
  </cols>
  <sheetData>
    <row r="1" spans="2:13" ht="6" customHeight="1" x14ac:dyDescent="0.25"/>
    <row r="2" spans="2:13" ht="23.25" x14ac:dyDescent="0.25">
      <c r="B2" s="252" t="s">
        <v>678</v>
      </c>
      <c r="D2" s="23"/>
      <c r="E2" s="23"/>
      <c r="F2" s="24"/>
      <c r="G2" s="24"/>
      <c r="H2" s="24"/>
      <c r="I2" s="24"/>
      <c r="J2" s="25"/>
      <c r="K2" s="24"/>
      <c r="L2" s="24"/>
      <c r="M2" s="24"/>
    </row>
    <row r="3" spans="2:13" ht="23.25" x14ac:dyDescent="0.25">
      <c r="B3" s="252" t="s">
        <v>219</v>
      </c>
      <c r="D3" s="23"/>
      <c r="E3" s="23"/>
      <c r="F3" s="24"/>
      <c r="G3" s="24"/>
      <c r="H3" s="24"/>
      <c r="I3" s="24"/>
      <c r="J3" s="25"/>
      <c r="K3" s="24"/>
      <c r="L3" s="24"/>
      <c r="M3" s="24"/>
    </row>
    <row r="4" spans="2:13" ht="23.25" x14ac:dyDescent="0.25">
      <c r="B4" s="252" t="s">
        <v>220</v>
      </c>
      <c r="D4" s="23"/>
      <c r="E4" s="23"/>
      <c r="F4" s="24"/>
      <c r="G4" s="24"/>
      <c r="H4" s="24"/>
      <c r="I4" s="24"/>
      <c r="J4" s="25"/>
      <c r="K4" s="24"/>
      <c r="L4" s="24"/>
      <c r="M4" s="24"/>
    </row>
    <row r="5" spans="2:13" ht="6.75" customHeight="1" x14ac:dyDescent="0.25">
      <c r="B5" s="34"/>
      <c r="D5" s="23"/>
      <c r="E5" s="23"/>
      <c r="F5" s="24"/>
      <c r="G5" s="24"/>
      <c r="H5" s="24"/>
      <c r="I5" s="24"/>
      <c r="J5" s="25"/>
      <c r="K5" s="24"/>
      <c r="L5" s="24"/>
      <c r="M5" s="24"/>
    </row>
    <row r="6" spans="2:13" ht="17.25" customHeight="1" x14ac:dyDescent="0.25">
      <c r="B6" s="26" t="s">
        <v>677</v>
      </c>
      <c r="D6" s="27"/>
      <c r="E6" s="27"/>
      <c r="F6" s="24"/>
      <c r="G6" s="24"/>
      <c r="H6" s="24"/>
      <c r="I6" s="24"/>
      <c r="J6" s="25"/>
      <c r="K6" s="24"/>
      <c r="L6" s="24"/>
      <c r="M6" s="24"/>
    </row>
    <row r="7" spans="2:13" ht="8.25" customHeight="1" x14ac:dyDescent="0.25">
      <c r="C7" s="27"/>
      <c r="D7" s="27"/>
      <c r="E7" s="24"/>
      <c r="F7" s="24"/>
      <c r="G7" s="24"/>
      <c r="H7" s="24"/>
      <c r="I7" s="24"/>
      <c r="J7" s="25"/>
      <c r="K7" s="24"/>
      <c r="L7" s="24"/>
      <c r="M7" s="24"/>
    </row>
    <row r="8" spans="2:13" ht="21" x14ac:dyDescent="0.25">
      <c r="B8" s="325" t="s">
        <v>218</v>
      </c>
      <c r="C8" s="27"/>
      <c r="D8" s="27"/>
      <c r="E8" s="24"/>
      <c r="F8" s="24"/>
      <c r="G8" s="24"/>
      <c r="H8" s="24"/>
      <c r="I8" s="24"/>
      <c r="J8" s="25"/>
      <c r="K8" s="24"/>
      <c r="L8" s="24"/>
      <c r="M8" s="24"/>
    </row>
    <row r="9" spans="2:13" ht="47.25" customHeight="1" x14ac:dyDescent="0.25">
      <c r="B9" s="342" t="s">
        <v>687</v>
      </c>
      <c r="C9" s="343"/>
      <c r="D9" s="343"/>
      <c r="E9" s="343"/>
      <c r="F9" s="24"/>
      <c r="G9" s="24"/>
      <c r="H9" s="24"/>
      <c r="I9" s="24"/>
      <c r="J9" s="25"/>
      <c r="K9" s="24"/>
      <c r="L9" s="24"/>
      <c r="M9" s="24"/>
    </row>
    <row r="10" spans="2:13" x14ac:dyDescent="0.2">
      <c r="B10" s="344" t="s">
        <v>679</v>
      </c>
      <c r="C10" s="345"/>
      <c r="D10" s="345"/>
      <c r="E10" s="345"/>
      <c r="F10" s="24"/>
      <c r="G10" s="24"/>
      <c r="H10" s="24"/>
      <c r="I10" s="24"/>
      <c r="J10" s="25"/>
      <c r="K10" s="24"/>
      <c r="L10" s="24"/>
      <c r="M10" s="24"/>
    </row>
    <row r="11" spans="2:13" ht="8.25" customHeight="1" x14ac:dyDescent="0.2">
      <c r="B11" s="175"/>
      <c r="C11" s="176"/>
      <c r="D11" s="176"/>
      <c r="E11" s="176"/>
      <c r="F11" s="24"/>
      <c r="G11" s="24"/>
      <c r="H11" s="24"/>
      <c r="I11" s="24"/>
      <c r="J11" s="25"/>
      <c r="K11" s="24"/>
      <c r="L11" s="24"/>
      <c r="M11" s="24"/>
    </row>
    <row r="12" spans="2:13" ht="21" x14ac:dyDescent="0.25">
      <c r="B12" s="341" t="s">
        <v>97</v>
      </c>
      <c r="C12" s="341"/>
      <c r="D12" s="341"/>
      <c r="E12" s="341"/>
      <c r="F12" s="341"/>
      <c r="G12" s="341"/>
      <c r="H12" s="341"/>
      <c r="I12" s="341"/>
      <c r="J12" s="341"/>
    </row>
    <row r="13" spans="2:13" ht="32.25" customHeight="1" x14ac:dyDescent="0.25">
      <c r="B13" s="342" t="s">
        <v>680</v>
      </c>
      <c r="C13" s="343"/>
      <c r="D13" s="343"/>
      <c r="E13" s="343"/>
      <c r="F13" s="28"/>
      <c r="G13" s="28"/>
      <c r="H13" s="28"/>
      <c r="I13" s="28"/>
      <c r="J13" s="28"/>
    </row>
    <row r="14" spans="2:13" ht="9" customHeight="1" x14ac:dyDescent="0.25">
      <c r="B14" s="98"/>
      <c r="C14" s="98"/>
    </row>
    <row r="15" spans="2:13" ht="21" customHeight="1" x14ac:dyDescent="0.25">
      <c r="B15" s="35" t="s">
        <v>489</v>
      </c>
      <c r="C15" s="35"/>
      <c r="D15" s="208" t="s">
        <v>98</v>
      </c>
      <c r="J15" s="31"/>
    </row>
    <row r="16" spans="2:13" ht="21" customHeight="1" x14ac:dyDescent="0.25">
      <c r="B16" s="35" t="s">
        <v>681</v>
      </c>
      <c r="C16" s="35"/>
      <c r="D16" s="208" t="s">
        <v>98</v>
      </c>
      <c r="J16" s="31"/>
    </row>
    <row r="17" spans="2:10" ht="21" customHeight="1" x14ac:dyDescent="0.25">
      <c r="B17" s="35" t="s">
        <v>682</v>
      </c>
      <c r="C17" s="35"/>
      <c r="D17" s="208" t="s">
        <v>98</v>
      </c>
      <c r="J17" s="31"/>
    </row>
    <row r="18" spans="2:10" ht="21" customHeight="1" x14ac:dyDescent="0.25">
      <c r="B18" s="35" t="s">
        <v>683</v>
      </c>
      <c r="C18" s="35"/>
      <c r="D18" s="208" t="s">
        <v>98</v>
      </c>
      <c r="J18" s="31"/>
    </row>
    <row r="19" spans="2:10" ht="21" customHeight="1" x14ac:dyDescent="0.25">
      <c r="B19" s="35" t="s">
        <v>684</v>
      </c>
      <c r="C19" s="35"/>
      <c r="D19" s="208" t="s">
        <v>98</v>
      </c>
      <c r="J19" s="31"/>
    </row>
    <row r="20" spans="2:10" ht="21" customHeight="1" x14ac:dyDescent="0.25">
      <c r="B20" s="35" t="s">
        <v>685</v>
      </c>
      <c r="C20" s="35"/>
      <c r="D20" s="208" t="s">
        <v>98</v>
      </c>
      <c r="J20" s="31"/>
    </row>
    <row r="21" spans="2:10" ht="12.75" customHeight="1" x14ac:dyDescent="0.25">
      <c r="B21" s="35"/>
      <c r="C21" s="35"/>
      <c r="D21" s="32"/>
    </row>
    <row r="22" spans="2:10" x14ac:dyDescent="0.25">
      <c r="B22" s="35" t="s">
        <v>490</v>
      </c>
      <c r="C22" s="35"/>
      <c r="D22" s="208" t="s">
        <v>98</v>
      </c>
    </row>
    <row r="23" spans="2:10" ht="13.5" customHeight="1" x14ac:dyDescent="0.25">
      <c r="B23" s="35"/>
      <c r="C23" s="35"/>
      <c r="D23" s="208"/>
    </row>
    <row r="24" spans="2:10" ht="16.5" customHeight="1" x14ac:dyDescent="0.25">
      <c r="B24" s="35" t="s">
        <v>686</v>
      </c>
      <c r="C24" s="35"/>
      <c r="D24" s="208" t="s">
        <v>98</v>
      </c>
    </row>
    <row r="25" spans="2:10" x14ac:dyDescent="0.25">
      <c r="D25" s="33"/>
    </row>
    <row r="26" spans="2:10" x14ac:dyDescent="0.25">
      <c r="D26" s="33"/>
    </row>
    <row r="27" spans="2:10" x14ac:dyDescent="0.25">
      <c r="D27" s="32"/>
    </row>
    <row r="28" spans="2:10" x14ac:dyDescent="0.25">
      <c r="D28" s="32"/>
    </row>
    <row r="29" spans="2:10" x14ac:dyDescent="0.25">
      <c r="B29" s="30"/>
      <c r="D29" s="32"/>
    </row>
    <row r="30" spans="2:10" x14ac:dyDescent="0.25">
      <c r="D30" s="32"/>
    </row>
    <row r="31" spans="2:10" x14ac:dyDescent="0.25">
      <c r="D31" s="32"/>
    </row>
    <row r="32" spans="2:10" x14ac:dyDescent="0.25">
      <c r="D32" s="32"/>
    </row>
    <row r="34" spans="2:2" x14ac:dyDescent="0.25">
      <c r="B34" s="22" t="s">
        <v>94</v>
      </c>
    </row>
  </sheetData>
  <mergeCells count="4">
    <mergeCell ref="B12:J12"/>
    <mergeCell ref="B13:E13"/>
    <mergeCell ref="B9:E9"/>
    <mergeCell ref="B10:E10"/>
  </mergeCells>
  <hyperlinks>
    <hyperlink ref="D19" location="'P1.5 - Young People (under 18)'!A1" display="link" xr:uid="{00000000-0004-0000-0000-000000000000}"/>
    <hyperlink ref="D15" location="'P1.1 - Overview'!A1" display="link" xr:uid="{00000000-0004-0000-0000-000001000000}"/>
    <hyperlink ref="D20" location="'P1.6 - Forensic Services'!A1" display="link" xr:uid="{00000000-0004-0000-0000-000002000000}"/>
    <hyperlink ref="B10" r:id="rId1" display="http://www.gov.scot/Topics/Statistics/Browse/Health/DataSupplier/Census2016/Guidance" xr:uid="{00000000-0004-0000-0000-000003000000}"/>
    <hyperlink ref="D22" location="'P2.1 - Out with NHS Scotland'!A1" display="link" xr:uid="{00000000-0004-0000-0000-000004000000}"/>
    <hyperlink ref="D17" location="'P1.3 - All Patients Overview'!A1" display="link" xr:uid="{00000000-0004-0000-0000-000005000000}"/>
    <hyperlink ref="B10:E10" r:id="rId2" display="https://www2.gov.scot/Topics/Statistics/Browse/Health/DataSupplier/InpatientCensus2019/Guidance19" xr:uid="{00000000-0004-0000-0000-000006000000}"/>
    <hyperlink ref="D16" location="'P1.2 - Ward Breakdowns'!A1" display="link" xr:uid="{00000000-0004-0000-0000-000007000000}"/>
    <hyperlink ref="D18" location="'P1.4 - Adults'!A1" display="link" xr:uid="{00000000-0004-0000-0000-000008000000}"/>
    <hyperlink ref="D24" location="'Annex A'!A1" display="link" xr:uid="{00000000-0004-0000-0000-000009000000}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P240"/>
  <sheetViews>
    <sheetView showGridLines="0" zoomScale="90" zoomScaleNormal="90" workbookViewId="0"/>
  </sheetViews>
  <sheetFormatPr defaultRowHeight="15" x14ac:dyDescent="0.25"/>
  <cols>
    <col min="1" max="1" width="1" style="20" customWidth="1"/>
    <col min="2" max="2" width="48.140625" style="1" bestFit="1" customWidth="1"/>
    <col min="3" max="7" width="12.5703125" style="1" customWidth="1"/>
    <col min="8" max="10" width="9.140625" style="1"/>
    <col min="11" max="11" width="20.28515625" style="1" customWidth="1"/>
    <col min="12" max="16384" width="9.140625" style="1"/>
  </cols>
  <sheetData>
    <row r="1" spans="1:16" ht="6" customHeight="1" x14ac:dyDescent="0.25"/>
    <row r="2" spans="1:16" ht="23.25" x14ac:dyDescent="0.25">
      <c r="B2" s="252" t="s">
        <v>492</v>
      </c>
    </row>
    <row r="3" spans="1:16" ht="6.75" customHeight="1" x14ac:dyDescent="0.25">
      <c r="B3" s="252"/>
    </row>
    <row r="4" spans="1:16" ht="21" x14ac:dyDescent="0.35">
      <c r="B4" s="255" t="s">
        <v>604</v>
      </c>
      <c r="P4" s="123" t="s">
        <v>432</v>
      </c>
    </row>
    <row r="5" spans="1:16" ht="6" customHeight="1" x14ac:dyDescent="0.25"/>
    <row r="6" spans="1:16" ht="17.25" customHeight="1" x14ac:dyDescent="0.25">
      <c r="B6" s="353" t="s">
        <v>736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</row>
    <row r="7" spans="1:16" ht="5.25" customHeight="1" x14ac:dyDescent="0.25"/>
    <row r="8" spans="1:16" s="7" customFormat="1" ht="18.75" x14ac:dyDescent="0.3">
      <c r="A8" s="20"/>
      <c r="B8" s="254" t="s">
        <v>616</v>
      </c>
      <c r="C8" s="109"/>
      <c r="D8" s="109"/>
    </row>
    <row r="9" spans="1:16" s="20" customFormat="1" ht="7.5" customHeight="1" x14ac:dyDescent="0.3">
      <c r="B9" s="256"/>
      <c r="C9" s="144"/>
      <c r="D9" s="144"/>
    </row>
    <row r="10" spans="1:16" s="20" customFormat="1" ht="15.75" x14ac:dyDescent="0.25">
      <c r="B10" s="143" t="s">
        <v>617</v>
      </c>
      <c r="C10" s="144"/>
      <c r="D10" s="144"/>
    </row>
    <row r="11" spans="1:16" ht="8.25" customHeight="1" x14ac:dyDescent="0.25">
      <c r="B11" s="102"/>
      <c r="C11" s="102"/>
      <c r="D11" s="102"/>
    </row>
    <row r="12" spans="1:16" ht="17.25" customHeight="1" x14ac:dyDescent="0.25">
      <c r="B12" s="177" t="s">
        <v>1</v>
      </c>
      <c r="C12" s="235">
        <v>2014</v>
      </c>
      <c r="D12" s="234">
        <v>2016</v>
      </c>
      <c r="E12" s="234">
        <v>2017</v>
      </c>
      <c r="F12" s="234">
        <v>2018</v>
      </c>
      <c r="G12" s="234">
        <v>2019</v>
      </c>
      <c r="H12" s="5"/>
      <c r="I12" s="5"/>
    </row>
    <row r="13" spans="1:16" ht="15.75" x14ac:dyDescent="0.25">
      <c r="B13" s="102" t="s">
        <v>2</v>
      </c>
      <c r="C13" s="227" t="s">
        <v>93</v>
      </c>
      <c r="D13" s="153" t="s">
        <v>93</v>
      </c>
      <c r="E13" s="153">
        <v>16</v>
      </c>
      <c r="F13" s="153">
        <v>18</v>
      </c>
      <c r="G13" s="153">
        <v>19</v>
      </c>
      <c r="H13" s="15"/>
      <c r="I13" s="213"/>
    </row>
    <row r="14" spans="1:16" ht="15.75" x14ac:dyDescent="0.25">
      <c r="B14" s="102" t="s">
        <v>3</v>
      </c>
      <c r="C14" s="227">
        <v>0</v>
      </c>
      <c r="D14" s="153" t="s">
        <v>93</v>
      </c>
      <c r="E14" s="153">
        <v>0</v>
      </c>
      <c r="F14" s="153">
        <v>0</v>
      </c>
      <c r="G14" s="153">
        <v>0</v>
      </c>
      <c r="H14" s="15"/>
    </row>
    <row r="15" spans="1:16" ht="15.75" x14ac:dyDescent="0.25">
      <c r="B15" s="102" t="s">
        <v>4</v>
      </c>
      <c r="C15" s="227">
        <v>0</v>
      </c>
      <c r="D15" s="153" t="s">
        <v>93</v>
      </c>
      <c r="E15" s="153">
        <v>0</v>
      </c>
      <c r="F15" s="153" t="s">
        <v>93</v>
      </c>
      <c r="G15" s="153" t="s">
        <v>93</v>
      </c>
      <c r="H15" s="15"/>
      <c r="I15" s="213"/>
      <c r="J15" s="59"/>
    </row>
    <row r="16" spans="1:16" ht="15.75" x14ac:dyDescent="0.25">
      <c r="B16" s="102" t="s">
        <v>5</v>
      </c>
      <c r="C16" s="227">
        <v>31</v>
      </c>
      <c r="D16" s="153">
        <v>34</v>
      </c>
      <c r="E16" s="153">
        <v>39</v>
      </c>
      <c r="F16" s="153">
        <v>35</v>
      </c>
      <c r="G16" s="153">
        <v>39</v>
      </c>
      <c r="H16" s="15"/>
      <c r="I16" s="213"/>
    </row>
    <row r="17" spans="1:10" ht="15.75" x14ac:dyDescent="0.25">
      <c r="B17" s="102" t="s">
        <v>6</v>
      </c>
      <c r="C17" s="227">
        <v>20</v>
      </c>
      <c r="D17" s="153" t="s">
        <v>93</v>
      </c>
      <c r="E17" s="153" t="s">
        <v>93</v>
      </c>
      <c r="F17" s="153" t="s">
        <v>93</v>
      </c>
      <c r="G17" s="153" t="s">
        <v>93</v>
      </c>
      <c r="H17" s="15"/>
      <c r="I17" s="213"/>
    </row>
    <row r="18" spans="1:10" ht="15.75" x14ac:dyDescent="0.25">
      <c r="B18" s="102" t="s">
        <v>7</v>
      </c>
      <c r="C18" s="227">
        <v>42</v>
      </c>
      <c r="D18" s="153">
        <v>42</v>
      </c>
      <c r="E18" s="153">
        <v>40</v>
      </c>
      <c r="F18" s="153">
        <v>41</v>
      </c>
      <c r="G18" s="153">
        <v>37</v>
      </c>
      <c r="H18" s="15"/>
      <c r="I18" s="213"/>
    </row>
    <row r="19" spans="1:10" ht="15.75" x14ac:dyDescent="0.25">
      <c r="B19" s="102" t="s">
        <v>8</v>
      </c>
      <c r="C19" s="227">
        <v>128</v>
      </c>
      <c r="D19" s="153">
        <v>122</v>
      </c>
      <c r="E19" s="153">
        <v>119</v>
      </c>
      <c r="F19" s="153">
        <v>123</v>
      </c>
      <c r="G19" s="153">
        <v>119</v>
      </c>
      <c r="H19" s="15"/>
      <c r="I19" s="213"/>
    </row>
    <row r="20" spans="1:10" ht="15.75" x14ac:dyDescent="0.25">
      <c r="B20" s="102" t="s">
        <v>9</v>
      </c>
      <c r="C20" s="227" t="s">
        <v>93</v>
      </c>
      <c r="D20" s="153" t="s">
        <v>93</v>
      </c>
      <c r="E20" s="153" t="s">
        <v>93</v>
      </c>
      <c r="F20" s="153" t="s">
        <v>93</v>
      </c>
      <c r="G20" s="153" t="s">
        <v>93</v>
      </c>
      <c r="H20" s="15"/>
      <c r="I20" s="213"/>
      <c r="J20" s="59"/>
    </row>
    <row r="21" spans="1:10" ht="15.75" x14ac:dyDescent="0.25">
      <c r="B21" s="102" t="s">
        <v>10</v>
      </c>
      <c r="C21" s="227">
        <v>19</v>
      </c>
      <c r="D21" s="153">
        <v>15</v>
      </c>
      <c r="E21" s="153">
        <v>20</v>
      </c>
      <c r="F21" s="153">
        <v>25</v>
      </c>
      <c r="G21" s="153">
        <v>28</v>
      </c>
      <c r="H21" s="15"/>
      <c r="I21" s="213"/>
    </row>
    <row r="22" spans="1:10" ht="15.75" x14ac:dyDescent="0.25">
      <c r="B22" s="102" t="s">
        <v>11</v>
      </c>
      <c r="C22" s="227">
        <v>65</v>
      </c>
      <c r="D22" s="153">
        <v>47</v>
      </c>
      <c r="E22" s="153">
        <v>56</v>
      </c>
      <c r="F22" s="153">
        <v>51</v>
      </c>
      <c r="G22" s="153">
        <v>72</v>
      </c>
      <c r="H22" s="15"/>
      <c r="I22" s="213"/>
    </row>
    <row r="23" spans="1:10" ht="15.75" x14ac:dyDescent="0.25">
      <c r="B23" s="102" t="s">
        <v>12</v>
      </c>
      <c r="C23" s="227">
        <v>65</v>
      </c>
      <c r="D23" s="153">
        <v>55</v>
      </c>
      <c r="E23" s="153">
        <v>64</v>
      </c>
      <c r="F23" s="153">
        <v>62</v>
      </c>
      <c r="G23" s="153">
        <v>49</v>
      </c>
      <c r="H23" s="15"/>
      <c r="I23" s="213"/>
    </row>
    <row r="24" spans="1:10" ht="15.75" x14ac:dyDescent="0.25">
      <c r="B24" s="102" t="s">
        <v>13</v>
      </c>
      <c r="C24" s="227">
        <v>0</v>
      </c>
      <c r="D24" s="153">
        <v>0</v>
      </c>
      <c r="E24" s="153">
        <v>0</v>
      </c>
      <c r="F24" s="153">
        <v>0</v>
      </c>
      <c r="G24" s="153">
        <v>0</v>
      </c>
      <c r="H24" s="15"/>
    </row>
    <row r="25" spans="1:10" ht="15.75" x14ac:dyDescent="0.25">
      <c r="B25" s="102" t="s">
        <v>14</v>
      </c>
      <c r="C25" s="227">
        <v>121</v>
      </c>
      <c r="D25" s="153">
        <v>117</v>
      </c>
      <c r="E25" s="153">
        <v>111</v>
      </c>
      <c r="F25" s="153">
        <v>108</v>
      </c>
      <c r="G25" s="153">
        <v>109</v>
      </c>
      <c r="H25" s="15"/>
      <c r="I25" s="213"/>
    </row>
    <row r="26" spans="1:10" ht="16.5" thickBot="1" x14ac:dyDescent="0.3">
      <c r="B26" s="116" t="s">
        <v>15</v>
      </c>
      <c r="C26" s="236">
        <v>507</v>
      </c>
      <c r="D26" s="119">
        <v>458</v>
      </c>
      <c r="E26" s="119">
        <v>484</v>
      </c>
      <c r="F26" s="119">
        <v>475</v>
      </c>
      <c r="G26" s="119">
        <v>488</v>
      </c>
      <c r="H26" s="15"/>
      <c r="I26" s="213"/>
    </row>
    <row r="27" spans="1:10" ht="8.25" customHeight="1" x14ac:dyDescent="0.25">
      <c r="B27" s="107"/>
      <c r="C27" s="244"/>
      <c r="D27" s="244"/>
      <c r="E27" s="244"/>
      <c r="F27" s="244"/>
      <c r="G27" s="5"/>
      <c r="H27" s="15"/>
      <c r="I27" s="213"/>
    </row>
    <row r="28" spans="1:10" ht="15.75" x14ac:dyDescent="0.25">
      <c r="B28" s="333" t="s">
        <v>605</v>
      </c>
      <c r="C28" s="244"/>
      <c r="D28" s="244"/>
      <c r="E28" s="244"/>
      <c r="F28" s="244"/>
      <c r="G28" s="5"/>
      <c r="H28" s="15"/>
      <c r="I28" s="213"/>
    </row>
    <row r="29" spans="1:10" ht="12" customHeight="1" x14ac:dyDescent="0.25"/>
    <row r="30" spans="1:10" s="7" customFormat="1" ht="18.75" x14ac:dyDescent="0.3">
      <c r="A30" s="20"/>
      <c r="B30" s="254" t="s">
        <v>615</v>
      </c>
      <c r="C30" s="109"/>
      <c r="D30" s="109"/>
    </row>
    <row r="31" spans="1:10" s="20" customFormat="1" ht="7.5" customHeight="1" x14ac:dyDescent="0.3">
      <c r="B31" s="256"/>
      <c r="C31" s="144"/>
      <c r="D31" s="144"/>
    </row>
    <row r="32" spans="1:10" s="20" customFormat="1" ht="15.75" x14ac:dyDescent="0.25">
      <c r="B32" s="143" t="s">
        <v>618</v>
      </c>
      <c r="C32" s="144"/>
      <c r="D32" s="144"/>
    </row>
    <row r="33" spans="1:11" ht="8.25" customHeight="1" x14ac:dyDescent="0.25">
      <c r="B33" s="102"/>
      <c r="C33" s="102"/>
      <c r="D33" s="102"/>
    </row>
    <row r="34" spans="1:11" ht="15.75" x14ac:dyDescent="0.25">
      <c r="A34" s="142">
        <v>2014</v>
      </c>
      <c r="B34" s="187" t="s">
        <v>19</v>
      </c>
      <c r="C34" s="214">
        <v>2014</v>
      </c>
      <c r="D34" s="185">
        <v>2016</v>
      </c>
      <c r="E34" s="185">
        <v>2017</v>
      </c>
      <c r="F34" s="185">
        <v>2018</v>
      </c>
      <c r="G34" s="185">
        <v>2019</v>
      </c>
    </row>
    <row r="35" spans="1:11" ht="15.75" x14ac:dyDescent="0.25">
      <c r="A35" s="142" t="s">
        <v>19</v>
      </c>
      <c r="B35" s="105" t="s">
        <v>20</v>
      </c>
      <c r="C35" s="192">
        <v>471</v>
      </c>
      <c r="D35" s="110">
        <v>431</v>
      </c>
      <c r="E35" s="110">
        <v>453</v>
      </c>
      <c r="F35" s="110">
        <v>441</v>
      </c>
      <c r="G35" s="110">
        <v>434</v>
      </c>
    </row>
    <row r="36" spans="1:11" ht="15.75" x14ac:dyDescent="0.25">
      <c r="B36" s="105" t="s">
        <v>21</v>
      </c>
      <c r="C36" s="192">
        <v>36</v>
      </c>
      <c r="D36" s="110">
        <v>27</v>
      </c>
      <c r="E36" s="110">
        <v>31</v>
      </c>
      <c r="F36" s="110">
        <v>34</v>
      </c>
      <c r="G36" s="110">
        <v>54</v>
      </c>
    </row>
    <row r="37" spans="1:11" ht="16.5" thickBot="1" x14ac:dyDescent="0.3">
      <c r="B37" s="118" t="s">
        <v>16</v>
      </c>
      <c r="C37" s="193">
        <v>507</v>
      </c>
      <c r="D37" s="117">
        <v>458</v>
      </c>
      <c r="E37" s="117">
        <v>484</v>
      </c>
      <c r="F37" s="117">
        <v>475</v>
      </c>
      <c r="G37" s="117">
        <v>488</v>
      </c>
      <c r="H37" s="78"/>
      <c r="I37" s="78"/>
      <c r="J37" s="78"/>
      <c r="K37" s="78"/>
    </row>
    <row r="38" spans="1:11" x14ac:dyDescent="0.25">
      <c r="B38" s="84"/>
      <c r="C38" s="87"/>
      <c r="D38" s="87"/>
      <c r="E38" s="86"/>
      <c r="F38" s="90"/>
      <c r="G38" s="90"/>
      <c r="H38" s="78"/>
      <c r="I38" s="78"/>
      <c r="J38" s="78"/>
      <c r="K38" s="78"/>
    </row>
    <row r="39" spans="1:11" s="7" customFormat="1" ht="18.75" x14ac:dyDescent="0.3">
      <c r="A39" s="20"/>
      <c r="B39" s="254" t="s">
        <v>614</v>
      </c>
      <c r="C39" s="109"/>
      <c r="D39" s="109"/>
    </row>
    <row r="40" spans="1:11" s="20" customFormat="1" ht="7.5" customHeight="1" x14ac:dyDescent="0.3">
      <c r="B40" s="256"/>
      <c r="C40" s="144"/>
      <c r="D40" s="144"/>
    </row>
    <row r="41" spans="1:11" s="20" customFormat="1" ht="15.75" x14ac:dyDescent="0.25">
      <c r="B41" s="143" t="s">
        <v>619</v>
      </c>
      <c r="C41" s="144"/>
      <c r="D41" s="144"/>
    </row>
    <row r="42" spans="1:11" ht="8.25" customHeight="1" x14ac:dyDescent="0.25">
      <c r="B42" s="102"/>
      <c r="C42" s="102"/>
      <c r="D42" s="102"/>
    </row>
    <row r="43" spans="1:11" ht="15.75" x14ac:dyDescent="0.25">
      <c r="A43" s="142">
        <v>2014</v>
      </c>
      <c r="B43" s="199" t="s">
        <v>606</v>
      </c>
      <c r="C43" s="187">
        <v>2014</v>
      </c>
      <c r="D43" s="185">
        <v>2016</v>
      </c>
      <c r="E43" s="185">
        <v>2017</v>
      </c>
      <c r="F43" s="185">
        <v>2018</v>
      </c>
      <c r="G43" s="185">
        <v>2019</v>
      </c>
    </row>
    <row r="44" spans="1:11" ht="15.75" x14ac:dyDescent="0.25">
      <c r="A44" s="142" t="s">
        <v>99</v>
      </c>
      <c r="B44" s="200" t="s">
        <v>486</v>
      </c>
      <c r="C44" s="108">
        <v>228</v>
      </c>
      <c r="D44" s="108">
        <v>195</v>
      </c>
      <c r="E44" s="108">
        <v>220</v>
      </c>
      <c r="F44" s="108">
        <v>217</v>
      </c>
      <c r="G44" s="108">
        <v>204</v>
      </c>
    </row>
    <row r="45" spans="1:11" ht="15.75" x14ac:dyDescent="0.25">
      <c r="B45" s="200" t="s">
        <v>68</v>
      </c>
      <c r="C45" s="108">
        <v>263</v>
      </c>
      <c r="D45" s="108">
        <v>251</v>
      </c>
      <c r="E45" s="108">
        <v>249</v>
      </c>
      <c r="F45" s="108">
        <v>242</v>
      </c>
      <c r="G45" s="108">
        <v>242</v>
      </c>
    </row>
    <row r="46" spans="1:11" ht="15.75" customHeight="1" x14ac:dyDescent="0.25">
      <c r="B46" s="200" t="s">
        <v>18</v>
      </c>
      <c r="C46" s="108">
        <v>16</v>
      </c>
      <c r="D46" s="108">
        <v>12</v>
      </c>
      <c r="E46" s="108">
        <v>15</v>
      </c>
      <c r="F46" s="108">
        <v>16</v>
      </c>
      <c r="G46" s="108">
        <v>42</v>
      </c>
      <c r="H46" s="78"/>
      <c r="I46" s="78"/>
      <c r="J46" s="78"/>
      <c r="K46" s="78"/>
    </row>
    <row r="47" spans="1:11" ht="16.5" thickBot="1" x14ac:dyDescent="0.3">
      <c r="B47" s="201" t="s">
        <v>16</v>
      </c>
      <c r="C47" s="119">
        <v>507</v>
      </c>
      <c r="D47" s="119">
        <v>458</v>
      </c>
      <c r="E47" s="119">
        <v>484</v>
      </c>
      <c r="F47" s="119">
        <v>475</v>
      </c>
      <c r="G47" s="119">
        <v>488</v>
      </c>
      <c r="H47" s="78"/>
      <c r="I47" s="78"/>
      <c r="J47" s="78"/>
      <c r="K47" s="78"/>
    </row>
    <row r="48" spans="1:11" x14ac:dyDescent="0.25">
      <c r="G48" s="78"/>
      <c r="H48" s="78"/>
      <c r="I48" s="78"/>
      <c r="J48" s="78"/>
      <c r="K48" s="78"/>
    </row>
    <row r="49" spans="1:7" s="7" customFormat="1" ht="18.75" x14ac:dyDescent="0.3">
      <c r="A49" s="20"/>
      <c r="B49" s="254" t="s">
        <v>613</v>
      </c>
      <c r="C49" s="109"/>
      <c r="D49" s="109"/>
    </row>
    <row r="50" spans="1:7" s="20" customFormat="1" ht="7.5" customHeight="1" x14ac:dyDescent="0.3">
      <c r="B50" s="256"/>
      <c r="C50" s="144"/>
      <c r="D50" s="144"/>
    </row>
    <row r="51" spans="1:7" s="20" customFormat="1" ht="15.75" x14ac:dyDescent="0.25">
      <c r="B51" s="143" t="s">
        <v>620</v>
      </c>
      <c r="C51" s="144"/>
      <c r="D51" s="144"/>
    </row>
    <row r="52" spans="1:7" s="17" customFormat="1" ht="9" customHeight="1" x14ac:dyDescent="0.25">
      <c r="A52" s="63"/>
      <c r="C52" s="69"/>
      <c r="D52" s="69"/>
      <c r="E52" s="60"/>
      <c r="F52" s="69"/>
      <c r="G52" s="69"/>
    </row>
    <row r="53" spans="1:7" s="17" customFormat="1" ht="20.25" customHeight="1" x14ac:dyDescent="0.25">
      <c r="A53" s="63"/>
      <c r="B53" s="187" t="s">
        <v>22</v>
      </c>
      <c r="C53" s="188">
        <v>2016</v>
      </c>
      <c r="D53" s="185">
        <v>2017</v>
      </c>
      <c r="E53" s="185">
        <v>2018</v>
      </c>
      <c r="F53" s="185">
        <v>2019</v>
      </c>
      <c r="G53" s="70"/>
    </row>
    <row r="54" spans="1:7" s="17" customFormat="1" ht="15.75" x14ac:dyDescent="0.25">
      <c r="A54" s="63"/>
      <c r="B54" s="133" t="s">
        <v>261</v>
      </c>
      <c r="C54" s="231">
        <v>342</v>
      </c>
      <c r="D54" s="133">
        <v>344</v>
      </c>
      <c r="E54" s="133">
        <v>363</v>
      </c>
      <c r="F54" s="133">
        <v>354</v>
      </c>
    </row>
    <row r="55" spans="1:7" s="17" customFormat="1" ht="15.75" x14ac:dyDescent="0.25">
      <c r="A55" s="63"/>
      <c r="B55" s="133" t="s">
        <v>262</v>
      </c>
      <c r="C55" s="231">
        <v>67</v>
      </c>
      <c r="D55" s="133">
        <v>70</v>
      </c>
      <c r="E55" s="133">
        <v>66</v>
      </c>
      <c r="F55" s="133">
        <v>55</v>
      </c>
    </row>
    <row r="56" spans="1:7" s="17" customFormat="1" ht="15.75" x14ac:dyDescent="0.25">
      <c r="A56" s="63"/>
      <c r="B56" s="102" t="s">
        <v>320</v>
      </c>
      <c r="C56" s="231">
        <v>14</v>
      </c>
      <c r="D56" s="133">
        <v>18</v>
      </c>
      <c r="E56" s="133">
        <v>18</v>
      </c>
      <c r="F56" s="133">
        <v>17</v>
      </c>
    </row>
    <row r="57" spans="1:7" s="17" customFormat="1" ht="15.75" x14ac:dyDescent="0.25">
      <c r="A57" s="63"/>
      <c r="B57" s="114" t="s">
        <v>50</v>
      </c>
      <c r="C57" s="232">
        <v>35</v>
      </c>
      <c r="D57" s="114">
        <v>52</v>
      </c>
      <c r="E57" s="114">
        <v>28</v>
      </c>
      <c r="F57" s="114">
        <v>62</v>
      </c>
    </row>
    <row r="58" spans="1:7" s="17" customFormat="1" ht="15.75" x14ac:dyDescent="0.25">
      <c r="A58" s="63"/>
      <c r="B58" s="162" t="s">
        <v>16</v>
      </c>
      <c r="C58" s="237">
        <v>458</v>
      </c>
      <c r="D58" s="162">
        <v>484</v>
      </c>
      <c r="E58" s="162">
        <v>475</v>
      </c>
      <c r="F58" s="162">
        <v>488</v>
      </c>
    </row>
    <row r="59" spans="1:7" s="17" customFormat="1" ht="9" customHeight="1" x14ac:dyDescent="0.25">
      <c r="A59" s="63"/>
    </row>
    <row r="60" spans="1:7" s="17" customFormat="1" x14ac:dyDescent="0.25">
      <c r="A60" s="63"/>
      <c r="B60" s="333" t="s">
        <v>607</v>
      </c>
    </row>
    <row r="61" spans="1:7" s="17" customFormat="1" x14ac:dyDescent="0.25">
      <c r="A61" s="63"/>
      <c r="B61" s="333" t="s">
        <v>608</v>
      </c>
      <c r="C61" s="14"/>
      <c r="D61" s="14"/>
    </row>
    <row r="62" spans="1:7" s="17" customFormat="1" ht="10.5" customHeight="1" x14ac:dyDescent="0.25">
      <c r="A62" s="63"/>
      <c r="B62" s="105"/>
      <c r="C62" s="14"/>
      <c r="D62" s="14"/>
    </row>
    <row r="63" spans="1:7" s="7" customFormat="1" ht="18.75" x14ac:dyDescent="0.3">
      <c r="A63" s="20"/>
      <c r="B63" s="254" t="s">
        <v>612</v>
      </c>
      <c r="C63" s="109"/>
      <c r="D63" s="109"/>
    </row>
    <row r="64" spans="1:7" s="20" customFormat="1" ht="7.5" customHeight="1" x14ac:dyDescent="0.3">
      <c r="B64" s="256"/>
      <c r="C64" s="144"/>
      <c r="D64" s="144"/>
    </row>
    <row r="65" spans="1:7" s="20" customFormat="1" ht="15.75" x14ac:dyDescent="0.25">
      <c r="B65" s="143" t="s">
        <v>621</v>
      </c>
      <c r="C65" s="144"/>
      <c r="D65" s="144"/>
    </row>
    <row r="66" spans="1:7" s="17" customFormat="1" ht="9" customHeight="1" x14ac:dyDescent="0.25">
      <c r="A66" s="63"/>
      <c r="C66" s="69"/>
      <c r="D66" s="69"/>
      <c r="E66" s="60"/>
      <c r="F66" s="69"/>
      <c r="G66" s="69"/>
    </row>
    <row r="67" spans="1:7" s="17" customFormat="1" ht="18.75" customHeight="1" x14ac:dyDescent="0.25">
      <c r="A67" s="63"/>
      <c r="B67" s="187" t="s">
        <v>26</v>
      </c>
      <c r="C67" s="188">
        <v>2014</v>
      </c>
      <c r="D67" s="185">
        <v>2016</v>
      </c>
      <c r="E67" s="185">
        <v>2017</v>
      </c>
      <c r="F67" s="185">
        <v>2018</v>
      </c>
      <c r="G67" s="185">
        <v>2019</v>
      </c>
    </row>
    <row r="68" spans="1:7" s="17" customFormat="1" ht="15.75" x14ac:dyDescent="0.25">
      <c r="A68" s="63"/>
      <c r="B68" s="102" t="s">
        <v>29</v>
      </c>
      <c r="C68" s="238">
        <v>166</v>
      </c>
      <c r="D68" s="102">
        <v>150</v>
      </c>
      <c r="E68" s="102">
        <v>164</v>
      </c>
      <c r="F68" s="102">
        <v>154</v>
      </c>
      <c r="G68" s="102">
        <v>179</v>
      </c>
    </row>
    <row r="69" spans="1:7" s="17" customFormat="1" ht="15.75" x14ac:dyDescent="0.25">
      <c r="A69" s="63"/>
      <c r="B69" s="102" t="s">
        <v>28</v>
      </c>
      <c r="C69" s="238">
        <v>127</v>
      </c>
      <c r="D69" s="102">
        <v>138</v>
      </c>
      <c r="E69" s="102">
        <v>131</v>
      </c>
      <c r="F69" s="102">
        <v>131</v>
      </c>
      <c r="G69" s="102">
        <v>124</v>
      </c>
    </row>
    <row r="70" spans="1:7" s="17" customFormat="1" ht="15.75" x14ac:dyDescent="0.25">
      <c r="A70" s="63"/>
      <c r="B70" s="102" t="s">
        <v>27</v>
      </c>
      <c r="C70" s="238">
        <v>121</v>
      </c>
      <c r="D70" s="102">
        <v>117</v>
      </c>
      <c r="E70" s="102">
        <v>111</v>
      </c>
      <c r="F70" s="102">
        <v>108</v>
      </c>
      <c r="G70" s="102">
        <v>109</v>
      </c>
    </row>
    <row r="71" spans="1:7" s="17" customFormat="1" ht="15.75" x14ac:dyDescent="0.25">
      <c r="A71" s="63"/>
      <c r="B71" s="102" t="s">
        <v>32</v>
      </c>
      <c r="C71" s="238">
        <v>32</v>
      </c>
      <c r="D71" s="102">
        <v>20</v>
      </c>
      <c r="E71" s="102">
        <v>29</v>
      </c>
      <c r="F71" s="102">
        <v>23</v>
      </c>
      <c r="G71" s="102">
        <v>21</v>
      </c>
    </row>
    <row r="72" spans="1:7" s="17" customFormat="1" ht="15.75" x14ac:dyDescent="0.25">
      <c r="A72" s="63"/>
      <c r="B72" s="102" t="s">
        <v>31</v>
      </c>
      <c r="C72" s="238">
        <v>34</v>
      </c>
      <c r="D72" s="102">
        <v>16</v>
      </c>
      <c r="E72" s="102">
        <v>18</v>
      </c>
      <c r="F72" s="102">
        <v>24</v>
      </c>
      <c r="G72" s="102">
        <v>27</v>
      </c>
    </row>
    <row r="73" spans="1:7" s="17" customFormat="1" ht="15.75" x14ac:dyDescent="0.25">
      <c r="A73" s="63"/>
      <c r="B73" s="114" t="s">
        <v>50</v>
      </c>
      <c r="C73" s="232">
        <v>27</v>
      </c>
      <c r="D73" s="114">
        <v>17</v>
      </c>
      <c r="E73" s="114">
        <v>31</v>
      </c>
      <c r="F73" s="114">
        <v>24</v>
      </c>
      <c r="G73" s="114">
        <v>23</v>
      </c>
    </row>
    <row r="74" spans="1:7" s="17" customFormat="1" ht="15.75" x14ac:dyDescent="0.25">
      <c r="A74" s="63"/>
      <c r="B74" s="100" t="s">
        <v>16</v>
      </c>
      <c r="C74" s="239">
        <v>507</v>
      </c>
      <c r="D74" s="100">
        <v>458</v>
      </c>
      <c r="E74" s="100">
        <v>484</v>
      </c>
      <c r="F74" s="100">
        <v>475</v>
      </c>
      <c r="G74" s="100">
        <v>488</v>
      </c>
    </row>
    <row r="75" spans="1:7" s="17" customFormat="1" ht="9" customHeight="1" x14ac:dyDescent="0.25">
      <c r="A75" s="63"/>
      <c r="B75" s="1"/>
      <c r="C75" s="1"/>
      <c r="D75" s="1"/>
    </row>
    <row r="76" spans="1:7" s="17" customFormat="1" x14ac:dyDescent="0.25">
      <c r="A76" s="63"/>
      <c r="B76" s="333" t="s">
        <v>609</v>
      </c>
      <c r="C76" s="210"/>
      <c r="D76" s="210"/>
    </row>
    <row r="77" spans="1:7" s="17" customFormat="1" ht="8.25" customHeight="1" x14ac:dyDescent="0.25">
      <c r="A77" s="63"/>
      <c r="B77" s="210"/>
      <c r="C77" s="210"/>
      <c r="D77" s="210"/>
    </row>
    <row r="78" spans="1:7" s="7" customFormat="1" ht="18.75" x14ac:dyDescent="0.3">
      <c r="A78" s="20"/>
      <c r="B78" s="254" t="s">
        <v>611</v>
      </c>
      <c r="C78" s="109"/>
      <c r="D78" s="109"/>
    </row>
    <row r="79" spans="1:7" s="20" customFormat="1" ht="7.5" customHeight="1" x14ac:dyDescent="0.3">
      <c r="B79" s="256"/>
      <c r="C79" s="144"/>
      <c r="D79" s="144"/>
    </row>
    <row r="80" spans="1:7" s="20" customFormat="1" ht="15.75" x14ac:dyDescent="0.25">
      <c r="B80" s="143" t="s">
        <v>622</v>
      </c>
      <c r="C80" s="144"/>
      <c r="D80" s="144"/>
    </row>
    <row r="81" spans="1:7" s="17" customFormat="1" ht="9" customHeight="1" x14ac:dyDescent="0.25">
      <c r="A81" s="63"/>
      <c r="B81" s="163"/>
      <c r="C81" s="164"/>
      <c r="D81" s="164"/>
      <c r="E81" s="60"/>
      <c r="F81" s="69"/>
      <c r="G81" s="69"/>
    </row>
    <row r="82" spans="1:7" s="17" customFormat="1" ht="15.75" x14ac:dyDescent="0.25">
      <c r="A82" s="63"/>
      <c r="B82" s="241" t="s">
        <v>103</v>
      </c>
      <c r="C82" s="188">
        <v>2014</v>
      </c>
      <c r="D82" s="185">
        <v>2016</v>
      </c>
      <c r="E82" s="185">
        <v>2017</v>
      </c>
      <c r="F82" s="185">
        <v>2018</v>
      </c>
      <c r="G82" s="185">
        <v>2019</v>
      </c>
    </row>
    <row r="83" spans="1:7" s="17" customFormat="1" ht="15.75" x14ac:dyDescent="0.25">
      <c r="A83" s="63"/>
      <c r="B83" s="133" t="s">
        <v>36</v>
      </c>
      <c r="C83" s="231">
        <v>389</v>
      </c>
      <c r="D83" s="133">
        <v>427</v>
      </c>
      <c r="E83" s="133">
        <v>447</v>
      </c>
      <c r="F83" s="133">
        <v>450</v>
      </c>
      <c r="G83" s="133">
        <v>449</v>
      </c>
    </row>
    <row r="84" spans="1:7" s="17" customFormat="1" ht="15.75" x14ac:dyDescent="0.25">
      <c r="A84" s="63"/>
      <c r="B84" s="133" t="s">
        <v>69</v>
      </c>
      <c r="C84" s="231">
        <v>67</v>
      </c>
      <c r="D84" s="133">
        <v>19</v>
      </c>
      <c r="E84" s="133">
        <v>17</v>
      </c>
      <c r="F84" s="133">
        <v>14</v>
      </c>
      <c r="G84" s="240" t="s">
        <v>93</v>
      </c>
    </row>
    <row r="85" spans="1:7" s="17" customFormat="1" ht="15.75" x14ac:dyDescent="0.25">
      <c r="A85" s="63"/>
      <c r="B85" s="114" t="s">
        <v>50</v>
      </c>
      <c r="C85" s="232">
        <v>26</v>
      </c>
      <c r="D85" s="114">
        <v>12</v>
      </c>
      <c r="E85" s="114">
        <v>16</v>
      </c>
      <c r="F85" s="114">
        <v>11</v>
      </c>
      <c r="G85" s="312" t="s">
        <v>93</v>
      </c>
    </row>
    <row r="86" spans="1:7" s="17" customFormat="1" ht="15.75" x14ac:dyDescent="0.25">
      <c r="A86" s="63"/>
      <c r="B86" s="114" t="s">
        <v>58</v>
      </c>
      <c r="C86" s="232">
        <v>20</v>
      </c>
      <c r="D86" s="114">
        <v>0</v>
      </c>
      <c r="E86" s="114">
        <v>4</v>
      </c>
      <c r="F86" s="114">
        <v>0</v>
      </c>
      <c r="G86" s="114">
        <v>0</v>
      </c>
    </row>
    <row r="87" spans="1:7" s="17" customFormat="1" ht="15.75" x14ac:dyDescent="0.25">
      <c r="A87" s="63"/>
      <c r="B87" s="162" t="s">
        <v>16</v>
      </c>
      <c r="C87" s="237">
        <v>507</v>
      </c>
      <c r="D87" s="162">
        <v>458</v>
      </c>
      <c r="E87" s="162">
        <v>484</v>
      </c>
      <c r="F87" s="162">
        <v>475</v>
      </c>
      <c r="G87" s="162">
        <v>488</v>
      </c>
    </row>
    <row r="88" spans="1:7" s="17" customFormat="1" ht="9" customHeight="1" x14ac:dyDescent="0.25">
      <c r="A88" s="63"/>
      <c r="D88" s="38"/>
    </row>
    <row r="89" spans="1:7" s="17" customFormat="1" x14ac:dyDescent="0.25">
      <c r="A89" s="63"/>
      <c r="B89" s="333" t="s">
        <v>605</v>
      </c>
      <c r="D89" s="38"/>
    </row>
    <row r="90" spans="1:7" s="17" customFormat="1" ht="9" customHeight="1" x14ac:dyDescent="0.25">
      <c r="A90" s="63"/>
    </row>
    <row r="91" spans="1:7" s="7" customFormat="1" ht="18.75" x14ac:dyDescent="0.3">
      <c r="A91" s="20"/>
      <c r="B91" s="254" t="s">
        <v>737</v>
      </c>
      <c r="C91" s="109"/>
      <c r="D91" s="109"/>
    </row>
    <row r="92" spans="1:7" s="20" customFormat="1" ht="7.5" customHeight="1" x14ac:dyDescent="0.3">
      <c r="B92" s="256"/>
      <c r="C92" s="144"/>
      <c r="D92" s="144"/>
    </row>
    <row r="93" spans="1:7" s="20" customFormat="1" ht="15.75" x14ac:dyDescent="0.25">
      <c r="B93" s="143" t="s">
        <v>610</v>
      </c>
      <c r="C93" s="144"/>
      <c r="D93" s="144"/>
    </row>
    <row r="94" spans="1:7" s="17" customFormat="1" ht="9" customHeight="1" x14ac:dyDescent="0.25">
      <c r="A94" s="63"/>
      <c r="B94" s="163"/>
      <c r="C94" s="164"/>
      <c r="D94" s="164"/>
      <c r="E94" s="60"/>
      <c r="F94" s="69"/>
      <c r="G94" s="69"/>
    </row>
    <row r="95" spans="1:7" s="17" customFormat="1" ht="15.75" x14ac:dyDescent="0.25">
      <c r="A95" s="63"/>
      <c r="B95" s="241" t="s">
        <v>41</v>
      </c>
      <c r="C95" s="188">
        <v>2014</v>
      </c>
      <c r="D95" s="185">
        <v>2016</v>
      </c>
      <c r="E95" s="185">
        <v>2017</v>
      </c>
      <c r="F95" s="185">
        <v>2018</v>
      </c>
      <c r="G95" s="185">
        <v>2019</v>
      </c>
    </row>
    <row r="96" spans="1:7" s="17" customFormat="1" ht="15.75" x14ac:dyDescent="0.25">
      <c r="A96" s="63"/>
      <c r="B96" s="133" t="s">
        <v>42</v>
      </c>
      <c r="C96" s="231">
        <v>13</v>
      </c>
      <c r="D96" s="133">
        <v>10</v>
      </c>
      <c r="E96" s="133">
        <v>13</v>
      </c>
      <c r="F96" s="240">
        <v>13</v>
      </c>
      <c r="G96" s="240">
        <v>17</v>
      </c>
    </row>
    <row r="97" spans="1:13" s="17" customFormat="1" ht="15.75" x14ac:dyDescent="0.25">
      <c r="A97" s="63"/>
      <c r="B97" s="133" t="s">
        <v>43</v>
      </c>
      <c r="C97" s="231">
        <v>10</v>
      </c>
      <c r="D97" s="133">
        <v>10</v>
      </c>
      <c r="E97" s="133">
        <v>15</v>
      </c>
      <c r="F97" s="240" t="s">
        <v>93</v>
      </c>
      <c r="G97" s="240">
        <v>10</v>
      </c>
    </row>
    <row r="98" spans="1:13" s="17" customFormat="1" ht="15.75" x14ac:dyDescent="0.25">
      <c r="A98" s="63"/>
      <c r="B98" s="133" t="s">
        <v>44</v>
      </c>
      <c r="C98" s="231">
        <v>37</v>
      </c>
      <c r="D98" s="133">
        <v>23</v>
      </c>
      <c r="E98" s="133">
        <v>36</v>
      </c>
      <c r="F98" s="240" t="s">
        <v>93</v>
      </c>
      <c r="G98" s="240">
        <v>21</v>
      </c>
    </row>
    <row r="99" spans="1:13" s="17" customFormat="1" ht="15.75" x14ac:dyDescent="0.25">
      <c r="A99" s="63"/>
      <c r="B99" s="133" t="s">
        <v>45</v>
      </c>
      <c r="C99" s="231">
        <v>36</v>
      </c>
      <c r="D99" s="133">
        <v>49</v>
      </c>
      <c r="E99" s="133">
        <v>34</v>
      </c>
      <c r="F99" s="133">
        <v>43</v>
      </c>
      <c r="G99" s="133">
        <v>33</v>
      </c>
    </row>
    <row r="100" spans="1:13" s="17" customFormat="1" ht="15.75" x14ac:dyDescent="0.25">
      <c r="A100" s="63"/>
      <c r="B100" s="133" t="s">
        <v>46</v>
      </c>
      <c r="C100" s="231">
        <v>57</v>
      </c>
      <c r="D100" s="133">
        <v>45</v>
      </c>
      <c r="E100" s="133">
        <v>58</v>
      </c>
      <c r="F100" s="133">
        <v>43</v>
      </c>
      <c r="G100" s="133">
        <v>37</v>
      </c>
    </row>
    <row r="101" spans="1:13" s="17" customFormat="1" ht="15.75" x14ac:dyDescent="0.25">
      <c r="A101" s="63"/>
      <c r="B101" s="133" t="s">
        <v>47</v>
      </c>
      <c r="C101" s="231">
        <v>221</v>
      </c>
      <c r="D101" s="133">
        <v>202</v>
      </c>
      <c r="E101" s="133">
        <v>203</v>
      </c>
      <c r="F101" s="133">
        <v>226</v>
      </c>
      <c r="G101" s="133">
        <v>234</v>
      </c>
    </row>
    <row r="102" spans="1:13" s="17" customFormat="1" ht="15.75" x14ac:dyDescent="0.25">
      <c r="A102" s="63"/>
      <c r="B102" s="133" t="s">
        <v>102</v>
      </c>
      <c r="C102" s="231">
        <v>133</v>
      </c>
      <c r="D102" s="133">
        <v>119</v>
      </c>
      <c r="E102" s="133">
        <v>125</v>
      </c>
      <c r="F102" s="133">
        <v>114</v>
      </c>
      <c r="G102" s="133">
        <v>136</v>
      </c>
    </row>
    <row r="103" spans="1:13" s="17" customFormat="1" ht="15.75" x14ac:dyDescent="0.25">
      <c r="A103" s="63"/>
      <c r="B103" s="133"/>
      <c r="C103" s="231"/>
      <c r="D103" s="133"/>
      <c r="E103" s="14"/>
      <c r="F103" s="14"/>
      <c r="G103" s="14"/>
    </row>
    <row r="104" spans="1:13" s="17" customFormat="1" ht="15.75" x14ac:dyDescent="0.25">
      <c r="A104" s="63"/>
      <c r="B104" s="165" t="s">
        <v>70</v>
      </c>
      <c r="C104" s="337">
        <v>743</v>
      </c>
      <c r="D104" s="165">
        <v>802</v>
      </c>
      <c r="E104" s="165">
        <v>789</v>
      </c>
      <c r="F104" s="165">
        <v>763</v>
      </c>
      <c r="G104" s="165">
        <v>896</v>
      </c>
    </row>
    <row r="105" spans="1:13" s="17" customFormat="1" ht="15.75" x14ac:dyDescent="0.25">
      <c r="A105" s="63"/>
      <c r="B105" s="165" t="s">
        <v>96</v>
      </c>
      <c r="C105" s="337">
        <v>124</v>
      </c>
      <c r="D105" s="165">
        <v>115</v>
      </c>
      <c r="E105" s="165">
        <v>114</v>
      </c>
      <c r="F105" s="165">
        <v>101</v>
      </c>
      <c r="G105" s="165">
        <v>100</v>
      </c>
    </row>
    <row r="106" spans="1:13" s="17" customFormat="1" ht="9" customHeight="1" x14ac:dyDescent="0.25">
      <c r="A106" s="63"/>
    </row>
    <row r="107" spans="1:13" s="17" customFormat="1" x14ac:dyDescent="0.25">
      <c r="A107" s="63"/>
      <c r="B107" s="333" t="s">
        <v>605</v>
      </c>
    </row>
    <row r="108" spans="1:13" ht="8.25" customHeight="1" x14ac:dyDescent="0.25">
      <c r="A108" s="253"/>
      <c r="B108" s="4"/>
      <c r="C108" s="53"/>
      <c r="D108" s="51"/>
      <c r="E108" s="37"/>
    </row>
    <row r="109" spans="1:13" s="7" customFormat="1" ht="18.75" x14ac:dyDescent="0.3">
      <c r="A109" s="142"/>
      <c r="B109" s="254" t="s">
        <v>623</v>
      </c>
      <c r="C109" s="109"/>
      <c r="I109" s="6"/>
    </row>
    <row r="110" spans="1:13" s="20" customFormat="1" ht="6.75" customHeight="1" x14ac:dyDescent="0.3">
      <c r="A110" s="142"/>
      <c r="B110" s="256"/>
      <c r="C110" s="144"/>
      <c r="I110" s="145"/>
    </row>
    <row r="111" spans="1:13" ht="15.75" x14ac:dyDescent="0.25">
      <c r="A111" s="142"/>
      <c r="B111" s="100" t="s">
        <v>624</v>
      </c>
      <c r="C111" s="100"/>
      <c r="D111" s="111"/>
      <c r="H111" s="107"/>
      <c r="I111" s="78"/>
      <c r="J111" s="79"/>
      <c r="K111" s="78"/>
      <c r="L111" s="78"/>
      <c r="M111" s="78"/>
    </row>
    <row r="112" spans="1:13" ht="8.25" customHeight="1" x14ac:dyDescent="0.25">
      <c r="A112" s="142"/>
      <c r="B112" s="100"/>
      <c r="C112" s="100"/>
      <c r="D112" s="111">
        <v>3</v>
      </c>
      <c r="H112" s="78"/>
      <c r="I112" s="78"/>
      <c r="J112" s="79"/>
      <c r="K112" s="78"/>
      <c r="L112" s="78"/>
      <c r="M112" s="78"/>
    </row>
    <row r="113" spans="1:13" ht="15.75" x14ac:dyDescent="0.25">
      <c r="A113" s="142"/>
      <c r="B113" s="187" t="s">
        <v>401</v>
      </c>
      <c r="C113" s="188">
        <v>2019</v>
      </c>
      <c r="D113" s="4"/>
      <c r="E113" s="107"/>
      <c r="F113" s="106"/>
      <c r="G113" s="106"/>
      <c r="H113" s="106"/>
      <c r="I113" s="80"/>
      <c r="J113" s="80"/>
      <c r="K113" s="4"/>
    </row>
    <row r="114" spans="1:13" ht="15.75" x14ac:dyDescent="0.25">
      <c r="A114" s="290" t="s">
        <v>401</v>
      </c>
      <c r="B114" s="136">
        <v>1</v>
      </c>
      <c r="C114" s="179">
        <v>284</v>
      </c>
      <c r="E114" s="304"/>
      <c r="F114" s="305"/>
      <c r="G114" s="305"/>
      <c r="H114" s="305"/>
      <c r="I114" s="78"/>
      <c r="J114" s="78"/>
    </row>
    <row r="115" spans="1:13" ht="15.75" x14ac:dyDescent="0.25">
      <c r="A115" s="253"/>
      <c r="B115" s="137">
        <v>2</v>
      </c>
      <c r="C115" s="179">
        <v>132</v>
      </c>
      <c r="E115" s="306"/>
      <c r="F115" s="305"/>
      <c r="G115" s="305"/>
      <c r="H115" s="305"/>
      <c r="I115" s="78"/>
      <c r="J115" s="78"/>
    </row>
    <row r="116" spans="1:13" ht="15.75" x14ac:dyDescent="0.25">
      <c r="A116" s="253"/>
      <c r="B116" s="137">
        <v>3</v>
      </c>
      <c r="C116" s="179">
        <v>56</v>
      </c>
      <c r="E116" s="306"/>
      <c r="F116" s="305"/>
      <c r="G116" s="305"/>
      <c r="H116" s="305"/>
      <c r="I116" s="78"/>
      <c r="J116" s="78"/>
    </row>
    <row r="117" spans="1:13" ht="15.75" x14ac:dyDescent="0.25">
      <c r="A117" s="253"/>
      <c r="B117" s="136" t="s">
        <v>400</v>
      </c>
      <c r="C117" s="179">
        <v>9</v>
      </c>
      <c r="E117" s="304"/>
      <c r="F117" s="305"/>
      <c r="G117" s="305"/>
      <c r="H117" s="305"/>
      <c r="I117" s="78"/>
      <c r="J117" s="78"/>
    </row>
    <row r="118" spans="1:13" ht="9" customHeight="1" x14ac:dyDescent="0.25">
      <c r="A118" s="253"/>
      <c r="B118" s="137"/>
      <c r="C118" s="137"/>
      <c r="D118" s="138"/>
      <c r="E118" s="37"/>
      <c r="F118" s="37"/>
      <c r="H118" s="78"/>
      <c r="I118" s="78"/>
      <c r="J118" s="78"/>
      <c r="K118" s="78"/>
      <c r="L118" s="78"/>
      <c r="M118" s="78"/>
    </row>
    <row r="119" spans="1:13" ht="15.75" x14ac:dyDescent="0.25">
      <c r="A119" s="253"/>
      <c r="B119" s="333" t="s">
        <v>625</v>
      </c>
      <c r="C119" s="212"/>
      <c r="D119" s="138"/>
      <c r="E119" s="37"/>
      <c r="F119" s="37"/>
    </row>
    <row r="120" spans="1:13" ht="15.75" x14ac:dyDescent="0.25">
      <c r="A120" s="253"/>
      <c r="B120" s="333" t="s">
        <v>626</v>
      </c>
      <c r="C120" s="212"/>
      <c r="D120" s="139"/>
      <c r="E120" s="37"/>
      <c r="F120" s="37"/>
    </row>
    <row r="121" spans="1:13" ht="15.75" x14ac:dyDescent="0.25">
      <c r="A121" s="253"/>
      <c r="B121" s="105"/>
      <c r="C121" s="212"/>
      <c r="D121" s="139"/>
      <c r="E121" s="37"/>
      <c r="F121" s="37"/>
    </row>
    <row r="122" spans="1:13" s="7" customFormat="1" ht="18.75" x14ac:dyDescent="0.3">
      <c r="A122" s="142"/>
      <c r="B122" s="254" t="s">
        <v>628</v>
      </c>
      <c r="C122" s="109"/>
      <c r="I122" s="6"/>
    </row>
    <row r="123" spans="1:13" s="20" customFormat="1" ht="10.5" customHeight="1" x14ac:dyDescent="0.3">
      <c r="A123" s="142"/>
      <c r="B123" s="256"/>
      <c r="C123" s="144"/>
      <c r="I123" s="145"/>
    </row>
    <row r="124" spans="1:13" s="20" customFormat="1" ht="15.75" x14ac:dyDescent="0.25">
      <c r="A124" s="142"/>
      <c r="B124" s="100" t="s">
        <v>627</v>
      </c>
      <c r="C124" s="144"/>
      <c r="I124" s="145"/>
    </row>
    <row r="125" spans="1:13" s="20" customFormat="1" ht="9.75" customHeight="1" x14ac:dyDescent="0.25">
      <c r="A125" s="142"/>
      <c r="B125" s="100"/>
      <c r="C125" s="144"/>
      <c r="I125" s="145"/>
    </row>
    <row r="126" spans="1:13" ht="15.75" customHeight="1" x14ac:dyDescent="0.25">
      <c r="A126" s="142"/>
      <c r="B126" s="187" t="s">
        <v>199</v>
      </c>
      <c r="C126" s="188">
        <v>2018</v>
      </c>
      <c r="D126" s="185">
        <v>2019</v>
      </c>
      <c r="G126" s="4"/>
      <c r="H126" s="4"/>
      <c r="I126" s="4"/>
      <c r="J126" s="4"/>
      <c r="K126" s="4"/>
      <c r="L126" s="4"/>
      <c r="M126" s="4"/>
    </row>
    <row r="127" spans="1:13" ht="15.75" x14ac:dyDescent="0.25">
      <c r="A127" s="142"/>
      <c r="B127" s="102" t="s">
        <v>424</v>
      </c>
      <c r="C127" s="250">
        <v>10</v>
      </c>
      <c r="D127" s="249">
        <v>19</v>
      </c>
      <c r="I127" s="4"/>
      <c r="J127" s="4"/>
      <c r="K127" s="4"/>
      <c r="L127" s="4"/>
      <c r="M127" s="4"/>
    </row>
    <row r="128" spans="1:13" ht="15.75" x14ac:dyDescent="0.25">
      <c r="A128" s="142"/>
      <c r="B128" s="102" t="s">
        <v>64</v>
      </c>
      <c r="C128" s="250">
        <v>13</v>
      </c>
      <c r="D128" s="249">
        <v>11</v>
      </c>
      <c r="G128" s="4"/>
      <c r="H128" s="4"/>
      <c r="I128" s="4"/>
      <c r="J128" s="4"/>
      <c r="K128" s="4"/>
      <c r="L128" s="4"/>
      <c r="M128" s="4"/>
    </row>
    <row r="129" spans="1:13" ht="15.75" x14ac:dyDescent="0.25">
      <c r="A129" s="142"/>
      <c r="B129" s="102" t="s">
        <v>491</v>
      </c>
      <c r="C129" s="250">
        <v>43</v>
      </c>
      <c r="D129" s="249">
        <v>38</v>
      </c>
      <c r="I129" s="4"/>
      <c r="J129" s="4"/>
      <c r="K129" s="4"/>
      <c r="L129" s="4"/>
      <c r="M129" s="4"/>
    </row>
    <row r="130" spans="1:13" ht="15.75" x14ac:dyDescent="0.25">
      <c r="A130" s="142"/>
      <c r="B130" s="102" t="s">
        <v>326</v>
      </c>
      <c r="C130" s="238">
        <v>52</v>
      </c>
      <c r="D130" s="105">
        <v>55</v>
      </c>
      <c r="I130" s="4"/>
      <c r="J130" s="4"/>
      <c r="K130" s="4"/>
      <c r="L130" s="4"/>
      <c r="M130" s="4"/>
    </row>
    <row r="131" spans="1:13" ht="15.75" x14ac:dyDescent="0.25">
      <c r="A131" s="253"/>
      <c r="B131" s="102" t="s">
        <v>425</v>
      </c>
      <c r="C131" s="238">
        <v>85</v>
      </c>
      <c r="D131" s="105">
        <v>72</v>
      </c>
    </row>
    <row r="132" spans="1:13" ht="15.75" x14ac:dyDescent="0.25">
      <c r="A132" s="253"/>
      <c r="B132" s="102" t="s">
        <v>331</v>
      </c>
      <c r="C132" s="238">
        <v>112</v>
      </c>
      <c r="D132" s="105">
        <v>120</v>
      </c>
    </row>
    <row r="133" spans="1:13" ht="15.75" x14ac:dyDescent="0.25">
      <c r="A133" s="253"/>
      <c r="B133" s="102" t="s">
        <v>48</v>
      </c>
      <c r="C133" s="238">
        <v>302</v>
      </c>
      <c r="D133" s="105">
        <v>298</v>
      </c>
    </row>
    <row r="134" spans="1:13" ht="9" customHeight="1" x14ac:dyDescent="0.25">
      <c r="A134" s="253"/>
      <c r="G134" s="4"/>
      <c r="H134" s="4"/>
    </row>
    <row r="135" spans="1:13" x14ac:dyDescent="0.25">
      <c r="A135" s="253"/>
      <c r="B135" s="333" t="s">
        <v>562</v>
      </c>
      <c r="C135" s="53"/>
      <c r="D135" s="51"/>
      <c r="E135" s="37"/>
    </row>
    <row r="136" spans="1:13" x14ac:dyDescent="0.25">
      <c r="A136" s="253"/>
      <c r="B136" s="333" t="s">
        <v>563</v>
      </c>
      <c r="C136" s="53"/>
      <c r="D136" s="51"/>
      <c r="E136" s="37"/>
    </row>
    <row r="137" spans="1:13" x14ac:dyDescent="0.25">
      <c r="A137" s="253"/>
      <c r="B137" s="333" t="s">
        <v>564</v>
      </c>
      <c r="C137" s="53"/>
      <c r="D137" s="51"/>
      <c r="E137" s="37"/>
    </row>
    <row r="138" spans="1:13" x14ac:dyDescent="0.25">
      <c r="A138" s="253"/>
      <c r="B138" s="333" t="s">
        <v>629</v>
      </c>
      <c r="C138" s="53"/>
      <c r="D138" s="51"/>
      <c r="E138" s="37">
        <f t="shared" ref="E138" si="0">C138</f>
        <v>0</v>
      </c>
    </row>
    <row r="139" spans="1:13" ht="15.75" x14ac:dyDescent="0.25">
      <c r="A139" s="253"/>
      <c r="B139" s="105"/>
      <c r="C139" s="53"/>
      <c r="D139" s="51"/>
      <c r="E139" s="37"/>
    </row>
    <row r="140" spans="1:13" s="7" customFormat="1" ht="18.75" x14ac:dyDescent="0.3">
      <c r="A140" s="142"/>
      <c r="B140" s="254" t="s">
        <v>738</v>
      </c>
      <c r="C140" s="109"/>
      <c r="I140" s="6"/>
    </row>
    <row r="141" spans="1:13" ht="6" customHeight="1" x14ac:dyDescent="0.25">
      <c r="A141" s="142"/>
      <c r="B141" s="100"/>
      <c r="C141" s="111">
        <v>3</v>
      </c>
      <c r="I141" s="3"/>
    </row>
    <row r="142" spans="1:13" ht="15.75" x14ac:dyDescent="0.25">
      <c r="A142" s="142"/>
      <c r="B142" s="100" t="s">
        <v>739</v>
      </c>
      <c r="C142" s="111"/>
      <c r="I142" s="3"/>
    </row>
    <row r="143" spans="1:13" ht="9" customHeight="1" x14ac:dyDescent="0.25">
      <c r="A143" s="142"/>
      <c r="B143" s="100"/>
      <c r="C143" s="111"/>
      <c r="I143" s="3"/>
    </row>
    <row r="144" spans="1:13" ht="16.5" customHeight="1" x14ac:dyDescent="0.25">
      <c r="A144" s="142"/>
      <c r="B144" s="187" t="s">
        <v>345</v>
      </c>
      <c r="C144" s="188">
        <v>2019</v>
      </c>
      <c r="D144" s="80"/>
      <c r="E144" s="4"/>
      <c r="F144" s="4"/>
      <c r="G144" s="4"/>
      <c r="H144" s="4"/>
      <c r="I144" s="4"/>
      <c r="J144" s="4"/>
      <c r="K144" s="4"/>
    </row>
    <row r="145" spans="1:13" ht="15.75" x14ac:dyDescent="0.25">
      <c r="A145" s="290" t="s">
        <v>345</v>
      </c>
      <c r="B145" s="136">
        <v>0</v>
      </c>
      <c r="C145" s="179">
        <v>227</v>
      </c>
      <c r="D145" s="78"/>
    </row>
    <row r="146" spans="1:13" ht="15.75" x14ac:dyDescent="0.25">
      <c r="A146" s="253"/>
      <c r="B146" s="137">
        <v>1</v>
      </c>
      <c r="C146" s="179">
        <v>122</v>
      </c>
      <c r="D146" s="78"/>
    </row>
    <row r="147" spans="1:13" ht="15.75" x14ac:dyDescent="0.25">
      <c r="A147" s="253"/>
      <c r="B147" s="137">
        <v>2</v>
      </c>
      <c r="C147" s="179">
        <v>83</v>
      </c>
      <c r="D147" s="78"/>
    </row>
    <row r="148" spans="1:13" ht="15.75" x14ac:dyDescent="0.25">
      <c r="A148" s="253"/>
      <c r="B148" s="136">
        <v>3</v>
      </c>
      <c r="C148" s="179">
        <v>34</v>
      </c>
      <c r="D148" s="78"/>
    </row>
    <row r="149" spans="1:13" ht="15.75" x14ac:dyDescent="0.25">
      <c r="A149" s="253"/>
      <c r="B149" s="137" t="s">
        <v>400</v>
      </c>
      <c r="C149" s="179">
        <v>22</v>
      </c>
      <c r="D149" s="78"/>
    </row>
    <row r="150" spans="1:13" ht="9" customHeight="1" x14ac:dyDescent="0.25">
      <c r="A150" s="253"/>
      <c r="C150" s="92"/>
      <c r="D150" s="37"/>
      <c r="E150" s="37"/>
    </row>
    <row r="151" spans="1:13" s="7" customFormat="1" ht="18.75" x14ac:dyDescent="0.3">
      <c r="A151" s="142"/>
      <c r="B151" s="254" t="s">
        <v>740</v>
      </c>
      <c r="C151" s="109"/>
      <c r="I151" s="6"/>
    </row>
    <row r="152" spans="1:13" ht="6.75" customHeight="1" x14ac:dyDescent="0.25">
      <c r="A152" s="142"/>
      <c r="B152" s="100"/>
      <c r="C152" s="111">
        <v>3</v>
      </c>
      <c r="I152" s="3"/>
    </row>
    <row r="153" spans="1:13" ht="15.75" x14ac:dyDescent="0.25">
      <c r="A153" s="142"/>
      <c r="B153" s="100" t="s">
        <v>741</v>
      </c>
      <c r="C153" s="111"/>
      <c r="I153" s="3"/>
    </row>
    <row r="154" spans="1:13" s="20" customFormat="1" ht="10.5" customHeight="1" x14ac:dyDescent="0.25">
      <c r="A154" s="142"/>
      <c r="B154" s="143"/>
      <c r="C154" s="144"/>
      <c r="D154" s="144"/>
      <c r="I154" s="145"/>
    </row>
    <row r="155" spans="1:13" ht="16.5" customHeight="1" x14ac:dyDescent="0.25">
      <c r="A155" s="142"/>
      <c r="B155" s="187" t="s">
        <v>199</v>
      </c>
      <c r="C155" s="188">
        <v>2018</v>
      </c>
      <c r="D155" s="185">
        <v>2019</v>
      </c>
      <c r="F155" s="4"/>
      <c r="G155" s="4"/>
      <c r="H155" s="4"/>
      <c r="I155" s="4"/>
      <c r="J155" s="4"/>
      <c r="K155" s="4"/>
      <c r="L155" s="4"/>
      <c r="M155" s="4"/>
    </row>
    <row r="156" spans="1:13" ht="15.75" x14ac:dyDescent="0.25">
      <c r="A156" s="253"/>
      <c r="B156" s="102" t="s">
        <v>314</v>
      </c>
      <c r="C156" s="238">
        <v>70</v>
      </c>
      <c r="D156" s="105">
        <v>81</v>
      </c>
    </row>
    <row r="157" spans="1:13" ht="15.75" x14ac:dyDescent="0.25">
      <c r="A157" s="253"/>
      <c r="B157" s="103" t="s">
        <v>317</v>
      </c>
      <c r="C157" s="238">
        <v>60</v>
      </c>
      <c r="D157" s="105">
        <v>67</v>
      </c>
    </row>
    <row r="158" spans="1:13" ht="15.75" x14ac:dyDescent="0.25">
      <c r="A158" s="253"/>
      <c r="B158" s="103" t="s">
        <v>348</v>
      </c>
      <c r="C158" s="238">
        <v>44</v>
      </c>
      <c r="D158" s="105">
        <v>53</v>
      </c>
    </row>
    <row r="159" spans="1:13" ht="15.75" x14ac:dyDescent="0.25">
      <c r="A159" s="253"/>
      <c r="B159" s="103" t="s">
        <v>313</v>
      </c>
      <c r="C159" s="238">
        <v>43</v>
      </c>
      <c r="D159" s="105">
        <v>55</v>
      </c>
    </row>
    <row r="160" spans="1:13" ht="15.75" x14ac:dyDescent="0.25">
      <c r="A160" s="253"/>
      <c r="B160" s="103" t="s">
        <v>316</v>
      </c>
      <c r="C160" s="238">
        <v>28</v>
      </c>
      <c r="D160" s="105">
        <v>25</v>
      </c>
    </row>
    <row r="161" spans="1:9" ht="15.75" x14ac:dyDescent="0.25">
      <c r="A161" s="253"/>
      <c r="B161" s="102" t="s">
        <v>350</v>
      </c>
      <c r="C161" s="238">
        <v>25</v>
      </c>
      <c r="D161" s="105">
        <v>23</v>
      </c>
    </row>
    <row r="162" spans="1:9" ht="15.75" x14ac:dyDescent="0.25">
      <c r="A162" s="253"/>
      <c r="B162" s="103" t="s">
        <v>315</v>
      </c>
      <c r="C162" s="238">
        <v>20</v>
      </c>
      <c r="D162" s="105">
        <v>18</v>
      </c>
    </row>
    <row r="163" spans="1:9" ht="15.75" x14ac:dyDescent="0.25">
      <c r="B163" s="102" t="s">
        <v>448</v>
      </c>
      <c r="C163" s="238">
        <v>16</v>
      </c>
      <c r="D163" s="105">
        <v>15</v>
      </c>
    </row>
    <row r="164" spans="1:9" ht="15.75" x14ac:dyDescent="0.25">
      <c r="B164" s="102" t="s">
        <v>349</v>
      </c>
      <c r="C164" s="238">
        <v>15</v>
      </c>
      <c r="D164" s="105">
        <v>17</v>
      </c>
    </row>
    <row r="165" spans="1:9" ht="9.75" customHeight="1" x14ac:dyDescent="0.25">
      <c r="C165" s="54"/>
      <c r="D165" s="52"/>
    </row>
    <row r="166" spans="1:9" x14ac:dyDescent="0.25">
      <c r="B166" s="333" t="s">
        <v>482</v>
      </c>
    </row>
    <row r="167" spans="1:9" x14ac:dyDescent="0.25">
      <c r="B167" s="333" t="s">
        <v>630</v>
      </c>
    </row>
    <row r="169" spans="1:9" s="7" customFormat="1" ht="18.75" x14ac:dyDescent="0.3">
      <c r="A169" s="142"/>
      <c r="B169" s="254" t="s">
        <v>631</v>
      </c>
      <c r="C169" s="109"/>
      <c r="I169" s="6"/>
    </row>
    <row r="170" spans="1:9" s="20" customFormat="1" ht="6.75" customHeight="1" x14ac:dyDescent="0.3">
      <c r="A170" s="142"/>
      <c r="B170" s="256"/>
      <c r="C170" s="144"/>
      <c r="I170" s="145"/>
    </row>
    <row r="171" spans="1:9" s="20" customFormat="1" ht="15.75" x14ac:dyDescent="0.25">
      <c r="A171" s="142"/>
      <c r="B171" s="100" t="s">
        <v>632</v>
      </c>
      <c r="C171" s="144"/>
      <c r="I171" s="145"/>
    </row>
    <row r="172" spans="1:9" ht="11.25" customHeight="1" x14ac:dyDescent="0.25"/>
    <row r="173" spans="1:9" ht="15.75" x14ac:dyDescent="0.25">
      <c r="B173" s="187" t="s">
        <v>434</v>
      </c>
      <c r="C173" s="214">
        <v>2017</v>
      </c>
      <c r="D173" s="187">
        <v>2018</v>
      </c>
      <c r="E173" s="187">
        <v>2019</v>
      </c>
    </row>
    <row r="174" spans="1:9" ht="15.75" x14ac:dyDescent="0.25">
      <c r="B174" s="102" t="s">
        <v>56</v>
      </c>
      <c r="C174" s="238">
        <v>122</v>
      </c>
      <c r="D174" s="102">
        <v>127</v>
      </c>
      <c r="E174" s="102">
        <v>105</v>
      </c>
    </row>
    <row r="175" spans="1:9" ht="15.75" x14ac:dyDescent="0.25">
      <c r="B175" s="102" t="s">
        <v>55</v>
      </c>
      <c r="C175" s="238">
        <v>12</v>
      </c>
      <c r="D175" s="158" t="s">
        <v>93</v>
      </c>
      <c r="E175" s="158" t="s">
        <v>93</v>
      </c>
    </row>
    <row r="176" spans="1:9" ht="15.75" x14ac:dyDescent="0.25">
      <c r="B176" s="102" t="s">
        <v>435</v>
      </c>
      <c r="C176" s="230" t="s">
        <v>93</v>
      </c>
      <c r="D176" s="158" t="s">
        <v>93</v>
      </c>
      <c r="E176" s="158" t="s">
        <v>93</v>
      </c>
    </row>
    <row r="177" spans="1:14" ht="15.75" x14ac:dyDescent="0.25">
      <c r="B177" s="102" t="s">
        <v>436</v>
      </c>
      <c r="C177" s="230" t="s">
        <v>93</v>
      </c>
      <c r="D177" s="158" t="s">
        <v>93</v>
      </c>
      <c r="E177" s="158" t="s">
        <v>93</v>
      </c>
    </row>
    <row r="178" spans="1:14" ht="15.75" x14ac:dyDescent="0.25">
      <c r="B178" s="102" t="s">
        <v>241</v>
      </c>
      <c r="C178" s="238">
        <v>12</v>
      </c>
      <c r="D178" s="102">
        <v>0</v>
      </c>
      <c r="E178" s="102">
        <v>5</v>
      </c>
    </row>
    <row r="179" spans="1:14" ht="9" customHeight="1" x14ac:dyDescent="0.25">
      <c r="B179" s="102"/>
      <c r="C179" s="102"/>
    </row>
    <row r="180" spans="1:14" ht="15.75" x14ac:dyDescent="0.25">
      <c r="B180" s="333" t="s">
        <v>605</v>
      </c>
      <c r="C180" s="102"/>
    </row>
    <row r="181" spans="1:14" x14ac:dyDescent="0.25">
      <c r="B181" s="333" t="s">
        <v>487</v>
      </c>
    </row>
    <row r="182" spans="1:14" ht="12.75" customHeight="1" x14ac:dyDescent="0.25">
      <c r="N182" s="4"/>
    </row>
    <row r="183" spans="1:14" s="7" customFormat="1" ht="18.75" x14ac:dyDescent="0.3">
      <c r="A183" s="142"/>
      <c r="B183" s="254" t="s">
        <v>633</v>
      </c>
      <c r="C183" s="109"/>
      <c r="I183" s="6"/>
    </row>
    <row r="184" spans="1:14" ht="4.5" customHeight="1" x14ac:dyDescent="0.25">
      <c r="A184" s="142"/>
      <c r="B184" s="36"/>
      <c r="C184" s="51"/>
      <c r="D184" s="37"/>
      <c r="E184" s="37"/>
    </row>
    <row r="185" spans="1:14" ht="15.75" x14ac:dyDescent="0.25">
      <c r="A185" s="142"/>
      <c r="B185" s="100" t="s">
        <v>634</v>
      </c>
      <c r="C185" s="51"/>
      <c r="D185" s="37"/>
      <c r="E185" s="37"/>
    </row>
    <row r="186" spans="1:14" ht="9.75" customHeight="1" x14ac:dyDescent="0.25">
      <c r="N186" s="4"/>
    </row>
    <row r="187" spans="1:14" ht="15.75" x14ac:dyDescent="0.25">
      <c r="B187" s="187" t="s">
        <v>453</v>
      </c>
      <c r="C187" s="214">
        <v>2017</v>
      </c>
      <c r="D187" s="187">
        <v>2018</v>
      </c>
      <c r="E187" s="187">
        <v>2019</v>
      </c>
      <c r="N187" s="4"/>
    </row>
    <row r="188" spans="1:14" ht="15.75" x14ac:dyDescent="0.25">
      <c r="B188" s="151" t="s">
        <v>56</v>
      </c>
      <c r="C188" s="243">
        <v>275</v>
      </c>
      <c r="D188" s="151">
        <v>305</v>
      </c>
      <c r="E188" s="151">
        <v>336</v>
      </c>
      <c r="N188" s="4"/>
    </row>
    <row r="189" spans="1:14" ht="15.75" x14ac:dyDescent="0.25">
      <c r="B189" s="151" t="s">
        <v>435</v>
      </c>
      <c r="C189" s="243">
        <v>23</v>
      </c>
      <c r="D189" s="151">
        <v>18</v>
      </c>
      <c r="E189" s="151">
        <v>16</v>
      </c>
      <c r="N189" s="4"/>
    </row>
    <row r="190" spans="1:14" ht="15.75" x14ac:dyDescent="0.25">
      <c r="B190" s="151" t="s">
        <v>55</v>
      </c>
      <c r="C190" s="243">
        <v>15</v>
      </c>
      <c r="D190" s="242" t="s">
        <v>93</v>
      </c>
      <c r="E190" s="242" t="s">
        <v>93</v>
      </c>
      <c r="N190" s="4"/>
    </row>
    <row r="191" spans="1:14" ht="15.75" x14ac:dyDescent="0.25">
      <c r="B191" s="151" t="s">
        <v>241</v>
      </c>
      <c r="C191" s="243">
        <v>16</v>
      </c>
      <c r="D191" s="242" t="s">
        <v>93</v>
      </c>
      <c r="E191" s="242" t="s">
        <v>93</v>
      </c>
      <c r="N191" s="4"/>
    </row>
    <row r="192" spans="1:14" ht="7.5" customHeight="1" x14ac:dyDescent="0.25">
      <c r="N192" s="4"/>
    </row>
    <row r="193" spans="1:14" x14ac:dyDescent="0.25">
      <c r="B193" s="333" t="s">
        <v>605</v>
      </c>
      <c r="N193" s="4"/>
    </row>
    <row r="194" spans="1:14" x14ac:dyDescent="0.25">
      <c r="B194" s="333" t="s">
        <v>488</v>
      </c>
      <c r="N194" s="4"/>
    </row>
    <row r="195" spans="1:14" ht="12.75" customHeight="1" x14ac:dyDescent="0.25">
      <c r="N195" s="4"/>
    </row>
    <row r="196" spans="1:14" s="7" customFormat="1" ht="18.75" x14ac:dyDescent="0.3">
      <c r="A196" s="142"/>
      <c r="B196" s="254" t="s">
        <v>635</v>
      </c>
      <c r="C196" s="109"/>
      <c r="I196" s="6"/>
    </row>
    <row r="197" spans="1:14" ht="6.75" customHeight="1" x14ac:dyDescent="0.25">
      <c r="A197" s="142"/>
      <c r="B197" s="100"/>
      <c r="C197" s="111">
        <v>3</v>
      </c>
      <c r="I197" s="3"/>
    </row>
    <row r="198" spans="1:14" ht="15.75" x14ac:dyDescent="0.25">
      <c r="A198" s="142"/>
      <c r="B198" s="100" t="s">
        <v>636</v>
      </c>
      <c r="C198" s="111"/>
      <c r="I198" s="3"/>
    </row>
    <row r="199" spans="1:14" s="20" customFormat="1" ht="11.25" customHeight="1" x14ac:dyDescent="0.25">
      <c r="A199" s="142"/>
      <c r="B199" s="143"/>
      <c r="C199" s="144"/>
      <c r="D199" s="144"/>
      <c r="I199" s="145"/>
    </row>
    <row r="200" spans="1:14" ht="16.5" customHeight="1" x14ac:dyDescent="0.25">
      <c r="A200" s="142"/>
      <c r="B200" s="187" t="s">
        <v>244</v>
      </c>
      <c r="C200" s="188">
        <v>2016</v>
      </c>
      <c r="D200" s="185">
        <v>2017</v>
      </c>
      <c r="E200" s="185">
        <v>2018</v>
      </c>
      <c r="F200" s="185">
        <v>2019</v>
      </c>
      <c r="G200" s="4"/>
      <c r="H200" s="4"/>
      <c r="I200" s="4"/>
      <c r="J200" s="4"/>
      <c r="K200" s="4"/>
      <c r="L200" s="4"/>
      <c r="M200" s="4"/>
    </row>
    <row r="201" spans="1:14" ht="17.25" customHeight="1" x14ac:dyDescent="0.25">
      <c r="A201" s="253"/>
      <c r="B201" s="103" t="s">
        <v>245</v>
      </c>
      <c r="C201" s="245" t="s">
        <v>93</v>
      </c>
      <c r="D201" s="168" t="s">
        <v>93</v>
      </c>
      <c r="E201" s="168" t="s">
        <v>93</v>
      </c>
      <c r="F201" s="122">
        <v>10</v>
      </c>
    </row>
    <row r="202" spans="1:14" ht="15.75" x14ac:dyDescent="0.25">
      <c r="A202" s="253"/>
      <c r="B202" s="103" t="s">
        <v>246</v>
      </c>
      <c r="C202" s="222">
        <v>73</v>
      </c>
      <c r="D202" s="122">
        <v>102</v>
      </c>
      <c r="E202" s="122">
        <v>83</v>
      </c>
      <c r="F202" s="122">
        <v>86</v>
      </c>
    </row>
    <row r="203" spans="1:14" ht="15.75" x14ac:dyDescent="0.25">
      <c r="A203" s="253"/>
      <c r="B203" s="102" t="s">
        <v>247</v>
      </c>
      <c r="C203" s="222">
        <v>147</v>
      </c>
      <c r="D203" s="122">
        <v>149</v>
      </c>
      <c r="E203" s="122">
        <v>147</v>
      </c>
      <c r="F203" s="122">
        <v>155</v>
      </c>
    </row>
    <row r="204" spans="1:14" ht="15.75" x14ac:dyDescent="0.25">
      <c r="A204" s="253"/>
      <c r="B204" s="103" t="s">
        <v>248</v>
      </c>
      <c r="C204" s="222">
        <v>219</v>
      </c>
      <c r="D204" s="122">
        <v>225</v>
      </c>
      <c r="E204" s="122">
        <v>238</v>
      </c>
      <c r="F204" s="122">
        <v>231</v>
      </c>
    </row>
    <row r="205" spans="1:14" ht="9.75" customHeight="1" x14ac:dyDescent="0.25">
      <c r="A205" s="253"/>
      <c r="B205" s="14"/>
      <c r="C205" s="96"/>
      <c r="D205" s="82"/>
      <c r="E205" s="37"/>
    </row>
    <row r="206" spans="1:14" x14ac:dyDescent="0.25">
      <c r="A206" s="253"/>
      <c r="B206" s="333" t="s">
        <v>577</v>
      </c>
      <c r="C206" s="53"/>
      <c r="D206" s="51"/>
      <c r="E206" s="37"/>
    </row>
    <row r="207" spans="1:14" x14ac:dyDescent="0.25">
      <c r="A207" s="253"/>
      <c r="B207" s="333" t="s">
        <v>637</v>
      </c>
      <c r="C207" s="53"/>
      <c r="D207" s="51"/>
      <c r="E207" s="37"/>
    </row>
    <row r="208" spans="1:14" x14ac:dyDescent="0.25">
      <c r="A208" s="253"/>
      <c r="B208" s="169"/>
      <c r="C208" s="53"/>
      <c r="D208" s="51"/>
      <c r="E208" s="37"/>
    </row>
    <row r="209" spans="1:13" s="7" customFormat="1" ht="18.75" x14ac:dyDescent="0.3">
      <c r="A209" s="142"/>
      <c r="B209" s="254" t="s">
        <v>638</v>
      </c>
      <c r="C209" s="109"/>
      <c r="I209" s="6"/>
    </row>
    <row r="210" spans="1:13" s="20" customFormat="1" ht="9" customHeight="1" x14ac:dyDescent="0.25">
      <c r="A210" s="142"/>
      <c r="B210" s="143"/>
      <c r="C210" s="144"/>
      <c r="I210" s="145"/>
    </row>
    <row r="211" spans="1:13" s="20" customFormat="1" ht="15.75" x14ac:dyDescent="0.25">
      <c r="A211" s="142"/>
      <c r="B211" s="143" t="s">
        <v>639</v>
      </c>
      <c r="C211" s="144"/>
      <c r="I211" s="145"/>
    </row>
    <row r="212" spans="1:13" s="20" customFormat="1" ht="9.75" customHeight="1" x14ac:dyDescent="0.25">
      <c r="A212" s="142"/>
      <c r="B212" s="143"/>
      <c r="C212" s="144"/>
      <c r="D212" s="144"/>
      <c r="I212" s="145"/>
    </row>
    <row r="213" spans="1:13" ht="18" customHeight="1" x14ac:dyDescent="0.25">
      <c r="A213" s="142"/>
      <c r="B213" s="187" t="s">
        <v>450</v>
      </c>
      <c r="C213" s="188">
        <v>2016</v>
      </c>
      <c r="D213" s="185">
        <v>2017</v>
      </c>
      <c r="E213" s="185">
        <v>2018</v>
      </c>
      <c r="F213" s="185">
        <v>2019</v>
      </c>
      <c r="G213" s="4"/>
      <c r="H213" s="4"/>
      <c r="I213" s="4"/>
      <c r="J213" s="4"/>
      <c r="K213" s="4"/>
      <c r="L213" s="4"/>
      <c r="M213" s="4"/>
    </row>
    <row r="214" spans="1:13" ht="15.75" x14ac:dyDescent="0.25">
      <c r="A214" s="351" t="s">
        <v>57</v>
      </c>
      <c r="B214" s="103" t="s">
        <v>249</v>
      </c>
      <c r="C214" s="222">
        <v>151</v>
      </c>
      <c r="D214" s="122">
        <v>170</v>
      </c>
      <c r="E214" s="122">
        <v>127</v>
      </c>
      <c r="F214" s="122">
        <v>138</v>
      </c>
    </row>
    <row r="215" spans="1:13" ht="15.75" x14ac:dyDescent="0.25">
      <c r="A215" s="352"/>
      <c r="B215" s="102" t="s">
        <v>201</v>
      </c>
      <c r="C215" s="222">
        <v>192</v>
      </c>
      <c r="D215" s="122">
        <v>206</v>
      </c>
      <c r="E215" s="122">
        <v>169</v>
      </c>
      <c r="F215" s="122">
        <v>164</v>
      </c>
    </row>
    <row r="216" spans="1:13" ht="15.75" x14ac:dyDescent="0.25">
      <c r="A216" s="352"/>
      <c r="B216" s="102" t="s">
        <v>200</v>
      </c>
      <c r="C216" s="222">
        <v>147</v>
      </c>
      <c r="D216" s="122">
        <v>148</v>
      </c>
      <c r="E216" s="122">
        <v>141</v>
      </c>
      <c r="F216" s="122">
        <v>147</v>
      </c>
    </row>
    <row r="217" spans="1:13" ht="7.5" customHeight="1" x14ac:dyDescent="0.25">
      <c r="A217" s="253"/>
      <c r="B217" s="4"/>
      <c r="C217" s="73"/>
      <c r="D217" s="51"/>
      <c r="E217" s="37"/>
    </row>
    <row r="218" spans="1:13" x14ac:dyDescent="0.25">
      <c r="A218" s="253"/>
      <c r="B218" s="333" t="s">
        <v>442</v>
      </c>
      <c r="C218" s="76"/>
      <c r="D218" s="75"/>
      <c r="E218" s="37"/>
    </row>
    <row r="219" spans="1:13" ht="12" customHeight="1" x14ac:dyDescent="0.25">
      <c r="C219" s="53"/>
      <c r="D219" s="51"/>
      <c r="E219" s="5"/>
    </row>
    <row r="220" spans="1:13" s="7" customFormat="1" ht="18.75" x14ac:dyDescent="0.3">
      <c r="A220" s="142"/>
      <c r="B220" s="254" t="s">
        <v>640</v>
      </c>
      <c r="I220" s="6"/>
    </row>
    <row r="221" spans="1:13" s="20" customFormat="1" ht="10.5" customHeight="1" x14ac:dyDescent="0.25">
      <c r="A221" s="142"/>
      <c r="B221" s="143"/>
      <c r="I221" s="145"/>
    </row>
    <row r="222" spans="1:13" s="20" customFormat="1" ht="13.5" customHeight="1" x14ac:dyDescent="0.25">
      <c r="A222" s="142"/>
      <c r="B222" s="143" t="s">
        <v>641</v>
      </c>
      <c r="I222" s="145"/>
    </row>
    <row r="223" spans="1:13" s="20" customFormat="1" ht="12.75" customHeight="1" x14ac:dyDescent="0.25">
      <c r="A223" s="142"/>
      <c r="B223" s="143"/>
      <c r="C223" s="144"/>
      <c r="D223" s="144"/>
      <c r="I223" s="145"/>
    </row>
    <row r="224" spans="1:13" ht="16.5" customHeight="1" x14ac:dyDescent="0.25">
      <c r="A224" s="142"/>
      <c r="B224" s="187" t="s">
        <v>590</v>
      </c>
      <c r="C224" s="188">
        <v>2016</v>
      </c>
      <c r="D224" s="185">
        <v>2017</v>
      </c>
      <c r="E224" s="185">
        <v>2018</v>
      </c>
      <c r="F224" s="185">
        <v>2019</v>
      </c>
      <c r="G224" s="4"/>
      <c r="H224" s="4"/>
      <c r="I224" s="4"/>
      <c r="J224" s="4"/>
      <c r="K224" s="4"/>
      <c r="L224" s="4"/>
      <c r="M224" s="4"/>
    </row>
    <row r="225" spans="1:9" ht="15.75" x14ac:dyDescent="0.25">
      <c r="A225" s="253"/>
      <c r="B225" s="307" t="s">
        <v>224</v>
      </c>
      <c r="C225" s="308">
        <v>62</v>
      </c>
      <c r="D225" s="309">
        <v>52</v>
      </c>
      <c r="E225" s="309">
        <v>67</v>
      </c>
      <c r="F225" s="309">
        <v>57</v>
      </c>
    </row>
    <row r="226" spans="1:9" ht="15.75" x14ac:dyDescent="0.25">
      <c r="A226" s="351" t="s">
        <v>57</v>
      </c>
      <c r="B226" s="102" t="s">
        <v>250</v>
      </c>
      <c r="C226" s="222">
        <v>41</v>
      </c>
      <c r="D226" s="122">
        <v>36</v>
      </c>
      <c r="E226" s="122">
        <v>52</v>
      </c>
      <c r="F226" s="122">
        <v>48</v>
      </c>
    </row>
    <row r="227" spans="1:9" ht="15.75" x14ac:dyDescent="0.25">
      <c r="A227" s="352"/>
      <c r="B227" s="103" t="s">
        <v>251</v>
      </c>
      <c r="C227" s="222">
        <v>11</v>
      </c>
      <c r="D227" s="167" t="s">
        <v>93</v>
      </c>
      <c r="E227" s="167" t="s">
        <v>93</v>
      </c>
      <c r="F227" s="167" t="s">
        <v>93</v>
      </c>
    </row>
    <row r="228" spans="1:9" ht="15.75" x14ac:dyDescent="0.25">
      <c r="A228" s="352"/>
      <c r="B228" s="133" t="s">
        <v>252</v>
      </c>
      <c r="C228" s="217">
        <v>10</v>
      </c>
      <c r="D228" s="138">
        <v>12</v>
      </c>
      <c r="E228" s="138">
        <v>11</v>
      </c>
      <c r="F228" s="313" t="s">
        <v>93</v>
      </c>
    </row>
    <row r="229" spans="1:9" ht="7.5" customHeight="1" x14ac:dyDescent="0.25">
      <c r="A229" s="253"/>
      <c r="B229" s="57"/>
      <c r="C229" s="76"/>
      <c r="D229" s="75"/>
      <c r="E229" s="37"/>
    </row>
    <row r="230" spans="1:9" x14ac:dyDescent="0.25">
      <c r="A230" s="253"/>
      <c r="B230" s="333" t="s">
        <v>605</v>
      </c>
      <c r="C230" s="73"/>
      <c r="D230" s="51"/>
      <c r="E230" s="37"/>
    </row>
    <row r="231" spans="1:9" x14ac:dyDescent="0.25">
      <c r="A231" s="253"/>
      <c r="B231" s="333" t="s">
        <v>475</v>
      </c>
      <c r="C231" s="73"/>
      <c r="D231" s="51"/>
      <c r="E231" s="37"/>
    </row>
    <row r="232" spans="1:9" ht="8.25" customHeight="1" x14ac:dyDescent="0.25">
      <c r="A232" s="253"/>
      <c r="C232" s="53"/>
      <c r="D232" s="51"/>
      <c r="E232" s="37"/>
    </row>
    <row r="233" spans="1:9" s="7" customFormat="1" ht="18.75" x14ac:dyDescent="0.3">
      <c r="A233" s="142"/>
      <c r="B233" s="254" t="s">
        <v>642</v>
      </c>
      <c r="I233" s="6"/>
    </row>
    <row r="234" spans="1:9" s="11" customFormat="1" ht="6.75" customHeight="1" x14ac:dyDescent="0.25">
      <c r="A234" s="289"/>
      <c r="B234" s="10"/>
      <c r="C234" s="8"/>
      <c r="D234" s="8"/>
      <c r="E234" s="8"/>
      <c r="F234" s="8"/>
    </row>
    <row r="235" spans="1:9" s="11" customFormat="1" ht="15.75" x14ac:dyDescent="0.25">
      <c r="A235" s="289"/>
      <c r="B235" s="143" t="s">
        <v>643</v>
      </c>
      <c r="C235" s="8"/>
      <c r="D235" s="8"/>
      <c r="E235" s="8"/>
      <c r="F235" s="8"/>
    </row>
    <row r="236" spans="1:9" s="17" customFormat="1" ht="9" customHeight="1" x14ac:dyDescent="0.25">
      <c r="A236" s="63"/>
    </row>
    <row r="237" spans="1:9" s="17" customFormat="1" ht="14.25" customHeight="1" x14ac:dyDescent="0.25">
      <c r="A237" s="63"/>
      <c r="B237" s="187" t="s">
        <v>253</v>
      </c>
      <c r="C237" s="188">
        <v>2016</v>
      </c>
      <c r="D237" s="185">
        <v>2017</v>
      </c>
      <c r="E237" s="185">
        <v>2018</v>
      </c>
      <c r="F237" s="185">
        <v>2019</v>
      </c>
    </row>
    <row r="238" spans="1:9" s="17" customFormat="1" ht="15.75" x14ac:dyDescent="0.25">
      <c r="A238" s="63"/>
      <c r="B238" s="113" t="s">
        <v>56</v>
      </c>
      <c r="C238" s="222">
        <v>23</v>
      </c>
      <c r="D238" s="122">
        <v>14</v>
      </c>
      <c r="E238" s="122">
        <v>19</v>
      </c>
      <c r="F238" s="122">
        <v>14</v>
      </c>
    </row>
    <row r="239" spans="1:9" s="17" customFormat="1" x14ac:dyDescent="0.25">
      <c r="A239" s="63"/>
      <c r="B239" s="36"/>
      <c r="C239" s="53"/>
      <c r="D239" s="51"/>
      <c r="E239" s="37"/>
    </row>
    <row r="240" spans="1:9" x14ac:dyDescent="0.25">
      <c r="B240" s="14"/>
      <c r="C240" s="16"/>
      <c r="D240" s="18"/>
      <c r="E240" s="17"/>
    </row>
  </sheetData>
  <mergeCells count="3">
    <mergeCell ref="A214:A216"/>
    <mergeCell ref="A226:A228"/>
    <mergeCell ref="B6:L6"/>
  </mergeCells>
  <hyperlinks>
    <hyperlink ref="P4" location="Contents!A1" display="Link to contents pag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K73"/>
  <sheetViews>
    <sheetView zoomScale="85" zoomScaleNormal="85" workbookViewId="0">
      <selection activeCell="B21" sqref="B21"/>
    </sheetView>
  </sheetViews>
  <sheetFormatPr defaultRowHeight="15" x14ac:dyDescent="0.25"/>
  <cols>
    <col min="1" max="1" width="64.7109375" bestFit="1" customWidth="1"/>
    <col min="5" max="5" width="26" bestFit="1" customWidth="1"/>
    <col min="8" max="8" width="26" bestFit="1" customWidth="1"/>
  </cols>
  <sheetData>
    <row r="1" spans="1:4" x14ac:dyDescent="0.25">
      <c r="A1" t="s">
        <v>210</v>
      </c>
    </row>
    <row r="2" spans="1:4" x14ac:dyDescent="0.25">
      <c r="A2" t="s">
        <v>209</v>
      </c>
      <c r="B2">
        <v>2014</v>
      </c>
      <c r="C2">
        <v>2016</v>
      </c>
      <c r="D2">
        <v>2017</v>
      </c>
    </row>
    <row r="3" spans="1:4" x14ac:dyDescent="0.25">
      <c r="A3" t="s">
        <v>2</v>
      </c>
      <c r="B3">
        <v>34</v>
      </c>
      <c r="C3">
        <v>29</v>
      </c>
      <c r="D3" s="43" t="s">
        <v>93</v>
      </c>
    </row>
    <row r="4" spans="1:4" x14ac:dyDescent="0.25">
      <c r="A4" t="s">
        <v>3</v>
      </c>
      <c r="B4" s="43" t="s">
        <v>93</v>
      </c>
      <c r="C4" s="43" t="s">
        <v>93</v>
      </c>
      <c r="D4">
        <v>0</v>
      </c>
    </row>
    <row r="5" spans="1:4" x14ac:dyDescent="0.25">
      <c r="A5" t="s">
        <v>4</v>
      </c>
      <c r="B5">
        <v>10</v>
      </c>
      <c r="C5" s="43" t="s">
        <v>93</v>
      </c>
      <c r="D5" s="43" t="s">
        <v>93</v>
      </c>
    </row>
    <row r="6" spans="1:4" x14ac:dyDescent="0.25">
      <c r="A6" t="s">
        <v>5</v>
      </c>
      <c r="B6" s="43" t="s">
        <v>93</v>
      </c>
      <c r="C6" s="43" t="s">
        <v>93</v>
      </c>
      <c r="D6" s="43" t="s">
        <v>93</v>
      </c>
    </row>
    <row r="7" spans="1:4" x14ac:dyDescent="0.25">
      <c r="A7" t="s">
        <v>6</v>
      </c>
      <c r="B7" s="43" t="s">
        <v>93</v>
      </c>
      <c r="C7" s="43" t="s">
        <v>93</v>
      </c>
      <c r="D7" s="43" t="s">
        <v>93</v>
      </c>
    </row>
    <row r="8" spans="1:4" x14ac:dyDescent="0.25">
      <c r="A8" t="s">
        <v>7</v>
      </c>
      <c r="B8">
        <v>18</v>
      </c>
      <c r="C8">
        <v>14</v>
      </c>
      <c r="D8">
        <v>14</v>
      </c>
    </row>
    <row r="9" spans="1:4" x14ac:dyDescent="0.25">
      <c r="A9" t="s">
        <v>8</v>
      </c>
      <c r="B9">
        <v>11</v>
      </c>
      <c r="C9" s="43" t="s">
        <v>93</v>
      </c>
      <c r="D9" s="43" t="s">
        <v>93</v>
      </c>
    </row>
    <row r="10" spans="1:4" x14ac:dyDescent="0.25">
      <c r="A10" t="s">
        <v>9</v>
      </c>
      <c r="B10" s="43" t="s">
        <v>93</v>
      </c>
      <c r="C10">
        <v>10</v>
      </c>
      <c r="D10" s="43" t="s">
        <v>93</v>
      </c>
    </row>
    <row r="11" spans="1:4" x14ac:dyDescent="0.25">
      <c r="A11" t="s">
        <v>10</v>
      </c>
      <c r="B11" s="43" t="s">
        <v>93</v>
      </c>
      <c r="C11">
        <v>10</v>
      </c>
      <c r="D11">
        <v>14</v>
      </c>
    </row>
    <row r="12" spans="1:4" x14ac:dyDescent="0.25">
      <c r="A12" t="s">
        <v>11</v>
      </c>
      <c r="B12">
        <v>20</v>
      </c>
      <c r="C12">
        <v>25</v>
      </c>
      <c r="D12">
        <v>24</v>
      </c>
    </row>
    <row r="13" spans="1:4" x14ac:dyDescent="0.25">
      <c r="A13" t="s">
        <v>215</v>
      </c>
      <c r="B13" s="43" t="s">
        <v>93</v>
      </c>
      <c r="C13">
        <v>0</v>
      </c>
      <c r="D13" s="43" t="s">
        <v>93</v>
      </c>
    </row>
    <row r="14" spans="1:4" x14ac:dyDescent="0.25">
      <c r="A14" t="s">
        <v>214</v>
      </c>
      <c r="B14" s="43" t="s">
        <v>93</v>
      </c>
      <c r="C14">
        <v>0</v>
      </c>
      <c r="D14" s="43" t="s">
        <v>93</v>
      </c>
    </row>
    <row r="15" spans="1:4" x14ac:dyDescent="0.25">
      <c r="A15" t="s">
        <v>12</v>
      </c>
      <c r="B15">
        <v>16</v>
      </c>
      <c r="C15" s="43">
        <v>13</v>
      </c>
      <c r="D15">
        <v>11</v>
      </c>
    </row>
    <row r="16" spans="1:4" x14ac:dyDescent="0.25">
      <c r="A16" t="s">
        <v>13</v>
      </c>
      <c r="C16" s="43">
        <v>12</v>
      </c>
      <c r="D16" s="43" t="s">
        <v>93</v>
      </c>
    </row>
    <row r="17" spans="1:11" x14ac:dyDescent="0.25">
      <c r="A17" t="s">
        <v>208</v>
      </c>
      <c r="B17" s="43" t="s">
        <v>93</v>
      </c>
      <c r="C17" s="43" t="s">
        <v>93</v>
      </c>
      <c r="D17" s="43" t="s">
        <v>93</v>
      </c>
    </row>
    <row r="18" spans="1:11" x14ac:dyDescent="0.25">
      <c r="A18" t="s">
        <v>16</v>
      </c>
      <c r="B18">
        <v>143</v>
      </c>
      <c r="C18">
        <v>137</v>
      </c>
      <c r="D18">
        <v>109</v>
      </c>
    </row>
    <row r="20" spans="1:11" x14ac:dyDescent="0.25">
      <c r="A20" t="s">
        <v>321</v>
      </c>
      <c r="B20">
        <v>2014</v>
      </c>
      <c r="C20">
        <v>2016</v>
      </c>
      <c r="D20">
        <v>2017</v>
      </c>
    </row>
    <row r="21" spans="1:11" x14ac:dyDescent="0.25">
      <c r="A21" t="s">
        <v>20</v>
      </c>
      <c r="C21">
        <v>75</v>
      </c>
      <c r="D21">
        <v>56</v>
      </c>
    </row>
    <row r="22" spans="1:11" x14ac:dyDescent="0.25">
      <c r="A22" t="s">
        <v>21</v>
      </c>
      <c r="C22">
        <v>62</v>
      </c>
      <c r="D22">
        <v>53</v>
      </c>
    </row>
    <row r="23" spans="1:11" x14ac:dyDescent="0.25">
      <c r="A23" t="s">
        <v>16</v>
      </c>
      <c r="C23">
        <v>137</v>
      </c>
      <c r="D23">
        <v>109</v>
      </c>
    </row>
    <row r="25" spans="1:11" x14ac:dyDescent="0.25">
      <c r="A25" t="s">
        <v>322</v>
      </c>
      <c r="B25">
        <v>2014</v>
      </c>
      <c r="C25">
        <v>2016</v>
      </c>
      <c r="D25">
        <v>2017</v>
      </c>
    </row>
    <row r="26" spans="1:11" x14ac:dyDescent="0.25">
      <c r="A26" t="s">
        <v>217</v>
      </c>
      <c r="B26">
        <v>15</v>
      </c>
      <c r="C26">
        <v>12</v>
      </c>
      <c r="D26" s="43" t="s">
        <v>93</v>
      </c>
    </row>
    <row r="27" spans="1:11" x14ac:dyDescent="0.25">
      <c r="A27" t="s">
        <v>67</v>
      </c>
      <c r="B27">
        <v>54</v>
      </c>
      <c r="C27">
        <v>51</v>
      </c>
      <c r="D27">
        <v>55</v>
      </c>
    </row>
    <row r="28" spans="1:11" x14ac:dyDescent="0.25">
      <c r="A28" t="s">
        <v>68</v>
      </c>
      <c r="B28">
        <v>42</v>
      </c>
      <c r="C28">
        <v>44</v>
      </c>
      <c r="D28">
        <v>40</v>
      </c>
    </row>
    <row r="29" spans="1:11" x14ac:dyDescent="0.25">
      <c r="A29" t="s">
        <v>18</v>
      </c>
      <c r="B29">
        <v>32</v>
      </c>
      <c r="C29">
        <v>30</v>
      </c>
      <c r="D29" s="43" t="s">
        <v>93</v>
      </c>
    </row>
    <row r="31" spans="1:11" x14ac:dyDescent="0.25">
      <c r="A31" t="s">
        <v>207</v>
      </c>
    </row>
    <row r="32" spans="1:11" x14ac:dyDescent="0.25">
      <c r="A32" t="s">
        <v>99</v>
      </c>
      <c r="B32">
        <v>2014</v>
      </c>
      <c r="D32">
        <v>2014</v>
      </c>
      <c r="G32">
        <v>2016</v>
      </c>
      <c r="I32">
        <v>2016</v>
      </c>
      <c r="K32">
        <v>2017</v>
      </c>
    </row>
    <row r="33" spans="1:11" x14ac:dyDescent="0.25">
      <c r="B33" t="s">
        <v>23</v>
      </c>
      <c r="D33" t="s">
        <v>40</v>
      </c>
      <c r="G33" t="s">
        <v>23</v>
      </c>
      <c r="I33" t="s">
        <v>40</v>
      </c>
      <c r="K33" t="s">
        <v>454</v>
      </c>
    </row>
    <row r="34" spans="1:11" x14ac:dyDescent="0.25">
      <c r="A34" t="s">
        <v>16</v>
      </c>
      <c r="B34">
        <v>142</v>
      </c>
      <c r="D34">
        <v>884.5</v>
      </c>
      <c r="G34">
        <v>136</v>
      </c>
      <c r="I34">
        <v>914</v>
      </c>
      <c r="K34">
        <v>853</v>
      </c>
    </row>
    <row r="36" spans="1:11" x14ac:dyDescent="0.25">
      <c r="A36" t="s">
        <v>41</v>
      </c>
      <c r="B36">
        <v>2014</v>
      </c>
      <c r="C36">
        <v>2016</v>
      </c>
      <c r="D36">
        <v>2017</v>
      </c>
    </row>
    <row r="37" spans="1:11" x14ac:dyDescent="0.25">
      <c r="A37" t="s">
        <v>323</v>
      </c>
      <c r="B37">
        <v>33</v>
      </c>
      <c r="C37">
        <v>23</v>
      </c>
      <c r="D37">
        <v>14</v>
      </c>
    </row>
    <row r="38" spans="1:11" x14ac:dyDescent="0.25">
      <c r="A38" t="s">
        <v>46</v>
      </c>
      <c r="B38">
        <v>14</v>
      </c>
      <c r="C38">
        <v>15</v>
      </c>
      <c r="D38">
        <v>13</v>
      </c>
    </row>
    <row r="39" spans="1:11" x14ac:dyDescent="0.25">
      <c r="A39" t="s">
        <v>47</v>
      </c>
      <c r="B39">
        <v>53</v>
      </c>
      <c r="C39">
        <v>53</v>
      </c>
      <c r="D39">
        <v>52</v>
      </c>
    </row>
    <row r="40" spans="1:11" x14ac:dyDescent="0.25">
      <c r="A40" t="s">
        <v>102</v>
      </c>
      <c r="B40">
        <v>42</v>
      </c>
      <c r="C40">
        <v>45</v>
      </c>
      <c r="D40">
        <v>30</v>
      </c>
    </row>
    <row r="42" spans="1:11" x14ac:dyDescent="0.25">
      <c r="A42" t="s">
        <v>324</v>
      </c>
      <c r="B42">
        <v>2014</v>
      </c>
      <c r="C42">
        <v>2016</v>
      </c>
      <c r="D42">
        <v>2017</v>
      </c>
    </row>
    <row r="43" spans="1:11" x14ac:dyDescent="0.25">
      <c r="A43" t="s">
        <v>42</v>
      </c>
      <c r="C43">
        <v>21</v>
      </c>
      <c r="D43">
        <v>16</v>
      </c>
    </row>
    <row r="44" spans="1:11" x14ac:dyDescent="0.25">
      <c r="A44" t="s">
        <v>43</v>
      </c>
      <c r="C44">
        <v>16</v>
      </c>
      <c r="D44">
        <v>18</v>
      </c>
    </row>
    <row r="45" spans="1:11" x14ac:dyDescent="0.25">
      <c r="A45" t="s">
        <v>44</v>
      </c>
      <c r="C45">
        <v>41</v>
      </c>
      <c r="D45">
        <v>22</v>
      </c>
    </row>
    <row r="46" spans="1:11" x14ac:dyDescent="0.25">
      <c r="A46" t="s">
        <v>45</v>
      </c>
      <c r="C46">
        <v>33</v>
      </c>
      <c r="D46">
        <v>25</v>
      </c>
    </row>
    <row r="47" spans="1:11" x14ac:dyDescent="0.25">
      <c r="A47" t="s">
        <v>338</v>
      </c>
      <c r="C47">
        <v>21</v>
      </c>
      <c r="D47">
        <v>25</v>
      </c>
    </row>
    <row r="48" spans="1:11" x14ac:dyDescent="0.25">
      <c r="A48" t="s">
        <v>306</v>
      </c>
      <c r="C48">
        <v>5</v>
      </c>
      <c r="D48">
        <v>3</v>
      </c>
    </row>
    <row r="50" spans="1:10" x14ac:dyDescent="0.25">
      <c r="A50" t="s">
        <v>206</v>
      </c>
    </row>
    <row r="51" spans="1:10" x14ac:dyDescent="0.25">
      <c r="A51" t="s">
        <v>205</v>
      </c>
      <c r="B51">
        <v>2014</v>
      </c>
      <c r="C51">
        <v>2014</v>
      </c>
      <c r="D51">
        <v>2014</v>
      </c>
      <c r="E51">
        <v>2016</v>
      </c>
      <c r="F51">
        <v>2016</v>
      </c>
      <c r="G51">
        <v>2016</v>
      </c>
      <c r="H51">
        <v>2017</v>
      </c>
      <c r="I51">
        <v>2017</v>
      </c>
      <c r="J51">
        <v>2017</v>
      </c>
    </row>
    <row r="52" spans="1:10" x14ac:dyDescent="0.25">
      <c r="B52" t="s">
        <v>20</v>
      </c>
      <c r="C52" t="s">
        <v>21</v>
      </c>
      <c r="D52" t="s">
        <v>16</v>
      </c>
      <c r="E52" t="s">
        <v>20</v>
      </c>
      <c r="F52" t="s">
        <v>21</v>
      </c>
      <c r="G52" t="s">
        <v>16</v>
      </c>
      <c r="H52" t="s">
        <v>20</v>
      </c>
      <c r="I52" t="s">
        <v>21</v>
      </c>
      <c r="J52" t="s">
        <v>16</v>
      </c>
    </row>
    <row r="53" spans="1:10" x14ac:dyDescent="0.25">
      <c r="A53" t="s">
        <v>55</v>
      </c>
      <c r="B53">
        <v>52</v>
      </c>
      <c r="C53">
        <v>46</v>
      </c>
      <c r="D53">
        <v>98</v>
      </c>
      <c r="E53">
        <v>53</v>
      </c>
      <c r="F53">
        <v>46</v>
      </c>
      <c r="G53">
        <v>99</v>
      </c>
      <c r="H53">
        <v>35</v>
      </c>
      <c r="I53">
        <v>36</v>
      </c>
      <c r="J53">
        <v>71</v>
      </c>
    </row>
    <row r="54" spans="1:10" x14ac:dyDescent="0.25">
      <c r="A54" t="s">
        <v>56</v>
      </c>
      <c r="B54">
        <v>33</v>
      </c>
      <c r="C54">
        <v>11</v>
      </c>
      <c r="D54">
        <v>44</v>
      </c>
      <c r="E54">
        <v>22</v>
      </c>
      <c r="F54">
        <v>16</v>
      </c>
      <c r="G54">
        <v>38</v>
      </c>
      <c r="H54">
        <v>21</v>
      </c>
      <c r="I54">
        <v>17</v>
      </c>
      <c r="J54">
        <v>38</v>
      </c>
    </row>
    <row r="55" spans="1:10" x14ac:dyDescent="0.25">
      <c r="A55" t="s">
        <v>16</v>
      </c>
      <c r="B55">
        <v>85</v>
      </c>
      <c r="C55">
        <v>57</v>
      </c>
      <c r="D55">
        <v>142</v>
      </c>
      <c r="E55">
        <v>75</v>
      </c>
      <c r="F55">
        <v>62</v>
      </c>
      <c r="G55">
        <v>137</v>
      </c>
      <c r="H55">
        <v>56</v>
      </c>
      <c r="I55">
        <v>53</v>
      </c>
      <c r="J55">
        <v>109</v>
      </c>
    </row>
    <row r="57" spans="1:10" x14ac:dyDescent="0.25">
      <c r="A57" t="s">
        <v>204</v>
      </c>
    </row>
    <row r="58" spans="1:10" x14ac:dyDescent="0.25">
      <c r="B58">
        <v>2014</v>
      </c>
      <c r="C58">
        <v>2016</v>
      </c>
      <c r="D58">
        <v>2017</v>
      </c>
    </row>
    <row r="59" spans="1:10" x14ac:dyDescent="0.25">
      <c r="A59" t="s">
        <v>340</v>
      </c>
      <c r="B59">
        <v>35</v>
      </c>
      <c r="C59">
        <v>33</v>
      </c>
      <c r="D59">
        <v>27</v>
      </c>
    </row>
    <row r="60" spans="1:10" x14ac:dyDescent="0.25">
      <c r="A60" t="s">
        <v>65</v>
      </c>
      <c r="B60">
        <v>26</v>
      </c>
      <c r="C60">
        <v>28</v>
      </c>
      <c r="D60">
        <v>32</v>
      </c>
    </row>
    <row r="61" spans="1:10" x14ac:dyDescent="0.25">
      <c r="A61" t="s">
        <v>48</v>
      </c>
      <c r="B61">
        <v>25</v>
      </c>
      <c r="C61">
        <v>21</v>
      </c>
      <c r="D61">
        <v>22</v>
      </c>
    </row>
    <row r="62" spans="1:10" x14ac:dyDescent="0.25">
      <c r="A62" t="s">
        <v>63</v>
      </c>
      <c r="B62">
        <v>21</v>
      </c>
      <c r="C62">
        <v>20</v>
      </c>
      <c r="D62" s="43" t="s">
        <v>93</v>
      </c>
    </row>
    <row r="63" spans="1:10" x14ac:dyDescent="0.25">
      <c r="A63" t="s">
        <v>203</v>
      </c>
      <c r="B63">
        <v>16</v>
      </c>
      <c r="C63">
        <v>17</v>
      </c>
      <c r="D63">
        <v>11</v>
      </c>
    </row>
    <row r="65" spans="1:4" x14ac:dyDescent="0.25">
      <c r="A65" t="s">
        <v>237</v>
      </c>
      <c r="B65">
        <v>2014</v>
      </c>
      <c r="C65">
        <v>2016</v>
      </c>
      <c r="D65">
        <v>2017</v>
      </c>
    </row>
    <row r="66" spans="1:4" x14ac:dyDescent="0.25">
      <c r="A66" t="s">
        <v>55</v>
      </c>
      <c r="C66">
        <v>48</v>
      </c>
      <c r="D66">
        <v>58</v>
      </c>
    </row>
    <row r="67" spans="1:4" x14ac:dyDescent="0.25">
      <c r="A67" t="s">
        <v>56</v>
      </c>
      <c r="C67">
        <v>89</v>
      </c>
      <c r="D67">
        <v>51</v>
      </c>
    </row>
    <row r="68" spans="1:4" x14ac:dyDescent="0.25">
      <c r="A68" t="s">
        <v>16</v>
      </c>
      <c r="C68">
        <v>137</v>
      </c>
      <c r="D68">
        <v>109</v>
      </c>
    </row>
    <row r="70" spans="1:4" x14ac:dyDescent="0.25">
      <c r="B70">
        <v>2017</v>
      </c>
      <c r="C70">
        <v>2016</v>
      </c>
    </row>
    <row r="71" spans="1:4" x14ac:dyDescent="0.25">
      <c r="A71" t="s">
        <v>455</v>
      </c>
      <c r="B71">
        <v>37</v>
      </c>
      <c r="C71">
        <v>45</v>
      </c>
    </row>
    <row r="72" spans="1:4" x14ac:dyDescent="0.25">
      <c r="A72" t="s">
        <v>456</v>
      </c>
      <c r="B72">
        <v>0</v>
      </c>
      <c r="C72">
        <v>1</v>
      </c>
    </row>
    <row r="73" spans="1:4" x14ac:dyDescent="0.25">
      <c r="A73" t="s">
        <v>15</v>
      </c>
      <c r="B73">
        <v>72</v>
      </c>
      <c r="C73">
        <v>91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P142"/>
  <sheetViews>
    <sheetView showGridLines="0" zoomScale="90" zoomScaleNormal="90" workbookViewId="0"/>
  </sheetViews>
  <sheetFormatPr defaultRowHeight="15" x14ac:dyDescent="0.25"/>
  <cols>
    <col min="1" max="1" width="1" style="20" customWidth="1"/>
    <col min="2" max="2" width="45.140625" style="1" customWidth="1"/>
    <col min="3" max="5" width="12.140625" style="1" customWidth="1"/>
    <col min="6" max="6" width="9.5703125" style="1" bestFit="1" customWidth="1"/>
    <col min="7" max="16384" width="9.140625" style="1"/>
  </cols>
  <sheetData>
    <row r="1" spans="1:16" ht="6.75" customHeight="1" x14ac:dyDescent="0.25"/>
    <row r="2" spans="1:16" ht="23.25" x14ac:dyDescent="0.25">
      <c r="B2" s="252" t="s">
        <v>644</v>
      </c>
    </row>
    <row r="3" spans="1:16" ht="9" customHeight="1" x14ac:dyDescent="0.25">
      <c r="B3" s="252"/>
    </row>
    <row r="4" spans="1:16" ht="16.5" customHeight="1" x14ac:dyDescent="0.35">
      <c r="B4" s="255" t="s">
        <v>645</v>
      </c>
      <c r="P4" s="123" t="s">
        <v>432</v>
      </c>
    </row>
    <row r="5" spans="1:16" ht="9.75" customHeight="1" x14ac:dyDescent="0.25"/>
    <row r="6" spans="1:16" s="7" customFormat="1" ht="18.75" x14ac:dyDescent="0.3">
      <c r="A6" s="20"/>
      <c r="B6" s="254" t="s">
        <v>647</v>
      </c>
      <c r="C6" s="109"/>
      <c r="D6" s="109"/>
    </row>
    <row r="7" spans="1:16" s="20" customFormat="1" ht="7.5" customHeight="1" x14ac:dyDescent="0.3">
      <c r="B7" s="256"/>
      <c r="C7" s="144"/>
      <c r="D7" s="144"/>
    </row>
    <row r="8" spans="1:16" s="20" customFormat="1" ht="15.75" x14ac:dyDescent="0.25">
      <c r="B8" s="143" t="s">
        <v>646</v>
      </c>
      <c r="C8" s="144"/>
      <c r="D8" s="144"/>
    </row>
    <row r="9" spans="1:16" ht="9.75" customHeight="1" x14ac:dyDescent="0.25">
      <c r="B9" s="102"/>
      <c r="C9" s="111">
        <v>2</v>
      </c>
      <c r="D9" s="111">
        <v>3</v>
      </c>
      <c r="E9" s="5">
        <v>4</v>
      </c>
    </row>
    <row r="10" spans="1:16" ht="15.75" x14ac:dyDescent="0.25">
      <c r="B10" s="187" t="s">
        <v>216</v>
      </c>
      <c r="C10" s="188">
        <v>2014</v>
      </c>
      <c r="D10" s="187">
        <v>2016</v>
      </c>
      <c r="E10" s="187">
        <v>2017</v>
      </c>
      <c r="F10" s="187">
        <v>2018</v>
      </c>
      <c r="G10" s="187">
        <v>2019</v>
      </c>
    </row>
    <row r="11" spans="1:16" ht="15.75" x14ac:dyDescent="0.25">
      <c r="B11" s="102" t="s">
        <v>2</v>
      </c>
      <c r="C11" s="230">
        <v>34</v>
      </c>
      <c r="D11" s="158">
        <v>29</v>
      </c>
      <c r="E11" s="158" t="s">
        <v>93</v>
      </c>
      <c r="F11" s="158" t="s">
        <v>93</v>
      </c>
      <c r="G11" s="158" t="s">
        <v>93</v>
      </c>
      <c r="I11" s="59"/>
    </row>
    <row r="12" spans="1:16" ht="15.75" x14ac:dyDescent="0.25">
      <c r="B12" s="102" t="s">
        <v>3</v>
      </c>
      <c r="C12" s="230" t="s">
        <v>93</v>
      </c>
      <c r="D12" s="158" t="s">
        <v>93</v>
      </c>
      <c r="E12" s="158" t="s">
        <v>93</v>
      </c>
      <c r="F12" s="158">
        <v>27</v>
      </c>
      <c r="G12" s="158" t="s">
        <v>93</v>
      </c>
    </row>
    <row r="13" spans="1:16" ht="15.75" x14ac:dyDescent="0.25">
      <c r="B13" s="102" t="s">
        <v>4</v>
      </c>
      <c r="C13" s="230">
        <v>10</v>
      </c>
      <c r="D13" s="158" t="s">
        <v>93</v>
      </c>
      <c r="E13" s="158" t="s">
        <v>93</v>
      </c>
      <c r="F13" s="158" t="s">
        <v>93</v>
      </c>
      <c r="G13" s="158" t="s">
        <v>93</v>
      </c>
      <c r="I13" s="59"/>
    </row>
    <row r="14" spans="1:16" ht="15.75" x14ac:dyDescent="0.25">
      <c r="B14" s="102" t="s">
        <v>5</v>
      </c>
      <c r="C14" s="230" t="s">
        <v>93</v>
      </c>
      <c r="D14" s="158" t="s">
        <v>93</v>
      </c>
      <c r="E14" s="158" t="s">
        <v>93</v>
      </c>
      <c r="F14" s="158" t="s">
        <v>93</v>
      </c>
      <c r="G14" s="158" t="s">
        <v>93</v>
      </c>
      <c r="I14" s="59"/>
    </row>
    <row r="15" spans="1:16" ht="15.75" x14ac:dyDescent="0.25">
      <c r="B15" s="102" t="s">
        <v>6</v>
      </c>
      <c r="C15" s="230" t="s">
        <v>93</v>
      </c>
      <c r="D15" s="158" t="s">
        <v>93</v>
      </c>
      <c r="E15" s="158" t="s">
        <v>93</v>
      </c>
      <c r="F15" s="158" t="s">
        <v>93</v>
      </c>
      <c r="G15" s="158">
        <v>0</v>
      </c>
      <c r="I15" s="59"/>
    </row>
    <row r="16" spans="1:16" ht="15.75" x14ac:dyDescent="0.25">
      <c r="B16" s="102" t="s">
        <v>7</v>
      </c>
      <c r="C16" s="230">
        <v>18</v>
      </c>
      <c r="D16" s="158">
        <v>14</v>
      </c>
      <c r="E16" s="158">
        <v>14</v>
      </c>
      <c r="F16" s="158">
        <v>15</v>
      </c>
      <c r="G16" s="158">
        <v>16</v>
      </c>
    </row>
    <row r="17" spans="1:9" ht="15.75" x14ac:dyDescent="0.25">
      <c r="B17" s="102" t="s">
        <v>8</v>
      </c>
      <c r="C17" s="230">
        <v>11</v>
      </c>
      <c r="D17" s="158" t="s">
        <v>93</v>
      </c>
      <c r="E17" s="158" t="s">
        <v>93</v>
      </c>
      <c r="F17" s="158" t="s">
        <v>93</v>
      </c>
      <c r="G17" s="158" t="s">
        <v>93</v>
      </c>
      <c r="I17" s="59"/>
    </row>
    <row r="18" spans="1:9" ht="15.75" x14ac:dyDescent="0.25">
      <c r="B18" s="102" t="s">
        <v>9</v>
      </c>
      <c r="C18" s="230" t="s">
        <v>93</v>
      </c>
      <c r="D18" s="158">
        <v>10</v>
      </c>
      <c r="E18" s="158" t="s">
        <v>93</v>
      </c>
      <c r="F18" s="158">
        <v>20</v>
      </c>
      <c r="G18" s="158">
        <v>19</v>
      </c>
    </row>
    <row r="19" spans="1:9" ht="15.75" x14ac:dyDescent="0.25">
      <c r="B19" s="102" t="s">
        <v>10</v>
      </c>
      <c r="C19" s="230" t="s">
        <v>93</v>
      </c>
      <c r="D19" s="158">
        <v>10</v>
      </c>
      <c r="E19" s="158">
        <v>14</v>
      </c>
      <c r="F19" s="158">
        <v>15</v>
      </c>
      <c r="G19" s="158">
        <v>15</v>
      </c>
    </row>
    <row r="20" spans="1:9" ht="15.75" x14ac:dyDescent="0.25">
      <c r="B20" s="102" t="s">
        <v>11</v>
      </c>
      <c r="C20" s="230">
        <v>20</v>
      </c>
      <c r="D20" s="158">
        <v>25</v>
      </c>
      <c r="E20" s="158">
        <v>24</v>
      </c>
      <c r="F20" s="158">
        <v>59</v>
      </c>
      <c r="G20" s="158">
        <v>24</v>
      </c>
    </row>
    <row r="21" spans="1:9" ht="15.75" x14ac:dyDescent="0.25">
      <c r="B21" s="102" t="s">
        <v>215</v>
      </c>
      <c r="C21" s="230" t="s">
        <v>93</v>
      </c>
      <c r="D21" s="158" t="s">
        <v>93</v>
      </c>
      <c r="E21" s="158" t="s">
        <v>93</v>
      </c>
      <c r="F21" s="158" t="s">
        <v>93</v>
      </c>
      <c r="G21" s="158" t="s">
        <v>93</v>
      </c>
      <c r="I21" s="59"/>
    </row>
    <row r="22" spans="1:9" ht="15.75" x14ac:dyDescent="0.25">
      <c r="B22" s="102" t="s">
        <v>214</v>
      </c>
      <c r="C22" s="230" t="s">
        <v>93</v>
      </c>
      <c r="D22" s="158" t="s">
        <v>93</v>
      </c>
      <c r="E22" s="158" t="s">
        <v>93</v>
      </c>
      <c r="F22" s="158" t="s">
        <v>93</v>
      </c>
      <c r="G22" s="158">
        <v>0</v>
      </c>
      <c r="I22" s="59"/>
    </row>
    <row r="23" spans="1:9" ht="15.75" x14ac:dyDescent="0.25">
      <c r="B23" s="102" t="s">
        <v>12</v>
      </c>
      <c r="C23" s="230">
        <v>16</v>
      </c>
      <c r="D23" s="158">
        <v>13</v>
      </c>
      <c r="E23" s="158">
        <v>11</v>
      </c>
      <c r="F23" s="158">
        <v>14</v>
      </c>
      <c r="G23" s="158">
        <v>12</v>
      </c>
    </row>
    <row r="24" spans="1:9" ht="15.75" x14ac:dyDescent="0.25">
      <c r="B24" s="102" t="s">
        <v>13</v>
      </c>
      <c r="C24" s="230" t="s">
        <v>93</v>
      </c>
      <c r="D24" s="158">
        <v>12</v>
      </c>
      <c r="E24" s="158" t="s">
        <v>93</v>
      </c>
      <c r="F24" s="158">
        <v>13</v>
      </c>
      <c r="G24" s="158" t="s">
        <v>93</v>
      </c>
    </row>
    <row r="25" spans="1:9" ht="15.75" x14ac:dyDescent="0.25">
      <c r="B25" s="102" t="s">
        <v>208</v>
      </c>
      <c r="C25" s="230" t="s">
        <v>93</v>
      </c>
      <c r="D25" s="158" t="s">
        <v>93</v>
      </c>
      <c r="E25" s="158" t="s">
        <v>93</v>
      </c>
      <c r="F25" s="158" t="s">
        <v>93</v>
      </c>
      <c r="G25" s="158" t="s">
        <v>93</v>
      </c>
      <c r="I25" s="59"/>
    </row>
    <row r="26" spans="1:9" ht="16.5" thickBot="1" x14ac:dyDescent="0.3">
      <c r="B26" s="116" t="s">
        <v>16</v>
      </c>
      <c r="C26" s="315">
        <v>143</v>
      </c>
      <c r="D26" s="316">
        <v>137</v>
      </c>
      <c r="E26" s="316">
        <v>109</v>
      </c>
      <c r="F26" s="316">
        <v>197</v>
      </c>
      <c r="G26" s="316">
        <v>126</v>
      </c>
    </row>
    <row r="27" spans="1:9" ht="7.5" customHeight="1" x14ac:dyDescent="0.25">
      <c r="B27" s="100"/>
      <c r="C27" s="101"/>
      <c r="D27" s="101"/>
      <c r="E27" s="101"/>
      <c r="F27" s="101"/>
    </row>
    <row r="28" spans="1:9" ht="15.75" x14ac:dyDescent="0.25">
      <c r="B28" s="333" t="s">
        <v>605</v>
      </c>
      <c r="C28" s="101"/>
      <c r="D28" s="101"/>
      <c r="E28" s="101"/>
      <c r="F28" s="101"/>
    </row>
    <row r="29" spans="1:9" ht="8.25" customHeight="1" x14ac:dyDescent="0.25"/>
    <row r="30" spans="1:9" s="7" customFormat="1" ht="18.75" x14ac:dyDescent="0.3">
      <c r="A30" s="20"/>
      <c r="B30" s="254" t="s">
        <v>649</v>
      </c>
      <c r="C30" s="109"/>
      <c r="D30" s="109"/>
    </row>
    <row r="31" spans="1:9" s="20" customFormat="1" ht="8.25" customHeight="1" x14ac:dyDescent="0.3">
      <c r="B31" s="256"/>
      <c r="C31" s="144"/>
      <c r="D31" s="144"/>
    </row>
    <row r="32" spans="1:9" s="20" customFormat="1" ht="15.75" x14ac:dyDescent="0.25">
      <c r="B32" s="143" t="s">
        <v>648</v>
      </c>
      <c r="C32" s="144"/>
      <c r="D32" s="144"/>
    </row>
    <row r="33" spans="1:7" s="20" customFormat="1" ht="8.25" customHeight="1" x14ac:dyDescent="0.25">
      <c r="B33" s="143"/>
      <c r="C33" s="144"/>
      <c r="D33" s="144"/>
    </row>
    <row r="34" spans="1:7" s="20" customFormat="1" ht="15.75" x14ac:dyDescent="0.25">
      <c r="B34" s="187" t="s">
        <v>650</v>
      </c>
      <c r="C34" s="214">
        <v>2016</v>
      </c>
      <c r="D34" s="187">
        <v>2017</v>
      </c>
      <c r="E34" s="187">
        <v>2018</v>
      </c>
      <c r="F34" s="187">
        <v>2019</v>
      </c>
    </row>
    <row r="35" spans="1:7" s="20" customFormat="1" ht="15.75" x14ac:dyDescent="0.25">
      <c r="B35" s="105" t="s">
        <v>652</v>
      </c>
      <c r="C35" s="238">
        <v>24</v>
      </c>
      <c r="D35" s="105">
        <v>16</v>
      </c>
      <c r="E35" s="105">
        <v>35</v>
      </c>
      <c r="F35" s="105">
        <v>11</v>
      </c>
    </row>
    <row r="36" spans="1:7" s="20" customFormat="1" ht="15.75" x14ac:dyDescent="0.25">
      <c r="B36" s="105" t="s">
        <v>651</v>
      </c>
      <c r="C36" s="238">
        <v>113</v>
      </c>
      <c r="D36" s="105">
        <v>93</v>
      </c>
      <c r="E36" s="105">
        <v>162</v>
      </c>
      <c r="F36" s="105">
        <v>115</v>
      </c>
    </row>
    <row r="37" spans="1:7" s="20" customFormat="1" ht="15.75" x14ac:dyDescent="0.25">
      <c r="B37" s="105" t="s">
        <v>16</v>
      </c>
      <c r="C37" s="239">
        <v>137</v>
      </c>
      <c r="D37" s="107">
        <v>109</v>
      </c>
      <c r="E37" s="107">
        <v>197</v>
      </c>
      <c r="F37" s="107">
        <v>126</v>
      </c>
    </row>
    <row r="38" spans="1:7" s="20" customFormat="1" ht="9" customHeight="1" x14ac:dyDescent="0.25">
      <c r="B38" s="105"/>
      <c r="C38" s="107"/>
      <c r="D38" s="107"/>
      <c r="E38" s="107"/>
      <c r="F38" s="107"/>
    </row>
    <row r="39" spans="1:7" s="20" customFormat="1" ht="15.75" x14ac:dyDescent="0.25">
      <c r="B39" s="333" t="s">
        <v>653</v>
      </c>
      <c r="C39" s="107"/>
      <c r="D39" s="107"/>
      <c r="E39" s="107"/>
      <c r="F39" s="107"/>
    </row>
    <row r="40" spans="1:7" s="20" customFormat="1" ht="12.75" customHeight="1" x14ac:dyDescent="0.25">
      <c r="B40" s="105"/>
      <c r="C40" s="107"/>
      <c r="D40" s="107"/>
      <c r="E40" s="107"/>
      <c r="F40" s="107"/>
    </row>
    <row r="41" spans="1:7" s="7" customFormat="1" ht="18.75" x14ac:dyDescent="0.3">
      <c r="A41" s="20"/>
      <c r="B41" s="254" t="s">
        <v>654</v>
      </c>
      <c r="C41" s="109"/>
      <c r="D41" s="109"/>
    </row>
    <row r="42" spans="1:7" s="20" customFormat="1" ht="7.5" customHeight="1" x14ac:dyDescent="0.3">
      <c r="B42" s="256"/>
      <c r="C42" s="144"/>
      <c r="D42" s="144"/>
    </row>
    <row r="43" spans="1:7" s="20" customFormat="1" ht="15.75" x14ac:dyDescent="0.25">
      <c r="B43" s="143" t="s">
        <v>662</v>
      </c>
      <c r="C43" s="144"/>
      <c r="D43" s="144"/>
    </row>
    <row r="44" spans="1:7" ht="7.5" customHeight="1" x14ac:dyDescent="0.25">
      <c r="B44" s="102"/>
      <c r="C44" s="102"/>
      <c r="D44" s="102"/>
    </row>
    <row r="45" spans="1:7" ht="15.75" customHeight="1" x14ac:dyDescent="0.3">
      <c r="B45" s="187" t="s">
        <v>321</v>
      </c>
      <c r="C45" s="214">
        <v>2016</v>
      </c>
      <c r="D45" s="187">
        <v>2017</v>
      </c>
      <c r="E45" s="187">
        <v>2018</v>
      </c>
      <c r="F45" s="187">
        <v>2019</v>
      </c>
      <c r="G45" s="85"/>
    </row>
    <row r="46" spans="1:7" ht="15.75" x14ac:dyDescent="0.25">
      <c r="B46" s="105" t="s">
        <v>20</v>
      </c>
      <c r="C46" s="238">
        <v>75</v>
      </c>
      <c r="D46" s="105">
        <v>56</v>
      </c>
      <c r="E46" s="105">
        <v>120</v>
      </c>
      <c r="F46" s="105">
        <v>66</v>
      </c>
      <c r="G46" s="83"/>
    </row>
    <row r="47" spans="1:7" ht="15.75" x14ac:dyDescent="0.25">
      <c r="B47" s="105" t="s">
        <v>21</v>
      </c>
      <c r="C47" s="238">
        <v>62</v>
      </c>
      <c r="D47" s="105">
        <v>53</v>
      </c>
      <c r="E47" s="105">
        <v>77</v>
      </c>
      <c r="F47" s="105">
        <v>60</v>
      </c>
      <c r="G47" s="83"/>
    </row>
    <row r="48" spans="1:7" ht="15.75" x14ac:dyDescent="0.25">
      <c r="A48" s="20">
        <v>4</v>
      </c>
      <c r="B48" s="105" t="s">
        <v>16</v>
      </c>
      <c r="C48" s="239">
        <v>137</v>
      </c>
      <c r="D48" s="107">
        <v>109</v>
      </c>
      <c r="E48" s="107">
        <v>197</v>
      </c>
      <c r="F48" s="107">
        <v>126</v>
      </c>
      <c r="G48" s="83"/>
    </row>
    <row r="49" spans="1:7" ht="13.5" customHeight="1" x14ac:dyDescent="0.25">
      <c r="B49" s="105"/>
      <c r="C49" s="107"/>
      <c r="D49" s="107"/>
      <c r="E49" s="107"/>
      <c r="F49" s="107"/>
      <c r="G49" s="83"/>
    </row>
    <row r="50" spans="1:7" s="7" customFormat="1" ht="18.75" x14ac:dyDescent="0.3">
      <c r="A50" s="20"/>
      <c r="B50" s="254" t="s">
        <v>655</v>
      </c>
      <c r="C50" s="109"/>
      <c r="D50" s="109"/>
    </row>
    <row r="51" spans="1:7" s="20" customFormat="1" ht="7.5" customHeight="1" x14ac:dyDescent="0.3">
      <c r="B51" s="256"/>
      <c r="C51" s="144"/>
      <c r="D51" s="144"/>
    </row>
    <row r="52" spans="1:7" s="20" customFormat="1" ht="15.75" x14ac:dyDescent="0.25">
      <c r="B52" s="143" t="s">
        <v>661</v>
      </c>
      <c r="C52" s="144"/>
      <c r="D52" s="144"/>
    </row>
    <row r="53" spans="1:7" ht="7.5" customHeight="1" x14ac:dyDescent="0.25">
      <c r="A53" s="20">
        <v>5</v>
      </c>
      <c r="B53" s="170"/>
      <c r="C53" s="110"/>
      <c r="D53" s="110"/>
      <c r="E53" s="87"/>
      <c r="F53" s="87"/>
      <c r="G53" s="83"/>
    </row>
    <row r="54" spans="1:7" ht="15.75" x14ac:dyDescent="0.25">
      <c r="A54" s="20">
        <v>6</v>
      </c>
      <c r="B54" s="246" t="s">
        <v>322</v>
      </c>
      <c r="C54" s="188">
        <v>2014</v>
      </c>
      <c r="D54" s="187">
        <v>2016</v>
      </c>
      <c r="E54" s="187">
        <v>2017</v>
      </c>
      <c r="F54" s="187">
        <v>2018</v>
      </c>
      <c r="G54" s="187">
        <v>2019</v>
      </c>
    </row>
    <row r="55" spans="1:7" ht="15.75" x14ac:dyDescent="0.25">
      <c r="A55" s="314" t="s">
        <v>99</v>
      </c>
      <c r="B55" s="105" t="s">
        <v>337</v>
      </c>
      <c r="C55" s="230">
        <v>15</v>
      </c>
      <c r="D55" s="170">
        <v>12</v>
      </c>
      <c r="E55" s="170" t="s">
        <v>93</v>
      </c>
      <c r="F55" s="170" t="s">
        <v>93</v>
      </c>
      <c r="G55" s="170" t="s">
        <v>93</v>
      </c>
    </row>
    <row r="56" spans="1:7" ht="15.75" x14ac:dyDescent="0.25">
      <c r="A56" s="314"/>
      <c r="B56" s="105" t="s">
        <v>67</v>
      </c>
      <c r="C56" s="230">
        <v>54</v>
      </c>
      <c r="D56" s="170">
        <v>51</v>
      </c>
      <c r="E56" s="170">
        <v>55</v>
      </c>
      <c r="F56" s="170">
        <v>102</v>
      </c>
      <c r="G56" s="170">
        <v>62</v>
      </c>
    </row>
    <row r="57" spans="1:7" ht="15.75" x14ac:dyDescent="0.25">
      <c r="A57" s="314"/>
      <c r="B57" s="105" t="s">
        <v>68</v>
      </c>
      <c r="C57" s="230">
        <v>42</v>
      </c>
      <c r="D57" s="170">
        <v>44</v>
      </c>
      <c r="E57" s="170">
        <v>40</v>
      </c>
      <c r="F57" s="170">
        <v>78</v>
      </c>
      <c r="G57" s="170">
        <v>51</v>
      </c>
    </row>
    <row r="58" spans="1:7" ht="15.75" x14ac:dyDescent="0.25">
      <c r="A58" s="314"/>
      <c r="B58" s="105" t="s">
        <v>18</v>
      </c>
      <c r="C58" s="230">
        <v>32</v>
      </c>
      <c r="D58" s="170">
        <v>30</v>
      </c>
      <c r="E58" s="170" t="s">
        <v>93</v>
      </c>
      <c r="F58" s="170" t="s">
        <v>93</v>
      </c>
      <c r="G58" s="170" t="s">
        <v>93</v>
      </c>
    </row>
    <row r="59" spans="1:7" ht="9" customHeight="1" x14ac:dyDescent="0.25">
      <c r="B59" s="88"/>
      <c r="C59" s="89"/>
      <c r="D59" s="89"/>
      <c r="E59" s="89"/>
      <c r="F59" s="83"/>
      <c r="G59" s="83"/>
    </row>
    <row r="60" spans="1:7" x14ac:dyDescent="0.25">
      <c r="B60" s="333" t="s">
        <v>605</v>
      </c>
      <c r="C60" s="88"/>
      <c r="D60" s="91"/>
      <c r="E60" s="89"/>
      <c r="F60" s="83"/>
      <c r="G60" s="83"/>
    </row>
    <row r="62" spans="1:7" s="7" customFormat="1" ht="18.75" x14ac:dyDescent="0.3">
      <c r="A62" s="20"/>
      <c r="B62" s="254" t="s">
        <v>742</v>
      </c>
      <c r="C62" s="109"/>
      <c r="D62" s="109"/>
    </row>
    <row r="63" spans="1:7" s="20" customFormat="1" ht="7.5" customHeight="1" x14ac:dyDescent="0.3">
      <c r="B63" s="256"/>
      <c r="C63" s="144"/>
      <c r="D63" s="144"/>
    </row>
    <row r="64" spans="1:7" s="20" customFormat="1" ht="15.75" x14ac:dyDescent="0.25">
      <c r="B64" s="143" t="s">
        <v>660</v>
      </c>
      <c r="C64" s="144"/>
      <c r="D64" s="144"/>
    </row>
    <row r="65" spans="1:8" ht="8.25" customHeight="1" x14ac:dyDescent="0.25">
      <c r="B65" s="102"/>
      <c r="C65" s="102"/>
      <c r="D65" s="102"/>
    </row>
    <row r="66" spans="1:8" ht="15.75" x14ac:dyDescent="0.25">
      <c r="B66" s="187" t="s">
        <v>213</v>
      </c>
      <c r="C66" s="188">
        <v>2014</v>
      </c>
      <c r="D66" s="187">
        <v>2016</v>
      </c>
      <c r="E66" s="187">
        <v>2017</v>
      </c>
      <c r="F66" s="187">
        <v>2018</v>
      </c>
      <c r="G66" s="187">
        <v>2019</v>
      </c>
    </row>
    <row r="67" spans="1:8" ht="15.75" x14ac:dyDescent="0.25">
      <c r="B67" s="102" t="s">
        <v>323</v>
      </c>
      <c r="C67" s="238">
        <v>33</v>
      </c>
      <c r="D67" s="102">
        <v>23</v>
      </c>
      <c r="E67" s="102">
        <v>14</v>
      </c>
      <c r="F67" s="102">
        <v>25</v>
      </c>
      <c r="G67" s="102">
        <v>18</v>
      </c>
    </row>
    <row r="68" spans="1:8" ht="15.75" x14ac:dyDescent="0.25">
      <c r="B68" s="102" t="s">
        <v>46</v>
      </c>
      <c r="C68" s="238">
        <v>14</v>
      </c>
      <c r="D68" s="102">
        <v>15</v>
      </c>
      <c r="E68" s="102">
        <v>13</v>
      </c>
      <c r="F68" s="102">
        <v>22</v>
      </c>
      <c r="G68" s="102">
        <v>12</v>
      </c>
    </row>
    <row r="69" spans="1:8" ht="15.75" x14ac:dyDescent="0.25">
      <c r="B69" s="102" t="s">
        <v>47</v>
      </c>
      <c r="C69" s="238">
        <v>53</v>
      </c>
      <c r="D69" s="102">
        <v>53</v>
      </c>
      <c r="E69" s="102">
        <v>52</v>
      </c>
      <c r="F69" s="102">
        <v>85</v>
      </c>
      <c r="G69" s="102">
        <v>59</v>
      </c>
    </row>
    <row r="70" spans="1:8" ht="15.75" x14ac:dyDescent="0.25">
      <c r="B70" s="102" t="s">
        <v>102</v>
      </c>
      <c r="C70" s="238">
        <v>42</v>
      </c>
      <c r="D70" s="102">
        <v>45</v>
      </c>
      <c r="E70" s="102">
        <v>30</v>
      </c>
      <c r="F70" s="102">
        <v>63</v>
      </c>
      <c r="G70" s="102">
        <v>37</v>
      </c>
    </row>
    <row r="71" spans="1:8" ht="15.75" x14ac:dyDescent="0.25">
      <c r="B71" s="114" t="s">
        <v>211</v>
      </c>
      <c r="C71" s="247">
        <v>1</v>
      </c>
      <c r="D71" s="120">
        <v>1</v>
      </c>
      <c r="E71" s="120">
        <v>0</v>
      </c>
      <c r="F71" s="120">
        <v>2</v>
      </c>
      <c r="G71" s="120">
        <v>0</v>
      </c>
    </row>
    <row r="72" spans="1:8" ht="13.5" customHeight="1" x14ac:dyDescent="0.25">
      <c r="B72" s="102"/>
      <c r="C72" s="102"/>
      <c r="D72" s="102"/>
    </row>
    <row r="73" spans="1:8" ht="15.75" x14ac:dyDescent="0.25">
      <c r="B73" s="165" t="s">
        <v>70</v>
      </c>
      <c r="C73" s="338">
        <v>884.5</v>
      </c>
      <c r="D73" s="339">
        <v>914</v>
      </c>
      <c r="E73" s="340">
        <v>853</v>
      </c>
      <c r="F73" s="340">
        <v>933</v>
      </c>
      <c r="G73" s="334">
        <v>975</v>
      </c>
    </row>
    <row r="74" spans="1:8" x14ac:dyDescent="0.25">
      <c r="C74" s="4"/>
      <c r="D74" s="4"/>
      <c r="E74" s="9"/>
      <c r="F74" s="9"/>
      <c r="G74" s="9"/>
      <c r="H74" s="9"/>
    </row>
    <row r="75" spans="1:8" s="7" customFormat="1" ht="18.75" x14ac:dyDescent="0.3">
      <c r="A75" s="20"/>
      <c r="B75" s="254" t="s">
        <v>656</v>
      </c>
      <c r="C75" s="109"/>
      <c r="D75" s="109"/>
    </row>
    <row r="76" spans="1:8" s="20" customFormat="1" ht="7.5" customHeight="1" x14ac:dyDescent="0.3">
      <c r="B76" s="256"/>
      <c r="C76" s="144"/>
      <c r="D76" s="144"/>
    </row>
    <row r="77" spans="1:8" s="20" customFormat="1" ht="15.75" x14ac:dyDescent="0.25">
      <c r="B77" s="143" t="s">
        <v>659</v>
      </c>
      <c r="C77" s="144"/>
      <c r="D77" s="144"/>
    </row>
    <row r="78" spans="1:8" ht="8.25" customHeight="1" x14ac:dyDescent="0.25">
      <c r="B78" s="102"/>
      <c r="C78" s="102"/>
      <c r="D78" s="102"/>
    </row>
    <row r="79" spans="1:8" ht="18.75" customHeight="1" x14ac:dyDescent="0.25">
      <c r="B79" s="187" t="s">
        <v>324</v>
      </c>
      <c r="C79" s="214">
        <v>2016</v>
      </c>
      <c r="D79" s="187">
        <v>2017</v>
      </c>
      <c r="E79" s="187">
        <v>2018</v>
      </c>
      <c r="F79" s="187">
        <v>2019</v>
      </c>
    </row>
    <row r="80" spans="1:8" ht="15.75" x14ac:dyDescent="0.25">
      <c r="B80" s="102" t="s">
        <v>42</v>
      </c>
      <c r="C80" s="238">
        <v>21</v>
      </c>
      <c r="D80" s="102">
        <v>16</v>
      </c>
      <c r="E80" s="102">
        <v>18</v>
      </c>
      <c r="F80" s="102">
        <v>13</v>
      </c>
    </row>
    <row r="81" spans="1:9" ht="15.75" x14ac:dyDescent="0.25">
      <c r="B81" s="102" t="s">
        <v>43</v>
      </c>
      <c r="C81" s="238">
        <v>16</v>
      </c>
      <c r="D81" s="102">
        <v>18</v>
      </c>
      <c r="E81" s="102">
        <v>17</v>
      </c>
      <c r="F81" s="102">
        <v>17</v>
      </c>
    </row>
    <row r="82" spans="1:9" ht="15.75" x14ac:dyDescent="0.25">
      <c r="B82" s="102" t="s">
        <v>44</v>
      </c>
      <c r="C82" s="238">
        <v>41</v>
      </c>
      <c r="D82" s="102">
        <v>22</v>
      </c>
      <c r="E82" s="102">
        <v>46</v>
      </c>
      <c r="F82" s="102">
        <v>30</v>
      </c>
    </row>
    <row r="83" spans="1:9" ht="15.75" x14ac:dyDescent="0.25">
      <c r="B83" s="102" t="s">
        <v>45</v>
      </c>
      <c r="C83" s="238">
        <v>33</v>
      </c>
      <c r="D83" s="102">
        <v>25</v>
      </c>
      <c r="E83" s="102">
        <v>36</v>
      </c>
      <c r="F83" s="102">
        <v>27</v>
      </c>
    </row>
    <row r="84" spans="1:9" ht="15.75" x14ac:dyDescent="0.25">
      <c r="B84" s="133" t="s">
        <v>338</v>
      </c>
      <c r="C84" s="238">
        <v>21</v>
      </c>
      <c r="D84" s="102">
        <v>25</v>
      </c>
      <c r="E84" s="102">
        <v>54</v>
      </c>
      <c r="F84" s="102">
        <v>32</v>
      </c>
    </row>
    <row r="85" spans="1:9" ht="15.75" x14ac:dyDescent="0.25">
      <c r="B85" s="114" t="s">
        <v>211</v>
      </c>
      <c r="C85" s="317">
        <v>5</v>
      </c>
      <c r="D85" s="166">
        <v>3</v>
      </c>
      <c r="E85" s="166">
        <v>26</v>
      </c>
      <c r="F85" s="166">
        <v>7</v>
      </c>
    </row>
    <row r="87" spans="1:9" s="7" customFormat="1" ht="18.75" x14ac:dyDescent="0.3">
      <c r="A87" s="142"/>
      <c r="B87" s="254" t="s">
        <v>657</v>
      </c>
      <c r="C87" s="109"/>
      <c r="D87" s="109"/>
      <c r="I87" s="6"/>
    </row>
    <row r="88" spans="1:9" ht="8.25" customHeight="1" x14ac:dyDescent="0.25">
      <c r="B88" s="102"/>
      <c r="C88" s="102"/>
      <c r="D88" s="102"/>
      <c r="E88" s="102"/>
    </row>
    <row r="89" spans="1:9" ht="15.75" x14ac:dyDescent="0.25">
      <c r="B89" s="143" t="s">
        <v>658</v>
      </c>
      <c r="C89" s="102"/>
      <c r="D89" s="102"/>
      <c r="E89" s="102"/>
    </row>
    <row r="90" spans="1:9" ht="9.75" customHeight="1" x14ac:dyDescent="0.25">
      <c r="B90" s="102"/>
      <c r="C90" s="102"/>
      <c r="D90" s="102"/>
      <c r="E90" s="102"/>
    </row>
    <row r="91" spans="1:9" ht="15.75" x14ac:dyDescent="0.25">
      <c r="B91" s="187" t="s">
        <v>257</v>
      </c>
      <c r="C91" s="214">
        <v>2017</v>
      </c>
      <c r="D91" s="187">
        <v>2018</v>
      </c>
      <c r="E91" s="187">
        <v>2019</v>
      </c>
    </row>
    <row r="92" spans="1:9" ht="15.75" x14ac:dyDescent="0.25">
      <c r="B92" s="102" t="s">
        <v>56</v>
      </c>
      <c r="C92" s="238">
        <v>51</v>
      </c>
      <c r="D92" s="102">
        <v>49</v>
      </c>
      <c r="E92" s="102">
        <v>50</v>
      </c>
    </row>
    <row r="93" spans="1:9" ht="15.75" x14ac:dyDescent="0.25">
      <c r="B93" s="102" t="s">
        <v>55</v>
      </c>
      <c r="C93" s="238">
        <v>58</v>
      </c>
      <c r="D93" s="102">
        <v>145</v>
      </c>
      <c r="E93" s="102">
        <v>76</v>
      </c>
    </row>
    <row r="94" spans="1:9" x14ac:dyDescent="0.25">
      <c r="B94" s="78"/>
      <c r="C94" s="80"/>
      <c r="D94" s="80"/>
    </row>
    <row r="95" spans="1:9" s="7" customFormat="1" ht="18.75" x14ac:dyDescent="0.3">
      <c r="A95" s="20"/>
      <c r="B95" s="254" t="s">
        <v>663</v>
      </c>
      <c r="C95" s="109"/>
      <c r="D95" s="109"/>
      <c r="E95" s="109"/>
      <c r="I95" s="6"/>
    </row>
    <row r="96" spans="1:9" ht="11.25" customHeight="1" x14ac:dyDescent="0.25">
      <c r="B96" s="102"/>
      <c r="C96" s="102"/>
      <c r="D96" s="102"/>
      <c r="E96" s="102"/>
    </row>
    <row r="97" spans="1:12" ht="11.25" customHeight="1" x14ac:dyDescent="0.25">
      <c r="B97" s="143" t="s">
        <v>664</v>
      </c>
      <c r="C97" s="102"/>
      <c r="D97" s="102"/>
      <c r="E97" s="102"/>
    </row>
    <row r="98" spans="1:12" ht="7.5" customHeight="1" x14ac:dyDescent="0.25">
      <c r="B98" s="102"/>
      <c r="C98" s="102"/>
      <c r="D98" s="102"/>
      <c r="E98" s="102"/>
    </row>
    <row r="99" spans="1:12" ht="31.5" x14ac:dyDescent="0.25">
      <c r="B99" s="248" t="s">
        <v>339</v>
      </c>
      <c r="C99" s="188">
        <v>2014</v>
      </c>
      <c r="D99" s="187">
        <v>2016</v>
      </c>
      <c r="E99" s="187">
        <v>2017</v>
      </c>
      <c r="F99" s="187">
        <v>2018</v>
      </c>
      <c r="G99" s="187">
        <v>2019</v>
      </c>
    </row>
    <row r="100" spans="1:12" ht="15.75" x14ac:dyDescent="0.25">
      <c r="B100" s="102" t="s">
        <v>56</v>
      </c>
      <c r="C100" s="238">
        <v>35</v>
      </c>
      <c r="D100" s="102">
        <v>33</v>
      </c>
      <c r="E100" s="102">
        <v>27</v>
      </c>
      <c r="F100" s="102">
        <v>65</v>
      </c>
      <c r="G100" s="102">
        <v>40</v>
      </c>
    </row>
    <row r="101" spans="1:12" ht="15.75" x14ac:dyDescent="0.25">
      <c r="B101" s="102" t="s">
        <v>55</v>
      </c>
      <c r="C101" s="238">
        <v>108</v>
      </c>
      <c r="D101" s="102">
        <v>104</v>
      </c>
      <c r="E101" s="102">
        <v>82</v>
      </c>
      <c r="F101" s="102">
        <v>132</v>
      </c>
      <c r="G101" s="102">
        <v>86</v>
      </c>
    </row>
    <row r="103" spans="1:12" s="7" customFormat="1" ht="18.75" x14ac:dyDescent="0.3">
      <c r="A103" s="142"/>
      <c r="B103" s="254" t="s">
        <v>665</v>
      </c>
      <c r="C103" s="109"/>
      <c r="I103" s="6"/>
    </row>
    <row r="104" spans="1:12" s="20" customFormat="1" ht="8.25" customHeight="1" x14ac:dyDescent="0.3">
      <c r="A104" s="142"/>
      <c r="B104" s="256"/>
      <c r="C104" s="144"/>
      <c r="I104" s="145"/>
    </row>
    <row r="105" spans="1:12" s="20" customFormat="1" ht="15.75" x14ac:dyDescent="0.25">
      <c r="A105" s="142"/>
      <c r="B105" s="100" t="s">
        <v>666</v>
      </c>
      <c r="C105" s="144"/>
      <c r="I105" s="145"/>
    </row>
    <row r="106" spans="1:12" ht="8.25" customHeight="1" x14ac:dyDescent="0.25">
      <c r="B106" s="102"/>
      <c r="C106" s="102"/>
      <c r="D106" s="102"/>
      <c r="E106" s="102"/>
    </row>
    <row r="107" spans="1:12" ht="18" customHeight="1" x14ac:dyDescent="0.3">
      <c r="B107" s="187" t="s">
        <v>199</v>
      </c>
      <c r="C107" s="188">
        <v>2014</v>
      </c>
      <c r="D107" s="187">
        <v>2016</v>
      </c>
      <c r="E107" s="187">
        <v>2017</v>
      </c>
      <c r="F107" s="187">
        <v>2018</v>
      </c>
      <c r="G107" s="187">
        <v>2019</v>
      </c>
      <c r="H107" s="58"/>
    </row>
    <row r="108" spans="1:12" ht="15.75" x14ac:dyDescent="0.25">
      <c r="B108" s="102" t="s">
        <v>65</v>
      </c>
      <c r="C108" s="238">
        <v>26</v>
      </c>
      <c r="D108" s="102">
        <v>28</v>
      </c>
      <c r="E108" s="102">
        <v>32</v>
      </c>
      <c r="F108" s="102">
        <v>51</v>
      </c>
      <c r="G108" s="102">
        <v>38</v>
      </c>
    </row>
    <row r="109" spans="1:12" ht="15.75" x14ac:dyDescent="0.25">
      <c r="B109" s="102" t="s">
        <v>340</v>
      </c>
      <c r="C109" s="238">
        <v>35</v>
      </c>
      <c r="D109" s="102">
        <v>33</v>
      </c>
      <c r="E109" s="102">
        <v>27</v>
      </c>
      <c r="F109" s="102">
        <v>65</v>
      </c>
      <c r="G109" s="102">
        <v>40</v>
      </c>
    </row>
    <row r="110" spans="1:12" ht="15.75" x14ac:dyDescent="0.25">
      <c r="B110" s="102" t="s">
        <v>48</v>
      </c>
      <c r="C110" s="238">
        <v>25</v>
      </c>
      <c r="D110" s="102">
        <v>21</v>
      </c>
      <c r="E110" s="102">
        <v>22</v>
      </c>
      <c r="F110" s="102">
        <v>38</v>
      </c>
      <c r="G110" s="102">
        <v>24</v>
      </c>
      <c r="L110" s="1" t="s">
        <v>94</v>
      </c>
    </row>
    <row r="111" spans="1:12" ht="15.75" x14ac:dyDescent="0.25">
      <c r="B111" s="102" t="s">
        <v>203</v>
      </c>
      <c r="C111" s="238">
        <v>16</v>
      </c>
      <c r="D111" s="102">
        <v>17</v>
      </c>
      <c r="E111" s="102">
        <v>11</v>
      </c>
      <c r="F111" s="102">
        <v>26</v>
      </c>
      <c r="G111" s="102">
        <v>12</v>
      </c>
    </row>
    <row r="112" spans="1:12" ht="15.75" x14ac:dyDescent="0.25">
      <c r="B112" s="102" t="s">
        <v>63</v>
      </c>
      <c r="C112" s="238">
        <v>21</v>
      </c>
      <c r="D112" s="102">
        <v>20</v>
      </c>
      <c r="E112" s="158" t="s">
        <v>93</v>
      </c>
      <c r="F112" s="158" t="s">
        <v>93</v>
      </c>
      <c r="G112" s="158" t="s">
        <v>93</v>
      </c>
    </row>
    <row r="113" spans="2:5" ht="7.5" customHeight="1" x14ac:dyDescent="0.25"/>
    <row r="114" spans="2:5" ht="18" customHeight="1" x14ac:dyDescent="0.25">
      <c r="B114" s="333" t="s">
        <v>667</v>
      </c>
    </row>
    <row r="115" spans="2:5" x14ac:dyDescent="0.25">
      <c r="B115" s="333" t="s">
        <v>668</v>
      </c>
    </row>
    <row r="125" spans="2:5" ht="15.75" x14ac:dyDescent="0.25">
      <c r="B125" s="102"/>
      <c r="C125" s="102"/>
      <c r="D125" s="102"/>
      <c r="E125" s="102"/>
    </row>
    <row r="126" spans="2:5" ht="15.75" x14ac:dyDescent="0.25">
      <c r="B126" s="102"/>
      <c r="C126" s="102"/>
      <c r="D126" s="102"/>
      <c r="E126" s="102"/>
    </row>
    <row r="127" spans="2:5" ht="15.75" x14ac:dyDescent="0.25">
      <c r="B127" s="102"/>
      <c r="C127" s="171"/>
      <c r="D127" s="102"/>
      <c r="E127" s="102"/>
    </row>
    <row r="128" spans="2:5" ht="15.75" x14ac:dyDescent="0.25">
      <c r="B128" s="102"/>
      <c r="C128" s="102"/>
      <c r="D128" s="102"/>
      <c r="E128" s="102"/>
    </row>
    <row r="129" spans="2:5" ht="15.75" x14ac:dyDescent="0.25">
      <c r="B129" s="102"/>
      <c r="C129" s="102"/>
      <c r="D129" s="102"/>
      <c r="E129" s="102"/>
    </row>
    <row r="130" spans="2:5" ht="15.75" x14ac:dyDescent="0.25">
      <c r="B130" s="102"/>
      <c r="C130" s="102"/>
      <c r="D130" s="102"/>
      <c r="E130" s="102"/>
    </row>
    <row r="131" spans="2:5" ht="15.75" x14ac:dyDescent="0.25">
      <c r="B131" s="102"/>
      <c r="C131" s="102"/>
      <c r="D131" s="102"/>
      <c r="E131" s="102"/>
    </row>
    <row r="132" spans="2:5" ht="15.75" x14ac:dyDescent="0.25">
      <c r="B132" s="102"/>
      <c r="C132" s="102"/>
      <c r="D132" s="102"/>
      <c r="E132" s="102"/>
    </row>
    <row r="133" spans="2:5" ht="15.75" x14ac:dyDescent="0.25">
      <c r="B133" s="102"/>
      <c r="C133" s="102"/>
      <c r="D133" s="102"/>
      <c r="E133" s="102"/>
    </row>
    <row r="134" spans="2:5" ht="15.75" x14ac:dyDescent="0.25">
      <c r="B134" s="102"/>
      <c r="C134" s="102"/>
      <c r="D134" s="102"/>
      <c r="E134" s="102"/>
    </row>
    <row r="135" spans="2:5" ht="15.75" x14ac:dyDescent="0.25">
      <c r="B135" s="102"/>
      <c r="C135" s="102"/>
      <c r="D135" s="102"/>
      <c r="E135" s="102"/>
    </row>
    <row r="136" spans="2:5" ht="15.75" x14ac:dyDescent="0.25">
      <c r="B136" s="102"/>
      <c r="C136" s="102"/>
      <c r="D136" s="102"/>
      <c r="E136" s="102"/>
    </row>
    <row r="142" spans="2:5" x14ac:dyDescent="0.25">
      <c r="B142" s="19"/>
      <c r="C142" s="77"/>
      <c r="D142" s="19"/>
    </row>
  </sheetData>
  <hyperlinks>
    <hyperlink ref="P4" location="Contents!A1" display="Link to contents pag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50"/>
  <sheetViews>
    <sheetView showGridLines="0" zoomScale="90" zoomScaleNormal="90" workbookViewId="0"/>
  </sheetViews>
  <sheetFormatPr defaultRowHeight="15" x14ac:dyDescent="0.25"/>
  <cols>
    <col min="1" max="1" width="1.140625" style="20" customWidth="1"/>
    <col min="2" max="2" width="45.140625" style="1" customWidth="1"/>
    <col min="3" max="3" width="47.7109375" style="1" bestFit="1" customWidth="1"/>
    <col min="4" max="4" width="24.5703125" style="1" customWidth="1"/>
    <col min="5" max="5" width="26.28515625" style="1" customWidth="1"/>
    <col min="6" max="6" width="9.5703125" style="1" bestFit="1" customWidth="1"/>
    <col min="7" max="16384" width="9.140625" style="1"/>
  </cols>
  <sheetData>
    <row r="1" spans="1:12" ht="5.25" customHeight="1" x14ac:dyDescent="0.25"/>
    <row r="2" spans="1:12" ht="23.25" x14ac:dyDescent="0.25">
      <c r="B2" s="252" t="s">
        <v>492</v>
      </c>
    </row>
    <row r="3" spans="1:12" ht="9.75" customHeight="1" x14ac:dyDescent="0.25">
      <c r="B3" s="252"/>
    </row>
    <row r="4" spans="1:12" ht="16.5" customHeight="1" x14ac:dyDescent="0.35">
      <c r="B4" s="255" t="s">
        <v>669</v>
      </c>
      <c r="L4" s="123" t="s">
        <v>432</v>
      </c>
    </row>
    <row r="5" spans="1:12" ht="9.75" customHeight="1" x14ac:dyDescent="0.25"/>
    <row r="6" spans="1:12" s="7" customFormat="1" ht="18.75" x14ac:dyDescent="0.3">
      <c r="A6" s="20"/>
      <c r="B6" s="254" t="s">
        <v>670</v>
      </c>
      <c r="C6" s="109"/>
      <c r="D6" s="109"/>
    </row>
    <row r="7" spans="1:12" s="20" customFormat="1" ht="9" customHeight="1" x14ac:dyDescent="0.3">
      <c r="B7" s="256"/>
      <c r="C7" s="144"/>
      <c r="D7" s="144"/>
    </row>
    <row r="8" spans="1:12" ht="15.75" x14ac:dyDescent="0.25">
      <c r="B8" s="199" t="s">
        <v>1</v>
      </c>
      <c r="C8" s="199" t="s">
        <v>181</v>
      </c>
      <c r="D8" s="291" t="s">
        <v>674</v>
      </c>
      <c r="E8" s="291" t="s">
        <v>675</v>
      </c>
    </row>
    <row r="9" spans="1:12" ht="15.75" x14ac:dyDescent="0.25">
      <c r="B9" s="105" t="s">
        <v>2</v>
      </c>
      <c r="C9" s="318" t="s">
        <v>106</v>
      </c>
      <c r="D9" s="238">
        <v>39</v>
      </c>
      <c r="E9" s="238">
        <v>54</v>
      </c>
    </row>
    <row r="10" spans="1:12" ht="15.75" x14ac:dyDescent="0.25">
      <c r="B10" s="105"/>
      <c r="C10" s="319" t="s">
        <v>107</v>
      </c>
      <c r="D10" s="238">
        <v>17</v>
      </c>
      <c r="E10" s="238">
        <v>18</v>
      </c>
    </row>
    <row r="11" spans="1:12" ht="15.75" x14ac:dyDescent="0.25">
      <c r="B11" s="105"/>
      <c r="C11" s="319" t="s">
        <v>108</v>
      </c>
      <c r="D11" s="238">
        <v>12</v>
      </c>
      <c r="E11" s="238">
        <v>20</v>
      </c>
    </row>
    <row r="12" spans="1:12" ht="15.75" x14ac:dyDescent="0.25">
      <c r="B12" s="320"/>
      <c r="C12" s="321" t="s">
        <v>459</v>
      </c>
      <c r="D12" s="322">
        <v>116</v>
      </c>
      <c r="E12" s="322">
        <v>133</v>
      </c>
    </row>
    <row r="13" spans="1:12" ht="15.75" x14ac:dyDescent="0.25">
      <c r="B13" s="105" t="s">
        <v>3</v>
      </c>
      <c r="C13" s="319" t="s">
        <v>109</v>
      </c>
      <c r="D13" s="230" t="s">
        <v>93</v>
      </c>
      <c r="E13" s="238">
        <v>12</v>
      </c>
    </row>
    <row r="14" spans="1:12" ht="15.75" x14ac:dyDescent="0.25">
      <c r="B14" s="105"/>
      <c r="C14" s="319" t="s">
        <v>110</v>
      </c>
      <c r="D14" s="238">
        <v>14</v>
      </c>
      <c r="E14" s="238">
        <v>20</v>
      </c>
    </row>
    <row r="15" spans="1:12" ht="15.75" x14ac:dyDescent="0.25">
      <c r="B15" s="105"/>
      <c r="C15" s="319" t="s">
        <v>228</v>
      </c>
      <c r="D15" s="230" t="s">
        <v>93</v>
      </c>
      <c r="E15" s="238">
        <v>12</v>
      </c>
    </row>
    <row r="16" spans="1:12" ht="15.75" x14ac:dyDescent="0.25">
      <c r="B16" s="320"/>
      <c r="C16" s="321" t="s">
        <v>671</v>
      </c>
      <c r="D16" s="322">
        <v>13</v>
      </c>
      <c r="E16" s="322">
        <v>19</v>
      </c>
    </row>
    <row r="17" spans="2:5" ht="15.75" x14ac:dyDescent="0.25">
      <c r="B17" s="320" t="s">
        <v>4</v>
      </c>
      <c r="C17" s="321" t="s">
        <v>113</v>
      </c>
      <c r="D17" s="322">
        <v>65</v>
      </c>
      <c r="E17" s="322">
        <v>85</v>
      </c>
    </row>
    <row r="18" spans="2:5" ht="15.75" x14ac:dyDescent="0.25">
      <c r="B18" s="105" t="s">
        <v>5</v>
      </c>
      <c r="C18" s="319" t="s">
        <v>114</v>
      </c>
      <c r="D18" s="238">
        <v>24</v>
      </c>
      <c r="E18" s="238">
        <v>28</v>
      </c>
    </row>
    <row r="19" spans="2:5" ht="15.75" x14ac:dyDescent="0.25">
      <c r="B19" s="105"/>
      <c r="C19" s="319" t="s">
        <v>81</v>
      </c>
      <c r="D19" s="238">
        <v>122</v>
      </c>
      <c r="E19" s="238">
        <v>148</v>
      </c>
    </row>
    <row r="20" spans="2:5" ht="15.75" x14ac:dyDescent="0.25">
      <c r="B20" s="105"/>
      <c r="C20" s="319" t="s">
        <v>82</v>
      </c>
      <c r="D20" s="238">
        <v>60</v>
      </c>
      <c r="E20" s="238">
        <v>78</v>
      </c>
    </row>
    <row r="21" spans="2:5" ht="15.75" x14ac:dyDescent="0.25">
      <c r="B21" s="320"/>
      <c r="C21" s="321" t="s">
        <v>115</v>
      </c>
      <c r="D21" s="322">
        <v>28</v>
      </c>
      <c r="E21" s="322">
        <v>33</v>
      </c>
    </row>
    <row r="22" spans="2:5" ht="15.75" x14ac:dyDescent="0.25">
      <c r="B22" s="105" t="s">
        <v>6</v>
      </c>
      <c r="C22" s="319" t="s">
        <v>116</v>
      </c>
      <c r="D22" s="230" t="s">
        <v>93</v>
      </c>
      <c r="E22" s="238">
        <v>17</v>
      </c>
    </row>
    <row r="23" spans="2:5" ht="15.75" x14ac:dyDescent="0.25">
      <c r="B23" s="105"/>
      <c r="C23" s="319" t="s">
        <v>117</v>
      </c>
      <c r="D23" s="238">
        <v>50</v>
      </c>
      <c r="E23" s="238">
        <v>62</v>
      </c>
    </row>
    <row r="24" spans="2:5" ht="15.75" x14ac:dyDescent="0.25">
      <c r="B24" s="105"/>
      <c r="C24" s="319" t="s">
        <v>119</v>
      </c>
      <c r="D24" s="230" t="s">
        <v>93</v>
      </c>
      <c r="E24" s="238">
        <v>20</v>
      </c>
    </row>
    <row r="25" spans="2:5" ht="15.75" x14ac:dyDescent="0.25">
      <c r="B25" s="105"/>
      <c r="C25" s="319" t="s">
        <v>120</v>
      </c>
      <c r="D25" s="238">
        <v>20</v>
      </c>
      <c r="E25" s="238">
        <v>20</v>
      </c>
    </row>
    <row r="26" spans="2:5" ht="15.75" x14ac:dyDescent="0.25">
      <c r="B26" s="320"/>
      <c r="C26" s="321" t="s">
        <v>121</v>
      </c>
      <c r="D26" s="322">
        <v>75</v>
      </c>
      <c r="E26" s="322">
        <v>94</v>
      </c>
    </row>
    <row r="27" spans="2:5" ht="15.75" x14ac:dyDescent="0.25">
      <c r="B27" s="105" t="s">
        <v>7</v>
      </c>
      <c r="C27" s="319" t="s">
        <v>122</v>
      </c>
      <c r="D27" s="230" t="s">
        <v>93</v>
      </c>
      <c r="E27" s="238">
        <v>12</v>
      </c>
    </row>
    <row r="28" spans="2:5" ht="15.75" x14ac:dyDescent="0.25">
      <c r="B28" s="105"/>
      <c r="C28" s="319" t="s">
        <v>123</v>
      </c>
      <c r="D28" s="238">
        <v>197</v>
      </c>
      <c r="E28" s="238">
        <v>218</v>
      </c>
    </row>
    <row r="29" spans="2:5" ht="15.75" x14ac:dyDescent="0.25">
      <c r="B29" s="105"/>
      <c r="C29" s="319" t="s">
        <v>125</v>
      </c>
      <c r="D29" s="230" t="s">
        <v>93</v>
      </c>
      <c r="E29" s="238">
        <v>12</v>
      </c>
    </row>
    <row r="30" spans="2:5" ht="15.75" x14ac:dyDescent="0.25">
      <c r="B30" s="105"/>
      <c r="C30" s="319" t="s">
        <v>126</v>
      </c>
      <c r="D30" s="230" t="s">
        <v>93</v>
      </c>
      <c r="E30" s="230" t="s">
        <v>93</v>
      </c>
    </row>
    <row r="31" spans="2:5" ht="15.75" x14ac:dyDescent="0.25">
      <c r="B31" s="105"/>
      <c r="C31" s="319" t="s">
        <v>414</v>
      </c>
      <c r="D31" s="230" t="s">
        <v>93</v>
      </c>
      <c r="E31" s="238">
        <v>10</v>
      </c>
    </row>
    <row r="32" spans="2:5" ht="15.75" x14ac:dyDescent="0.25">
      <c r="B32" s="105"/>
      <c r="C32" s="319" t="s">
        <v>127</v>
      </c>
      <c r="D32" s="238">
        <v>10</v>
      </c>
      <c r="E32" s="238">
        <v>10</v>
      </c>
    </row>
    <row r="33" spans="2:5" ht="15.75" x14ac:dyDescent="0.25">
      <c r="B33" s="105"/>
      <c r="C33" s="319" t="s">
        <v>128</v>
      </c>
      <c r="D33" s="238">
        <v>16</v>
      </c>
      <c r="E33" s="238">
        <v>18</v>
      </c>
    </row>
    <row r="34" spans="2:5" ht="15.75" x14ac:dyDescent="0.25">
      <c r="B34" s="105"/>
      <c r="C34" s="319" t="s">
        <v>129</v>
      </c>
      <c r="D34" s="230" t="s">
        <v>93</v>
      </c>
      <c r="E34" s="230" t="s">
        <v>93</v>
      </c>
    </row>
    <row r="35" spans="2:5" ht="15.75" x14ac:dyDescent="0.25">
      <c r="B35" s="320"/>
      <c r="C35" s="321" t="s">
        <v>130</v>
      </c>
      <c r="D35" s="323" t="s">
        <v>93</v>
      </c>
      <c r="E35" s="322">
        <v>18</v>
      </c>
    </row>
    <row r="36" spans="2:5" ht="15.75" x14ac:dyDescent="0.25">
      <c r="B36" s="105" t="s">
        <v>8</v>
      </c>
      <c r="C36" s="319" t="s">
        <v>131</v>
      </c>
      <c r="D36" s="238">
        <v>12</v>
      </c>
      <c r="E36" s="238">
        <v>12</v>
      </c>
    </row>
    <row r="37" spans="2:5" ht="15.75" x14ac:dyDescent="0.25">
      <c r="B37" s="105"/>
      <c r="C37" s="319" t="s">
        <v>132</v>
      </c>
      <c r="D37" s="238">
        <v>14</v>
      </c>
      <c r="E37" s="238">
        <v>18</v>
      </c>
    </row>
    <row r="38" spans="2:5" ht="15.75" x14ac:dyDescent="0.25">
      <c r="B38" s="105"/>
      <c r="C38" s="319" t="s">
        <v>134</v>
      </c>
      <c r="D38" s="238">
        <v>60</v>
      </c>
      <c r="E38" s="238">
        <v>70</v>
      </c>
    </row>
    <row r="39" spans="2:5" ht="15.75" x14ac:dyDescent="0.25">
      <c r="B39" s="105"/>
      <c r="C39" s="319" t="s">
        <v>135</v>
      </c>
      <c r="D39" s="238">
        <v>77</v>
      </c>
      <c r="E39" s="238">
        <v>77</v>
      </c>
    </row>
    <row r="40" spans="2:5" ht="15.75" x14ac:dyDescent="0.25">
      <c r="B40" s="105"/>
      <c r="C40" s="319" t="s">
        <v>136</v>
      </c>
      <c r="D40" s="238">
        <v>39</v>
      </c>
      <c r="E40" s="238">
        <v>40</v>
      </c>
    </row>
    <row r="41" spans="2:5" ht="15.75" x14ac:dyDescent="0.25">
      <c r="B41" s="105"/>
      <c r="C41" s="319" t="s">
        <v>137</v>
      </c>
      <c r="D41" s="238">
        <v>20</v>
      </c>
      <c r="E41" s="238">
        <v>20</v>
      </c>
    </row>
    <row r="42" spans="2:5" ht="15.75" x14ac:dyDescent="0.25">
      <c r="B42" s="105"/>
      <c r="C42" s="319" t="s">
        <v>138</v>
      </c>
      <c r="D42" s="238">
        <v>16</v>
      </c>
      <c r="E42" s="238">
        <v>16</v>
      </c>
    </row>
    <row r="43" spans="2:5" ht="15.75" x14ac:dyDescent="0.25">
      <c r="B43" s="105"/>
      <c r="C43" s="319" t="s">
        <v>84</v>
      </c>
      <c r="D43" s="238">
        <v>158</v>
      </c>
      <c r="E43" s="238">
        <v>171</v>
      </c>
    </row>
    <row r="44" spans="2:5" ht="15.75" x14ac:dyDescent="0.25">
      <c r="B44" s="105"/>
      <c r="C44" s="319" t="s">
        <v>85</v>
      </c>
      <c r="D44" s="238">
        <v>244</v>
      </c>
      <c r="E44" s="238">
        <v>247</v>
      </c>
    </row>
    <row r="45" spans="2:5" ht="15.75" x14ac:dyDescent="0.25">
      <c r="B45" s="105"/>
      <c r="C45" s="319" t="s">
        <v>141</v>
      </c>
      <c r="D45" s="238">
        <v>23</v>
      </c>
      <c r="E45" s="238">
        <v>23</v>
      </c>
    </row>
    <row r="46" spans="2:5" ht="15.75" x14ac:dyDescent="0.25">
      <c r="B46" s="105"/>
      <c r="C46" s="319" t="s">
        <v>86</v>
      </c>
      <c r="D46" s="238">
        <v>191</v>
      </c>
      <c r="E46" s="238">
        <v>214</v>
      </c>
    </row>
    <row r="47" spans="2:5" ht="15.75" x14ac:dyDescent="0.25">
      <c r="B47" s="105"/>
      <c r="C47" s="319" t="s">
        <v>230</v>
      </c>
      <c r="D47" s="230" t="s">
        <v>93</v>
      </c>
      <c r="E47" s="230" t="s">
        <v>93</v>
      </c>
    </row>
    <row r="48" spans="2:5" ht="15.75" x14ac:dyDescent="0.25">
      <c r="B48" s="105"/>
      <c r="C48" s="319" t="s">
        <v>142</v>
      </c>
      <c r="D48" s="238">
        <v>13</v>
      </c>
      <c r="E48" s="238">
        <v>20</v>
      </c>
    </row>
    <row r="49" spans="2:5" ht="15.75" x14ac:dyDescent="0.25">
      <c r="B49" s="105"/>
      <c r="C49" s="319" t="s">
        <v>144</v>
      </c>
      <c r="D49" s="230" t="s">
        <v>93</v>
      </c>
      <c r="E49" s="230" t="s">
        <v>93</v>
      </c>
    </row>
    <row r="50" spans="2:5" ht="15.75" x14ac:dyDescent="0.25">
      <c r="B50" s="105"/>
      <c r="C50" s="319" t="s">
        <v>145</v>
      </c>
      <c r="D50" s="238">
        <v>69</v>
      </c>
      <c r="E50" s="238">
        <v>73</v>
      </c>
    </row>
    <row r="51" spans="2:5" ht="15.75" x14ac:dyDescent="0.25">
      <c r="B51" s="105"/>
      <c r="C51" s="319" t="s">
        <v>146</v>
      </c>
      <c r="D51" s="238">
        <v>20</v>
      </c>
      <c r="E51" s="238">
        <v>24</v>
      </c>
    </row>
    <row r="52" spans="2:5" ht="15.75" x14ac:dyDescent="0.25">
      <c r="B52" s="320"/>
      <c r="C52" s="321" t="s">
        <v>672</v>
      </c>
      <c r="D52" s="322">
        <v>15</v>
      </c>
      <c r="E52" s="322">
        <v>15</v>
      </c>
    </row>
    <row r="53" spans="2:5" ht="15.75" x14ac:dyDescent="0.25">
      <c r="B53" s="105" t="s">
        <v>9</v>
      </c>
      <c r="C53" s="319" t="s">
        <v>148</v>
      </c>
      <c r="D53" s="238">
        <v>10</v>
      </c>
      <c r="E53" s="238">
        <v>10</v>
      </c>
    </row>
    <row r="54" spans="2:5" ht="15.75" x14ac:dyDescent="0.25">
      <c r="B54" s="105"/>
      <c r="C54" s="319" t="s">
        <v>150</v>
      </c>
      <c r="D54" s="238">
        <v>107</v>
      </c>
      <c r="E54" s="238">
        <v>121</v>
      </c>
    </row>
    <row r="55" spans="2:5" ht="15.75" x14ac:dyDescent="0.25">
      <c r="B55" s="320"/>
      <c r="C55" s="321" t="s">
        <v>151</v>
      </c>
      <c r="D55" s="322">
        <v>16</v>
      </c>
      <c r="E55" s="322">
        <v>34</v>
      </c>
    </row>
    <row r="56" spans="2:5" ht="15.75" x14ac:dyDescent="0.25">
      <c r="B56" s="105" t="s">
        <v>10</v>
      </c>
      <c r="C56" s="319" t="s">
        <v>87</v>
      </c>
      <c r="D56" s="238">
        <v>12</v>
      </c>
      <c r="E56" s="238">
        <v>12</v>
      </c>
    </row>
    <row r="57" spans="2:5" ht="15.75" x14ac:dyDescent="0.25">
      <c r="B57" s="105"/>
      <c r="C57" s="319" t="s">
        <v>152</v>
      </c>
      <c r="D57" s="238">
        <v>10</v>
      </c>
      <c r="E57" s="238">
        <v>20</v>
      </c>
    </row>
    <row r="58" spans="2:5" ht="15.75" x14ac:dyDescent="0.25">
      <c r="B58" s="105"/>
      <c r="C58" s="319" t="s">
        <v>153</v>
      </c>
      <c r="D58" s="238">
        <v>17</v>
      </c>
      <c r="E58" s="238">
        <v>52</v>
      </c>
    </row>
    <row r="59" spans="2:5" ht="15.75" x14ac:dyDescent="0.25">
      <c r="B59" s="105"/>
      <c r="C59" s="319" t="s">
        <v>154</v>
      </c>
      <c r="D59" s="238">
        <v>29</v>
      </c>
      <c r="E59" s="238">
        <v>30</v>
      </c>
    </row>
    <row r="60" spans="2:5" ht="15.75" x14ac:dyDescent="0.25">
      <c r="B60" s="105"/>
      <c r="C60" s="319" t="s">
        <v>155</v>
      </c>
      <c r="D60" s="238">
        <v>37</v>
      </c>
      <c r="E60" s="238">
        <v>90</v>
      </c>
    </row>
    <row r="61" spans="2:5" ht="15.75" x14ac:dyDescent="0.25">
      <c r="B61" s="105"/>
      <c r="C61" s="319" t="s">
        <v>156</v>
      </c>
      <c r="D61" s="238">
        <v>11</v>
      </c>
      <c r="E61" s="238">
        <v>12</v>
      </c>
    </row>
    <row r="62" spans="2:5" ht="15.75" x14ac:dyDescent="0.25">
      <c r="B62" s="105"/>
      <c r="C62" s="319" t="s">
        <v>88</v>
      </c>
      <c r="D62" s="238">
        <v>43</v>
      </c>
      <c r="E62" s="238">
        <v>50</v>
      </c>
    </row>
    <row r="63" spans="2:5" ht="15.75" x14ac:dyDescent="0.25">
      <c r="B63" s="105"/>
      <c r="C63" s="319" t="s">
        <v>89</v>
      </c>
      <c r="D63" s="238">
        <v>31</v>
      </c>
      <c r="E63" s="238">
        <v>43</v>
      </c>
    </row>
    <row r="64" spans="2:5" ht="15.75" x14ac:dyDescent="0.25">
      <c r="B64" s="105"/>
      <c r="C64" s="319" t="s">
        <v>158</v>
      </c>
      <c r="D64" s="238">
        <v>26</v>
      </c>
      <c r="E64" s="238">
        <v>27</v>
      </c>
    </row>
    <row r="65" spans="2:5" ht="15.75" x14ac:dyDescent="0.25">
      <c r="B65" s="320"/>
      <c r="C65" s="321" t="s">
        <v>90</v>
      </c>
      <c r="D65" s="322">
        <v>68</v>
      </c>
      <c r="E65" s="322">
        <v>75</v>
      </c>
    </row>
    <row r="66" spans="2:5" ht="15.75" x14ac:dyDescent="0.25">
      <c r="B66" s="105" t="s">
        <v>11</v>
      </c>
      <c r="C66" s="319" t="s">
        <v>159</v>
      </c>
      <c r="D66" s="238">
        <v>12</v>
      </c>
      <c r="E66" s="238">
        <v>16</v>
      </c>
    </row>
    <row r="67" spans="2:5" ht="15.75" x14ac:dyDescent="0.25">
      <c r="B67" s="105"/>
      <c r="C67" s="319" t="s">
        <v>91</v>
      </c>
      <c r="D67" s="238">
        <v>296</v>
      </c>
      <c r="E67" s="238">
        <v>318</v>
      </c>
    </row>
    <row r="68" spans="2:5" ht="15.75" x14ac:dyDescent="0.25">
      <c r="B68" s="105"/>
      <c r="C68" s="319" t="s">
        <v>460</v>
      </c>
      <c r="D68" s="238">
        <v>12</v>
      </c>
      <c r="E68" s="238">
        <v>12</v>
      </c>
    </row>
    <row r="69" spans="2:5" ht="15.75" x14ac:dyDescent="0.25">
      <c r="B69" s="105"/>
      <c r="C69" s="319" t="s">
        <v>461</v>
      </c>
      <c r="D69" s="238">
        <v>11</v>
      </c>
      <c r="E69" s="238">
        <v>12</v>
      </c>
    </row>
    <row r="70" spans="2:5" ht="15.75" x14ac:dyDescent="0.25">
      <c r="B70" s="105"/>
      <c r="C70" s="319" t="s">
        <v>160</v>
      </c>
      <c r="D70" s="238">
        <v>24</v>
      </c>
      <c r="E70" s="238">
        <v>24</v>
      </c>
    </row>
    <row r="71" spans="2:5" ht="15.75" x14ac:dyDescent="0.25">
      <c r="B71" s="105"/>
      <c r="C71" s="319" t="s">
        <v>161</v>
      </c>
      <c r="D71" s="238">
        <v>63</v>
      </c>
      <c r="E71" s="238">
        <v>76</v>
      </c>
    </row>
    <row r="72" spans="2:5" ht="15.75" x14ac:dyDescent="0.25">
      <c r="B72" s="105"/>
      <c r="C72" s="319" t="s">
        <v>162</v>
      </c>
      <c r="D72" s="238">
        <v>19</v>
      </c>
      <c r="E72" s="238">
        <v>30</v>
      </c>
    </row>
    <row r="73" spans="2:5" ht="15.75" x14ac:dyDescent="0.25">
      <c r="B73" s="105"/>
      <c r="C73" s="319" t="s">
        <v>163</v>
      </c>
      <c r="D73" s="230" t="s">
        <v>93</v>
      </c>
      <c r="E73" s="230" t="s">
        <v>93</v>
      </c>
    </row>
    <row r="74" spans="2:5" ht="15.75" x14ac:dyDescent="0.25">
      <c r="B74" s="105"/>
      <c r="C74" s="319" t="s">
        <v>164</v>
      </c>
      <c r="D74" s="230" t="s">
        <v>93</v>
      </c>
      <c r="E74" s="230" t="s">
        <v>93</v>
      </c>
    </row>
    <row r="75" spans="2:5" ht="15.75" x14ac:dyDescent="0.25">
      <c r="B75" s="105"/>
      <c r="C75" s="319" t="s">
        <v>673</v>
      </c>
      <c r="D75" s="230" t="s">
        <v>93</v>
      </c>
      <c r="E75" s="230" t="s">
        <v>93</v>
      </c>
    </row>
    <row r="76" spans="2:5" ht="15.75" x14ac:dyDescent="0.25">
      <c r="B76" s="105"/>
      <c r="C76" s="319" t="s">
        <v>165</v>
      </c>
      <c r="D76" s="230" t="s">
        <v>93</v>
      </c>
      <c r="E76" s="230" t="s">
        <v>93</v>
      </c>
    </row>
    <row r="77" spans="2:5" ht="15.75" x14ac:dyDescent="0.25">
      <c r="B77" s="105"/>
      <c r="C77" s="319" t="s">
        <v>231</v>
      </c>
      <c r="D77" s="238">
        <v>20</v>
      </c>
      <c r="E77" s="238">
        <v>24</v>
      </c>
    </row>
    <row r="78" spans="2:5" ht="15.75" x14ac:dyDescent="0.25">
      <c r="B78" s="105"/>
      <c r="C78" s="319" t="s">
        <v>167</v>
      </c>
      <c r="D78" s="238">
        <v>27</v>
      </c>
      <c r="E78" s="238">
        <v>30</v>
      </c>
    </row>
    <row r="79" spans="2:5" ht="15.75" x14ac:dyDescent="0.25">
      <c r="B79" s="105"/>
      <c r="C79" s="319" t="s">
        <v>168</v>
      </c>
      <c r="D79" s="238">
        <v>16</v>
      </c>
      <c r="E79" s="238">
        <v>18</v>
      </c>
    </row>
    <row r="80" spans="2:5" ht="15.75" x14ac:dyDescent="0.25">
      <c r="B80" s="320"/>
      <c r="C80" s="321" t="s">
        <v>169</v>
      </c>
      <c r="D80" s="322">
        <v>42</v>
      </c>
      <c r="E80" s="322">
        <v>44</v>
      </c>
    </row>
    <row r="81" spans="2:5" ht="15.75" x14ac:dyDescent="0.25">
      <c r="B81" s="105" t="s">
        <v>12</v>
      </c>
      <c r="C81" s="319" t="s">
        <v>171</v>
      </c>
      <c r="D81" s="238">
        <v>19</v>
      </c>
      <c r="E81" s="238">
        <v>28</v>
      </c>
    </row>
    <row r="82" spans="2:5" ht="15.75" x14ac:dyDescent="0.25">
      <c r="B82" s="105"/>
      <c r="C82" s="319" t="s">
        <v>172</v>
      </c>
      <c r="D82" s="238">
        <v>10</v>
      </c>
      <c r="E82" s="238">
        <v>12</v>
      </c>
    </row>
    <row r="83" spans="2:5" ht="15.75" x14ac:dyDescent="0.25">
      <c r="B83" s="105"/>
      <c r="C83" s="319" t="s">
        <v>173</v>
      </c>
      <c r="D83" s="238">
        <v>108</v>
      </c>
      <c r="E83" s="238">
        <v>145</v>
      </c>
    </row>
    <row r="84" spans="2:5" ht="15.75" x14ac:dyDescent="0.25">
      <c r="B84" s="105"/>
      <c r="C84" s="319" t="s">
        <v>175</v>
      </c>
      <c r="D84" s="238">
        <v>23</v>
      </c>
      <c r="E84" s="238">
        <v>27</v>
      </c>
    </row>
    <row r="85" spans="2:5" ht="15.75" x14ac:dyDescent="0.25">
      <c r="B85" s="105"/>
      <c r="C85" s="319" t="s">
        <v>176</v>
      </c>
      <c r="D85" s="238">
        <v>10</v>
      </c>
      <c r="E85" s="238">
        <v>10</v>
      </c>
    </row>
    <row r="86" spans="2:5" ht="15.75" x14ac:dyDescent="0.25">
      <c r="B86" s="105"/>
      <c r="C86" s="319" t="s">
        <v>92</v>
      </c>
      <c r="D86" s="238">
        <v>65</v>
      </c>
      <c r="E86" s="238">
        <v>80</v>
      </c>
    </row>
    <row r="87" spans="2:5" ht="15.75" x14ac:dyDescent="0.25">
      <c r="B87" s="320"/>
      <c r="C87" s="321" t="s">
        <v>178</v>
      </c>
      <c r="D87" s="322">
        <v>40</v>
      </c>
      <c r="E87" s="322">
        <v>55</v>
      </c>
    </row>
    <row r="88" spans="2:5" ht="15.75" x14ac:dyDescent="0.25">
      <c r="B88" s="320" t="s">
        <v>13</v>
      </c>
      <c r="C88" s="321" t="s">
        <v>179</v>
      </c>
      <c r="D88" s="324" t="s">
        <v>93</v>
      </c>
      <c r="E88" s="324" t="s">
        <v>93</v>
      </c>
    </row>
    <row r="89" spans="2:5" ht="15.75" x14ac:dyDescent="0.25">
      <c r="B89" s="105" t="s">
        <v>14</v>
      </c>
      <c r="C89" s="319" t="s">
        <v>180</v>
      </c>
      <c r="D89" s="238">
        <v>109</v>
      </c>
      <c r="E89" s="238">
        <v>120</v>
      </c>
    </row>
    <row r="90" spans="2:5" ht="9.75" customHeight="1" x14ac:dyDescent="0.25">
      <c r="B90" s="78"/>
    </row>
    <row r="91" spans="2:5" x14ac:dyDescent="0.25">
      <c r="B91" s="333" t="s">
        <v>676</v>
      </c>
    </row>
    <row r="92" spans="2:5" x14ac:dyDescent="0.25">
      <c r="B92" s="78"/>
    </row>
    <row r="93" spans="2:5" x14ac:dyDescent="0.25">
      <c r="B93" s="78"/>
    </row>
    <row r="94" spans="2:5" x14ac:dyDescent="0.25">
      <c r="B94" s="78"/>
    </row>
    <row r="95" spans="2:5" x14ac:dyDescent="0.25">
      <c r="B95" s="78"/>
    </row>
    <row r="96" spans="2:5" x14ac:dyDescent="0.25">
      <c r="B96" s="78"/>
    </row>
    <row r="97" spans="2:2" x14ac:dyDescent="0.25">
      <c r="B97" s="78"/>
    </row>
    <row r="98" spans="2:2" x14ac:dyDescent="0.25">
      <c r="B98" s="78"/>
    </row>
    <row r="99" spans="2:2" x14ac:dyDescent="0.25">
      <c r="B99" s="78"/>
    </row>
    <row r="100" spans="2:2" x14ac:dyDescent="0.25">
      <c r="B100" s="78"/>
    </row>
    <row r="101" spans="2:2" x14ac:dyDescent="0.25">
      <c r="B101" s="78"/>
    </row>
    <row r="102" spans="2:2" x14ac:dyDescent="0.25">
      <c r="B102" s="78"/>
    </row>
    <row r="103" spans="2:2" x14ac:dyDescent="0.25">
      <c r="B103" s="78"/>
    </row>
    <row r="104" spans="2:2" x14ac:dyDescent="0.25">
      <c r="B104" s="78"/>
    </row>
    <row r="105" spans="2:2" x14ac:dyDescent="0.25">
      <c r="B105" s="78"/>
    </row>
    <row r="106" spans="2:2" x14ac:dyDescent="0.25">
      <c r="B106" s="78"/>
    </row>
    <row r="107" spans="2:2" x14ac:dyDescent="0.25">
      <c r="B107" s="78"/>
    </row>
    <row r="108" spans="2:2" x14ac:dyDescent="0.25">
      <c r="B108" s="78"/>
    </row>
    <row r="109" spans="2:2" x14ac:dyDescent="0.25">
      <c r="B109" s="78"/>
    </row>
    <row r="110" spans="2:2" x14ac:dyDescent="0.25">
      <c r="B110" s="78"/>
    </row>
    <row r="111" spans="2:2" x14ac:dyDescent="0.25">
      <c r="B111" s="78"/>
    </row>
    <row r="112" spans="2:2" x14ac:dyDescent="0.25">
      <c r="B112" s="78"/>
    </row>
    <row r="113" spans="2:2" x14ac:dyDescent="0.25">
      <c r="B113" s="78"/>
    </row>
    <row r="114" spans="2:2" x14ac:dyDescent="0.25">
      <c r="B114" s="78"/>
    </row>
    <row r="115" spans="2:2" x14ac:dyDescent="0.25">
      <c r="B115" s="78"/>
    </row>
    <row r="116" spans="2:2" x14ac:dyDescent="0.25">
      <c r="B116" s="78"/>
    </row>
    <row r="117" spans="2:2" x14ac:dyDescent="0.25">
      <c r="B117" s="78"/>
    </row>
    <row r="118" spans="2:2" x14ac:dyDescent="0.25">
      <c r="B118" s="78"/>
    </row>
    <row r="119" spans="2:2" x14ac:dyDescent="0.25">
      <c r="B119" s="78"/>
    </row>
    <row r="120" spans="2:2" x14ac:dyDescent="0.25">
      <c r="B120" s="78"/>
    </row>
    <row r="121" spans="2:2" x14ac:dyDescent="0.25">
      <c r="B121" s="78"/>
    </row>
    <row r="122" spans="2:2" x14ac:dyDescent="0.25">
      <c r="B122" s="78"/>
    </row>
    <row r="123" spans="2:2" x14ac:dyDescent="0.25">
      <c r="B123" s="78"/>
    </row>
    <row r="124" spans="2:2" x14ac:dyDescent="0.25">
      <c r="B124" s="78"/>
    </row>
    <row r="125" spans="2:2" x14ac:dyDescent="0.25">
      <c r="B125" s="78"/>
    </row>
    <row r="126" spans="2:2" x14ac:dyDescent="0.25">
      <c r="B126" s="78"/>
    </row>
    <row r="127" spans="2:2" x14ac:dyDescent="0.25">
      <c r="B127" s="78"/>
    </row>
    <row r="128" spans="2:2" x14ac:dyDescent="0.25">
      <c r="B128" s="78"/>
    </row>
    <row r="129" spans="2:2" x14ac:dyDescent="0.25">
      <c r="B129" s="78"/>
    </row>
    <row r="130" spans="2:2" x14ac:dyDescent="0.25">
      <c r="B130" s="78"/>
    </row>
    <row r="131" spans="2:2" x14ac:dyDescent="0.25">
      <c r="B131" s="78"/>
    </row>
    <row r="132" spans="2:2" x14ac:dyDescent="0.25">
      <c r="B132" s="78"/>
    </row>
    <row r="133" spans="2:2" x14ac:dyDescent="0.25">
      <c r="B133" s="78"/>
    </row>
    <row r="134" spans="2:2" x14ac:dyDescent="0.25">
      <c r="B134" s="78"/>
    </row>
    <row r="135" spans="2:2" x14ac:dyDescent="0.25">
      <c r="B135" s="78"/>
    </row>
    <row r="136" spans="2:2" x14ac:dyDescent="0.25">
      <c r="B136" s="78"/>
    </row>
    <row r="137" spans="2:2" x14ac:dyDescent="0.25">
      <c r="B137" s="78"/>
    </row>
    <row r="138" spans="2:2" x14ac:dyDescent="0.25">
      <c r="B138" s="78"/>
    </row>
    <row r="139" spans="2:2" x14ac:dyDescent="0.25">
      <c r="B139" s="78"/>
    </row>
    <row r="140" spans="2:2" x14ac:dyDescent="0.25">
      <c r="B140" s="78"/>
    </row>
    <row r="141" spans="2:2" x14ac:dyDescent="0.25">
      <c r="B141" s="78"/>
    </row>
    <row r="142" spans="2:2" x14ac:dyDescent="0.25">
      <c r="B142" s="78"/>
    </row>
    <row r="143" spans="2:2" x14ac:dyDescent="0.25">
      <c r="B143" s="78"/>
    </row>
    <row r="144" spans="2:2" x14ac:dyDescent="0.25">
      <c r="B144" s="78"/>
    </row>
    <row r="145" spans="2:2" x14ac:dyDescent="0.25">
      <c r="B145" s="78"/>
    </row>
    <row r="146" spans="2:2" x14ac:dyDescent="0.25">
      <c r="B146" s="78"/>
    </row>
    <row r="147" spans="2:2" x14ac:dyDescent="0.25">
      <c r="B147" s="78"/>
    </row>
    <row r="148" spans="2:2" x14ac:dyDescent="0.25">
      <c r="B148" s="78"/>
    </row>
    <row r="149" spans="2:2" x14ac:dyDescent="0.25">
      <c r="B149" s="78"/>
    </row>
    <row r="150" spans="2:2" x14ac:dyDescent="0.25">
      <c r="B150" s="78"/>
    </row>
  </sheetData>
  <conditionalFormatting sqref="K9:L171">
    <cfRule type="containsText" dxfId="0" priority="1" operator="containsText" text="false">
      <formula>NOT(ISERROR(SEARCH("false",K9)))</formula>
    </cfRule>
  </conditionalFormatting>
  <hyperlinks>
    <hyperlink ref="L4" location="Contents!A1" display="Link to contents page" xr:uid="{00000000-0004-0000-0C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H267"/>
  <sheetViews>
    <sheetView workbookViewId="0">
      <selection activeCell="J6" sqref="J6"/>
    </sheetView>
  </sheetViews>
  <sheetFormatPr defaultRowHeight="15" x14ac:dyDescent="0.25"/>
  <cols>
    <col min="1" max="1" width="1.7109375" style="49" customWidth="1"/>
    <col min="2" max="2" width="9.140625" style="21"/>
    <col min="3" max="3" width="27.5703125" bestFit="1" customWidth="1"/>
    <col min="4" max="4" width="45.42578125" bestFit="1" customWidth="1"/>
    <col min="5" max="7" width="24.140625" style="43" customWidth="1"/>
  </cols>
  <sheetData>
    <row r="1" spans="1:8" x14ac:dyDescent="0.25">
      <c r="A1" s="49" t="s">
        <v>198</v>
      </c>
      <c r="B1" s="21" t="s">
        <v>196</v>
      </c>
      <c r="C1" t="s">
        <v>1</v>
      </c>
      <c r="D1" t="s">
        <v>181</v>
      </c>
      <c r="E1" s="43" t="s">
        <v>39</v>
      </c>
      <c r="F1" s="43" t="s">
        <v>191</v>
      </c>
    </row>
    <row r="2" spans="1:8" x14ac:dyDescent="0.25">
      <c r="A2" s="49" t="str">
        <f>B2&amp;C2&amp;D2</f>
        <v>2014NHS Ayrshire &amp; ArranAyrshire Central Hospital</v>
      </c>
      <c r="B2" s="21">
        <v>2014</v>
      </c>
      <c r="C2" t="s">
        <v>2</v>
      </c>
      <c r="D2" t="s">
        <v>104</v>
      </c>
      <c r="E2" s="43">
        <v>11</v>
      </c>
      <c r="F2" s="43">
        <v>33</v>
      </c>
      <c r="G2" s="45"/>
      <c r="H2" t="s">
        <v>94</v>
      </c>
    </row>
    <row r="3" spans="1:8" x14ac:dyDescent="0.25">
      <c r="A3" s="49" t="str">
        <f t="shared" ref="A3:A66" si="0">B3&amp;C3&amp;D3</f>
        <v>2014Crosshouse Hospital</v>
      </c>
      <c r="B3" s="21">
        <v>2014</v>
      </c>
      <c r="D3" t="s">
        <v>105</v>
      </c>
      <c r="E3" s="43">
        <v>33</v>
      </c>
      <c r="F3" s="43">
        <v>46</v>
      </c>
      <c r="G3" s="45"/>
    </row>
    <row r="4" spans="1:8" x14ac:dyDescent="0.25">
      <c r="A4" s="49" t="str">
        <f t="shared" si="0"/>
        <v>2014Ailsa Hospital</v>
      </c>
      <c r="B4" s="21">
        <v>2014</v>
      </c>
      <c r="D4" t="s">
        <v>106</v>
      </c>
      <c r="E4" s="43">
        <v>126</v>
      </c>
      <c r="F4" s="43">
        <v>176</v>
      </c>
      <c r="G4" s="45"/>
    </row>
    <row r="5" spans="1:8" x14ac:dyDescent="0.25">
      <c r="A5" s="49" t="str">
        <f t="shared" si="0"/>
        <v>2014Arrol Park Resource Centre</v>
      </c>
      <c r="B5" s="21">
        <v>2014</v>
      </c>
      <c r="D5" t="s">
        <v>107</v>
      </c>
      <c r="E5" s="43">
        <v>12</v>
      </c>
      <c r="F5" s="43">
        <v>19</v>
      </c>
      <c r="G5" s="45"/>
    </row>
    <row r="6" spans="1:8" x14ac:dyDescent="0.25">
      <c r="A6" s="49" t="str">
        <f t="shared" si="0"/>
        <v>2014East Ayrshire Community Hospital</v>
      </c>
      <c r="B6" s="21">
        <v>2014</v>
      </c>
      <c r="D6" t="s">
        <v>108</v>
      </c>
      <c r="E6" s="43">
        <v>16</v>
      </c>
      <c r="F6" s="43">
        <v>25</v>
      </c>
      <c r="G6" s="45"/>
    </row>
    <row r="7" spans="1:8" x14ac:dyDescent="0.25">
      <c r="A7" s="49" t="str">
        <f t="shared" si="0"/>
        <v>2014NHS BordersGalavale Hospital</v>
      </c>
      <c r="B7" s="21">
        <v>2014</v>
      </c>
      <c r="C7" t="s">
        <v>3</v>
      </c>
      <c r="D7" t="s">
        <v>109</v>
      </c>
      <c r="E7" s="43">
        <v>11</v>
      </c>
      <c r="F7" s="43">
        <v>12</v>
      </c>
      <c r="G7" s="45"/>
    </row>
    <row r="8" spans="1:8" x14ac:dyDescent="0.25">
      <c r="A8" s="49" t="str">
        <f t="shared" si="0"/>
        <v>2014Borders General Hospital</v>
      </c>
      <c r="B8" s="21">
        <v>2014</v>
      </c>
      <c r="D8" t="s">
        <v>110</v>
      </c>
      <c r="E8" s="43">
        <v>48</v>
      </c>
      <c r="F8" s="43">
        <v>53</v>
      </c>
      <c r="G8" s="45"/>
    </row>
    <row r="9" spans="1:8" x14ac:dyDescent="0.25">
      <c r="A9" s="49" t="str">
        <f t="shared" si="0"/>
        <v>2014NHS Dumfries &amp; GallowayAllanbank</v>
      </c>
      <c r="B9" s="21">
        <v>2014</v>
      </c>
      <c r="C9" t="s">
        <v>4</v>
      </c>
      <c r="D9" t="s">
        <v>111</v>
      </c>
      <c r="E9" s="43" t="s">
        <v>93</v>
      </c>
      <c r="F9" s="43" t="s">
        <v>93</v>
      </c>
      <c r="G9" s="45"/>
    </row>
    <row r="10" spans="1:8" x14ac:dyDescent="0.25">
      <c r="A10" s="49" t="str">
        <f t="shared" si="0"/>
        <v>2014Darataigh</v>
      </c>
      <c r="B10" s="21">
        <v>2014</v>
      </c>
      <c r="D10" t="s">
        <v>112</v>
      </c>
      <c r="E10" s="43" t="s">
        <v>93</v>
      </c>
      <c r="F10" s="43" t="s">
        <v>93</v>
      </c>
      <c r="G10" s="45"/>
    </row>
    <row r="11" spans="1:8" x14ac:dyDescent="0.25">
      <c r="A11" s="49" t="str">
        <f t="shared" si="0"/>
        <v>2014NHS Dumfries &amp; GallowayMidpark Hospital</v>
      </c>
      <c r="B11" s="21">
        <v>2014</v>
      </c>
      <c r="C11" t="s">
        <v>4</v>
      </c>
      <c r="D11" t="s">
        <v>113</v>
      </c>
      <c r="E11" s="43">
        <v>64</v>
      </c>
      <c r="F11" s="43">
        <v>85</v>
      </c>
      <c r="G11" s="45"/>
    </row>
    <row r="12" spans="1:8" x14ac:dyDescent="0.25">
      <c r="A12" s="49" t="str">
        <f t="shared" si="0"/>
        <v>2014NHS FifeWhytemans Brae Hospital</v>
      </c>
      <c r="B12" s="21">
        <v>2014</v>
      </c>
      <c r="C12" t="s">
        <v>5</v>
      </c>
      <c r="D12" t="s">
        <v>114</v>
      </c>
      <c r="E12" s="43">
        <v>21</v>
      </c>
      <c r="F12" s="43">
        <v>29</v>
      </c>
      <c r="G12" s="45"/>
    </row>
    <row r="13" spans="1:8" x14ac:dyDescent="0.25">
      <c r="A13" s="49" t="str">
        <f t="shared" si="0"/>
        <v>2014Stratheden Hospital</v>
      </c>
      <c r="B13" s="21">
        <v>2014</v>
      </c>
      <c r="D13" t="s">
        <v>81</v>
      </c>
      <c r="E13" s="43">
        <v>137</v>
      </c>
      <c r="F13" s="43">
        <v>180</v>
      </c>
      <c r="G13" s="45"/>
    </row>
    <row r="14" spans="1:8" x14ac:dyDescent="0.25">
      <c r="A14" s="49" t="str">
        <f t="shared" si="0"/>
        <v>2014Queen Margaret Hospital</v>
      </c>
      <c r="B14" s="21">
        <v>2014</v>
      </c>
      <c r="D14" t="s">
        <v>82</v>
      </c>
      <c r="E14" s="43">
        <v>67</v>
      </c>
      <c r="F14" s="43">
        <v>102</v>
      </c>
      <c r="G14" s="45"/>
    </row>
    <row r="15" spans="1:8" x14ac:dyDescent="0.25">
      <c r="A15" s="49" t="str">
        <f t="shared" si="0"/>
        <v>2014Lynebank Hospital</v>
      </c>
      <c r="B15" s="21">
        <v>2014</v>
      </c>
      <c r="D15" t="s">
        <v>115</v>
      </c>
      <c r="E15" s="43">
        <v>31</v>
      </c>
      <c r="F15" s="43">
        <v>35</v>
      </c>
      <c r="G15" s="45"/>
    </row>
    <row r="16" spans="1:8" x14ac:dyDescent="0.25">
      <c r="A16" s="49" t="str">
        <f t="shared" si="0"/>
        <v>2014NHS Forth ValleyBo’ness Hospital</v>
      </c>
      <c r="B16" s="21">
        <v>2014</v>
      </c>
      <c r="C16" t="s">
        <v>6</v>
      </c>
      <c r="D16" t="s">
        <v>116</v>
      </c>
      <c r="E16" s="43">
        <v>15</v>
      </c>
      <c r="F16" s="43">
        <v>16</v>
      </c>
      <c r="G16" s="45"/>
    </row>
    <row r="17" spans="1:7" x14ac:dyDescent="0.25">
      <c r="A17" s="49" t="str">
        <f t="shared" si="0"/>
        <v>2014Bellsdyke Hospital</v>
      </c>
      <c r="B17" s="21">
        <v>2014</v>
      </c>
      <c r="D17" t="s">
        <v>117</v>
      </c>
      <c r="E17" s="43">
        <v>55</v>
      </c>
      <c r="F17" s="43">
        <v>66</v>
      </c>
      <c r="G17" s="45"/>
    </row>
    <row r="18" spans="1:7" x14ac:dyDescent="0.25">
      <c r="A18" s="49" t="str">
        <f t="shared" si="0"/>
        <v>2014Stirling Community Hospital</v>
      </c>
      <c r="B18" s="21">
        <v>2014</v>
      </c>
      <c r="D18" t="s">
        <v>118</v>
      </c>
      <c r="E18" s="43">
        <v>18</v>
      </c>
      <c r="F18" s="43">
        <v>18</v>
      </c>
      <c r="G18" s="45"/>
    </row>
    <row r="19" spans="1:7" x14ac:dyDescent="0.25">
      <c r="A19" s="49" t="str">
        <f t="shared" si="0"/>
        <v>2014Lochview Hospital</v>
      </c>
      <c r="B19" s="21">
        <v>2014</v>
      </c>
      <c r="D19" s="21" t="s">
        <v>119</v>
      </c>
      <c r="E19" s="43">
        <v>25</v>
      </c>
      <c r="F19" s="43">
        <v>26</v>
      </c>
      <c r="G19" s="45"/>
    </row>
    <row r="20" spans="1:7" x14ac:dyDescent="0.25">
      <c r="A20" s="49" t="str">
        <f t="shared" si="0"/>
        <v>2014Clackmannanshire Community Healthcare Centre</v>
      </c>
      <c r="B20" s="21">
        <v>2014</v>
      </c>
      <c r="D20" t="s">
        <v>120</v>
      </c>
      <c r="E20" s="43">
        <v>19</v>
      </c>
      <c r="F20" s="43">
        <v>20</v>
      </c>
      <c r="G20" s="45"/>
    </row>
    <row r="21" spans="1:7" x14ac:dyDescent="0.25">
      <c r="A21" s="49" t="str">
        <f t="shared" si="0"/>
        <v>2014Forth Valley Royal Hospital</v>
      </c>
      <c r="B21" s="21">
        <v>2014</v>
      </c>
      <c r="D21" t="s">
        <v>121</v>
      </c>
      <c r="E21" s="43">
        <v>85</v>
      </c>
      <c r="F21" s="43">
        <v>94</v>
      </c>
      <c r="G21" s="45"/>
    </row>
    <row r="22" spans="1:7" x14ac:dyDescent="0.25">
      <c r="A22" s="49" t="str">
        <f t="shared" si="0"/>
        <v>2014NHS GrampianGlen O’ Dee Hospital</v>
      </c>
      <c r="B22" s="21">
        <v>2014</v>
      </c>
      <c r="C22" t="s">
        <v>7</v>
      </c>
      <c r="D22" t="s">
        <v>122</v>
      </c>
      <c r="E22" s="43" t="s">
        <v>93</v>
      </c>
      <c r="F22" s="43" t="s">
        <v>93</v>
      </c>
      <c r="G22" s="45"/>
    </row>
    <row r="23" spans="1:7" x14ac:dyDescent="0.25">
      <c r="A23" s="49" t="str">
        <f t="shared" si="0"/>
        <v>2014Royal Cornhill Hospital</v>
      </c>
      <c r="B23" s="21">
        <v>2014</v>
      </c>
      <c r="D23" t="s">
        <v>123</v>
      </c>
      <c r="E23" s="43">
        <v>246</v>
      </c>
      <c r="F23" s="43">
        <v>277</v>
      </c>
      <c r="G23" s="45"/>
    </row>
    <row r="24" spans="1:7" x14ac:dyDescent="0.25">
      <c r="A24" s="49" t="str">
        <f t="shared" si="0"/>
        <v>2014Inverurie Hospital</v>
      </c>
      <c r="B24" s="21">
        <v>2014</v>
      </c>
      <c r="D24" t="s">
        <v>124</v>
      </c>
      <c r="E24" s="43">
        <v>11</v>
      </c>
      <c r="F24" s="43">
        <v>14</v>
      </c>
      <c r="G24" s="45"/>
    </row>
    <row r="25" spans="1:7" x14ac:dyDescent="0.25">
      <c r="A25" s="49" t="str">
        <f t="shared" si="0"/>
        <v>2014Fraserburgh Hospital</v>
      </c>
      <c r="B25" s="21">
        <v>2014</v>
      </c>
      <c r="D25" t="s">
        <v>125</v>
      </c>
      <c r="E25" s="43" t="s">
        <v>93</v>
      </c>
      <c r="F25" s="43" t="s">
        <v>93</v>
      </c>
      <c r="G25" s="45"/>
    </row>
    <row r="26" spans="1:7" x14ac:dyDescent="0.25">
      <c r="A26" s="49" t="str">
        <f t="shared" si="0"/>
        <v>2014Seafield Hospital</v>
      </c>
      <c r="B26" s="21">
        <v>2014</v>
      </c>
      <c r="D26" t="s">
        <v>126</v>
      </c>
      <c r="E26" s="43" t="s">
        <v>93</v>
      </c>
      <c r="F26" s="43" t="s">
        <v>93</v>
      </c>
      <c r="G26" s="45"/>
    </row>
    <row r="27" spans="1:7" x14ac:dyDescent="0.25">
      <c r="A27" s="49" t="str">
        <f t="shared" si="0"/>
        <v>2014Rehabilitation Hospital</v>
      </c>
      <c r="B27" s="21">
        <v>2014</v>
      </c>
      <c r="D27" t="s">
        <v>127</v>
      </c>
      <c r="E27" s="43" t="s">
        <v>93</v>
      </c>
      <c r="F27" s="43" t="s">
        <v>93</v>
      </c>
      <c r="G27" s="45"/>
    </row>
    <row r="28" spans="1:7" x14ac:dyDescent="0.25">
      <c r="A28" s="49" t="str">
        <f t="shared" si="0"/>
        <v>2014Pluscarden Clinic</v>
      </c>
      <c r="B28" s="21">
        <v>2014</v>
      </c>
      <c r="D28" t="s">
        <v>128</v>
      </c>
      <c r="E28" s="43">
        <v>20</v>
      </c>
      <c r="F28" s="43">
        <v>20</v>
      </c>
      <c r="G28" s="45"/>
    </row>
    <row r="29" spans="1:7" x14ac:dyDescent="0.25">
      <c r="A29" s="49" t="str">
        <f t="shared" si="0"/>
        <v>2014375 Great Western Lodge</v>
      </c>
      <c r="B29" s="21">
        <v>2014</v>
      </c>
      <c r="D29" t="s">
        <v>129</v>
      </c>
      <c r="E29" s="43" t="s">
        <v>93</v>
      </c>
      <c r="F29" s="43" t="s">
        <v>93</v>
      </c>
      <c r="G29" s="45"/>
    </row>
    <row r="30" spans="1:7" x14ac:dyDescent="0.25">
      <c r="A30" s="49" t="str">
        <f t="shared" si="0"/>
        <v>2014Elmwood</v>
      </c>
      <c r="B30" s="21">
        <v>2014</v>
      </c>
      <c r="D30" t="s">
        <v>130</v>
      </c>
      <c r="E30" s="43">
        <v>15</v>
      </c>
      <c r="F30" s="43">
        <v>18</v>
      </c>
      <c r="G30" s="45"/>
    </row>
    <row r="31" spans="1:7" x14ac:dyDescent="0.25">
      <c r="A31" s="49" t="str">
        <f t="shared" si="0"/>
        <v>2014NHS Greater Glasgow &amp; ClydeDumbarton Joint Hospital</v>
      </c>
      <c r="B31" s="21">
        <v>2014</v>
      </c>
      <c r="C31" t="s">
        <v>8</v>
      </c>
      <c r="D31" t="s">
        <v>131</v>
      </c>
      <c r="E31" s="43" t="s">
        <v>93</v>
      </c>
      <c r="F31" s="43" t="s">
        <v>93</v>
      </c>
      <c r="G31" s="45"/>
    </row>
    <row r="32" spans="1:7" x14ac:dyDescent="0.25">
      <c r="A32" s="49" t="str">
        <f t="shared" si="0"/>
        <v>2014Vale of Leven Hospital</v>
      </c>
      <c r="B32" s="21">
        <v>2014</v>
      </c>
      <c r="D32" t="s">
        <v>132</v>
      </c>
      <c r="E32" s="43">
        <v>16</v>
      </c>
      <c r="F32" s="43">
        <v>18</v>
      </c>
      <c r="G32" s="45"/>
    </row>
    <row r="33" spans="1:7" x14ac:dyDescent="0.25">
      <c r="A33" s="49" t="str">
        <f t="shared" si="0"/>
        <v>2014Ravenscraig Hospital</v>
      </c>
      <c r="B33" s="21">
        <v>2014</v>
      </c>
      <c r="D33" t="s">
        <v>133</v>
      </c>
      <c r="E33" s="43">
        <v>45</v>
      </c>
      <c r="F33" s="43">
        <v>46</v>
      </c>
      <c r="G33" s="45"/>
    </row>
    <row r="34" spans="1:7" x14ac:dyDescent="0.25">
      <c r="A34" s="49" t="str">
        <f t="shared" si="0"/>
        <v>2014Inverclyde Royal Hospital</v>
      </c>
      <c r="B34" s="21">
        <v>2014</v>
      </c>
      <c r="D34" t="s">
        <v>134</v>
      </c>
      <c r="E34" s="43">
        <v>29</v>
      </c>
      <c r="F34" s="43">
        <v>28</v>
      </c>
      <c r="G34" s="45"/>
    </row>
    <row r="35" spans="1:7" x14ac:dyDescent="0.25">
      <c r="A35" s="49" t="str">
        <f t="shared" si="0"/>
        <v>2014Dykebar Hospital</v>
      </c>
      <c r="B35" s="21">
        <v>2014</v>
      </c>
      <c r="D35" t="s">
        <v>135</v>
      </c>
      <c r="E35" s="43">
        <v>57</v>
      </c>
      <c r="F35" s="43">
        <v>57</v>
      </c>
      <c r="G35" s="45"/>
    </row>
    <row r="36" spans="1:7" x14ac:dyDescent="0.25">
      <c r="A36" s="49" t="str">
        <f t="shared" si="0"/>
        <v>2014Royal Alexandra Hospital</v>
      </c>
      <c r="B36" s="21">
        <v>2014</v>
      </c>
      <c r="D36" t="s">
        <v>136</v>
      </c>
      <c r="E36" s="43">
        <v>36</v>
      </c>
      <c r="F36" s="43">
        <v>39</v>
      </c>
      <c r="G36" s="45"/>
    </row>
    <row r="37" spans="1:7" x14ac:dyDescent="0.25">
      <c r="A37" s="49" t="str">
        <f t="shared" si="0"/>
        <v>2014Larkfield Unit</v>
      </c>
      <c r="B37" s="21">
        <v>2014</v>
      </c>
      <c r="D37" t="s">
        <v>137</v>
      </c>
      <c r="E37" s="43">
        <v>19</v>
      </c>
      <c r="F37" s="43">
        <v>20</v>
      </c>
      <c r="G37" s="45"/>
    </row>
    <row r="38" spans="1:7" x14ac:dyDescent="0.25">
      <c r="A38" s="49" t="str">
        <f t="shared" si="0"/>
        <v>2014Blythswood House</v>
      </c>
      <c r="B38" s="21">
        <v>2014</v>
      </c>
      <c r="D38" t="s">
        <v>138</v>
      </c>
      <c r="E38" s="43">
        <v>16</v>
      </c>
      <c r="F38" s="43">
        <v>16</v>
      </c>
      <c r="G38" s="45"/>
    </row>
    <row r="39" spans="1:7" x14ac:dyDescent="0.25">
      <c r="A39" s="49" t="str">
        <f t="shared" si="0"/>
        <v>2014Parkhead Hospital</v>
      </c>
      <c r="B39" s="21">
        <v>2014</v>
      </c>
      <c r="D39" t="s">
        <v>83</v>
      </c>
      <c r="E39" s="43">
        <v>58</v>
      </c>
      <c r="F39" s="43">
        <v>58</v>
      </c>
      <c r="G39" s="45"/>
    </row>
    <row r="40" spans="1:7" x14ac:dyDescent="0.25">
      <c r="A40" s="49" t="str">
        <f t="shared" si="0"/>
        <v>2014Stobhill Hospital</v>
      </c>
      <c r="B40" s="21">
        <v>2014</v>
      </c>
      <c r="D40" t="s">
        <v>84</v>
      </c>
      <c r="E40" s="43">
        <v>138</v>
      </c>
      <c r="F40" s="43">
        <v>157</v>
      </c>
      <c r="G40" s="45"/>
    </row>
    <row r="41" spans="1:7" x14ac:dyDescent="0.25">
      <c r="A41" s="49" t="str">
        <f t="shared" si="0"/>
        <v>2014Leverndale Hospital</v>
      </c>
      <c r="B41" s="21">
        <v>2014</v>
      </c>
      <c r="D41" t="s">
        <v>85</v>
      </c>
      <c r="E41" s="43">
        <v>212</v>
      </c>
      <c r="F41" s="43">
        <v>226</v>
      </c>
      <c r="G41" s="45"/>
    </row>
    <row r="42" spans="1:7" x14ac:dyDescent="0.25">
      <c r="A42" s="49" t="str">
        <f t="shared" si="0"/>
        <v>2014Mansionhouse Unit</v>
      </c>
      <c r="B42" s="21">
        <v>2014</v>
      </c>
      <c r="D42" t="s">
        <v>139</v>
      </c>
      <c r="E42" s="43">
        <v>44</v>
      </c>
      <c r="F42" s="43">
        <v>46</v>
      </c>
      <c r="G42" s="45"/>
    </row>
    <row r="43" spans="1:7" x14ac:dyDescent="0.25">
      <c r="A43" s="49" t="str">
        <f t="shared" si="0"/>
        <v>2014Rowantree Nursing Home</v>
      </c>
      <c r="B43" s="21">
        <v>2014</v>
      </c>
      <c r="D43" t="s">
        <v>140</v>
      </c>
      <c r="E43" s="43">
        <v>36</v>
      </c>
      <c r="F43" s="43">
        <v>48</v>
      </c>
      <c r="G43" s="45"/>
    </row>
    <row r="44" spans="1:7" x14ac:dyDescent="0.25">
      <c r="A44" s="49" t="str">
        <f t="shared" si="0"/>
        <v>2014Darnley Court Nursing Home</v>
      </c>
      <c r="B44" s="21">
        <v>2014</v>
      </c>
      <c r="D44" t="s">
        <v>141</v>
      </c>
      <c r="E44" s="43">
        <v>30</v>
      </c>
      <c r="F44" s="43">
        <v>30</v>
      </c>
      <c r="G44" s="45"/>
    </row>
    <row r="45" spans="1:7" x14ac:dyDescent="0.25">
      <c r="A45" s="49" t="str">
        <f t="shared" si="0"/>
        <v>2014Gartnavel Royal Hospital</v>
      </c>
      <c r="B45" s="21">
        <v>2014</v>
      </c>
      <c r="D45" t="s">
        <v>86</v>
      </c>
      <c r="E45" s="43">
        <v>200</v>
      </c>
      <c r="F45" s="43">
        <v>210</v>
      </c>
      <c r="G45" s="45"/>
    </row>
    <row r="46" spans="1:7" x14ac:dyDescent="0.25">
      <c r="A46" s="49" t="str">
        <f t="shared" si="0"/>
        <v>2014Birdston Nursing Home</v>
      </c>
      <c r="B46" s="21">
        <v>2014</v>
      </c>
      <c r="D46" t="s">
        <v>142</v>
      </c>
      <c r="E46" s="43">
        <v>51</v>
      </c>
      <c r="F46" s="43">
        <v>53</v>
      </c>
      <c r="G46" s="45"/>
    </row>
    <row r="47" spans="1:7" x14ac:dyDescent="0.25">
      <c r="A47" s="49" t="str">
        <f t="shared" si="0"/>
        <v>2014Waterloo Close</v>
      </c>
      <c r="B47" s="21">
        <v>2014</v>
      </c>
      <c r="D47" t="s">
        <v>143</v>
      </c>
      <c r="E47" s="43" t="s">
        <v>93</v>
      </c>
      <c r="F47" s="43" t="s">
        <v>93</v>
      </c>
      <c r="G47" s="45"/>
    </row>
    <row r="48" spans="1:7" x14ac:dyDescent="0.25">
      <c r="A48" s="49" t="str">
        <f t="shared" si="0"/>
        <v>2014Netherton</v>
      </c>
      <c r="B48" s="21">
        <v>2014</v>
      </c>
      <c r="D48" t="s">
        <v>144</v>
      </c>
      <c r="E48" s="43" t="s">
        <v>93</v>
      </c>
      <c r="F48" s="43" t="s">
        <v>93</v>
      </c>
      <c r="G48" s="45"/>
    </row>
    <row r="49" spans="1:7" x14ac:dyDescent="0.25">
      <c r="A49" s="49" t="str">
        <f t="shared" si="0"/>
        <v>2014Rowanbank</v>
      </c>
      <c r="B49" s="21">
        <v>2014</v>
      </c>
      <c r="D49" t="s">
        <v>145</v>
      </c>
      <c r="E49" s="43">
        <v>70</v>
      </c>
      <c r="F49" s="43">
        <v>74</v>
      </c>
      <c r="G49" s="45"/>
    </row>
    <row r="50" spans="1:7" x14ac:dyDescent="0.25">
      <c r="A50" s="49" t="str">
        <f t="shared" si="0"/>
        <v>2014Skye House</v>
      </c>
      <c r="B50" s="21">
        <v>2014</v>
      </c>
      <c r="D50" t="s">
        <v>146</v>
      </c>
      <c r="E50" s="43">
        <v>24</v>
      </c>
      <c r="F50" s="43">
        <v>24</v>
      </c>
      <c r="G50" s="45"/>
    </row>
    <row r="51" spans="1:7" x14ac:dyDescent="0.25">
      <c r="A51" s="49" t="str">
        <f t="shared" si="0"/>
        <v>2014NHS HighlandArgyll &amp; Bute Hospital</v>
      </c>
      <c r="B51" s="21">
        <v>2014</v>
      </c>
      <c r="C51" t="s">
        <v>9</v>
      </c>
      <c r="D51" t="s">
        <v>147</v>
      </c>
      <c r="E51" s="43">
        <v>20</v>
      </c>
      <c r="F51" s="43">
        <v>30</v>
      </c>
      <c r="G51" s="45"/>
    </row>
    <row r="52" spans="1:7" x14ac:dyDescent="0.25">
      <c r="A52" s="49" t="str">
        <f t="shared" si="0"/>
        <v>2014Migdale Hospital</v>
      </c>
      <c r="B52" s="21">
        <v>2014</v>
      </c>
      <c r="D52" t="s">
        <v>148</v>
      </c>
      <c r="E52" s="43">
        <v>11</v>
      </c>
      <c r="F52" s="43">
        <v>12</v>
      </c>
      <c r="G52" s="45"/>
    </row>
    <row r="53" spans="1:7" x14ac:dyDescent="0.25">
      <c r="A53" s="49" t="str">
        <f t="shared" si="0"/>
        <v>2014St Vincent’s Hospital</v>
      </c>
      <c r="B53" s="21">
        <v>2014</v>
      </c>
      <c r="D53" t="s">
        <v>149</v>
      </c>
      <c r="E53" s="43" t="s">
        <v>93</v>
      </c>
      <c r="F53" s="43" t="s">
        <v>93</v>
      </c>
      <c r="G53" s="45"/>
    </row>
    <row r="54" spans="1:7" x14ac:dyDescent="0.25">
      <c r="A54" s="49" t="str">
        <f t="shared" si="0"/>
        <v>2014New Craigs Hospital Inverness</v>
      </c>
      <c r="B54" s="21">
        <v>2014</v>
      </c>
      <c r="D54" t="s">
        <v>150</v>
      </c>
      <c r="E54" s="43">
        <v>124</v>
      </c>
      <c r="F54" s="43">
        <v>137</v>
      </c>
      <c r="G54" s="45"/>
    </row>
    <row r="55" spans="1:7" x14ac:dyDescent="0.25">
      <c r="A55" s="49" t="str">
        <f t="shared" si="0"/>
        <v>2014Mid-Argyll Community Hospital</v>
      </c>
      <c r="B55" s="21">
        <v>2014</v>
      </c>
      <c r="D55" t="s">
        <v>151</v>
      </c>
      <c r="E55" s="43" t="s">
        <v>93</v>
      </c>
      <c r="F55" s="43" t="s">
        <v>93</v>
      </c>
      <c r="G55" s="45"/>
    </row>
    <row r="56" spans="1:7" x14ac:dyDescent="0.25">
      <c r="A56" s="49" t="str">
        <f t="shared" si="0"/>
        <v>2014NHS LanarkshireCoathill Hospital</v>
      </c>
      <c r="B56" s="21">
        <v>2014</v>
      </c>
      <c r="C56" t="s">
        <v>10</v>
      </c>
      <c r="D56" t="s">
        <v>87</v>
      </c>
      <c r="E56" s="43">
        <v>30</v>
      </c>
      <c r="F56" s="43">
        <v>32</v>
      </c>
      <c r="G56" s="45"/>
    </row>
    <row r="57" spans="1:7" x14ac:dyDescent="0.25">
      <c r="A57" s="49" t="str">
        <f t="shared" si="0"/>
        <v>2014Monklands Hospital</v>
      </c>
      <c r="B57" s="21">
        <v>2014</v>
      </c>
      <c r="D57" t="s">
        <v>152</v>
      </c>
      <c r="E57" s="43">
        <v>25</v>
      </c>
      <c r="F57" s="43">
        <v>24</v>
      </c>
      <c r="G57" s="45"/>
    </row>
    <row r="58" spans="1:7" x14ac:dyDescent="0.25">
      <c r="A58" s="49" t="str">
        <f t="shared" si="0"/>
        <v>2014Cumbernauld Care Home</v>
      </c>
      <c r="B58" s="21">
        <v>2014</v>
      </c>
      <c r="D58" t="s">
        <v>153</v>
      </c>
      <c r="E58" s="43">
        <v>29</v>
      </c>
      <c r="F58" s="43">
        <v>52</v>
      </c>
      <c r="G58" s="45"/>
    </row>
    <row r="59" spans="1:7" x14ac:dyDescent="0.25">
      <c r="A59" s="49" t="str">
        <f t="shared" si="0"/>
        <v>2014Cleland Hospital</v>
      </c>
      <c r="B59" s="21">
        <v>2014</v>
      </c>
      <c r="D59" t="s">
        <v>154</v>
      </c>
      <c r="E59" s="43">
        <v>30</v>
      </c>
      <c r="F59" s="43">
        <v>30</v>
      </c>
      <c r="G59" s="45"/>
    </row>
    <row r="60" spans="1:7" x14ac:dyDescent="0.25">
      <c r="A60" s="49" t="str">
        <f t="shared" si="0"/>
        <v>2014Hatton Lea Care Home</v>
      </c>
      <c r="B60" s="21">
        <v>2014</v>
      </c>
      <c r="D60" t="s">
        <v>155</v>
      </c>
      <c r="E60" s="43">
        <v>70</v>
      </c>
      <c r="F60" s="43">
        <v>90</v>
      </c>
      <c r="G60" s="45"/>
    </row>
    <row r="61" spans="1:7" x14ac:dyDescent="0.25">
      <c r="A61" s="49" t="str">
        <f t="shared" si="0"/>
        <v>2014Kirklands Hospital</v>
      </c>
      <c r="B61" s="21">
        <v>2014</v>
      </c>
      <c r="D61" t="s">
        <v>156</v>
      </c>
      <c r="E61" s="43" t="s">
        <v>93</v>
      </c>
      <c r="F61" s="43" t="s">
        <v>93</v>
      </c>
      <c r="G61" s="45"/>
    </row>
    <row r="62" spans="1:7" x14ac:dyDescent="0.25">
      <c r="A62" s="49" t="str">
        <f t="shared" si="0"/>
        <v>2014Airbles Road Centre</v>
      </c>
      <c r="B62" s="21">
        <v>2014</v>
      </c>
      <c r="D62" t="s">
        <v>157</v>
      </c>
      <c r="E62" s="43" t="s">
        <v>93</v>
      </c>
      <c r="F62" s="43" t="s">
        <v>93</v>
      </c>
      <c r="G62" s="45"/>
    </row>
    <row r="63" spans="1:7" x14ac:dyDescent="0.25">
      <c r="A63" s="49" t="str">
        <f t="shared" si="0"/>
        <v>2014Hairmyres Hospital</v>
      </c>
      <c r="B63" s="21">
        <v>2014</v>
      </c>
      <c r="D63" t="s">
        <v>88</v>
      </c>
      <c r="E63" s="43">
        <v>47</v>
      </c>
      <c r="F63" s="43">
        <v>55</v>
      </c>
      <c r="G63" s="45"/>
    </row>
    <row r="64" spans="1:7" x14ac:dyDescent="0.25">
      <c r="A64" s="49" t="str">
        <f t="shared" si="0"/>
        <v>2014Udston Hospital</v>
      </c>
      <c r="B64" s="21">
        <v>2014</v>
      </c>
      <c r="D64" t="s">
        <v>89</v>
      </c>
      <c r="E64" s="43">
        <v>18</v>
      </c>
      <c r="F64" s="43">
        <v>60</v>
      </c>
      <c r="G64" s="45"/>
    </row>
    <row r="65" spans="1:7" x14ac:dyDescent="0.25">
      <c r="A65" s="49" t="str">
        <f t="shared" si="0"/>
        <v>2014Caird House</v>
      </c>
      <c r="B65" s="21">
        <v>2014</v>
      </c>
      <c r="D65" t="s">
        <v>158</v>
      </c>
      <c r="E65" s="43">
        <v>27</v>
      </c>
      <c r="F65" s="43">
        <v>27</v>
      </c>
      <c r="G65" s="45"/>
    </row>
    <row r="66" spans="1:7" x14ac:dyDescent="0.25">
      <c r="A66" s="49" t="str">
        <f t="shared" si="0"/>
        <v>2014Wishaw General Hospital</v>
      </c>
      <c r="B66" s="21">
        <v>2014</v>
      </c>
      <c r="D66" t="s">
        <v>90</v>
      </c>
      <c r="E66" s="43">
        <v>49</v>
      </c>
      <c r="F66" s="43">
        <v>52</v>
      </c>
      <c r="G66" s="45"/>
    </row>
    <row r="67" spans="1:7" x14ac:dyDescent="0.25">
      <c r="A67" s="49" t="str">
        <f t="shared" ref="A67:A130" si="1">B67&amp;C67&amp;D67</f>
        <v>2014NHS LothianHerdmanflat Hospital</v>
      </c>
      <c r="B67" s="21">
        <v>2014</v>
      </c>
      <c r="C67" t="s">
        <v>11</v>
      </c>
      <c r="D67" t="s">
        <v>159</v>
      </c>
      <c r="E67" s="43">
        <v>12</v>
      </c>
      <c r="F67" s="43">
        <v>12</v>
      </c>
      <c r="G67" s="45"/>
    </row>
    <row r="68" spans="1:7" x14ac:dyDescent="0.25">
      <c r="A68" s="49" t="str">
        <f t="shared" si="1"/>
        <v>2014Royal Edinburgh Hospital</v>
      </c>
      <c r="B68" s="21">
        <v>2014</v>
      </c>
      <c r="D68" t="s">
        <v>91</v>
      </c>
      <c r="E68" s="43">
        <v>368</v>
      </c>
      <c r="F68" s="43">
        <v>387</v>
      </c>
      <c r="G68" s="45"/>
    </row>
    <row r="69" spans="1:7" x14ac:dyDescent="0.25">
      <c r="A69" s="49" t="str">
        <f t="shared" si="1"/>
        <v>2014Tippethill Hospital</v>
      </c>
      <c r="B69" s="21">
        <v>2014</v>
      </c>
      <c r="D69" t="s">
        <v>160</v>
      </c>
      <c r="E69" s="43">
        <v>30</v>
      </c>
      <c r="F69" s="43">
        <v>30</v>
      </c>
      <c r="G69" s="45"/>
    </row>
    <row r="70" spans="1:7" x14ac:dyDescent="0.25">
      <c r="A70" s="49" t="str">
        <f t="shared" si="1"/>
        <v>2014St John’s Hospital</v>
      </c>
      <c r="B70" s="21">
        <v>2014</v>
      </c>
      <c r="D70" t="s">
        <v>161</v>
      </c>
      <c r="E70" s="43">
        <v>98</v>
      </c>
      <c r="F70" s="43">
        <v>108</v>
      </c>
      <c r="G70" s="45"/>
    </row>
    <row r="71" spans="1:7" x14ac:dyDescent="0.25">
      <c r="A71" s="49" t="str">
        <f t="shared" si="1"/>
        <v>2014Ferryfield House</v>
      </c>
      <c r="B71" s="21">
        <v>2014</v>
      </c>
      <c r="D71" t="s">
        <v>162</v>
      </c>
      <c r="E71" s="43">
        <v>24</v>
      </c>
      <c r="F71" s="43">
        <v>25</v>
      </c>
      <c r="G71" s="45"/>
    </row>
    <row r="72" spans="1:7" x14ac:dyDescent="0.25">
      <c r="A72" s="49" t="str">
        <f t="shared" si="1"/>
        <v>2014Primrose Lodge</v>
      </c>
      <c r="B72" s="21">
        <v>2014</v>
      </c>
      <c r="D72" t="s">
        <v>163</v>
      </c>
      <c r="E72" s="43" t="s">
        <v>93</v>
      </c>
      <c r="F72" s="43" t="s">
        <v>93</v>
      </c>
      <c r="G72" s="45"/>
    </row>
    <row r="73" spans="1:7" x14ac:dyDescent="0.25">
      <c r="A73" s="49" t="str">
        <f t="shared" si="1"/>
        <v>2014Glen Lomond</v>
      </c>
      <c r="B73" s="21">
        <v>2014</v>
      </c>
      <c r="D73" t="s">
        <v>164</v>
      </c>
      <c r="E73" s="43" t="s">
        <v>93</v>
      </c>
      <c r="F73" s="43" t="s">
        <v>93</v>
      </c>
      <c r="G73" s="45"/>
    </row>
    <row r="74" spans="1:7" x14ac:dyDescent="0.25">
      <c r="A74" s="49" t="str">
        <f t="shared" si="1"/>
        <v>2014Camus Tigh</v>
      </c>
      <c r="B74" s="21">
        <v>2014</v>
      </c>
      <c r="D74" t="s">
        <v>165</v>
      </c>
      <c r="E74" s="43" t="s">
        <v>93</v>
      </c>
      <c r="F74" s="43" t="s">
        <v>93</v>
      </c>
      <c r="G74" s="45"/>
    </row>
    <row r="75" spans="1:7" x14ac:dyDescent="0.25">
      <c r="A75" s="49" t="str">
        <f t="shared" si="1"/>
        <v>2014Dunedin</v>
      </c>
      <c r="B75" s="21">
        <v>2014</v>
      </c>
      <c r="D75" t="s">
        <v>166</v>
      </c>
      <c r="E75" s="43" t="s">
        <v>93</v>
      </c>
      <c r="F75" s="43" t="s">
        <v>93</v>
      </c>
      <c r="G75" s="45"/>
    </row>
    <row r="76" spans="1:7" x14ac:dyDescent="0.25">
      <c r="A76" s="49" t="str">
        <f t="shared" si="1"/>
        <v>2014Ellen’s Glen House</v>
      </c>
      <c r="B76" s="21">
        <v>2014</v>
      </c>
      <c r="D76" t="s">
        <v>167</v>
      </c>
      <c r="E76" s="43">
        <v>26</v>
      </c>
      <c r="F76" s="43">
        <v>30</v>
      </c>
      <c r="G76" s="45"/>
    </row>
    <row r="77" spans="1:7" x14ac:dyDescent="0.25">
      <c r="A77" s="49" t="str">
        <f t="shared" si="1"/>
        <v>2014Findlay House</v>
      </c>
      <c r="B77" s="21">
        <v>2014</v>
      </c>
      <c r="D77" t="s">
        <v>168</v>
      </c>
      <c r="E77" s="43">
        <v>23</v>
      </c>
      <c r="F77" s="43">
        <v>25</v>
      </c>
      <c r="G77" s="45"/>
    </row>
    <row r="78" spans="1:7" x14ac:dyDescent="0.25">
      <c r="A78" s="49" t="str">
        <f t="shared" si="1"/>
        <v>2014Midlothian Community Hospital</v>
      </c>
      <c r="B78" s="21">
        <v>2014</v>
      </c>
      <c r="D78" t="s">
        <v>169</v>
      </c>
      <c r="E78" s="43">
        <v>47</v>
      </c>
      <c r="F78" s="43">
        <v>48</v>
      </c>
      <c r="G78" s="45"/>
    </row>
    <row r="79" spans="1:7" x14ac:dyDescent="0.25">
      <c r="A79" s="49" t="str">
        <f t="shared" si="1"/>
        <v>2014Murraypark Nursing Home</v>
      </c>
      <c r="B79" s="21">
        <v>2014</v>
      </c>
      <c r="D79" t="s">
        <v>170</v>
      </c>
      <c r="E79" s="43">
        <v>18</v>
      </c>
      <c r="F79" s="43">
        <v>18</v>
      </c>
      <c r="G79" s="45"/>
    </row>
    <row r="80" spans="1:7" x14ac:dyDescent="0.25">
      <c r="A80" s="49" t="str">
        <f t="shared" si="1"/>
        <v>2014NHS TaysideStrathmartine Hospital</v>
      </c>
      <c r="B80" s="21">
        <v>2014</v>
      </c>
      <c r="C80" t="s">
        <v>12</v>
      </c>
      <c r="D80" t="s">
        <v>171</v>
      </c>
      <c r="E80" s="43">
        <v>28</v>
      </c>
      <c r="F80" s="43">
        <v>26</v>
      </c>
      <c r="G80" s="45"/>
    </row>
    <row r="81" spans="1:7" x14ac:dyDescent="0.25">
      <c r="A81" s="49" t="str">
        <f t="shared" si="1"/>
        <v>2014Dudhope House</v>
      </c>
      <c r="B81" s="21">
        <v>2014</v>
      </c>
      <c r="D81" t="s">
        <v>172</v>
      </c>
      <c r="E81" s="43" t="s">
        <v>93</v>
      </c>
      <c r="F81" s="43" t="s">
        <v>93</v>
      </c>
      <c r="G81" s="45"/>
    </row>
    <row r="82" spans="1:7" x14ac:dyDescent="0.25">
      <c r="A82" s="49" t="str">
        <f t="shared" si="1"/>
        <v>2014Murray Royal Hospital</v>
      </c>
      <c r="B82" s="21">
        <v>2014</v>
      </c>
      <c r="D82" t="s">
        <v>173</v>
      </c>
      <c r="E82" s="43">
        <v>125</v>
      </c>
      <c r="F82" s="43">
        <v>169</v>
      </c>
      <c r="G82" s="45"/>
    </row>
    <row r="83" spans="1:7" x14ac:dyDescent="0.25">
      <c r="A83" s="49" t="str">
        <f t="shared" si="1"/>
        <v>2014Arbroath Infirmary</v>
      </c>
      <c r="B83" s="21">
        <v>2014</v>
      </c>
      <c r="D83" t="s">
        <v>174</v>
      </c>
      <c r="E83" s="43" t="s">
        <v>93</v>
      </c>
      <c r="F83" s="43" t="s">
        <v>93</v>
      </c>
      <c r="G83" s="45"/>
    </row>
    <row r="84" spans="1:7" x14ac:dyDescent="0.25">
      <c r="A84" s="49" t="str">
        <f t="shared" si="1"/>
        <v>2014Stracathro Hospital</v>
      </c>
      <c r="B84" s="21">
        <v>2014</v>
      </c>
      <c r="D84" t="s">
        <v>175</v>
      </c>
      <c r="E84" s="43">
        <v>47</v>
      </c>
      <c r="F84" s="43">
        <v>52</v>
      </c>
      <c r="G84" s="45"/>
    </row>
    <row r="85" spans="1:7" x14ac:dyDescent="0.25">
      <c r="A85" s="49" t="str">
        <f t="shared" si="1"/>
        <v>2014Whitehills Hospital</v>
      </c>
      <c r="B85" s="21">
        <v>2014</v>
      </c>
      <c r="D85" t="s">
        <v>176</v>
      </c>
      <c r="E85" s="43" t="s">
        <v>93</v>
      </c>
      <c r="F85" s="43" t="s">
        <v>93</v>
      </c>
      <c r="G85" s="45"/>
    </row>
    <row r="86" spans="1:7" x14ac:dyDescent="0.25">
      <c r="A86" s="49" t="str">
        <f t="shared" si="1"/>
        <v>2014Crieff Community Hospital</v>
      </c>
      <c r="B86" s="21">
        <v>2014</v>
      </c>
      <c r="D86" t="s">
        <v>177</v>
      </c>
      <c r="E86" s="43" t="s">
        <v>93</v>
      </c>
      <c r="F86" s="43" t="s">
        <v>93</v>
      </c>
      <c r="G86" s="45"/>
    </row>
    <row r="87" spans="1:7" x14ac:dyDescent="0.25">
      <c r="A87" s="49" t="str">
        <f t="shared" si="1"/>
        <v>2014Carseview Centre</v>
      </c>
      <c r="B87" s="21">
        <v>2014</v>
      </c>
      <c r="D87" t="s">
        <v>92</v>
      </c>
      <c r="E87" s="43">
        <v>51</v>
      </c>
      <c r="F87" s="43">
        <v>62</v>
      </c>
      <c r="G87" s="45"/>
    </row>
    <row r="88" spans="1:7" x14ac:dyDescent="0.25">
      <c r="A88" s="49" t="str">
        <f t="shared" si="1"/>
        <v>2014Kingsway Care Centre</v>
      </c>
      <c r="B88" s="21">
        <v>2014</v>
      </c>
      <c r="D88" t="s">
        <v>178</v>
      </c>
      <c r="E88" s="43">
        <v>50</v>
      </c>
      <c r="F88" s="43">
        <v>59</v>
      </c>
      <c r="G88" s="45"/>
    </row>
    <row r="89" spans="1:7" x14ac:dyDescent="0.25">
      <c r="A89" s="49" t="str">
        <f t="shared" si="1"/>
        <v>2014NHS Western IslesWestern Isles Hospital</v>
      </c>
      <c r="B89" s="21">
        <v>2014</v>
      </c>
      <c r="C89" t="s">
        <v>13</v>
      </c>
      <c r="D89" t="s">
        <v>179</v>
      </c>
      <c r="E89" s="43">
        <v>18</v>
      </c>
      <c r="F89" s="43">
        <v>19</v>
      </c>
      <c r="G89" s="45"/>
    </row>
    <row r="90" spans="1:7" x14ac:dyDescent="0.25">
      <c r="A90" s="49" t="str">
        <f t="shared" si="1"/>
        <v>2014State HospitalState Hospital, Carstairs</v>
      </c>
      <c r="B90" s="21">
        <v>2014</v>
      </c>
      <c r="C90" t="s">
        <v>14</v>
      </c>
      <c r="D90" t="s">
        <v>180</v>
      </c>
      <c r="E90" s="43">
        <v>121</v>
      </c>
      <c r="F90" s="43">
        <v>132</v>
      </c>
      <c r="G90" s="45"/>
    </row>
    <row r="91" spans="1:7" x14ac:dyDescent="0.25">
      <c r="A91" s="49" t="str">
        <f t="shared" si="1"/>
        <v>2016NHS Ayrshire &amp; ArranAyrshire Central Hospital</v>
      </c>
      <c r="B91" s="21">
        <v>2016</v>
      </c>
      <c r="C91" t="s">
        <v>2</v>
      </c>
      <c r="D91" t="s">
        <v>104</v>
      </c>
      <c r="E91" s="43">
        <v>13</v>
      </c>
      <c r="F91" s="43">
        <v>28</v>
      </c>
      <c r="G91" s="45"/>
    </row>
    <row r="92" spans="1:7" x14ac:dyDescent="0.25">
      <c r="A92" s="49" t="str">
        <f t="shared" si="1"/>
        <v>2016Crosshouse Hospital</v>
      </c>
      <c r="B92" s="21">
        <v>2016</v>
      </c>
      <c r="D92" t="s">
        <v>105</v>
      </c>
      <c r="E92" s="43">
        <v>26</v>
      </c>
      <c r="F92" s="43">
        <v>42</v>
      </c>
      <c r="G92" s="45"/>
    </row>
    <row r="93" spans="1:7" x14ac:dyDescent="0.25">
      <c r="A93" s="49" t="str">
        <f t="shared" si="1"/>
        <v>2016Ailsa Hospital</v>
      </c>
      <c r="B93" s="21">
        <v>2016</v>
      </c>
      <c r="D93" s="40" t="s">
        <v>106</v>
      </c>
      <c r="E93" s="43">
        <v>117</v>
      </c>
      <c r="F93" s="43">
        <v>161</v>
      </c>
      <c r="G93" s="45"/>
    </row>
    <row r="94" spans="1:7" x14ac:dyDescent="0.25">
      <c r="A94" s="49" t="str">
        <f t="shared" si="1"/>
        <v>2016Arrol Park Resource Centre</v>
      </c>
      <c r="B94" s="21">
        <v>2016</v>
      </c>
      <c r="D94" t="s">
        <v>107</v>
      </c>
      <c r="E94" s="43">
        <v>13</v>
      </c>
      <c r="F94" s="43">
        <v>14</v>
      </c>
      <c r="G94" s="45"/>
    </row>
    <row r="95" spans="1:7" x14ac:dyDescent="0.25">
      <c r="A95" s="49" t="str">
        <f t="shared" si="1"/>
        <v>2016East Ayrshire Community Hospital</v>
      </c>
      <c r="B95" s="21">
        <v>2016</v>
      </c>
      <c r="D95" t="s">
        <v>108</v>
      </c>
      <c r="E95" s="43">
        <v>15</v>
      </c>
      <c r="F95" s="43">
        <v>20</v>
      </c>
      <c r="G95" s="45"/>
    </row>
    <row r="96" spans="1:7" x14ac:dyDescent="0.25">
      <c r="A96" s="49" t="str">
        <f t="shared" si="1"/>
        <v>2016NHS BordersGalavale Hospital</v>
      </c>
      <c r="B96" s="21">
        <v>2016</v>
      </c>
      <c r="C96" t="s">
        <v>3</v>
      </c>
      <c r="D96" t="s">
        <v>109</v>
      </c>
      <c r="E96" s="43" t="s">
        <v>93</v>
      </c>
      <c r="F96" s="43" t="s">
        <v>93</v>
      </c>
      <c r="G96" s="45"/>
    </row>
    <row r="97" spans="1:7" x14ac:dyDescent="0.25">
      <c r="A97" s="49" t="str">
        <f t="shared" si="1"/>
        <v>2016Borders General Hospital</v>
      </c>
      <c r="B97" s="21">
        <v>2016</v>
      </c>
      <c r="D97" t="s">
        <v>110</v>
      </c>
      <c r="E97" s="43">
        <v>29</v>
      </c>
      <c r="F97" s="43">
        <v>39</v>
      </c>
      <c r="G97" s="45"/>
    </row>
    <row r="98" spans="1:7" x14ac:dyDescent="0.25">
      <c r="A98" s="49" t="str">
        <f t="shared" si="1"/>
        <v>2016Melburn Lodge</v>
      </c>
      <c r="B98" s="21">
        <v>2016</v>
      </c>
      <c r="D98" t="s">
        <v>228</v>
      </c>
      <c r="E98" s="43" t="s">
        <v>93</v>
      </c>
      <c r="F98" s="43" t="s">
        <v>93</v>
      </c>
      <c r="G98" s="45"/>
    </row>
    <row r="99" spans="1:7" x14ac:dyDescent="0.25">
      <c r="A99" s="49" t="str">
        <f t="shared" si="1"/>
        <v>2016NHS Dumfries &amp; GallowayMidpark Hospital</v>
      </c>
      <c r="B99" s="21">
        <v>2016</v>
      </c>
      <c r="C99" t="s">
        <v>4</v>
      </c>
      <c r="D99" t="s">
        <v>113</v>
      </c>
      <c r="E99" s="43">
        <v>49</v>
      </c>
      <c r="F99" s="43">
        <v>85</v>
      </c>
      <c r="G99" s="45"/>
    </row>
    <row r="100" spans="1:7" x14ac:dyDescent="0.25">
      <c r="A100" s="49" t="str">
        <f t="shared" si="1"/>
        <v>2016NHS FifeWhytemans Brae Hospital</v>
      </c>
      <c r="B100" s="21">
        <v>2016</v>
      </c>
      <c r="C100" t="s">
        <v>5</v>
      </c>
      <c r="D100" t="s">
        <v>114</v>
      </c>
      <c r="E100" s="43">
        <v>21</v>
      </c>
      <c r="F100" s="43">
        <v>29</v>
      </c>
      <c r="G100" s="45"/>
    </row>
    <row r="101" spans="1:7" x14ac:dyDescent="0.25">
      <c r="A101" s="49" t="str">
        <f t="shared" si="1"/>
        <v>2016Stratheden Hospital</v>
      </c>
      <c r="B101" s="21">
        <v>2016</v>
      </c>
      <c r="D101" t="s">
        <v>81</v>
      </c>
      <c r="E101" s="43">
        <v>120</v>
      </c>
      <c r="F101" s="43">
        <v>166</v>
      </c>
      <c r="G101" s="45"/>
    </row>
    <row r="102" spans="1:7" x14ac:dyDescent="0.25">
      <c r="A102" s="49" t="str">
        <f t="shared" si="1"/>
        <v>2016Queen Margaret Hospital</v>
      </c>
      <c r="B102" s="21">
        <v>2016</v>
      </c>
      <c r="D102" t="s">
        <v>82</v>
      </c>
      <c r="E102" s="43">
        <v>14</v>
      </c>
      <c r="F102" s="43">
        <v>24</v>
      </c>
      <c r="G102" s="45"/>
    </row>
    <row r="103" spans="1:7" x14ac:dyDescent="0.25">
      <c r="A103" s="49" t="str">
        <f t="shared" si="1"/>
        <v>2016Lynebank Hospital</v>
      </c>
      <c r="B103" s="21">
        <v>2016</v>
      </c>
      <c r="D103" t="s">
        <v>115</v>
      </c>
      <c r="E103" s="43">
        <v>29</v>
      </c>
      <c r="F103" s="43">
        <v>33</v>
      </c>
      <c r="G103" s="45"/>
    </row>
    <row r="104" spans="1:7" x14ac:dyDescent="0.25">
      <c r="A104" s="49" t="str">
        <f t="shared" si="1"/>
        <v>2016NHS Forth ValleyFalkirk Community Hospital</v>
      </c>
      <c r="B104" s="21">
        <v>2016</v>
      </c>
      <c r="C104" t="s">
        <v>6</v>
      </c>
      <c r="D104" t="s">
        <v>229</v>
      </c>
      <c r="E104" s="43">
        <v>16</v>
      </c>
      <c r="F104" s="43">
        <v>16</v>
      </c>
      <c r="G104" s="45"/>
    </row>
    <row r="105" spans="1:7" x14ac:dyDescent="0.25">
      <c r="A105" s="49" t="str">
        <f t="shared" si="1"/>
        <v>2016Bo’ness Hospital</v>
      </c>
      <c r="B105" s="21">
        <v>2016</v>
      </c>
      <c r="D105" t="s">
        <v>116</v>
      </c>
      <c r="E105" s="43">
        <v>13</v>
      </c>
      <c r="F105" s="43">
        <v>16</v>
      </c>
      <c r="G105" s="45"/>
    </row>
    <row r="106" spans="1:7" x14ac:dyDescent="0.25">
      <c r="A106" s="49" t="str">
        <f t="shared" si="1"/>
        <v>2016Bellsdyke Hospital</v>
      </c>
      <c r="B106" s="21">
        <v>2016</v>
      </c>
      <c r="D106" t="s">
        <v>117</v>
      </c>
      <c r="E106" s="43">
        <v>44</v>
      </c>
      <c r="F106" s="43">
        <v>59</v>
      </c>
      <c r="G106" s="45"/>
    </row>
    <row r="107" spans="1:7" x14ac:dyDescent="0.25">
      <c r="A107" s="49" t="str">
        <f t="shared" si="1"/>
        <v>2016Stirling Community Hospital</v>
      </c>
      <c r="B107" s="21">
        <v>2016</v>
      </c>
      <c r="D107" t="s">
        <v>118</v>
      </c>
      <c r="E107" s="43">
        <v>14</v>
      </c>
      <c r="F107" s="43">
        <v>18</v>
      </c>
      <c r="G107" s="45"/>
    </row>
    <row r="108" spans="1:7" x14ac:dyDescent="0.25">
      <c r="A108" s="49" t="str">
        <f t="shared" si="1"/>
        <v>2016Lochview Hospital</v>
      </c>
      <c r="B108" s="21">
        <v>2016</v>
      </c>
      <c r="D108" s="21" t="s">
        <v>119</v>
      </c>
      <c r="E108" s="43">
        <v>24</v>
      </c>
      <c r="F108" s="43">
        <v>26</v>
      </c>
      <c r="G108" s="45"/>
    </row>
    <row r="109" spans="1:7" x14ac:dyDescent="0.25">
      <c r="A109" s="49" t="str">
        <f t="shared" si="1"/>
        <v>2016Clackmannanshire Community Healthcare Centre</v>
      </c>
      <c r="B109" s="21">
        <v>2016</v>
      </c>
      <c r="D109" t="s">
        <v>120</v>
      </c>
      <c r="E109" s="43">
        <v>18</v>
      </c>
      <c r="F109" s="43">
        <v>20</v>
      </c>
      <c r="G109" s="45"/>
    </row>
    <row r="110" spans="1:7" x14ac:dyDescent="0.25">
      <c r="A110" s="49" t="str">
        <f t="shared" si="1"/>
        <v>2016Forth Valley Royal Hospital</v>
      </c>
      <c r="B110" s="21">
        <v>2016</v>
      </c>
      <c r="D110" t="s">
        <v>121</v>
      </c>
      <c r="E110" s="43">
        <v>77</v>
      </c>
      <c r="F110" s="43">
        <v>94</v>
      </c>
      <c r="G110" s="45"/>
    </row>
    <row r="111" spans="1:7" x14ac:dyDescent="0.25">
      <c r="A111" s="49" t="str">
        <f t="shared" si="1"/>
        <v>2016NHS GrampianBennachie View Care Home</v>
      </c>
      <c r="B111" s="21">
        <v>2016</v>
      </c>
      <c r="C111" t="s">
        <v>7</v>
      </c>
      <c r="D111" t="s">
        <v>414</v>
      </c>
      <c r="E111" s="43" t="s">
        <v>93</v>
      </c>
      <c r="F111" s="43">
        <v>10</v>
      </c>
      <c r="G111" s="45"/>
    </row>
    <row r="112" spans="1:7" x14ac:dyDescent="0.25">
      <c r="A112" s="49" t="str">
        <f t="shared" si="1"/>
        <v>2016Glen O’ Dee Hospital</v>
      </c>
      <c r="B112" s="21">
        <v>2016</v>
      </c>
      <c r="D112" t="s">
        <v>122</v>
      </c>
      <c r="E112" s="43" t="s">
        <v>93</v>
      </c>
      <c r="F112" s="43">
        <v>12</v>
      </c>
      <c r="G112" s="45"/>
    </row>
    <row r="113" spans="1:7" x14ac:dyDescent="0.25">
      <c r="A113" s="49" t="str">
        <f t="shared" si="1"/>
        <v>2016Royal Cornhill Hospital</v>
      </c>
      <c r="B113" s="21">
        <v>2016</v>
      </c>
      <c r="D113" t="s">
        <v>123</v>
      </c>
      <c r="E113" s="43">
        <v>242</v>
      </c>
      <c r="F113" s="43">
        <v>267</v>
      </c>
      <c r="G113" s="45"/>
    </row>
    <row r="114" spans="1:7" x14ac:dyDescent="0.25">
      <c r="A114" s="49" t="str">
        <f t="shared" si="1"/>
        <v>2016Fraserburgh Hospital</v>
      </c>
      <c r="B114" s="21">
        <v>2016</v>
      </c>
      <c r="D114" t="s">
        <v>125</v>
      </c>
      <c r="E114" s="43" t="s">
        <v>93</v>
      </c>
      <c r="F114" s="43">
        <v>12</v>
      </c>
      <c r="G114" s="45"/>
    </row>
    <row r="115" spans="1:7" x14ac:dyDescent="0.25">
      <c r="A115" s="49" t="str">
        <f t="shared" si="1"/>
        <v>2016Seafield Hospital</v>
      </c>
      <c r="B115" s="21">
        <v>2016</v>
      </c>
      <c r="D115" t="s">
        <v>126</v>
      </c>
      <c r="E115" s="43" t="s">
        <v>93</v>
      </c>
      <c r="F115" s="43">
        <v>10</v>
      </c>
      <c r="G115" s="45"/>
    </row>
    <row r="116" spans="1:7" x14ac:dyDescent="0.25">
      <c r="A116" s="49" t="str">
        <f t="shared" si="1"/>
        <v>2016Rehabilitation Hospital</v>
      </c>
      <c r="B116" s="21">
        <v>2016</v>
      </c>
      <c r="D116" t="s">
        <v>127</v>
      </c>
      <c r="E116" s="43" t="s">
        <v>93</v>
      </c>
      <c r="F116" s="43" t="s">
        <v>93</v>
      </c>
      <c r="G116" s="45"/>
    </row>
    <row r="117" spans="1:7" x14ac:dyDescent="0.25">
      <c r="A117" s="49" t="str">
        <f t="shared" si="1"/>
        <v>2016Pluscarden Clinic</v>
      </c>
      <c r="B117" s="21">
        <v>2016</v>
      </c>
      <c r="D117" t="s">
        <v>128</v>
      </c>
      <c r="E117" s="43">
        <v>19</v>
      </c>
      <c r="F117" s="43">
        <v>20</v>
      </c>
      <c r="G117" s="45"/>
    </row>
    <row r="118" spans="1:7" x14ac:dyDescent="0.25">
      <c r="A118" s="49" t="str">
        <f t="shared" si="1"/>
        <v>2016375 Great Western Lodge</v>
      </c>
      <c r="B118" s="21">
        <v>2016</v>
      </c>
      <c r="D118" t="s">
        <v>129</v>
      </c>
      <c r="E118" s="43" t="s">
        <v>93</v>
      </c>
      <c r="F118" s="43" t="s">
        <v>93</v>
      </c>
      <c r="G118" s="45"/>
    </row>
    <row r="119" spans="1:7" x14ac:dyDescent="0.25">
      <c r="A119" s="49" t="str">
        <f t="shared" si="1"/>
        <v>2016Elmwood</v>
      </c>
      <c r="B119" s="21">
        <v>2016</v>
      </c>
      <c r="D119" t="s">
        <v>130</v>
      </c>
      <c r="E119" s="43">
        <v>13</v>
      </c>
      <c r="F119" s="43">
        <v>18</v>
      </c>
      <c r="G119" s="45"/>
    </row>
    <row r="120" spans="1:7" x14ac:dyDescent="0.25">
      <c r="A120" s="49" t="str">
        <f t="shared" si="1"/>
        <v>2016NHS Greater Glasgow &amp; ClydeDumbarton Joint Hospital</v>
      </c>
      <c r="B120" s="21">
        <v>2016</v>
      </c>
      <c r="C120" t="s">
        <v>8</v>
      </c>
      <c r="D120" t="s">
        <v>131</v>
      </c>
      <c r="E120" s="43">
        <v>11</v>
      </c>
      <c r="F120" s="43">
        <v>12</v>
      </c>
      <c r="G120" s="45"/>
    </row>
    <row r="121" spans="1:7" x14ac:dyDescent="0.25">
      <c r="A121" s="49" t="str">
        <f t="shared" si="1"/>
        <v>2016Vale of Leven Hospital</v>
      </c>
      <c r="B121" s="21">
        <v>2016</v>
      </c>
      <c r="D121" t="s">
        <v>132</v>
      </c>
      <c r="E121" s="43">
        <v>16</v>
      </c>
      <c r="F121" s="43">
        <v>18</v>
      </c>
      <c r="G121" s="45"/>
    </row>
    <row r="122" spans="1:7" x14ac:dyDescent="0.25">
      <c r="A122" s="49" t="str">
        <f t="shared" si="1"/>
        <v>2016Ravenscraig Hospital</v>
      </c>
      <c r="B122" s="21">
        <v>2016</v>
      </c>
      <c r="D122" t="s">
        <v>133</v>
      </c>
      <c r="E122" s="43">
        <v>45</v>
      </c>
      <c r="F122" s="43">
        <v>42</v>
      </c>
      <c r="G122" s="45"/>
    </row>
    <row r="123" spans="1:7" x14ac:dyDescent="0.25">
      <c r="A123" s="49" t="str">
        <f t="shared" si="1"/>
        <v>2016Inverclyde Royal Hospital</v>
      </c>
      <c r="B123" s="21">
        <v>2016</v>
      </c>
      <c r="D123" t="s">
        <v>134</v>
      </c>
      <c r="E123" s="43">
        <v>27</v>
      </c>
      <c r="F123" s="43">
        <v>28</v>
      </c>
      <c r="G123" s="45"/>
    </row>
    <row r="124" spans="1:7" x14ac:dyDescent="0.25">
      <c r="A124" s="49" t="str">
        <f t="shared" si="1"/>
        <v>2016Dykebar Hospital</v>
      </c>
      <c r="B124" s="21">
        <v>2016</v>
      </c>
      <c r="D124" t="s">
        <v>135</v>
      </c>
      <c r="E124" s="43">
        <v>78</v>
      </c>
      <c r="F124" s="43">
        <v>76</v>
      </c>
      <c r="G124" s="45"/>
    </row>
    <row r="125" spans="1:7" x14ac:dyDescent="0.25">
      <c r="A125" s="49" t="str">
        <f t="shared" si="1"/>
        <v>2016Royal Alexandra Hospital</v>
      </c>
      <c r="B125" s="21">
        <v>2016</v>
      </c>
      <c r="D125" t="s">
        <v>136</v>
      </c>
      <c r="E125" s="43">
        <v>38</v>
      </c>
      <c r="F125" s="43">
        <v>40</v>
      </c>
      <c r="G125" s="45"/>
    </row>
    <row r="126" spans="1:7" x14ac:dyDescent="0.25">
      <c r="A126" s="49" t="str">
        <f t="shared" si="1"/>
        <v>2016Larkfield Unit</v>
      </c>
      <c r="B126" s="21">
        <v>2016</v>
      </c>
      <c r="D126" t="s">
        <v>137</v>
      </c>
      <c r="E126" s="43">
        <v>20</v>
      </c>
      <c r="F126" s="43">
        <v>20</v>
      </c>
      <c r="G126" s="45"/>
    </row>
    <row r="127" spans="1:7" x14ac:dyDescent="0.25">
      <c r="A127" s="49" t="str">
        <f t="shared" si="1"/>
        <v>2016Blythswood House</v>
      </c>
      <c r="B127" s="21">
        <v>2016</v>
      </c>
      <c r="D127" t="s">
        <v>138</v>
      </c>
      <c r="E127" s="43">
        <v>16</v>
      </c>
      <c r="F127" s="43">
        <v>16</v>
      </c>
      <c r="G127" s="45"/>
    </row>
    <row r="128" spans="1:7" x14ac:dyDescent="0.25">
      <c r="A128" s="49" t="str">
        <f t="shared" si="1"/>
        <v>2016Royal Hospital for Sick Children</v>
      </c>
      <c r="B128" s="21">
        <v>2016</v>
      </c>
      <c r="D128" t="s">
        <v>230</v>
      </c>
      <c r="E128" s="43" t="s">
        <v>93</v>
      </c>
      <c r="F128" s="43" t="s">
        <v>93</v>
      </c>
      <c r="G128" s="45"/>
    </row>
    <row r="129" spans="1:7" x14ac:dyDescent="0.25">
      <c r="A129" s="49" t="str">
        <f t="shared" si="1"/>
        <v>2016Parkhead Hospital</v>
      </c>
      <c r="B129" s="21">
        <v>2016</v>
      </c>
      <c r="D129" t="s">
        <v>83</v>
      </c>
      <c r="E129" s="43">
        <v>49</v>
      </c>
      <c r="F129" s="43">
        <v>49</v>
      </c>
      <c r="G129" s="45"/>
    </row>
    <row r="130" spans="1:7" x14ac:dyDescent="0.25">
      <c r="A130" s="49" t="str">
        <f t="shared" si="1"/>
        <v>2016Stobhill Hospital</v>
      </c>
      <c r="B130" s="21">
        <v>2016</v>
      </c>
      <c r="D130" t="s">
        <v>84</v>
      </c>
      <c r="E130" s="43">
        <v>156</v>
      </c>
      <c r="F130" s="43">
        <v>155</v>
      </c>
      <c r="G130" s="45"/>
    </row>
    <row r="131" spans="1:7" x14ac:dyDescent="0.25">
      <c r="A131" s="49" t="str">
        <f t="shared" ref="A131:A179" si="2">B131&amp;C131&amp;D131</f>
        <v>2016Leverndale Hospital</v>
      </c>
      <c r="B131" s="21">
        <v>2016</v>
      </c>
      <c r="D131" t="s">
        <v>85</v>
      </c>
      <c r="E131" s="43">
        <v>252</v>
      </c>
      <c r="F131" s="43">
        <v>252</v>
      </c>
      <c r="G131" s="45"/>
    </row>
    <row r="132" spans="1:7" x14ac:dyDescent="0.25">
      <c r="A132" s="49" t="str">
        <f t="shared" si="2"/>
        <v>2016Rowantree Nursing Home</v>
      </c>
      <c r="B132" s="21">
        <v>2016</v>
      </c>
      <c r="D132" t="s">
        <v>140</v>
      </c>
      <c r="E132" s="43">
        <v>28</v>
      </c>
      <c r="F132" s="43">
        <v>28</v>
      </c>
      <c r="G132" s="45"/>
    </row>
    <row r="133" spans="1:7" x14ac:dyDescent="0.25">
      <c r="A133" s="49" t="str">
        <f t="shared" si="2"/>
        <v>2016Darnley Court Nursing Home</v>
      </c>
      <c r="B133" s="21">
        <v>2016</v>
      </c>
      <c r="D133" t="s">
        <v>141</v>
      </c>
      <c r="E133" s="43">
        <v>24</v>
      </c>
      <c r="F133" s="43">
        <v>27</v>
      </c>
      <c r="G133" s="45"/>
    </row>
    <row r="134" spans="1:7" x14ac:dyDescent="0.25">
      <c r="A134" s="49" t="str">
        <f t="shared" si="2"/>
        <v>2016Gartnavel Royal Hospital</v>
      </c>
      <c r="B134" s="21">
        <v>2016</v>
      </c>
      <c r="D134" t="s">
        <v>86</v>
      </c>
      <c r="E134" s="43">
        <v>191</v>
      </c>
      <c r="F134" s="43">
        <v>213</v>
      </c>
      <c r="G134" s="45"/>
    </row>
    <row r="135" spans="1:7" x14ac:dyDescent="0.25">
      <c r="A135" s="49" t="str">
        <f t="shared" si="2"/>
        <v>2016Birdston Nursing Home</v>
      </c>
      <c r="B135" s="21">
        <v>2016</v>
      </c>
      <c r="D135" t="s">
        <v>142</v>
      </c>
      <c r="E135" s="43">
        <v>43</v>
      </c>
      <c r="F135" s="43">
        <v>60</v>
      </c>
      <c r="G135" s="45"/>
    </row>
    <row r="136" spans="1:7" x14ac:dyDescent="0.25">
      <c r="A136" s="49" t="str">
        <f t="shared" si="2"/>
        <v>2016Waterloo Close</v>
      </c>
      <c r="B136" s="21">
        <v>2016</v>
      </c>
      <c r="D136" t="s">
        <v>143</v>
      </c>
      <c r="E136" s="43" t="s">
        <v>93</v>
      </c>
      <c r="F136" s="43" t="s">
        <v>93</v>
      </c>
      <c r="G136" s="45"/>
    </row>
    <row r="137" spans="1:7" x14ac:dyDescent="0.25">
      <c r="A137" s="49" t="str">
        <f t="shared" si="2"/>
        <v>2016Netherton</v>
      </c>
      <c r="B137" s="21">
        <v>2016</v>
      </c>
      <c r="D137" t="s">
        <v>144</v>
      </c>
      <c r="E137" s="43" t="s">
        <v>93</v>
      </c>
      <c r="F137" s="43" t="s">
        <v>93</v>
      </c>
      <c r="G137" s="45"/>
    </row>
    <row r="138" spans="1:7" x14ac:dyDescent="0.25">
      <c r="A138" s="49" t="str">
        <f t="shared" si="2"/>
        <v>2016Rowanbank</v>
      </c>
      <c r="B138" s="21">
        <v>2016</v>
      </c>
      <c r="D138" t="s">
        <v>145</v>
      </c>
      <c r="E138" s="43">
        <v>73</v>
      </c>
      <c r="F138" s="43">
        <v>74</v>
      </c>
      <c r="G138" s="45"/>
    </row>
    <row r="139" spans="1:7" x14ac:dyDescent="0.25">
      <c r="A139" s="49" t="str">
        <f t="shared" si="2"/>
        <v>2016Skye House</v>
      </c>
      <c r="B139" s="21">
        <v>2016</v>
      </c>
      <c r="D139" t="s">
        <v>146</v>
      </c>
      <c r="E139" s="43">
        <v>24</v>
      </c>
      <c r="F139" s="43">
        <v>24</v>
      </c>
      <c r="G139" s="45"/>
    </row>
    <row r="140" spans="1:7" x14ac:dyDescent="0.25">
      <c r="A140" s="49" t="str">
        <f t="shared" si="2"/>
        <v>2016NHS HighlandArgyll &amp; Bute Hospital</v>
      </c>
      <c r="B140" s="21">
        <v>2016</v>
      </c>
      <c r="C140" t="s">
        <v>9</v>
      </c>
      <c r="D140" t="s">
        <v>147</v>
      </c>
      <c r="E140" s="43">
        <v>18</v>
      </c>
      <c r="F140" s="43">
        <v>27</v>
      </c>
      <c r="G140" s="45"/>
    </row>
    <row r="141" spans="1:7" x14ac:dyDescent="0.25">
      <c r="A141" s="49" t="str">
        <f t="shared" si="2"/>
        <v>2016Migdale Hospital</v>
      </c>
      <c r="B141" s="21">
        <v>2016</v>
      </c>
      <c r="D141" t="s">
        <v>148</v>
      </c>
      <c r="E141" s="43">
        <v>12</v>
      </c>
      <c r="F141" s="43">
        <v>12</v>
      </c>
      <c r="G141" s="45"/>
    </row>
    <row r="142" spans="1:7" x14ac:dyDescent="0.25">
      <c r="A142" s="49" t="str">
        <f t="shared" si="2"/>
        <v>2016St Vincent’s Hospital</v>
      </c>
      <c r="B142" s="21">
        <v>2016</v>
      </c>
      <c r="D142" t="s">
        <v>149</v>
      </c>
      <c r="E142" s="43" t="s">
        <v>93</v>
      </c>
      <c r="F142" s="43" t="s">
        <v>93</v>
      </c>
      <c r="G142" s="45"/>
    </row>
    <row r="143" spans="1:7" x14ac:dyDescent="0.25">
      <c r="A143" s="49" t="str">
        <f t="shared" si="2"/>
        <v>2016New Craigs Hospital Inverness</v>
      </c>
      <c r="B143" s="21">
        <v>2016</v>
      </c>
      <c r="D143" t="s">
        <v>150</v>
      </c>
      <c r="E143" s="43">
        <v>130</v>
      </c>
      <c r="F143" s="43">
        <v>135</v>
      </c>
      <c r="G143" s="45"/>
    </row>
    <row r="144" spans="1:7" x14ac:dyDescent="0.25">
      <c r="A144" s="49" t="str">
        <f t="shared" si="2"/>
        <v>2016Mid-Argyll Community Hospital</v>
      </c>
      <c r="B144" s="21">
        <v>2016</v>
      </c>
      <c r="D144" t="s">
        <v>151</v>
      </c>
      <c r="E144" s="43" t="s">
        <v>93</v>
      </c>
      <c r="F144" s="43" t="s">
        <v>93</v>
      </c>
      <c r="G144" s="45"/>
    </row>
    <row r="145" spans="1:7" x14ac:dyDescent="0.25">
      <c r="A145" s="49" t="str">
        <f t="shared" si="2"/>
        <v>2016NHS LanarkshireCoathill Hospital</v>
      </c>
      <c r="B145" s="21">
        <v>2016</v>
      </c>
      <c r="C145" t="s">
        <v>10</v>
      </c>
      <c r="D145" t="s">
        <v>87</v>
      </c>
      <c r="E145" s="43">
        <v>18</v>
      </c>
      <c r="F145" s="43">
        <v>22</v>
      </c>
      <c r="G145" s="45"/>
    </row>
    <row r="146" spans="1:7" x14ac:dyDescent="0.25">
      <c r="A146" s="49" t="str">
        <f t="shared" si="2"/>
        <v>2016Monklands Hospital</v>
      </c>
      <c r="B146" s="21">
        <v>2016</v>
      </c>
      <c r="D146" t="s">
        <v>152</v>
      </c>
      <c r="E146" s="43">
        <v>21</v>
      </c>
      <c r="F146" s="43">
        <v>24</v>
      </c>
      <c r="G146" s="45"/>
    </row>
    <row r="147" spans="1:7" x14ac:dyDescent="0.25">
      <c r="A147" s="49" t="str">
        <f t="shared" si="2"/>
        <v>2016Cumbernauld Care Home</v>
      </c>
      <c r="B147" s="21">
        <v>2016</v>
      </c>
      <c r="D147" t="s">
        <v>153</v>
      </c>
      <c r="E147" s="43">
        <v>28</v>
      </c>
      <c r="F147" s="43">
        <v>52</v>
      </c>
      <c r="G147" s="45"/>
    </row>
    <row r="148" spans="1:7" x14ac:dyDescent="0.25">
      <c r="A148" s="49" t="str">
        <f t="shared" si="2"/>
        <v>2016Cleland Hospital</v>
      </c>
      <c r="B148" s="21">
        <v>2016</v>
      </c>
      <c r="D148" t="s">
        <v>154</v>
      </c>
      <c r="E148" s="43">
        <v>27</v>
      </c>
      <c r="F148" s="43">
        <v>30</v>
      </c>
      <c r="G148" s="45"/>
    </row>
    <row r="149" spans="1:7" x14ac:dyDescent="0.25">
      <c r="A149" s="49" t="str">
        <f t="shared" si="2"/>
        <v>2016Hatton Lea Care Home</v>
      </c>
      <c r="B149" s="21">
        <v>2016</v>
      </c>
      <c r="D149" t="s">
        <v>155</v>
      </c>
      <c r="E149" s="43">
        <v>52</v>
      </c>
      <c r="F149" s="43">
        <v>90</v>
      </c>
      <c r="G149" s="45"/>
    </row>
    <row r="150" spans="1:7" x14ac:dyDescent="0.25">
      <c r="A150" s="49" t="str">
        <f t="shared" si="2"/>
        <v>2016Kirklands Hospital</v>
      </c>
      <c r="B150" s="21">
        <v>2016</v>
      </c>
      <c r="D150" t="s">
        <v>156</v>
      </c>
      <c r="E150" s="43" t="s">
        <v>93</v>
      </c>
      <c r="F150" s="43">
        <v>12</v>
      </c>
      <c r="G150" s="45"/>
    </row>
    <row r="151" spans="1:7" x14ac:dyDescent="0.25">
      <c r="A151" s="49" t="str">
        <f t="shared" si="2"/>
        <v>2016Airbles Road Centre</v>
      </c>
      <c r="B151" s="21">
        <v>2016</v>
      </c>
      <c r="D151" t="s">
        <v>157</v>
      </c>
      <c r="E151" s="43" t="s">
        <v>93</v>
      </c>
      <c r="F151" s="43">
        <v>16</v>
      </c>
      <c r="G151" s="45"/>
    </row>
    <row r="152" spans="1:7" x14ac:dyDescent="0.25">
      <c r="A152" s="49" t="str">
        <f t="shared" si="2"/>
        <v>2016Hairmyres Hospital</v>
      </c>
      <c r="B152" s="21">
        <v>2016</v>
      </c>
      <c r="D152" t="s">
        <v>88</v>
      </c>
      <c r="E152" s="43">
        <v>54</v>
      </c>
      <c r="F152" s="43">
        <v>55</v>
      </c>
      <c r="G152" s="45"/>
    </row>
    <row r="153" spans="1:7" x14ac:dyDescent="0.25">
      <c r="A153" s="49" t="str">
        <f t="shared" si="2"/>
        <v>2016Udston Hospital</v>
      </c>
      <c r="B153" s="21">
        <v>2016</v>
      </c>
      <c r="D153" t="s">
        <v>89</v>
      </c>
      <c r="E153" s="43">
        <v>25</v>
      </c>
      <c r="F153" s="43">
        <v>60</v>
      </c>
      <c r="G153" s="45"/>
    </row>
    <row r="154" spans="1:7" x14ac:dyDescent="0.25">
      <c r="A154" s="49" t="str">
        <f t="shared" si="2"/>
        <v>2016Caird House</v>
      </c>
      <c r="B154" s="21">
        <v>2016</v>
      </c>
      <c r="D154" t="s">
        <v>158</v>
      </c>
      <c r="E154" s="43">
        <v>25</v>
      </c>
      <c r="F154" s="43">
        <v>27</v>
      </c>
      <c r="G154" s="45"/>
    </row>
    <row r="155" spans="1:7" x14ac:dyDescent="0.25">
      <c r="A155" s="49" t="str">
        <f t="shared" si="2"/>
        <v>2016Wishaw General Hospital</v>
      </c>
      <c r="B155" s="21">
        <v>2016</v>
      </c>
      <c r="D155" t="s">
        <v>90</v>
      </c>
      <c r="E155" s="43">
        <v>46</v>
      </c>
      <c r="F155" s="43">
        <v>52</v>
      </c>
      <c r="G155" s="45"/>
    </row>
    <row r="156" spans="1:7" x14ac:dyDescent="0.25">
      <c r="A156" s="49" t="str">
        <f t="shared" si="2"/>
        <v>2016NHS LothianHerdmanflat Hospital</v>
      </c>
      <c r="B156" s="21">
        <v>2016</v>
      </c>
      <c r="C156" t="s">
        <v>11</v>
      </c>
      <c r="D156" t="s">
        <v>159</v>
      </c>
      <c r="E156" s="43">
        <v>16</v>
      </c>
      <c r="F156" s="43">
        <v>16</v>
      </c>
      <c r="G156" s="45"/>
    </row>
    <row r="157" spans="1:7" x14ac:dyDescent="0.25">
      <c r="A157" s="49" t="str">
        <f t="shared" si="2"/>
        <v>2016Royal Edinburgh Hospital</v>
      </c>
      <c r="B157" s="21">
        <v>2016</v>
      </c>
      <c r="D157" t="s">
        <v>91</v>
      </c>
      <c r="E157" s="43">
        <v>296</v>
      </c>
      <c r="F157" s="43">
        <v>316</v>
      </c>
      <c r="G157" s="45"/>
    </row>
    <row r="158" spans="1:7" x14ac:dyDescent="0.25">
      <c r="A158" s="49" t="str">
        <f t="shared" si="2"/>
        <v>2016Tippethill Hospital</v>
      </c>
      <c r="B158" s="21">
        <v>2016</v>
      </c>
      <c r="D158" t="s">
        <v>160</v>
      </c>
      <c r="E158" s="43">
        <v>25</v>
      </c>
      <c r="F158" s="43">
        <v>30</v>
      </c>
      <c r="G158" s="45"/>
    </row>
    <row r="159" spans="1:7" x14ac:dyDescent="0.25">
      <c r="A159" s="49" t="str">
        <f t="shared" si="2"/>
        <v>2016St John’s Hospital</v>
      </c>
      <c r="B159" s="21">
        <v>2016</v>
      </c>
      <c r="D159" t="s">
        <v>161</v>
      </c>
      <c r="E159" s="43">
        <v>68</v>
      </c>
      <c r="F159" s="43">
        <v>78</v>
      </c>
      <c r="G159" s="45"/>
    </row>
    <row r="160" spans="1:7" x14ac:dyDescent="0.25">
      <c r="A160" s="49" t="str">
        <f t="shared" si="2"/>
        <v>2016Ferryfield House</v>
      </c>
      <c r="B160" s="21">
        <v>2016</v>
      </c>
      <c r="D160" t="s">
        <v>162</v>
      </c>
      <c r="E160" s="43">
        <v>28</v>
      </c>
      <c r="F160" s="43">
        <v>30</v>
      </c>
      <c r="G160" s="45"/>
    </row>
    <row r="161" spans="1:7" x14ac:dyDescent="0.25">
      <c r="A161" s="49" t="str">
        <f t="shared" si="2"/>
        <v>2016Primrose Lodge</v>
      </c>
      <c r="B161" s="21">
        <v>2016</v>
      </c>
      <c r="D161" t="s">
        <v>163</v>
      </c>
      <c r="E161" s="43" t="s">
        <v>93</v>
      </c>
      <c r="F161" s="43" t="s">
        <v>93</v>
      </c>
      <c r="G161" s="45"/>
    </row>
    <row r="162" spans="1:7" x14ac:dyDescent="0.25">
      <c r="A162" s="49" t="str">
        <f t="shared" si="2"/>
        <v>2016Glen Lomond</v>
      </c>
      <c r="B162" s="21">
        <v>2016</v>
      </c>
      <c r="D162" t="s">
        <v>164</v>
      </c>
      <c r="E162" s="43" t="s">
        <v>93</v>
      </c>
      <c r="F162" s="43" t="s">
        <v>93</v>
      </c>
      <c r="G162" s="45"/>
    </row>
    <row r="163" spans="1:7" x14ac:dyDescent="0.25">
      <c r="A163" s="49" t="str">
        <f t="shared" si="2"/>
        <v>2016Camus Tigh</v>
      </c>
      <c r="B163" s="21">
        <v>2016</v>
      </c>
      <c r="D163" t="s">
        <v>165</v>
      </c>
      <c r="E163" s="43" t="s">
        <v>93</v>
      </c>
      <c r="F163" s="43" t="s">
        <v>93</v>
      </c>
      <c r="G163" s="45"/>
    </row>
    <row r="164" spans="1:7" x14ac:dyDescent="0.25">
      <c r="A164" s="49" t="str">
        <f t="shared" si="2"/>
        <v>2016Dunedin</v>
      </c>
      <c r="B164" s="21">
        <v>2016</v>
      </c>
      <c r="D164" t="s">
        <v>166</v>
      </c>
      <c r="E164" s="43" t="s">
        <v>93</v>
      </c>
      <c r="F164" s="43" t="s">
        <v>93</v>
      </c>
      <c r="G164" s="45"/>
    </row>
    <row r="165" spans="1:7" x14ac:dyDescent="0.25">
      <c r="A165" s="49" t="str">
        <f t="shared" si="2"/>
        <v>2016Craigshill Care Home</v>
      </c>
      <c r="B165" s="21">
        <v>2016</v>
      </c>
      <c r="D165" t="s">
        <v>231</v>
      </c>
      <c r="E165" s="43">
        <v>22</v>
      </c>
      <c r="F165" s="43">
        <v>30</v>
      </c>
      <c r="G165" s="45"/>
    </row>
    <row r="166" spans="1:7" x14ac:dyDescent="0.25">
      <c r="A166" s="49" t="str">
        <f t="shared" si="2"/>
        <v>2016Ellen’s Glen House</v>
      </c>
      <c r="B166" s="21">
        <v>2016</v>
      </c>
      <c r="D166" t="s">
        <v>167</v>
      </c>
      <c r="E166" s="43">
        <v>29</v>
      </c>
      <c r="F166" s="43">
        <v>30</v>
      </c>
      <c r="G166" s="45"/>
    </row>
    <row r="167" spans="1:7" x14ac:dyDescent="0.25">
      <c r="A167" s="49" t="str">
        <f t="shared" si="2"/>
        <v>2016Findlay House</v>
      </c>
      <c r="B167" s="21">
        <v>2016</v>
      </c>
      <c r="D167" t="s">
        <v>168</v>
      </c>
      <c r="E167" s="43">
        <v>28</v>
      </c>
      <c r="F167" s="43">
        <v>30</v>
      </c>
      <c r="G167" s="45"/>
    </row>
    <row r="168" spans="1:7" x14ac:dyDescent="0.25">
      <c r="A168" s="49" t="str">
        <f t="shared" si="2"/>
        <v>2016Midlothian Community Hospital</v>
      </c>
      <c r="B168" s="21">
        <v>2016</v>
      </c>
      <c r="D168" t="s">
        <v>169</v>
      </c>
      <c r="E168" s="43">
        <v>44</v>
      </c>
      <c r="F168" s="43">
        <v>44</v>
      </c>
      <c r="G168" s="45"/>
    </row>
    <row r="169" spans="1:7" x14ac:dyDescent="0.25">
      <c r="A169" s="49" t="str">
        <f t="shared" si="2"/>
        <v>2016Murraypark Nursing Home</v>
      </c>
      <c r="B169" s="21">
        <v>2016</v>
      </c>
      <c r="D169" t="s">
        <v>170</v>
      </c>
      <c r="E169" s="43">
        <v>17</v>
      </c>
      <c r="F169" s="43">
        <v>18</v>
      </c>
      <c r="G169" s="45"/>
    </row>
    <row r="170" spans="1:7" x14ac:dyDescent="0.25">
      <c r="A170" s="49" t="str">
        <f t="shared" si="2"/>
        <v>2016NHS TaysideStrathmartine Hospital</v>
      </c>
      <c r="B170" s="21">
        <v>2016</v>
      </c>
      <c r="C170" t="s">
        <v>12</v>
      </c>
      <c r="D170" t="s">
        <v>171</v>
      </c>
      <c r="E170" s="43">
        <v>20</v>
      </c>
      <c r="F170" s="43">
        <v>26</v>
      </c>
      <c r="G170" s="45"/>
    </row>
    <row r="171" spans="1:7" x14ac:dyDescent="0.25">
      <c r="A171" s="49" t="str">
        <f t="shared" si="2"/>
        <v>2016Dudhope House</v>
      </c>
      <c r="B171" s="21">
        <v>2016</v>
      </c>
      <c r="D171" t="s">
        <v>172</v>
      </c>
      <c r="E171" s="43" t="s">
        <v>93</v>
      </c>
      <c r="F171" s="43" t="s">
        <v>93</v>
      </c>
      <c r="G171" s="45"/>
    </row>
    <row r="172" spans="1:7" x14ac:dyDescent="0.25">
      <c r="A172" s="49" t="str">
        <f t="shared" si="2"/>
        <v>2016Discovery Unit, Clement Park Care Home</v>
      </c>
      <c r="B172" s="21">
        <v>2016</v>
      </c>
      <c r="D172" t="s">
        <v>232</v>
      </c>
      <c r="E172" s="43" t="s">
        <v>93</v>
      </c>
      <c r="F172" s="43" t="s">
        <v>93</v>
      </c>
      <c r="G172" s="45"/>
    </row>
    <row r="173" spans="1:7" x14ac:dyDescent="0.25">
      <c r="A173" s="49" t="str">
        <f t="shared" si="2"/>
        <v>2016Murray Royal Hospital</v>
      </c>
      <c r="B173" s="21">
        <v>2016</v>
      </c>
      <c r="D173" t="s">
        <v>173</v>
      </c>
      <c r="E173" s="43">
        <v>125</v>
      </c>
      <c r="F173" s="43">
        <v>166</v>
      </c>
      <c r="G173" s="45"/>
    </row>
    <row r="174" spans="1:7" x14ac:dyDescent="0.25">
      <c r="A174" s="49" t="str">
        <f t="shared" si="2"/>
        <v>2016Stracathro Hospital</v>
      </c>
      <c r="B174" s="21">
        <v>2016</v>
      </c>
      <c r="D174" t="s">
        <v>175</v>
      </c>
      <c r="E174" s="43">
        <v>49</v>
      </c>
      <c r="F174" s="43">
        <v>52</v>
      </c>
      <c r="G174" s="45"/>
    </row>
    <row r="175" spans="1:7" x14ac:dyDescent="0.25">
      <c r="A175" s="49" t="str">
        <f t="shared" si="2"/>
        <v>2016Whitehills Hospital</v>
      </c>
      <c r="B175" s="21">
        <v>2016</v>
      </c>
      <c r="D175" t="s">
        <v>176</v>
      </c>
      <c r="E175" s="43">
        <v>11</v>
      </c>
      <c r="F175" s="43">
        <v>15</v>
      </c>
      <c r="G175" s="45"/>
    </row>
    <row r="176" spans="1:7" x14ac:dyDescent="0.25">
      <c r="A176" s="49" t="str">
        <f t="shared" si="2"/>
        <v>2016Crieff Community Hospital</v>
      </c>
      <c r="B176" s="21">
        <v>2016</v>
      </c>
      <c r="D176" t="s">
        <v>177</v>
      </c>
      <c r="E176" s="43" t="s">
        <v>93</v>
      </c>
      <c r="F176" s="43">
        <v>10</v>
      </c>
      <c r="G176" s="45"/>
    </row>
    <row r="177" spans="1:7" x14ac:dyDescent="0.25">
      <c r="A177" s="49" t="str">
        <f t="shared" si="2"/>
        <v>2016Carseview Centre</v>
      </c>
      <c r="B177" s="21">
        <v>2016</v>
      </c>
      <c r="D177" t="s">
        <v>92</v>
      </c>
      <c r="E177" s="43">
        <v>55</v>
      </c>
      <c r="F177" s="43">
        <v>64</v>
      </c>
      <c r="G177" s="45"/>
    </row>
    <row r="178" spans="1:7" x14ac:dyDescent="0.25">
      <c r="A178" s="49" t="str">
        <f t="shared" si="2"/>
        <v>2016Kingsway Care Centre</v>
      </c>
      <c r="B178" s="21">
        <v>2016</v>
      </c>
      <c r="D178" t="s">
        <v>178</v>
      </c>
      <c r="E178" s="43">
        <v>42</v>
      </c>
      <c r="F178" s="43">
        <v>56</v>
      </c>
      <c r="G178" s="45"/>
    </row>
    <row r="179" spans="1:7" x14ac:dyDescent="0.25">
      <c r="A179" s="49" t="str">
        <f t="shared" si="2"/>
        <v>2016NHS Western IslesWestern Isles Hospital</v>
      </c>
      <c r="B179" s="21">
        <v>2016</v>
      </c>
      <c r="C179" t="s">
        <v>13</v>
      </c>
      <c r="D179" t="s">
        <v>179</v>
      </c>
      <c r="E179" s="43">
        <v>15</v>
      </c>
      <c r="F179" s="43">
        <v>17</v>
      </c>
      <c r="G179" s="45"/>
    </row>
    <row r="180" spans="1:7" x14ac:dyDescent="0.25">
      <c r="A180" s="49" t="str">
        <f t="shared" ref="A180:A243" si="3">B180&amp;C180&amp;D180</f>
        <v>2016State HospitalState Hospital, Carstairs</v>
      </c>
      <c r="B180" s="21">
        <v>2016</v>
      </c>
      <c r="C180" t="s">
        <v>14</v>
      </c>
      <c r="D180" t="s">
        <v>180</v>
      </c>
      <c r="E180" s="43">
        <v>117</v>
      </c>
      <c r="F180" s="43">
        <v>132</v>
      </c>
    </row>
    <row r="181" spans="1:7" x14ac:dyDescent="0.25">
      <c r="A181" s="49" t="str">
        <f t="shared" si="3"/>
        <v>2017Ailsa Hospital</v>
      </c>
      <c r="B181" s="21">
        <v>2017</v>
      </c>
      <c r="D181" s="40" t="s">
        <v>106</v>
      </c>
      <c r="E181" s="43">
        <v>64</v>
      </c>
      <c r="F181" s="43">
        <v>88</v>
      </c>
    </row>
    <row r="182" spans="1:7" x14ac:dyDescent="0.25">
      <c r="A182" s="49" t="str">
        <f t="shared" si="3"/>
        <v>2017Arrol Park Resource Centre</v>
      </c>
      <c r="B182" s="21">
        <v>2017</v>
      </c>
      <c r="D182" t="s">
        <v>107</v>
      </c>
      <c r="E182" s="43">
        <v>13</v>
      </c>
      <c r="F182" s="43">
        <v>19</v>
      </c>
    </row>
    <row r="183" spans="1:7" x14ac:dyDescent="0.25">
      <c r="A183" s="49" t="str">
        <f t="shared" si="3"/>
        <v>2017East Ayrshire Community Hospital</v>
      </c>
      <c r="B183" s="21">
        <v>2017</v>
      </c>
      <c r="D183" t="s">
        <v>108</v>
      </c>
      <c r="E183" s="43">
        <v>13</v>
      </c>
      <c r="F183" s="43">
        <v>20</v>
      </c>
    </row>
    <row r="184" spans="1:7" x14ac:dyDescent="0.25">
      <c r="A184" s="49" t="str">
        <f t="shared" si="3"/>
        <v>2017Woodland View</v>
      </c>
      <c r="B184" s="21">
        <v>2017</v>
      </c>
      <c r="D184" t="s">
        <v>459</v>
      </c>
      <c r="E184" s="43">
        <v>102</v>
      </c>
      <c r="F184" s="43">
        <v>146</v>
      </c>
    </row>
    <row r="185" spans="1:7" x14ac:dyDescent="0.25">
      <c r="A185" s="49" t="str">
        <f t="shared" si="3"/>
        <v>2017NHS BordersGalavale Hospital</v>
      </c>
      <c r="B185" s="21">
        <v>2017</v>
      </c>
      <c r="C185" t="s">
        <v>3</v>
      </c>
      <c r="D185" t="s">
        <v>109</v>
      </c>
      <c r="E185" s="43" t="s">
        <v>93</v>
      </c>
      <c r="F185" s="43">
        <v>12</v>
      </c>
    </row>
    <row r="186" spans="1:7" x14ac:dyDescent="0.25">
      <c r="A186" s="49" t="str">
        <f t="shared" si="3"/>
        <v>2017Borders General Hospital</v>
      </c>
      <c r="B186" s="21">
        <v>2017</v>
      </c>
      <c r="D186" t="s">
        <v>110</v>
      </c>
      <c r="E186" s="43">
        <v>30</v>
      </c>
      <c r="F186" s="43">
        <v>39</v>
      </c>
    </row>
    <row r="187" spans="1:7" x14ac:dyDescent="0.25">
      <c r="A187" s="49" t="str">
        <f t="shared" si="3"/>
        <v>2017Melburn Lodge</v>
      </c>
      <c r="B187" s="21">
        <v>2017</v>
      </c>
      <c r="D187" t="s">
        <v>228</v>
      </c>
      <c r="E187" s="43" t="s">
        <v>93</v>
      </c>
      <c r="F187" s="43">
        <v>12</v>
      </c>
    </row>
    <row r="188" spans="1:7" x14ac:dyDescent="0.25">
      <c r="A188" s="49" t="str">
        <f t="shared" si="3"/>
        <v>2017NHS Dumfries &amp; GallowayMidpark Hospital</v>
      </c>
      <c r="B188" s="21">
        <v>2017</v>
      </c>
      <c r="C188" t="s">
        <v>4</v>
      </c>
      <c r="D188" t="s">
        <v>113</v>
      </c>
      <c r="E188" s="43">
        <v>55</v>
      </c>
      <c r="F188" s="43">
        <v>85</v>
      </c>
    </row>
    <row r="189" spans="1:7" x14ac:dyDescent="0.25">
      <c r="A189" s="49" t="str">
        <f t="shared" si="3"/>
        <v>2017NHS FifeWhytemans Brae Hospital</v>
      </c>
      <c r="B189" s="21">
        <v>2017</v>
      </c>
      <c r="C189" t="s">
        <v>5</v>
      </c>
      <c r="D189" t="s">
        <v>114</v>
      </c>
      <c r="E189" s="43">
        <v>28</v>
      </c>
      <c r="F189" s="43">
        <v>29</v>
      </c>
    </row>
    <row r="190" spans="1:7" x14ac:dyDescent="0.25">
      <c r="A190" s="49" t="str">
        <f t="shared" si="3"/>
        <v>2017Stratheden Hospital</v>
      </c>
      <c r="B190" s="21">
        <v>2017</v>
      </c>
      <c r="D190" t="s">
        <v>81</v>
      </c>
      <c r="E190" s="43">
        <v>117</v>
      </c>
      <c r="F190" s="43">
        <v>149</v>
      </c>
    </row>
    <row r="191" spans="1:7" x14ac:dyDescent="0.25">
      <c r="A191" s="49" t="str">
        <f t="shared" si="3"/>
        <v>2017Queen Margaret Hospital</v>
      </c>
      <c r="B191" s="21">
        <v>2017</v>
      </c>
      <c r="D191" t="s">
        <v>82</v>
      </c>
      <c r="E191" s="43">
        <v>75</v>
      </c>
      <c r="F191" s="43">
        <v>78</v>
      </c>
    </row>
    <row r="192" spans="1:7" x14ac:dyDescent="0.25">
      <c r="A192" s="49" t="str">
        <f t="shared" si="3"/>
        <v>2017Lynebank Hospital</v>
      </c>
      <c r="B192" s="21">
        <v>2017</v>
      </c>
      <c r="D192" t="s">
        <v>115</v>
      </c>
      <c r="E192" s="43">
        <v>33</v>
      </c>
      <c r="F192" s="43">
        <v>33</v>
      </c>
    </row>
    <row r="193" spans="1:6" x14ac:dyDescent="0.25">
      <c r="A193" s="49" t="str">
        <f t="shared" si="3"/>
        <v>2017NHS Forth ValleyFalkirk Community Hospital</v>
      </c>
      <c r="B193" s="21">
        <v>2017</v>
      </c>
      <c r="C193" t="s">
        <v>6</v>
      </c>
      <c r="D193" t="s">
        <v>229</v>
      </c>
      <c r="E193" s="43">
        <v>21</v>
      </c>
      <c r="F193" s="43">
        <v>21</v>
      </c>
    </row>
    <row r="194" spans="1:6" x14ac:dyDescent="0.25">
      <c r="A194" s="49" t="str">
        <f t="shared" si="3"/>
        <v>2017Bo’ness Hospital</v>
      </c>
      <c r="B194" s="21">
        <v>2017</v>
      </c>
      <c r="D194" t="s">
        <v>116</v>
      </c>
      <c r="E194" s="43">
        <v>15</v>
      </c>
      <c r="F194" s="43">
        <v>16</v>
      </c>
    </row>
    <row r="195" spans="1:6" x14ac:dyDescent="0.25">
      <c r="A195" s="49" t="str">
        <f t="shared" si="3"/>
        <v>2017Bellsdyke Hospital</v>
      </c>
      <c r="B195" s="21">
        <v>2017</v>
      </c>
      <c r="D195" t="s">
        <v>117</v>
      </c>
      <c r="E195" s="43">
        <v>47</v>
      </c>
      <c r="F195" s="43">
        <v>56</v>
      </c>
    </row>
    <row r="196" spans="1:6" x14ac:dyDescent="0.25">
      <c r="A196" s="49" t="str">
        <f t="shared" si="3"/>
        <v>2017Stirling Community Hospital</v>
      </c>
      <c r="B196" s="21">
        <v>2017</v>
      </c>
      <c r="D196" t="s">
        <v>118</v>
      </c>
      <c r="E196" s="43">
        <v>11</v>
      </c>
      <c r="F196" s="43">
        <v>18</v>
      </c>
    </row>
    <row r="197" spans="1:6" x14ac:dyDescent="0.25">
      <c r="A197" s="49" t="str">
        <f t="shared" si="3"/>
        <v>2017Lochview Hospital</v>
      </c>
      <c r="B197" s="21">
        <v>2017</v>
      </c>
      <c r="D197" t="s">
        <v>119</v>
      </c>
      <c r="E197" s="43">
        <v>20</v>
      </c>
      <c r="F197" s="43">
        <v>26</v>
      </c>
    </row>
    <row r="198" spans="1:6" x14ac:dyDescent="0.25">
      <c r="A198" s="49" t="str">
        <f t="shared" si="3"/>
        <v>2017Clackmannanshire Community Healthcare Centre</v>
      </c>
      <c r="B198" s="21">
        <v>2017</v>
      </c>
      <c r="D198" t="s">
        <v>120</v>
      </c>
      <c r="E198" s="43">
        <v>17</v>
      </c>
      <c r="F198" s="43">
        <v>20</v>
      </c>
    </row>
    <row r="199" spans="1:6" x14ac:dyDescent="0.25">
      <c r="A199" s="49" t="str">
        <f t="shared" si="3"/>
        <v>2017Forth Valley Royal Hospital</v>
      </c>
      <c r="B199" s="21">
        <v>2017</v>
      </c>
      <c r="D199" t="s">
        <v>121</v>
      </c>
      <c r="E199" s="43">
        <v>83</v>
      </c>
      <c r="F199" s="43">
        <v>94</v>
      </c>
    </row>
    <row r="200" spans="1:6" x14ac:dyDescent="0.25">
      <c r="A200" s="49" t="str">
        <f t="shared" si="3"/>
        <v>2017NHS GrampianBennachie View Care Home</v>
      </c>
      <c r="B200" s="21">
        <v>2017</v>
      </c>
      <c r="C200" t="s">
        <v>7</v>
      </c>
      <c r="D200" s="97" t="s">
        <v>414</v>
      </c>
      <c r="E200" s="43" t="s">
        <v>93</v>
      </c>
      <c r="F200" s="43">
        <v>10</v>
      </c>
    </row>
    <row r="201" spans="1:6" x14ac:dyDescent="0.25">
      <c r="A201" s="49" t="str">
        <f t="shared" si="3"/>
        <v>2017Glen O’ Dee Hospital</v>
      </c>
      <c r="B201" s="21">
        <v>2017</v>
      </c>
      <c r="D201" t="s">
        <v>122</v>
      </c>
      <c r="E201" s="43">
        <v>12</v>
      </c>
      <c r="F201" s="43">
        <v>12</v>
      </c>
    </row>
    <row r="202" spans="1:6" x14ac:dyDescent="0.25">
      <c r="A202" s="49" t="str">
        <f t="shared" si="3"/>
        <v>2017Royal Cornhill Hospital</v>
      </c>
      <c r="B202" s="21">
        <v>2017</v>
      </c>
      <c r="D202" t="s">
        <v>123</v>
      </c>
      <c r="E202" s="43">
        <v>226</v>
      </c>
      <c r="F202" s="43">
        <v>267</v>
      </c>
    </row>
    <row r="203" spans="1:6" x14ac:dyDescent="0.25">
      <c r="A203" s="49" t="str">
        <f t="shared" si="3"/>
        <v>2017Fraserburgh Hospital</v>
      </c>
      <c r="B203" s="21">
        <v>2017</v>
      </c>
      <c r="D203" t="s">
        <v>125</v>
      </c>
      <c r="E203" s="43" t="s">
        <v>93</v>
      </c>
      <c r="F203" s="43">
        <v>12</v>
      </c>
    </row>
    <row r="204" spans="1:6" x14ac:dyDescent="0.25">
      <c r="A204" s="49" t="str">
        <f t="shared" si="3"/>
        <v>2017Seafield Hospital</v>
      </c>
      <c r="B204" s="21">
        <v>2017</v>
      </c>
      <c r="D204" t="s">
        <v>126</v>
      </c>
      <c r="E204" s="43" t="s">
        <v>93</v>
      </c>
      <c r="F204" s="43">
        <v>10</v>
      </c>
    </row>
    <row r="205" spans="1:6" x14ac:dyDescent="0.25">
      <c r="A205" s="49" t="str">
        <f t="shared" si="3"/>
        <v>2017Rehabilitation Hospital</v>
      </c>
      <c r="B205" s="21">
        <v>2017</v>
      </c>
      <c r="D205" t="s">
        <v>127</v>
      </c>
      <c r="E205" s="43" t="s">
        <v>93</v>
      </c>
      <c r="F205" s="43">
        <v>10</v>
      </c>
    </row>
    <row r="206" spans="1:6" x14ac:dyDescent="0.25">
      <c r="A206" s="49" t="str">
        <f t="shared" si="3"/>
        <v>2017Pluscarden Clinic</v>
      </c>
      <c r="B206" s="21">
        <v>2017</v>
      </c>
      <c r="D206" t="s">
        <v>128</v>
      </c>
      <c r="E206" s="43">
        <v>15</v>
      </c>
      <c r="F206" s="43">
        <v>16</v>
      </c>
    </row>
    <row r="207" spans="1:6" x14ac:dyDescent="0.25">
      <c r="A207" s="49" t="str">
        <f t="shared" si="3"/>
        <v>2017375 Great Western Lodge</v>
      </c>
      <c r="B207" s="21">
        <v>2017</v>
      </c>
      <c r="D207" t="s">
        <v>129</v>
      </c>
      <c r="E207" s="43" t="s">
        <v>93</v>
      </c>
      <c r="F207" s="43" t="s">
        <v>93</v>
      </c>
    </row>
    <row r="208" spans="1:6" x14ac:dyDescent="0.25">
      <c r="A208" s="49" t="str">
        <f t="shared" si="3"/>
        <v>2017Elmwood</v>
      </c>
      <c r="B208" s="21">
        <v>2017</v>
      </c>
      <c r="D208" t="s">
        <v>130</v>
      </c>
      <c r="E208" s="43" t="s">
        <v>93</v>
      </c>
      <c r="F208" s="43" t="s">
        <v>93</v>
      </c>
    </row>
    <row r="209" spans="1:6" x14ac:dyDescent="0.25">
      <c r="A209" s="49" t="str">
        <f t="shared" si="3"/>
        <v>2017NHS Greater Glasgow &amp; ClydeDumbarton Joint Hospital</v>
      </c>
      <c r="B209" s="21">
        <v>2017</v>
      </c>
      <c r="C209" t="s">
        <v>8</v>
      </c>
      <c r="D209" t="s">
        <v>131</v>
      </c>
      <c r="E209" s="43">
        <v>11</v>
      </c>
      <c r="F209" s="43">
        <v>12</v>
      </c>
    </row>
    <row r="210" spans="1:6" x14ac:dyDescent="0.25">
      <c r="A210" s="49" t="str">
        <f t="shared" si="3"/>
        <v>2017Vale of Leven Hospital</v>
      </c>
      <c r="B210" s="21">
        <v>2017</v>
      </c>
      <c r="D210" t="s">
        <v>132</v>
      </c>
      <c r="E210" s="43">
        <v>13</v>
      </c>
      <c r="F210" s="43">
        <v>18</v>
      </c>
    </row>
    <row r="211" spans="1:6" x14ac:dyDescent="0.25">
      <c r="A211" s="49" t="str">
        <f t="shared" si="3"/>
        <v>2017Ravenscraig Hospital</v>
      </c>
      <c r="B211" s="21">
        <v>2017</v>
      </c>
      <c r="D211" t="s">
        <v>133</v>
      </c>
      <c r="E211" s="43">
        <v>41</v>
      </c>
      <c r="F211" s="43">
        <v>42</v>
      </c>
    </row>
    <row r="212" spans="1:6" x14ac:dyDescent="0.25">
      <c r="A212" s="49" t="str">
        <f t="shared" si="3"/>
        <v>2017Inverclyde Royal Hospital</v>
      </c>
      <c r="B212" s="21">
        <v>2017</v>
      </c>
      <c r="D212" t="s">
        <v>134</v>
      </c>
      <c r="E212" s="43">
        <v>25</v>
      </c>
      <c r="F212" s="43">
        <v>28</v>
      </c>
    </row>
    <row r="213" spans="1:6" x14ac:dyDescent="0.25">
      <c r="A213" s="49" t="str">
        <f t="shared" si="3"/>
        <v>2017Dykebar Hospital</v>
      </c>
      <c r="B213" s="21">
        <v>2017</v>
      </c>
      <c r="D213" t="s">
        <v>135</v>
      </c>
      <c r="E213" s="43">
        <v>72</v>
      </c>
      <c r="F213" s="43">
        <v>76</v>
      </c>
    </row>
    <row r="214" spans="1:6" x14ac:dyDescent="0.25">
      <c r="A214" s="49" t="str">
        <f t="shared" si="3"/>
        <v>2017Royal Alexandra Hospital</v>
      </c>
      <c r="B214" s="21">
        <v>2017</v>
      </c>
      <c r="D214" t="s">
        <v>136</v>
      </c>
      <c r="E214" s="43">
        <v>40</v>
      </c>
      <c r="F214" s="43">
        <v>40</v>
      </c>
    </row>
    <row r="215" spans="1:6" x14ac:dyDescent="0.25">
      <c r="A215" s="49" t="str">
        <f t="shared" si="3"/>
        <v>2017Larkfield Unit</v>
      </c>
      <c r="B215" s="21">
        <v>2017</v>
      </c>
      <c r="D215" t="s">
        <v>137</v>
      </c>
      <c r="E215" s="43">
        <v>16</v>
      </c>
      <c r="F215" s="43">
        <v>20</v>
      </c>
    </row>
    <row r="216" spans="1:6" x14ac:dyDescent="0.25">
      <c r="A216" s="49" t="str">
        <f t="shared" si="3"/>
        <v>2017Blythswood House</v>
      </c>
      <c r="B216" s="21">
        <v>2017</v>
      </c>
      <c r="D216" t="s">
        <v>138</v>
      </c>
      <c r="E216" s="43">
        <v>15</v>
      </c>
      <c r="F216" s="43">
        <v>15</v>
      </c>
    </row>
    <row r="217" spans="1:6" x14ac:dyDescent="0.25">
      <c r="A217" s="49" t="str">
        <f t="shared" si="3"/>
        <v>2017Parkhead Hospital</v>
      </c>
      <c r="B217" s="21">
        <v>2017</v>
      </c>
      <c r="D217" t="s">
        <v>83</v>
      </c>
      <c r="E217" s="43">
        <v>48</v>
      </c>
      <c r="F217" s="43">
        <v>49</v>
      </c>
    </row>
    <row r="218" spans="1:6" x14ac:dyDescent="0.25">
      <c r="A218" s="49" t="str">
        <f t="shared" si="3"/>
        <v>2017Stobhill Hospital</v>
      </c>
      <c r="B218" s="21">
        <v>2017</v>
      </c>
      <c r="D218" t="s">
        <v>84</v>
      </c>
      <c r="E218" s="43">
        <v>125</v>
      </c>
      <c r="F218" s="43">
        <v>151</v>
      </c>
    </row>
    <row r="219" spans="1:6" x14ac:dyDescent="0.25">
      <c r="A219" s="49" t="str">
        <f t="shared" si="3"/>
        <v>2017Leverndale Hospital</v>
      </c>
      <c r="B219" s="21">
        <v>2017</v>
      </c>
      <c r="D219" t="s">
        <v>85</v>
      </c>
      <c r="E219" s="43">
        <v>241</v>
      </c>
      <c r="F219" s="43">
        <v>251</v>
      </c>
    </row>
    <row r="220" spans="1:6" x14ac:dyDescent="0.25">
      <c r="A220" s="49" t="str">
        <f t="shared" si="3"/>
        <v>2017Darnley Court Nursing Home</v>
      </c>
      <c r="B220" s="21">
        <v>2017</v>
      </c>
      <c r="D220" t="s">
        <v>141</v>
      </c>
      <c r="E220" s="43">
        <v>26</v>
      </c>
      <c r="F220" s="43">
        <v>28</v>
      </c>
    </row>
    <row r="221" spans="1:6" x14ac:dyDescent="0.25">
      <c r="A221" s="49" t="str">
        <f t="shared" si="3"/>
        <v>2017Gartnavel Royal Hospital</v>
      </c>
      <c r="B221" s="21">
        <v>2017</v>
      </c>
      <c r="D221" t="s">
        <v>86</v>
      </c>
      <c r="E221" s="43">
        <v>170</v>
      </c>
      <c r="F221" s="43">
        <v>194</v>
      </c>
    </row>
    <row r="222" spans="1:6" x14ac:dyDescent="0.25">
      <c r="A222" s="49" t="str">
        <f t="shared" si="3"/>
        <v>2017Royal Hospital for Sick Children</v>
      </c>
      <c r="B222" s="21">
        <v>2017</v>
      </c>
      <c r="D222" t="s">
        <v>230</v>
      </c>
      <c r="E222" s="43" t="s">
        <v>93</v>
      </c>
      <c r="F222" s="43" t="s">
        <v>93</v>
      </c>
    </row>
    <row r="223" spans="1:6" x14ac:dyDescent="0.25">
      <c r="A223" s="49" t="str">
        <f t="shared" si="3"/>
        <v>2017Birdston Nursing Home</v>
      </c>
      <c r="B223" s="21">
        <v>2017</v>
      </c>
      <c r="D223" t="s">
        <v>142</v>
      </c>
      <c r="E223" s="43">
        <v>39</v>
      </c>
      <c r="F223" s="43">
        <v>52</v>
      </c>
    </row>
    <row r="224" spans="1:6" x14ac:dyDescent="0.25">
      <c r="A224" s="49" t="str">
        <f t="shared" si="3"/>
        <v>2017Waterloo Close</v>
      </c>
      <c r="B224" s="21">
        <v>2017</v>
      </c>
      <c r="D224" t="s">
        <v>143</v>
      </c>
      <c r="E224" s="43" t="s">
        <v>93</v>
      </c>
      <c r="F224" s="43" t="s">
        <v>93</v>
      </c>
    </row>
    <row r="225" spans="1:6" x14ac:dyDescent="0.25">
      <c r="A225" s="49" t="str">
        <f t="shared" si="3"/>
        <v>2017Netherton</v>
      </c>
      <c r="B225" s="21">
        <v>2017</v>
      </c>
      <c r="D225" t="s">
        <v>144</v>
      </c>
      <c r="E225" s="43" t="s">
        <v>93</v>
      </c>
      <c r="F225" s="43" t="s">
        <v>93</v>
      </c>
    </row>
    <row r="226" spans="1:6" x14ac:dyDescent="0.25">
      <c r="A226" s="49" t="str">
        <f t="shared" si="3"/>
        <v>2017Rowanbank</v>
      </c>
      <c r="B226" s="21">
        <v>2017</v>
      </c>
      <c r="D226" t="s">
        <v>145</v>
      </c>
      <c r="E226" s="43">
        <v>67</v>
      </c>
      <c r="F226" s="43">
        <v>74</v>
      </c>
    </row>
    <row r="227" spans="1:6" x14ac:dyDescent="0.25">
      <c r="A227" s="49" t="str">
        <f t="shared" si="3"/>
        <v>2017Skye House</v>
      </c>
      <c r="B227" s="21">
        <v>2017</v>
      </c>
      <c r="D227" t="s">
        <v>146</v>
      </c>
      <c r="E227" s="43">
        <v>17</v>
      </c>
      <c r="F227" s="43">
        <v>24</v>
      </c>
    </row>
    <row r="228" spans="1:6" x14ac:dyDescent="0.25">
      <c r="A228" s="49" t="str">
        <f t="shared" si="3"/>
        <v>2017Rowantree Nursing Home</v>
      </c>
      <c r="B228" s="21">
        <v>2017</v>
      </c>
      <c r="D228" s="40" t="s">
        <v>140</v>
      </c>
      <c r="E228" s="43">
        <v>21</v>
      </c>
      <c r="F228" s="43">
        <v>36</v>
      </c>
    </row>
    <row r="229" spans="1:6" x14ac:dyDescent="0.25">
      <c r="A229" s="49" t="str">
        <f t="shared" si="3"/>
        <v>2017NHS HighlandArgyll &amp; Bute Hospital</v>
      </c>
      <c r="B229" s="21">
        <v>2017</v>
      </c>
      <c r="C229" t="s">
        <v>9</v>
      </c>
      <c r="D229" t="s">
        <v>147</v>
      </c>
      <c r="E229" s="43">
        <v>10</v>
      </c>
      <c r="F229" s="43">
        <v>21</v>
      </c>
    </row>
    <row r="230" spans="1:6" x14ac:dyDescent="0.25">
      <c r="A230" s="49" t="str">
        <f t="shared" si="3"/>
        <v>2017Migdale Hospital</v>
      </c>
      <c r="B230" s="21">
        <v>2017</v>
      </c>
      <c r="D230" t="s">
        <v>148</v>
      </c>
      <c r="E230" s="43" t="s">
        <v>93</v>
      </c>
      <c r="F230" s="43" t="s">
        <v>93</v>
      </c>
    </row>
    <row r="231" spans="1:6" x14ac:dyDescent="0.25">
      <c r="A231" s="49" t="str">
        <f t="shared" si="3"/>
        <v>2017New Craigs Hospital Inverness</v>
      </c>
      <c r="B231" s="21">
        <v>2017</v>
      </c>
      <c r="D231" t="s">
        <v>150</v>
      </c>
      <c r="E231" s="43">
        <v>132</v>
      </c>
      <c r="F231" s="43">
        <v>135</v>
      </c>
    </row>
    <row r="232" spans="1:6" x14ac:dyDescent="0.25">
      <c r="A232" s="49" t="str">
        <f t="shared" si="3"/>
        <v>2017Mid-Argyll Community Hospital</v>
      </c>
      <c r="B232" s="21">
        <v>2017</v>
      </c>
      <c r="D232" t="s">
        <v>151</v>
      </c>
      <c r="E232" s="43" t="s">
        <v>93</v>
      </c>
      <c r="F232" s="43" t="s">
        <v>93</v>
      </c>
    </row>
    <row r="233" spans="1:6" x14ac:dyDescent="0.25">
      <c r="A233" s="49" t="str">
        <f t="shared" si="3"/>
        <v>2017NHS LanarkshireCoathill Hospital</v>
      </c>
      <c r="B233" s="21">
        <v>2017</v>
      </c>
      <c r="C233" t="s">
        <v>10</v>
      </c>
      <c r="D233" t="s">
        <v>87</v>
      </c>
      <c r="E233" s="43">
        <v>12</v>
      </c>
      <c r="F233" s="43">
        <v>12</v>
      </c>
    </row>
    <row r="234" spans="1:6" x14ac:dyDescent="0.25">
      <c r="A234" s="49" t="str">
        <f t="shared" si="3"/>
        <v>2017Monklands Hospital</v>
      </c>
      <c r="B234" s="21">
        <v>2017</v>
      </c>
      <c r="D234" t="s">
        <v>152</v>
      </c>
      <c r="E234" s="43">
        <v>24</v>
      </c>
      <c r="F234" s="43">
        <v>24</v>
      </c>
    </row>
    <row r="235" spans="1:6" x14ac:dyDescent="0.25">
      <c r="A235" s="49" t="str">
        <f t="shared" si="3"/>
        <v>2017Cumbernauld Care Home</v>
      </c>
      <c r="B235" s="21">
        <v>2017</v>
      </c>
      <c r="D235" t="s">
        <v>153</v>
      </c>
      <c r="E235" s="43">
        <v>24</v>
      </c>
      <c r="F235" s="43">
        <v>52</v>
      </c>
    </row>
    <row r="236" spans="1:6" x14ac:dyDescent="0.25">
      <c r="A236" s="49" t="str">
        <f t="shared" si="3"/>
        <v>2017Cleland Hospital</v>
      </c>
      <c r="B236" s="21">
        <v>2017</v>
      </c>
      <c r="D236" t="s">
        <v>154</v>
      </c>
      <c r="E236" s="43">
        <v>25</v>
      </c>
      <c r="F236" s="43">
        <v>30</v>
      </c>
    </row>
    <row r="237" spans="1:6" x14ac:dyDescent="0.25">
      <c r="A237" s="49" t="str">
        <f t="shared" si="3"/>
        <v>2017Hatton Lea Care Home</v>
      </c>
      <c r="B237" s="21">
        <v>2017</v>
      </c>
      <c r="D237" t="s">
        <v>155</v>
      </c>
      <c r="E237" s="43">
        <v>43</v>
      </c>
      <c r="F237" s="43">
        <v>90</v>
      </c>
    </row>
    <row r="238" spans="1:6" x14ac:dyDescent="0.25">
      <c r="A238" s="49" t="str">
        <f t="shared" si="3"/>
        <v>2017Kirklands Hospital</v>
      </c>
      <c r="B238" s="21">
        <v>2017</v>
      </c>
      <c r="D238" t="s">
        <v>156</v>
      </c>
      <c r="E238" s="43">
        <v>12</v>
      </c>
      <c r="F238" s="43">
        <v>12</v>
      </c>
    </row>
    <row r="239" spans="1:6" x14ac:dyDescent="0.25">
      <c r="A239" s="49" t="str">
        <f t="shared" si="3"/>
        <v>2017Hairmyres Hospital</v>
      </c>
      <c r="B239" s="21">
        <v>2017</v>
      </c>
      <c r="D239" t="s">
        <v>88</v>
      </c>
      <c r="E239" s="43">
        <v>45</v>
      </c>
      <c r="F239" s="43">
        <v>49</v>
      </c>
    </row>
    <row r="240" spans="1:6" x14ac:dyDescent="0.25">
      <c r="A240" s="49" t="str">
        <f t="shared" si="3"/>
        <v>2017Udston Hospital</v>
      </c>
      <c r="B240" s="21">
        <v>2017</v>
      </c>
      <c r="D240" t="s">
        <v>89</v>
      </c>
      <c r="E240" s="43">
        <v>27</v>
      </c>
      <c r="F240" s="43">
        <v>43</v>
      </c>
    </row>
    <row r="241" spans="1:6" x14ac:dyDescent="0.25">
      <c r="A241" s="49" t="str">
        <f t="shared" si="3"/>
        <v>2017Caird House</v>
      </c>
      <c r="B241" s="21">
        <v>2017</v>
      </c>
      <c r="D241" t="s">
        <v>158</v>
      </c>
      <c r="E241" s="43">
        <v>27</v>
      </c>
      <c r="F241" s="43">
        <v>27</v>
      </c>
    </row>
    <row r="242" spans="1:6" x14ac:dyDescent="0.25">
      <c r="A242" s="49" t="str">
        <f t="shared" si="3"/>
        <v>2017Wishaw General Hospital</v>
      </c>
      <c r="B242" s="21">
        <v>2017</v>
      </c>
      <c r="D242" t="s">
        <v>90</v>
      </c>
      <c r="E242" s="43">
        <v>62</v>
      </c>
      <c r="F242" s="43">
        <v>72</v>
      </c>
    </row>
    <row r="243" spans="1:6" x14ac:dyDescent="0.25">
      <c r="A243" s="49" t="str">
        <f t="shared" si="3"/>
        <v>2017NHS LothianHerdmanflat Hospital</v>
      </c>
      <c r="B243" s="21">
        <v>2017</v>
      </c>
      <c r="C243" t="s">
        <v>11</v>
      </c>
      <c r="D243" t="s">
        <v>159</v>
      </c>
      <c r="E243" s="43">
        <v>15</v>
      </c>
      <c r="F243" s="43">
        <v>16</v>
      </c>
    </row>
    <row r="244" spans="1:6" x14ac:dyDescent="0.25">
      <c r="A244" s="49" t="str">
        <f t="shared" ref="A244:A267" si="4">B244&amp;C244&amp;D244</f>
        <v>2017Royal Edinburgh Hospital</v>
      </c>
      <c r="B244" s="21">
        <v>2017</v>
      </c>
      <c r="D244" t="s">
        <v>91</v>
      </c>
      <c r="E244" s="43">
        <v>291</v>
      </c>
      <c r="F244" s="43">
        <v>302</v>
      </c>
    </row>
    <row r="245" spans="1:6" x14ac:dyDescent="0.25">
      <c r="A245" s="49" t="str">
        <f t="shared" si="4"/>
        <v>2017William Fraser Unit</v>
      </c>
      <c r="B245" s="21">
        <v>2017</v>
      </c>
      <c r="D245" t="s">
        <v>460</v>
      </c>
      <c r="E245" s="43">
        <v>12</v>
      </c>
      <c r="F245" s="43">
        <v>12</v>
      </c>
    </row>
    <row r="246" spans="1:6" x14ac:dyDescent="0.25">
      <c r="A246" s="49" t="str">
        <f t="shared" si="4"/>
        <v>2017The Islay Centre</v>
      </c>
      <c r="B246" s="21">
        <v>2017</v>
      </c>
      <c r="D246" t="s">
        <v>461</v>
      </c>
      <c r="E246" s="43">
        <v>12</v>
      </c>
      <c r="F246" s="43">
        <v>11</v>
      </c>
    </row>
    <row r="247" spans="1:6" x14ac:dyDescent="0.25">
      <c r="A247" s="49" t="str">
        <f t="shared" si="4"/>
        <v>2017Tippethill Hospital</v>
      </c>
      <c r="B247" s="21">
        <v>2017</v>
      </c>
      <c r="D247" t="s">
        <v>160</v>
      </c>
      <c r="E247" s="43">
        <v>25</v>
      </c>
      <c r="F247" s="43">
        <v>30</v>
      </c>
    </row>
    <row r="248" spans="1:6" x14ac:dyDescent="0.25">
      <c r="A248" s="49" t="str">
        <f t="shared" si="4"/>
        <v>2017St John’s Hospital</v>
      </c>
      <c r="B248" s="21">
        <v>2017</v>
      </c>
      <c r="D248" t="s">
        <v>161</v>
      </c>
      <c r="E248" s="43">
        <v>65</v>
      </c>
      <c r="F248" s="43">
        <v>78</v>
      </c>
    </row>
    <row r="249" spans="1:6" x14ac:dyDescent="0.25">
      <c r="A249" s="49" t="str">
        <f t="shared" si="4"/>
        <v>2017Ferryfield House</v>
      </c>
      <c r="B249" s="21">
        <v>2017</v>
      </c>
      <c r="D249" t="s">
        <v>162</v>
      </c>
      <c r="E249" s="43">
        <v>28</v>
      </c>
      <c r="F249" s="43">
        <v>30</v>
      </c>
    </row>
    <row r="250" spans="1:6" x14ac:dyDescent="0.25">
      <c r="A250" s="49" t="str">
        <f t="shared" si="4"/>
        <v>2017Primrose Lodge</v>
      </c>
      <c r="B250" s="21">
        <v>2017</v>
      </c>
      <c r="D250" t="s">
        <v>163</v>
      </c>
      <c r="E250" s="43" t="s">
        <v>93</v>
      </c>
      <c r="F250" s="43" t="s">
        <v>93</v>
      </c>
    </row>
    <row r="251" spans="1:6" x14ac:dyDescent="0.25">
      <c r="A251" s="49" t="str">
        <f t="shared" si="4"/>
        <v>2017Glen Lomond</v>
      </c>
      <c r="B251" s="21">
        <v>2017</v>
      </c>
      <c r="D251" t="s">
        <v>164</v>
      </c>
      <c r="E251" s="43" t="s">
        <v>93</v>
      </c>
      <c r="F251" s="43" t="s">
        <v>93</v>
      </c>
    </row>
    <row r="252" spans="1:6" x14ac:dyDescent="0.25">
      <c r="A252" s="49" t="str">
        <f t="shared" si="4"/>
        <v>2017Camus Tigh</v>
      </c>
      <c r="B252" s="21">
        <v>2017</v>
      </c>
      <c r="D252" t="s">
        <v>165</v>
      </c>
      <c r="E252" s="43" t="s">
        <v>93</v>
      </c>
      <c r="F252" s="43" t="s">
        <v>93</v>
      </c>
    </row>
    <row r="253" spans="1:6" x14ac:dyDescent="0.25">
      <c r="A253" s="49" t="str">
        <f t="shared" si="4"/>
        <v>2017Craigshill Care Home</v>
      </c>
      <c r="B253" s="21">
        <v>2017</v>
      </c>
      <c r="D253" t="s">
        <v>231</v>
      </c>
      <c r="E253" s="43">
        <v>29</v>
      </c>
      <c r="F253" s="43">
        <v>29</v>
      </c>
    </row>
    <row r="254" spans="1:6" x14ac:dyDescent="0.25">
      <c r="A254" s="49" t="str">
        <f t="shared" si="4"/>
        <v>2017Ellen’s Glen House</v>
      </c>
      <c r="B254" s="21">
        <v>2017</v>
      </c>
      <c r="D254" t="s">
        <v>167</v>
      </c>
      <c r="E254" s="43">
        <v>29</v>
      </c>
      <c r="F254" s="43">
        <v>30</v>
      </c>
    </row>
    <row r="255" spans="1:6" x14ac:dyDescent="0.25">
      <c r="A255" s="49" t="str">
        <f t="shared" si="4"/>
        <v>2017Findlay House</v>
      </c>
      <c r="B255" s="21">
        <v>2017</v>
      </c>
      <c r="D255" t="s">
        <v>168</v>
      </c>
      <c r="E255" s="43">
        <v>25</v>
      </c>
      <c r="F255" s="43">
        <v>27</v>
      </c>
    </row>
    <row r="256" spans="1:6" x14ac:dyDescent="0.25">
      <c r="A256" s="49" t="str">
        <f t="shared" si="4"/>
        <v>2017Midlothian Community Hospital</v>
      </c>
      <c r="B256" s="21">
        <v>2017</v>
      </c>
      <c r="D256" t="s">
        <v>169</v>
      </c>
      <c r="E256" s="43">
        <v>43</v>
      </c>
      <c r="F256" s="43">
        <v>44</v>
      </c>
    </row>
    <row r="257" spans="1:6" x14ac:dyDescent="0.25">
      <c r="A257" s="49" t="str">
        <f t="shared" si="4"/>
        <v>2017Murraypark Nursing Home</v>
      </c>
      <c r="B257" s="21">
        <v>2017</v>
      </c>
      <c r="D257" t="s">
        <v>170</v>
      </c>
      <c r="E257" s="43">
        <v>15</v>
      </c>
      <c r="F257" s="43">
        <v>18</v>
      </c>
    </row>
    <row r="258" spans="1:6" x14ac:dyDescent="0.25">
      <c r="A258" s="49" t="str">
        <f t="shared" si="4"/>
        <v>2017NHS TaysideStrathmartine Hospital</v>
      </c>
      <c r="B258" s="21">
        <v>2017</v>
      </c>
      <c r="C258" t="s">
        <v>12</v>
      </c>
      <c r="D258" t="s">
        <v>171</v>
      </c>
      <c r="E258" s="43">
        <v>23</v>
      </c>
      <c r="F258" s="43">
        <v>24</v>
      </c>
    </row>
    <row r="259" spans="1:6" x14ac:dyDescent="0.25">
      <c r="A259" s="49" t="str">
        <f t="shared" si="4"/>
        <v>2017Dudhope House</v>
      </c>
      <c r="B259" s="21">
        <v>2017</v>
      </c>
      <c r="D259" t="s">
        <v>172</v>
      </c>
      <c r="E259" s="43" t="s">
        <v>93</v>
      </c>
      <c r="F259" s="43" t="s">
        <v>93</v>
      </c>
    </row>
    <row r="260" spans="1:6" x14ac:dyDescent="0.25">
      <c r="A260" s="49" t="str">
        <f t="shared" si="4"/>
        <v>2017Discovery Unit, Clement Park Care Home</v>
      </c>
      <c r="B260" s="21">
        <v>2017</v>
      </c>
      <c r="D260" t="s">
        <v>232</v>
      </c>
      <c r="E260" s="43" t="s">
        <v>93</v>
      </c>
      <c r="F260" s="43" t="s">
        <v>93</v>
      </c>
    </row>
    <row r="261" spans="1:6" x14ac:dyDescent="0.25">
      <c r="A261" s="49" t="str">
        <f t="shared" si="4"/>
        <v>2017Murray Royal Hospital</v>
      </c>
      <c r="B261" s="21">
        <v>2017</v>
      </c>
      <c r="D261" t="s">
        <v>173</v>
      </c>
      <c r="E261" s="43">
        <v>127</v>
      </c>
      <c r="F261" s="43">
        <v>163</v>
      </c>
    </row>
    <row r="262" spans="1:6" x14ac:dyDescent="0.25">
      <c r="A262" s="49" t="str">
        <f t="shared" si="4"/>
        <v>2017Stracathro Hospital</v>
      </c>
      <c r="B262" s="21">
        <v>2017</v>
      </c>
      <c r="D262" t="s">
        <v>175</v>
      </c>
      <c r="E262" s="43">
        <v>22</v>
      </c>
      <c r="F262" s="43">
        <v>27</v>
      </c>
    </row>
    <row r="263" spans="1:6" x14ac:dyDescent="0.25">
      <c r="A263" s="49" t="str">
        <f t="shared" si="4"/>
        <v>2017Whitehills Hospital</v>
      </c>
      <c r="B263" s="21">
        <v>2017</v>
      </c>
      <c r="D263" t="s">
        <v>176</v>
      </c>
      <c r="E263" s="43" t="s">
        <v>93</v>
      </c>
      <c r="F263" s="43">
        <v>14</v>
      </c>
    </row>
    <row r="264" spans="1:6" x14ac:dyDescent="0.25">
      <c r="A264" s="49" t="str">
        <f t="shared" si="4"/>
        <v>2017Carseview Centre</v>
      </c>
      <c r="B264" s="21">
        <v>2017</v>
      </c>
      <c r="D264" t="s">
        <v>92</v>
      </c>
      <c r="E264" s="43">
        <v>71</v>
      </c>
      <c r="F264" s="43">
        <v>80</v>
      </c>
    </row>
    <row r="265" spans="1:6" x14ac:dyDescent="0.25">
      <c r="A265" s="49" t="str">
        <f t="shared" si="4"/>
        <v>2017Kingsway Care Centre</v>
      </c>
      <c r="B265" s="21">
        <v>2017</v>
      </c>
      <c r="D265" t="s">
        <v>178</v>
      </c>
      <c r="E265" s="43">
        <v>49</v>
      </c>
      <c r="F265" s="43">
        <v>55</v>
      </c>
    </row>
    <row r="266" spans="1:6" x14ac:dyDescent="0.25">
      <c r="A266" s="49" t="str">
        <f t="shared" si="4"/>
        <v>2017NHS Western IslesWestern Isles Hospital</v>
      </c>
      <c r="B266" s="21">
        <v>2017</v>
      </c>
      <c r="C266" t="s">
        <v>13</v>
      </c>
      <c r="D266" t="s">
        <v>179</v>
      </c>
      <c r="E266" s="43">
        <v>14</v>
      </c>
      <c r="F266" s="43">
        <v>17</v>
      </c>
    </row>
    <row r="267" spans="1:6" x14ac:dyDescent="0.25">
      <c r="A267" s="49" t="str">
        <f t="shared" si="4"/>
        <v>2017State HospitalState Hospital, Carstairs</v>
      </c>
      <c r="B267" s="21">
        <v>2017</v>
      </c>
      <c r="C267" t="s">
        <v>14</v>
      </c>
      <c r="D267" t="s">
        <v>180</v>
      </c>
      <c r="E267" s="43">
        <v>111</v>
      </c>
      <c r="F267" s="43">
        <v>132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K113"/>
  <sheetViews>
    <sheetView zoomScale="90" zoomScaleNormal="90" workbookViewId="0"/>
  </sheetViews>
  <sheetFormatPr defaultRowHeight="15" x14ac:dyDescent="0.25"/>
  <cols>
    <col min="1" max="1" width="1.42578125" style="1" customWidth="1"/>
    <col min="2" max="2" width="31" style="1" customWidth="1"/>
    <col min="3" max="3" width="42.85546875" style="1" bestFit="1" customWidth="1"/>
    <col min="4" max="5" width="17.42578125" style="1" customWidth="1"/>
    <col min="6" max="6" width="1.5703125" style="47" customWidth="1"/>
    <col min="7" max="8" width="17.42578125" style="1" customWidth="1"/>
    <col min="9" max="9" width="1.5703125" style="1" customWidth="1"/>
    <col min="10" max="10" width="17.7109375" style="1" customWidth="1"/>
    <col min="11" max="11" width="16.5703125" style="1" customWidth="1"/>
    <col min="12" max="16384" width="9.140625" style="1"/>
  </cols>
  <sheetData>
    <row r="1" spans="1:11" ht="21" x14ac:dyDescent="0.25">
      <c r="A1" s="1" t="s">
        <v>94</v>
      </c>
      <c r="B1" s="34" t="s">
        <v>430</v>
      </c>
      <c r="F1" s="1"/>
    </row>
    <row r="2" spans="1:11" ht="17.25" x14ac:dyDescent="0.3">
      <c r="B2" s="2" t="e">
        <f>Contents!#REF!</f>
        <v>#REF!</v>
      </c>
      <c r="F2" s="1"/>
    </row>
    <row r="3" spans="1:11" ht="9.75" customHeight="1" x14ac:dyDescent="0.25">
      <c r="F3" s="1"/>
    </row>
    <row r="4" spans="1:11" x14ac:dyDescent="0.25">
      <c r="B4" s="1" t="s">
        <v>457</v>
      </c>
      <c r="F4" s="1"/>
    </row>
    <row r="5" spans="1:11" x14ac:dyDescent="0.25">
      <c r="B5" s="1" t="s">
        <v>458</v>
      </c>
      <c r="F5" s="1"/>
    </row>
    <row r="6" spans="1:11" x14ac:dyDescent="0.25">
      <c r="B6" s="1" t="s">
        <v>182</v>
      </c>
      <c r="F6" s="1"/>
    </row>
    <row r="7" spans="1:11" x14ac:dyDescent="0.25">
      <c r="B7" s="1" t="s">
        <v>184</v>
      </c>
      <c r="F7" s="1"/>
    </row>
    <row r="8" spans="1:11" x14ac:dyDescent="0.25">
      <c r="B8" s="1" t="s">
        <v>183</v>
      </c>
      <c r="F8" s="1"/>
    </row>
    <row r="9" spans="1:11" x14ac:dyDescent="0.25">
      <c r="B9" s="1" t="s">
        <v>236</v>
      </c>
      <c r="F9" s="1"/>
      <c r="G9" s="4"/>
      <c r="H9" s="4"/>
    </row>
    <row r="10" spans="1:11" s="5" customFormat="1" ht="7.5" customHeight="1" x14ac:dyDescent="0.25">
      <c r="B10" s="50"/>
      <c r="C10" s="50"/>
      <c r="D10" s="50">
        <v>5</v>
      </c>
      <c r="E10" s="50">
        <v>6</v>
      </c>
      <c r="G10" s="50">
        <v>5</v>
      </c>
      <c r="H10" s="50">
        <v>6</v>
      </c>
      <c r="J10" s="5">
        <v>5</v>
      </c>
      <c r="K10" s="5">
        <v>6</v>
      </c>
    </row>
    <row r="11" spans="1:11" s="5" customFormat="1" ht="7.5" customHeight="1" x14ac:dyDescent="0.25">
      <c r="B11" s="50" t="s">
        <v>94</v>
      </c>
      <c r="C11" s="50"/>
      <c r="D11" s="50">
        <v>2014</v>
      </c>
      <c r="E11" s="50">
        <v>2014</v>
      </c>
      <c r="G11" s="50">
        <v>2016</v>
      </c>
      <c r="H11" s="50">
        <v>2016</v>
      </c>
      <c r="J11" s="5">
        <v>2017</v>
      </c>
      <c r="K11" s="5">
        <v>2017</v>
      </c>
    </row>
    <row r="12" spans="1:11" x14ac:dyDescent="0.25">
      <c r="B12" s="39"/>
      <c r="C12" s="39"/>
      <c r="D12" s="354" t="s">
        <v>234</v>
      </c>
      <c r="E12" s="355"/>
      <c r="F12" s="1"/>
      <c r="G12" s="354" t="s">
        <v>235</v>
      </c>
      <c r="H12" s="355"/>
      <c r="J12" s="354" t="s">
        <v>462</v>
      </c>
      <c r="K12" s="355"/>
    </row>
    <row r="13" spans="1:11" ht="26.25" customHeight="1" x14ac:dyDescent="0.25">
      <c r="B13" s="41" t="s">
        <v>1</v>
      </c>
      <c r="C13" s="41" t="s">
        <v>181</v>
      </c>
      <c r="D13" s="42" t="s">
        <v>57</v>
      </c>
      <c r="E13" s="42" t="s">
        <v>221</v>
      </c>
      <c r="F13" s="48"/>
      <c r="G13" s="42" t="s">
        <v>57</v>
      </c>
      <c r="H13" s="42" t="s">
        <v>221</v>
      </c>
      <c r="J13" s="42" t="s">
        <v>57</v>
      </c>
      <c r="K13" s="42" t="s">
        <v>221</v>
      </c>
    </row>
    <row r="14" spans="1:11" x14ac:dyDescent="0.25">
      <c r="B14" s="40" t="s">
        <v>2</v>
      </c>
      <c r="C14" s="40" t="s">
        <v>104</v>
      </c>
      <c r="D14" s="44">
        <f>VLOOKUP(D$11&amp;$B14&amp;$C14,Data_Hospital!$A$2:$F$180,D$10,FALSE)</f>
        <v>11</v>
      </c>
      <c r="E14" s="44">
        <f>VLOOKUP(E$11&amp;$B14&amp;$C14,Data_Hospital!$A$2:$F$180,E$10,FALSE)</f>
        <v>33</v>
      </c>
      <c r="F14" s="46"/>
      <c r="G14" s="44">
        <f>VLOOKUP(G$11&amp;$B14&amp;$C14,Data_Hospital!$A$2:$F$180,G$10,FALSE)</f>
        <v>13</v>
      </c>
      <c r="H14" s="44">
        <f>VLOOKUP(H$11&amp;$B14&amp;$C14,Data_Hospital!$A$2:$F$180,H$10,FALSE)</f>
        <v>28</v>
      </c>
      <c r="J14" s="44" t="str">
        <f>IFERROR(VLOOKUP(J$11&amp;$B14&amp;$C14,Data_Hospital!$A$2:$F$267,J$10,FALSE),"n/a")</f>
        <v>n/a</v>
      </c>
      <c r="K14" s="44" t="str">
        <f>IFERROR(VLOOKUP(K$11&amp;$B14&amp;$C14,Data_Hospital!$A$2:$F$267,K$10,FALSE),"n/a")</f>
        <v>n/a</v>
      </c>
    </row>
    <row r="15" spans="1:11" x14ac:dyDescent="0.25">
      <c r="B15" s="40"/>
      <c r="C15" s="40" t="s">
        <v>105</v>
      </c>
      <c r="D15" s="44">
        <f>VLOOKUP(D$11&amp;$B15&amp;$C15,Data_Hospital!$A$2:$F$180,D$10,FALSE)</f>
        <v>33</v>
      </c>
      <c r="E15" s="44">
        <f>VLOOKUP(E$11&amp;$B15&amp;$C15,Data_Hospital!$A$2:$F$180,E$10,FALSE)</f>
        <v>46</v>
      </c>
      <c r="F15" s="46"/>
      <c r="G15" s="44">
        <f>VLOOKUP(G$11&amp;$B15&amp;$C15,Data_Hospital!$A$2:$F$180,G$10,FALSE)</f>
        <v>26</v>
      </c>
      <c r="H15" s="44">
        <f>VLOOKUP(H$11&amp;$B15&amp;$C15,Data_Hospital!$A$2:$F$180,H$10,FALSE)</f>
        <v>42</v>
      </c>
      <c r="J15" s="44" t="str">
        <f>IFERROR(VLOOKUP(J$11&amp;$B15&amp;$C15,Data_Hospital!$A$2:$F$267,J$10,FALSE),"n/a")</f>
        <v>n/a</v>
      </c>
      <c r="K15" s="44" t="str">
        <f>IFERROR(VLOOKUP(K$11&amp;$B15&amp;$C15,Data_Hospital!$A$2:$F$267,K$10,FALSE),"n/a")</f>
        <v>n/a</v>
      </c>
    </row>
    <row r="16" spans="1:11" x14ac:dyDescent="0.25">
      <c r="B16" s="40"/>
      <c r="C16" s="40" t="s">
        <v>106</v>
      </c>
      <c r="D16" s="44">
        <f>VLOOKUP(D$11&amp;$B16&amp;$C16,Data_Hospital!$A$2:$F$180,D$10,FALSE)</f>
        <v>126</v>
      </c>
      <c r="E16" s="44">
        <f>VLOOKUP(E$11&amp;$B16&amp;$C16,Data_Hospital!$A$2:$F$180,E$10,FALSE)</f>
        <v>176</v>
      </c>
      <c r="F16" s="46"/>
      <c r="G16" s="44">
        <f>VLOOKUP(G$11&amp;$B16&amp;$C16,Data_Hospital!$A$2:$F$180,G$10,FALSE)</f>
        <v>117</v>
      </c>
      <c r="H16" s="44">
        <f>VLOOKUP(H$11&amp;$B16&amp;$C16,Data_Hospital!$A$2:$F$180,H$10,FALSE)</f>
        <v>161</v>
      </c>
      <c r="J16" s="44">
        <f>IFERROR(VLOOKUP(J$11&amp;$B16&amp;$C16,Data_Hospital!$A$2:$F$267,J$10,FALSE),"n/a")</f>
        <v>64</v>
      </c>
      <c r="K16" s="44">
        <f>IFERROR(VLOOKUP(K$11&amp;$B16&amp;$C16,Data_Hospital!$A$2:$F$267,K$10,FALSE),"n/a")</f>
        <v>88</v>
      </c>
    </row>
    <row r="17" spans="2:11" x14ac:dyDescent="0.25">
      <c r="B17" s="40"/>
      <c r="C17" s="40" t="s">
        <v>107</v>
      </c>
      <c r="D17" s="44">
        <f>VLOOKUP(D$11&amp;$B17&amp;$C17,Data_Hospital!$A$2:$F$180,D$10,FALSE)</f>
        <v>12</v>
      </c>
      <c r="E17" s="44">
        <f>VLOOKUP(E$11&amp;$B17&amp;$C17,Data_Hospital!$A$2:$F$180,E$10,FALSE)</f>
        <v>19</v>
      </c>
      <c r="F17" s="46"/>
      <c r="G17" s="44">
        <f>VLOOKUP(G$11&amp;$B17&amp;$C17,Data_Hospital!$A$2:$F$180,G$10,FALSE)</f>
        <v>13</v>
      </c>
      <c r="H17" s="44">
        <f>VLOOKUP(H$11&amp;$B17&amp;$C17,Data_Hospital!$A$2:$F$180,H$10,FALSE)</f>
        <v>14</v>
      </c>
      <c r="J17" s="44">
        <f>IFERROR(VLOOKUP(J$11&amp;$B17&amp;$C17,Data_Hospital!$A$2:$F$267,J$10,FALSE),"n/a")</f>
        <v>13</v>
      </c>
      <c r="K17" s="44">
        <f>IFERROR(VLOOKUP(K$11&amp;$B17&amp;$C17,Data_Hospital!$A$2:$F$267,K$10,FALSE),"n/a")</f>
        <v>19</v>
      </c>
    </row>
    <row r="18" spans="2:11" x14ac:dyDescent="0.25">
      <c r="B18" s="40"/>
      <c r="C18" s="40" t="s">
        <v>108</v>
      </c>
      <c r="D18" s="44">
        <f>VLOOKUP(D$11&amp;$B18&amp;$C18,Data_Hospital!$A$2:$F$180,D$10,FALSE)</f>
        <v>16</v>
      </c>
      <c r="E18" s="44">
        <f>VLOOKUP(E$11&amp;$B18&amp;$C18,Data_Hospital!$A$2:$F$180,E$10,FALSE)</f>
        <v>25</v>
      </c>
      <c r="F18" s="46"/>
      <c r="G18" s="44">
        <f>VLOOKUP(G$11&amp;$B18&amp;$C18,Data_Hospital!$A$2:$F$180,G$10,FALSE)</f>
        <v>15</v>
      </c>
      <c r="H18" s="44">
        <f>VLOOKUP(H$11&amp;$B18&amp;$C18,Data_Hospital!$A$2:$F$180,H$10,FALSE)</f>
        <v>20</v>
      </c>
      <c r="J18" s="44">
        <f>IFERROR(VLOOKUP(J$11&amp;$B18&amp;$C18,Data_Hospital!$A$2:$F$267,J$10,FALSE),"n/a")</f>
        <v>13</v>
      </c>
      <c r="K18" s="44">
        <f>IFERROR(VLOOKUP(K$11&amp;$B18&amp;$C18,Data_Hospital!$A$2:$F$267,K$10,FALSE),"n/a")</f>
        <v>20</v>
      </c>
    </row>
    <row r="19" spans="2:11" x14ac:dyDescent="0.25">
      <c r="B19" s="40"/>
      <c r="C19" s="172" t="s">
        <v>459</v>
      </c>
      <c r="D19" s="44"/>
      <c r="E19" s="44"/>
      <c r="F19" s="46"/>
      <c r="G19" s="44"/>
      <c r="H19" s="44"/>
      <c r="J19" s="44">
        <f>IFERROR(VLOOKUP(J$11&amp;$B19&amp;$C19,Data_Hospital!$A$2:$F$267,J$10,FALSE),"n/a")</f>
        <v>102</v>
      </c>
      <c r="K19" s="44">
        <f>IFERROR(VLOOKUP(K$11&amp;$B19&amp;$C19,Data_Hospital!$A$2:$F$267,K$10,FALSE),"n/a")</f>
        <v>146</v>
      </c>
    </row>
    <row r="20" spans="2:11" x14ac:dyDescent="0.25">
      <c r="B20" s="40" t="s">
        <v>3</v>
      </c>
      <c r="C20" s="40" t="s">
        <v>109</v>
      </c>
      <c r="D20" s="44">
        <f>VLOOKUP(D$11&amp;$B20&amp;$C20,Data_Hospital!$A$2:$F$180,D$10,FALSE)</f>
        <v>11</v>
      </c>
      <c r="E20" s="44">
        <f>VLOOKUP(E$11&amp;$B20&amp;$C20,Data_Hospital!$A$2:$F$180,E$10,FALSE)</f>
        <v>12</v>
      </c>
      <c r="F20" s="46"/>
      <c r="G20" s="44" t="str">
        <f>VLOOKUP(G$11&amp;$B20&amp;$C20,Data_Hospital!$A$2:$F$180,G$10,FALSE)</f>
        <v>*</v>
      </c>
      <c r="H20" s="44" t="str">
        <f>VLOOKUP(H$11&amp;$B20&amp;$C20,Data_Hospital!$A$2:$F$180,H$10,FALSE)</f>
        <v>*</v>
      </c>
      <c r="J20" s="44" t="str">
        <f>IFERROR(VLOOKUP(J$11&amp;$B20&amp;$C20,Data_Hospital!$A$2:$F$267,J$10,FALSE),"n/a")</f>
        <v>*</v>
      </c>
      <c r="K20" s="44">
        <f>IFERROR(VLOOKUP(K$11&amp;$B20&amp;$C20,Data_Hospital!$A$2:$F$267,K$10,FALSE),"n/a")</f>
        <v>12</v>
      </c>
    </row>
    <row r="21" spans="2:11" x14ac:dyDescent="0.25">
      <c r="B21" s="40"/>
      <c r="C21" s="40" t="s">
        <v>110</v>
      </c>
      <c r="D21" s="44">
        <f>VLOOKUP(D$11&amp;$B21&amp;$C21,Data_Hospital!$A$2:$F$180,D$10,FALSE)</f>
        <v>48</v>
      </c>
      <c r="E21" s="44">
        <f>VLOOKUP(E$11&amp;$B21&amp;$C21,Data_Hospital!$A$2:$F$180,E$10,FALSE)</f>
        <v>53</v>
      </c>
      <c r="F21" s="46"/>
      <c r="G21" s="44">
        <f>VLOOKUP(G$11&amp;$B21&amp;$C21,Data_Hospital!$A$2:$F$180,G$10,FALSE)</f>
        <v>29</v>
      </c>
      <c r="H21" s="44">
        <f>VLOOKUP(H$11&amp;$B21&amp;$C21,Data_Hospital!$A$2:$F$180,H$10,FALSE)</f>
        <v>39</v>
      </c>
      <c r="J21" s="44">
        <f>IFERROR(VLOOKUP(J$11&amp;$B21&amp;$C21,Data_Hospital!$A$2:$F$267,J$10,FALSE),"n/a")</f>
        <v>30</v>
      </c>
      <c r="K21" s="44">
        <f>IFERROR(VLOOKUP(K$11&amp;$B21&amp;$C21,Data_Hospital!$A$2:$F$267,K$10,FALSE),"n/a")</f>
        <v>39</v>
      </c>
    </row>
    <row r="22" spans="2:11" x14ac:dyDescent="0.25">
      <c r="B22" s="40"/>
      <c r="C22" s="40" t="s">
        <v>228</v>
      </c>
      <c r="D22" s="72" t="s">
        <v>233</v>
      </c>
      <c r="E22" s="72" t="s">
        <v>233</v>
      </c>
      <c r="F22" s="46"/>
      <c r="G22" s="44" t="str">
        <f>VLOOKUP(G$11&amp;$B22&amp;$C22,Data_Hospital!$A$2:$F$180,G$10,FALSE)</f>
        <v>*</v>
      </c>
      <c r="H22" s="44" t="str">
        <f>VLOOKUP(H$11&amp;$B22&amp;$C22,Data_Hospital!$A$2:$F$180,H$10,FALSE)</f>
        <v>*</v>
      </c>
      <c r="J22" s="44" t="str">
        <f>IFERROR(VLOOKUP(J$11&amp;$B22&amp;$C22,Data_Hospital!$A$2:$F$267,J$10,FALSE),"n/a")</f>
        <v>*</v>
      </c>
      <c r="K22" s="44">
        <f>IFERROR(VLOOKUP(K$11&amp;$B22&amp;$C22,Data_Hospital!$A$2:$F$267,K$10,FALSE),"n/a")</f>
        <v>12</v>
      </c>
    </row>
    <row r="23" spans="2:11" x14ac:dyDescent="0.25">
      <c r="B23" s="40" t="s">
        <v>4</v>
      </c>
      <c r="C23" s="40" t="s">
        <v>111</v>
      </c>
      <c r="D23" s="44" t="str">
        <f>VLOOKUP(D$11&amp;$B23&amp;$C23,Data_Hospital!$A$2:$F$180,D$10,FALSE)</f>
        <v>*</v>
      </c>
      <c r="E23" s="44" t="str">
        <f>VLOOKUP(E$11&amp;$B23&amp;$C23,Data_Hospital!$A$2:$F$180,E$10,FALSE)</f>
        <v>*</v>
      </c>
      <c r="F23" s="46"/>
      <c r="G23" s="72" t="s">
        <v>233</v>
      </c>
      <c r="H23" s="72" t="s">
        <v>233</v>
      </c>
      <c r="J23" s="44" t="str">
        <f>IFERROR(VLOOKUP(J$11&amp;$B23&amp;$C23,Data_Hospital!$A$2:$F$267,J$10,FALSE),"n/a")</f>
        <v>n/a</v>
      </c>
      <c r="K23" s="44" t="str">
        <f>IFERROR(VLOOKUP(K$11&amp;$B23&amp;$C23,Data_Hospital!$A$2:$F$267,K$10,FALSE),"n/a")</f>
        <v>n/a</v>
      </c>
    </row>
    <row r="24" spans="2:11" x14ac:dyDescent="0.25">
      <c r="B24" s="40"/>
      <c r="C24" s="40" t="s">
        <v>112</v>
      </c>
      <c r="D24" s="44" t="str">
        <f>VLOOKUP(D$11&amp;$B24&amp;$C24,Data_Hospital!$A$2:$F$180,D$10,FALSE)</f>
        <v>*</v>
      </c>
      <c r="E24" s="44" t="str">
        <f>VLOOKUP(E$11&amp;$B24&amp;$C24,Data_Hospital!$A$2:$F$180,E$10,FALSE)</f>
        <v>*</v>
      </c>
      <c r="F24" s="46"/>
      <c r="G24" s="72" t="s">
        <v>233</v>
      </c>
      <c r="H24" s="72" t="s">
        <v>233</v>
      </c>
      <c r="J24" s="44" t="str">
        <f>IFERROR(VLOOKUP(J$11&amp;$B24&amp;$C24,Data_Hospital!$A$2:$F$267,J$10,FALSE),"n/a")</f>
        <v>n/a</v>
      </c>
      <c r="K24" s="44" t="str">
        <f>IFERROR(VLOOKUP(K$11&amp;$B24&amp;$C24,Data_Hospital!$A$2:$F$267,K$10,FALSE),"n/a")</f>
        <v>n/a</v>
      </c>
    </row>
    <row r="25" spans="2:11" x14ac:dyDescent="0.25">
      <c r="B25" s="71" t="s">
        <v>4</v>
      </c>
      <c r="C25" s="40" t="s">
        <v>113</v>
      </c>
      <c r="D25" s="44">
        <f>VLOOKUP(D$11&amp;$B25&amp;$C25,Data_Hospital!$A$2:$F$180,D$10,FALSE)</f>
        <v>64</v>
      </c>
      <c r="E25" s="44">
        <f>VLOOKUP(E$11&amp;$B25&amp;$C25,Data_Hospital!$A$2:$F$180,E$10,FALSE)</f>
        <v>85</v>
      </c>
      <c r="F25" s="46"/>
      <c r="G25" s="44">
        <f>VLOOKUP(G$11&amp;$B25&amp;$C25,Data_Hospital!$A$2:$F$180,G$10,FALSE)</f>
        <v>49</v>
      </c>
      <c r="H25" s="44">
        <f>VLOOKUP(H$11&amp;$B25&amp;$C25,Data_Hospital!$A$2:$F$180,H$10,FALSE)</f>
        <v>85</v>
      </c>
      <c r="J25" s="44">
        <f>IFERROR(VLOOKUP(J$11&amp;$B25&amp;$C25,Data_Hospital!$A$2:$F$267,J$10,FALSE),"n/a")</f>
        <v>55</v>
      </c>
      <c r="K25" s="44">
        <f>IFERROR(VLOOKUP(K$11&amp;$B25&amp;$C25,Data_Hospital!$A$2:$F$267,K$10,FALSE),"n/a")</f>
        <v>85</v>
      </c>
    </row>
    <row r="26" spans="2:11" x14ac:dyDescent="0.25">
      <c r="B26" s="40" t="s">
        <v>5</v>
      </c>
      <c r="C26" s="40" t="s">
        <v>114</v>
      </c>
      <c r="D26" s="44">
        <f>VLOOKUP(D$11&amp;$B26&amp;$C26,Data_Hospital!$A$2:$F$180,D$10,FALSE)</f>
        <v>21</v>
      </c>
      <c r="E26" s="44">
        <f>VLOOKUP(E$11&amp;$B26&amp;$C26,Data_Hospital!$A$2:$F$180,E$10,FALSE)</f>
        <v>29</v>
      </c>
      <c r="F26" s="46"/>
      <c r="G26" s="44">
        <f>VLOOKUP(G$11&amp;$B26&amp;$C26,Data_Hospital!$A$2:$F$180,G$10,FALSE)</f>
        <v>21</v>
      </c>
      <c r="H26" s="44">
        <f>VLOOKUP(H$11&amp;$B26&amp;$C26,Data_Hospital!$A$2:$F$180,H$10,FALSE)</f>
        <v>29</v>
      </c>
      <c r="J26" s="44">
        <f>IFERROR(VLOOKUP(J$11&amp;$B26&amp;$C26,Data_Hospital!$A$2:$F$267,J$10,FALSE),"n/a")</f>
        <v>28</v>
      </c>
      <c r="K26" s="44">
        <f>IFERROR(VLOOKUP(K$11&amp;$B26&amp;$C26,Data_Hospital!$A$2:$F$267,K$10,FALSE),"n/a")</f>
        <v>29</v>
      </c>
    </row>
    <row r="27" spans="2:11" x14ac:dyDescent="0.25">
      <c r="B27" s="40"/>
      <c r="C27" s="40" t="s">
        <v>81</v>
      </c>
      <c r="D27" s="44">
        <f>VLOOKUP(D$11&amp;$B27&amp;$C27,Data_Hospital!$A$2:$F$180,D$10,FALSE)</f>
        <v>137</v>
      </c>
      <c r="E27" s="44">
        <f>VLOOKUP(E$11&amp;$B27&amp;$C27,Data_Hospital!$A$2:$F$180,E$10,FALSE)</f>
        <v>180</v>
      </c>
      <c r="F27" s="46"/>
      <c r="G27" s="44">
        <f>VLOOKUP(G$11&amp;$B27&amp;$C27,Data_Hospital!$A$2:$F$180,G$10,FALSE)</f>
        <v>120</v>
      </c>
      <c r="H27" s="44">
        <f>VLOOKUP(H$11&amp;$B27&amp;$C27,Data_Hospital!$A$2:$F$180,H$10,FALSE)</f>
        <v>166</v>
      </c>
      <c r="J27" s="44">
        <f>IFERROR(VLOOKUP(J$11&amp;$B27&amp;$C27,Data_Hospital!$A$2:$F$267,J$10,FALSE),"n/a")</f>
        <v>117</v>
      </c>
      <c r="K27" s="44">
        <f>IFERROR(VLOOKUP(K$11&amp;$B27&amp;$C27,Data_Hospital!$A$2:$F$267,K$10,FALSE),"n/a")</f>
        <v>149</v>
      </c>
    </row>
    <row r="28" spans="2:11" x14ac:dyDescent="0.25">
      <c r="B28" s="40"/>
      <c r="C28" s="40" t="s">
        <v>82</v>
      </c>
      <c r="D28" s="44">
        <f>VLOOKUP(D$11&amp;$B28&amp;$C28,Data_Hospital!$A$2:$F$180,D$10,FALSE)</f>
        <v>67</v>
      </c>
      <c r="E28" s="44">
        <f>VLOOKUP(E$11&amp;$B28&amp;$C28,Data_Hospital!$A$2:$F$180,E$10,FALSE)</f>
        <v>102</v>
      </c>
      <c r="F28" s="46"/>
      <c r="G28" s="44">
        <f>VLOOKUP(G$11&amp;$B28&amp;$C28,Data_Hospital!$A$2:$F$180,G$10,FALSE)</f>
        <v>14</v>
      </c>
      <c r="H28" s="44">
        <f>VLOOKUP(H$11&amp;$B28&amp;$C28,Data_Hospital!$A$2:$F$180,H$10,FALSE)</f>
        <v>24</v>
      </c>
      <c r="J28" s="44">
        <f>IFERROR(VLOOKUP(J$11&amp;$B28&amp;$C28,Data_Hospital!$A$2:$F$267,J$10,FALSE),"n/a")</f>
        <v>75</v>
      </c>
      <c r="K28" s="44">
        <f>IFERROR(VLOOKUP(K$11&amp;$B28&amp;$C28,Data_Hospital!$A$2:$F$267,K$10,FALSE),"n/a")</f>
        <v>78</v>
      </c>
    </row>
    <row r="29" spans="2:11" x14ac:dyDescent="0.25">
      <c r="B29" s="40"/>
      <c r="C29" s="40" t="s">
        <v>115</v>
      </c>
      <c r="D29" s="44">
        <f>VLOOKUP(D$11&amp;$B29&amp;$C29,Data_Hospital!$A$2:$F$180,D$10,FALSE)</f>
        <v>31</v>
      </c>
      <c r="E29" s="44">
        <f>VLOOKUP(E$11&amp;$B29&amp;$C29,Data_Hospital!$A$2:$F$180,E$10,FALSE)</f>
        <v>35</v>
      </c>
      <c r="F29" s="46"/>
      <c r="G29" s="44">
        <f>VLOOKUP(G$11&amp;$B29&amp;$C29,Data_Hospital!$A$2:$F$180,G$10,FALSE)</f>
        <v>29</v>
      </c>
      <c r="H29" s="44">
        <f>VLOOKUP(H$11&amp;$B29&amp;$C29,Data_Hospital!$A$2:$F$180,H$10,FALSE)</f>
        <v>33</v>
      </c>
      <c r="J29" s="44">
        <f>IFERROR(VLOOKUP(J$11&amp;$B29&amp;$C29,Data_Hospital!$A$2:$F$267,J$10,FALSE),"n/a")</f>
        <v>33</v>
      </c>
      <c r="K29" s="44">
        <f>IFERROR(VLOOKUP(K$11&amp;$B29&amp;$C29,Data_Hospital!$A$2:$F$267,K$10,FALSE),"n/a")</f>
        <v>33</v>
      </c>
    </row>
    <row r="30" spans="2:11" x14ac:dyDescent="0.25">
      <c r="B30" s="40" t="s">
        <v>6</v>
      </c>
      <c r="C30" s="40" t="s">
        <v>229</v>
      </c>
      <c r="D30" s="72" t="s">
        <v>233</v>
      </c>
      <c r="E30" s="72" t="s">
        <v>233</v>
      </c>
      <c r="F30" s="46"/>
      <c r="G30" s="44">
        <f>VLOOKUP(G$11&amp;$B30&amp;$C30,Data_Hospital!$A$2:$F$180,G$10,FALSE)</f>
        <v>16</v>
      </c>
      <c r="H30" s="44">
        <f>VLOOKUP(H$11&amp;$B30&amp;$C30,Data_Hospital!$A$2:$F$180,H$10,FALSE)</f>
        <v>16</v>
      </c>
      <c r="J30" s="44">
        <f>IFERROR(VLOOKUP(J$11&amp;$B30&amp;$C30,Data_Hospital!$A$2:$F$267,J$10,FALSE),"n/a")</f>
        <v>21</v>
      </c>
      <c r="K30" s="44">
        <f>IFERROR(VLOOKUP(K$11&amp;$B30&amp;$C30,Data_Hospital!$A$2:$F$267,K$10,FALSE),"n/a")</f>
        <v>21</v>
      </c>
    </row>
    <row r="31" spans="2:11" x14ac:dyDescent="0.25">
      <c r="B31" s="40"/>
      <c r="C31" s="40" t="s">
        <v>116</v>
      </c>
      <c r="D31" s="72" t="s">
        <v>233</v>
      </c>
      <c r="E31" s="72" t="s">
        <v>233</v>
      </c>
      <c r="F31" s="46"/>
      <c r="G31" s="44">
        <f>VLOOKUP(G$11&amp;$B31&amp;$C31,Data_Hospital!$A$2:$F$180,G$10,FALSE)</f>
        <v>13</v>
      </c>
      <c r="H31" s="44">
        <f>VLOOKUP(H$11&amp;$B31&amp;$C31,Data_Hospital!$A$2:$F$180,H$10,FALSE)</f>
        <v>16</v>
      </c>
      <c r="J31" s="44">
        <f>IFERROR(VLOOKUP(J$11&amp;$B31&amp;$C31,Data_Hospital!$A$2:$F$267,J$10,FALSE),"n/a")</f>
        <v>15</v>
      </c>
      <c r="K31" s="44">
        <f>IFERROR(VLOOKUP(K$11&amp;$B31&amp;$C31,Data_Hospital!$A$2:$F$267,K$10,FALSE),"n/a")</f>
        <v>16</v>
      </c>
    </row>
    <row r="32" spans="2:11" x14ac:dyDescent="0.25">
      <c r="B32" s="40"/>
      <c r="C32" s="40" t="s">
        <v>117</v>
      </c>
      <c r="D32" s="44">
        <f>VLOOKUP(D$11&amp;$B32&amp;$C32,Data_Hospital!$A$2:$F$180,D$10,FALSE)</f>
        <v>55</v>
      </c>
      <c r="E32" s="44">
        <f>VLOOKUP(E$11&amp;$B32&amp;$C32,Data_Hospital!$A$2:$F$180,E$10,FALSE)</f>
        <v>66</v>
      </c>
      <c r="F32" s="46"/>
      <c r="G32" s="44">
        <f>VLOOKUP(G$11&amp;$B32&amp;$C32,Data_Hospital!$A$2:$F$180,G$10,FALSE)</f>
        <v>44</v>
      </c>
      <c r="H32" s="44">
        <f>VLOOKUP(H$11&amp;$B32&amp;$C32,Data_Hospital!$A$2:$F$180,H$10,FALSE)</f>
        <v>59</v>
      </c>
      <c r="J32" s="44">
        <f>IFERROR(VLOOKUP(J$11&amp;$B32&amp;$C32,Data_Hospital!$A$2:$F$267,J$10,FALSE),"n/a")</f>
        <v>47</v>
      </c>
      <c r="K32" s="44">
        <f>IFERROR(VLOOKUP(K$11&amp;$B32&amp;$C32,Data_Hospital!$A$2:$F$267,K$10,FALSE),"n/a")</f>
        <v>56</v>
      </c>
    </row>
    <row r="33" spans="2:11" x14ac:dyDescent="0.25">
      <c r="B33" s="40"/>
      <c r="C33" s="40" t="s">
        <v>118</v>
      </c>
      <c r="D33" s="44">
        <f>VLOOKUP(D$11&amp;$B33&amp;$C33,Data_Hospital!$A$2:$F$180,D$10,FALSE)</f>
        <v>18</v>
      </c>
      <c r="E33" s="44">
        <f>VLOOKUP(E$11&amp;$B33&amp;$C33,Data_Hospital!$A$2:$F$180,E$10,FALSE)</f>
        <v>18</v>
      </c>
      <c r="F33" s="46"/>
      <c r="G33" s="44">
        <f>VLOOKUP(G$11&amp;$B33&amp;$C33,Data_Hospital!$A$2:$F$180,G$10,FALSE)</f>
        <v>14</v>
      </c>
      <c r="H33" s="44">
        <f>VLOOKUP(H$11&amp;$B33&amp;$C33,Data_Hospital!$A$2:$F$180,H$10,FALSE)</f>
        <v>18</v>
      </c>
      <c r="J33" s="44">
        <f>IFERROR(VLOOKUP(J$11&amp;$B33&amp;$C33,Data_Hospital!$A$2:$F$267,J$10,FALSE),"n/a")</f>
        <v>11</v>
      </c>
      <c r="K33" s="44">
        <f>IFERROR(VLOOKUP(K$11&amp;$B33&amp;$C33,Data_Hospital!$A$2:$F$267,K$10,FALSE),"n/a")</f>
        <v>18</v>
      </c>
    </row>
    <row r="34" spans="2:11" x14ac:dyDescent="0.25">
      <c r="B34" s="40"/>
      <c r="C34" s="40" t="s">
        <v>119</v>
      </c>
      <c r="D34" s="44">
        <f>VLOOKUP(D$11&amp;$B34&amp;$C34,Data_Hospital!$A$2:$F$180,D$10,FALSE)</f>
        <v>25</v>
      </c>
      <c r="E34" s="44">
        <f>VLOOKUP(E$11&amp;$B34&amp;$C34,Data_Hospital!$A$2:$F$180,E$10,FALSE)</f>
        <v>26</v>
      </c>
      <c r="F34" s="46"/>
      <c r="G34" s="44">
        <f>VLOOKUP(G$11&amp;$B34&amp;$C34,Data_Hospital!$A$2:$F$180,G$10,FALSE)</f>
        <v>24</v>
      </c>
      <c r="H34" s="44">
        <f>VLOOKUP(H$11&amp;$B34&amp;$C34,Data_Hospital!$A$2:$F$180,H$10,FALSE)</f>
        <v>26</v>
      </c>
      <c r="J34" s="44">
        <f>IFERROR(VLOOKUP(J$11&amp;$B34&amp;$C34,Data_Hospital!$A$2:$F$267,J$10,FALSE),"n/a")</f>
        <v>20</v>
      </c>
      <c r="K34" s="44">
        <f>IFERROR(VLOOKUP(K$11&amp;$B34&amp;$C34,Data_Hospital!$A$2:$F$267,K$10,FALSE),"n/a")</f>
        <v>26</v>
      </c>
    </row>
    <row r="35" spans="2:11" x14ac:dyDescent="0.25">
      <c r="B35" s="40"/>
      <c r="C35" s="40" t="s">
        <v>120</v>
      </c>
      <c r="D35" s="44">
        <f>VLOOKUP(D$11&amp;$B35&amp;$C35,Data_Hospital!$A$2:$F$180,D$10,FALSE)</f>
        <v>19</v>
      </c>
      <c r="E35" s="44">
        <f>VLOOKUP(E$11&amp;$B35&amp;$C35,Data_Hospital!$A$2:$F$180,E$10,FALSE)</f>
        <v>20</v>
      </c>
      <c r="F35" s="46"/>
      <c r="G35" s="44">
        <f>VLOOKUP(G$11&amp;$B35&amp;$C35,Data_Hospital!$A$2:$F$180,G$10,FALSE)</f>
        <v>18</v>
      </c>
      <c r="H35" s="44">
        <f>VLOOKUP(H$11&amp;$B35&amp;$C35,Data_Hospital!$A$2:$F$180,H$10,FALSE)</f>
        <v>20</v>
      </c>
      <c r="J35" s="44">
        <f>IFERROR(VLOOKUP(J$11&amp;$B35&amp;$C35,Data_Hospital!$A$2:$F$267,J$10,FALSE),"n/a")</f>
        <v>17</v>
      </c>
      <c r="K35" s="44">
        <f>IFERROR(VLOOKUP(K$11&amp;$B35&amp;$C35,Data_Hospital!$A$2:$F$267,K$10,FALSE),"n/a")</f>
        <v>20</v>
      </c>
    </row>
    <row r="36" spans="2:11" x14ac:dyDescent="0.25">
      <c r="B36" s="40"/>
      <c r="C36" s="40" t="s">
        <v>121</v>
      </c>
      <c r="D36" s="44">
        <f>VLOOKUP(D$11&amp;$B36&amp;$C36,Data_Hospital!$A$2:$F$180,D$10,FALSE)</f>
        <v>85</v>
      </c>
      <c r="E36" s="44">
        <f>VLOOKUP(E$11&amp;$B36&amp;$C36,Data_Hospital!$A$2:$F$180,E$10,FALSE)</f>
        <v>94</v>
      </c>
      <c r="F36" s="46"/>
      <c r="G36" s="44">
        <f>VLOOKUP(G$11&amp;$B36&amp;$C36,Data_Hospital!$A$2:$F$180,G$10,FALSE)</f>
        <v>77</v>
      </c>
      <c r="H36" s="44">
        <f>VLOOKUP(H$11&amp;$B36&amp;$C36,Data_Hospital!$A$2:$F$180,H$10,FALSE)</f>
        <v>94</v>
      </c>
      <c r="J36" s="44">
        <f>IFERROR(VLOOKUP(J$11&amp;$B36&amp;$C36,Data_Hospital!$A$2:$F$267,J$10,FALSE),"n/a")</f>
        <v>83</v>
      </c>
      <c r="K36" s="44">
        <f>IFERROR(VLOOKUP(K$11&amp;$B36&amp;$C36,Data_Hospital!$A$2:$F$267,K$10,FALSE),"n/a")</f>
        <v>94</v>
      </c>
    </row>
    <row r="37" spans="2:11" x14ac:dyDescent="0.25">
      <c r="B37" s="40" t="s">
        <v>7</v>
      </c>
      <c r="C37" s="97" t="s">
        <v>414</v>
      </c>
      <c r="D37" s="72" t="s">
        <v>233</v>
      </c>
      <c r="E37" s="72" t="s">
        <v>233</v>
      </c>
      <c r="F37" s="46"/>
      <c r="G37" s="44" t="str">
        <f>VLOOKUP(G$11&amp;$B37&amp;$C37,Data_Hospital!$A$2:$F$180,G$10,FALSE)</f>
        <v>*</v>
      </c>
      <c r="H37" s="44">
        <f>VLOOKUP(H$11&amp;$B37&amp;$C37,Data_Hospital!$A$2:$F$180,H$10,FALSE)</f>
        <v>10</v>
      </c>
      <c r="J37" s="44" t="str">
        <f>IFERROR(VLOOKUP(J$11&amp;$B37&amp;$C37,Data_Hospital!$A$2:$F$267,J$10,FALSE),"n/a")</f>
        <v>*</v>
      </c>
      <c r="K37" s="44">
        <f>IFERROR(VLOOKUP(K$11&amp;$B37&amp;$C37,Data_Hospital!$A$2:$F$267,K$10,FALSE),"n/a")</f>
        <v>10</v>
      </c>
    </row>
    <row r="38" spans="2:11" x14ac:dyDescent="0.25">
      <c r="B38" s="40"/>
      <c r="C38" s="40" t="s">
        <v>122</v>
      </c>
      <c r="D38" s="72" t="s">
        <v>233</v>
      </c>
      <c r="E38" s="72" t="s">
        <v>233</v>
      </c>
      <c r="F38" s="46"/>
      <c r="G38" s="44" t="str">
        <f>VLOOKUP(G$11&amp;$B38&amp;$C38,Data_Hospital!$A$2:$F$180,G$10,FALSE)</f>
        <v>*</v>
      </c>
      <c r="H38" s="44">
        <f>VLOOKUP(H$11&amp;$B38&amp;$C38,Data_Hospital!$A$2:$F$180,H$10,FALSE)</f>
        <v>12</v>
      </c>
      <c r="J38" s="44">
        <f>IFERROR(VLOOKUP(J$11&amp;$B38&amp;$C38,Data_Hospital!$A$2:$F$267,J$10,FALSE),"n/a")</f>
        <v>12</v>
      </c>
      <c r="K38" s="44">
        <f>IFERROR(VLOOKUP(K$11&amp;$B38&amp;$C38,Data_Hospital!$A$2:$F$267,K$10,FALSE),"n/a")</f>
        <v>12</v>
      </c>
    </row>
    <row r="39" spans="2:11" x14ac:dyDescent="0.25">
      <c r="B39" s="40"/>
      <c r="C39" s="40" t="s">
        <v>123</v>
      </c>
      <c r="D39" s="44">
        <f>VLOOKUP(D$11&amp;$B39&amp;$C39,Data_Hospital!$A$2:$F$180,D$10,FALSE)</f>
        <v>246</v>
      </c>
      <c r="E39" s="44">
        <f>VLOOKUP(E$11&amp;$B39&amp;$C39,Data_Hospital!$A$2:$F$180,E$10,FALSE)</f>
        <v>277</v>
      </c>
      <c r="F39" s="46"/>
      <c r="G39" s="44">
        <f>VLOOKUP(G$11&amp;$B39&amp;$C39,Data_Hospital!$A$2:$F$180,G$10,FALSE)</f>
        <v>242</v>
      </c>
      <c r="H39" s="44">
        <f>VLOOKUP(H$11&amp;$B39&amp;$C39,Data_Hospital!$A$2:$F$180,H$10,FALSE)</f>
        <v>267</v>
      </c>
      <c r="J39" s="44">
        <f>IFERROR(VLOOKUP(J$11&amp;$B39&amp;$C39,Data_Hospital!$A$2:$F$267,J$10,FALSE),"n/a")</f>
        <v>226</v>
      </c>
      <c r="K39" s="44">
        <f>IFERROR(VLOOKUP(K$11&amp;$B39&amp;$C39,Data_Hospital!$A$2:$F$267,K$10,FALSE),"n/a")</f>
        <v>267</v>
      </c>
    </row>
    <row r="40" spans="2:11" x14ac:dyDescent="0.25">
      <c r="B40" s="40"/>
      <c r="C40" s="40" t="s">
        <v>124</v>
      </c>
      <c r="D40" s="44">
        <f>VLOOKUP(D$11&amp;$B40&amp;$C40,Data_Hospital!$A$2:$F$180,D$10,FALSE)</f>
        <v>11</v>
      </c>
      <c r="E40" s="44">
        <f>VLOOKUP(E$11&amp;$B40&amp;$C40,Data_Hospital!$A$2:$F$180,E$10,FALSE)</f>
        <v>14</v>
      </c>
      <c r="F40" s="46"/>
      <c r="G40" s="72" t="s">
        <v>233</v>
      </c>
      <c r="H40" s="72" t="s">
        <v>233</v>
      </c>
      <c r="J40" s="44" t="str">
        <f>IFERROR(VLOOKUP(J$11&amp;$B40&amp;$C40,Data_Hospital!$A$2:$F$267,J$10,FALSE),"n/a")</f>
        <v>n/a</v>
      </c>
      <c r="K40" s="44" t="str">
        <f>IFERROR(VLOOKUP(K$11&amp;$B40&amp;$C40,Data_Hospital!$A$2:$F$267,K$10,FALSE),"n/a")</f>
        <v>n/a</v>
      </c>
    </row>
    <row r="41" spans="2:11" x14ac:dyDescent="0.25">
      <c r="B41" s="40"/>
      <c r="C41" s="40" t="s">
        <v>125</v>
      </c>
      <c r="D41" s="44" t="str">
        <f>VLOOKUP(D$11&amp;$B41&amp;$C41,Data_Hospital!$A$2:$F$180,D$10,FALSE)</f>
        <v>*</v>
      </c>
      <c r="E41" s="44" t="str">
        <f>VLOOKUP(E$11&amp;$B41&amp;$C41,Data_Hospital!$A$2:$F$180,E$10,FALSE)</f>
        <v>*</v>
      </c>
      <c r="F41" s="46"/>
      <c r="G41" s="44" t="str">
        <f>VLOOKUP(G$11&amp;$B41&amp;$C41,Data_Hospital!$A$2:$F$180,G$10,FALSE)</f>
        <v>*</v>
      </c>
      <c r="H41" s="44">
        <f>VLOOKUP(H$11&amp;$B41&amp;$C41,Data_Hospital!$A$2:$F$180,H$10,FALSE)</f>
        <v>12</v>
      </c>
      <c r="J41" s="44" t="str">
        <f>IFERROR(VLOOKUP(J$11&amp;$B41&amp;$C41,Data_Hospital!$A$2:$F$267,J$10,FALSE),"n/a")</f>
        <v>*</v>
      </c>
      <c r="K41" s="44">
        <f>IFERROR(VLOOKUP(K$11&amp;$B41&amp;$C41,Data_Hospital!$A$2:$F$267,K$10,FALSE),"n/a")</f>
        <v>12</v>
      </c>
    </row>
    <row r="42" spans="2:11" x14ac:dyDescent="0.25">
      <c r="B42" s="40"/>
      <c r="C42" s="40" t="s">
        <v>126</v>
      </c>
      <c r="D42" s="44" t="str">
        <f>VLOOKUP(D$11&amp;$B42&amp;$C42,Data_Hospital!$A$2:$F$180,D$10,FALSE)</f>
        <v>*</v>
      </c>
      <c r="E42" s="44" t="str">
        <f>VLOOKUP(E$11&amp;$B42&amp;$C42,Data_Hospital!$A$2:$F$180,E$10,FALSE)</f>
        <v>*</v>
      </c>
      <c r="F42" s="46"/>
      <c r="G42" s="44" t="str">
        <f>VLOOKUP(G$11&amp;$B42&amp;$C42,Data_Hospital!$A$2:$F$180,G$10,FALSE)</f>
        <v>*</v>
      </c>
      <c r="H42" s="44">
        <f>VLOOKUP(H$11&amp;$B42&amp;$C42,Data_Hospital!$A$2:$F$180,H$10,FALSE)</f>
        <v>10</v>
      </c>
      <c r="J42" s="44" t="str">
        <f>IFERROR(VLOOKUP(J$11&amp;$B42&amp;$C42,Data_Hospital!$A$2:$F$267,J$10,FALSE),"n/a")</f>
        <v>*</v>
      </c>
      <c r="K42" s="44">
        <f>IFERROR(VLOOKUP(K$11&amp;$B42&amp;$C42,Data_Hospital!$A$2:$F$267,K$10,FALSE),"n/a")</f>
        <v>10</v>
      </c>
    </row>
    <row r="43" spans="2:11" x14ac:dyDescent="0.25">
      <c r="B43" s="40"/>
      <c r="C43" s="40" t="s">
        <v>127</v>
      </c>
      <c r="D43" s="44" t="str">
        <f>VLOOKUP(D$11&amp;$B43&amp;$C43,Data_Hospital!$A$2:$F$180,D$10,FALSE)</f>
        <v>*</v>
      </c>
      <c r="E43" s="44" t="str">
        <f>VLOOKUP(E$11&amp;$B43&amp;$C43,Data_Hospital!$A$2:$F$180,E$10,FALSE)</f>
        <v>*</v>
      </c>
      <c r="F43" s="46"/>
      <c r="G43" s="44" t="str">
        <f>VLOOKUP(G$11&amp;$B43&amp;$C43,Data_Hospital!$A$2:$F$180,G$10,FALSE)</f>
        <v>*</v>
      </c>
      <c r="H43" s="44" t="str">
        <f>VLOOKUP(H$11&amp;$B43&amp;$C43,Data_Hospital!$A$2:$F$180,H$10,FALSE)</f>
        <v>*</v>
      </c>
      <c r="J43" s="44" t="str">
        <f>IFERROR(VLOOKUP(J$11&amp;$B43&amp;$C43,Data_Hospital!$A$2:$F$267,J$10,FALSE),"n/a")</f>
        <v>*</v>
      </c>
      <c r="K43" s="44">
        <f>IFERROR(VLOOKUP(K$11&amp;$B43&amp;$C43,Data_Hospital!$A$2:$F$267,K$10,FALSE),"n/a")</f>
        <v>10</v>
      </c>
    </row>
    <row r="44" spans="2:11" x14ac:dyDescent="0.25">
      <c r="B44" s="40"/>
      <c r="C44" s="40" t="s">
        <v>128</v>
      </c>
      <c r="D44" s="44">
        <f>VLOOKUP(D$11&amp;$B44&amp;$C44,Data_Hospital!$A$2:$F$180,D$10,FALSE)</f>
        <v>20</v>
      </c>
      <c r="E44" s="44">
        <f>VLOOKUP(E$11&amp;$B44&amp;$C44,Data_Hospital!$A$2:$F$180,E$10,FALSE)</f>
        <v>20</v>
      </c>
      <c r="F44" s="46"/>
      <c r="G44" s="44">
        <f>VLOOKUP(G$11&amp;$B44&amp;$C44,Data_Hospital!$A$2:$F$180,G$10,FALSE)</f>
        <v>19</v>
      </c>
      <c r="H44" s="44">
        <f>VLOOKUP(H$11&amp;$B44&amp;$C44,Data_Hospital!$A$2:$F$180,H$10,FALSE)</f>
        <v>20</v>
      </c>
      <c r="J44" s="44">
        <f>IFERROR(VLOOKUP(J$11&amp;$B44&amp;$C44,Data_Hospital!$A$2:$F$267,J$10,FALSE),"n/a")</f>
        <v>15</v>
      </c>
      <c r="K44" s="44">
        <f>IFERROR(VLOOKUP(K$11&amp;$B44&amp;$C44,Data_Hospital!$A$2:$F$267,K$10,FALSE),"n/a")</f>
        <v>16</v>
      </c>
    </row>
    <row r="45" spans="2:11" x14ac:dyDescent="0.25">
      <c r="B45" s="40"/>
      <c r="C45" s="40" t="s">
        <v>129</v>
      </c>
      <c r="D45" s="44" t="str">
        <f>VLOOKUP(D$11&amp;$B45&amp;$C45,Data_Hospital!$A$2:$F$180,D$10,FALSE)</f>
        <v>*</v>
      </c>
      <c r="E45" s="44" t="str">
        <f>VLOOKUP(E$11&amp;$B45&amp;$C45,Data_Hospital!$A$2:$F$180,E$10,FALSE)</f>
        <v>*</v>
      </c>
      <c r="F45" s="46"/>
      <c r="G45" s="44" t="str">
        <f>VLOOKUP(G$11&amp;$B45&amp;$C45,Data_Hospital!$A$2:$F$180,G$10,FALSE)</f>
        <v>*</v>
      </c>
      <c r="H45" s="44" t="str">
        <f>VLOOKUP(H$11&amp;$B45&amp;$C45,Data_Hospital!$A$2:$F$180,H$10,FALSE)</f>
        <v>*</v>
      </c>
      <c r="J45" s="44" t="str">
        <f>IFERROR(VLOOKUP(J$11&amp;$B45&amp;$C45,Data_Hospital!$A$2:$F$267,J$10,FALSE),"n/a")</f>
        <v>*</v>
      </c>
      <c r="K45" s="44" t="str">
        <f>IFERROR(VLOOKUP(K$11&amp;$B45&amp;$C45,Data_Hospital!$A$2:$F$267,K$10,FALSE),"n/a")</f>
        <v>*</v>
      </c>
    </row>
    <row r="46" spans="2:11" x14ac:dyDescent="0.25">
      <c r="B46" s="40"/>
      <c r="C46" s="40" t="s">
        <v>130</v>
      </c>
      <c r="D46" s="44">
        <f>VLOOKUP(D$11&amp;$B46&amp;$C46,Data_Hospital!$A$2:$F$180,D$10,FALSE)</f>
        <v>15</v>
      </c>
      <c r="E46" s="44">
        <f>VLOOKUP(E$11&amp;$B46&amp;$C46,Data_Hospital!$A$2:$F$180,E$10,FALSE)</f>
        <v>18</v>
      </c>
      <c r="F46" s="46"/>
      <c r="G46" s="44">
        <f>VLOOKUP(G$11&amp;$B46&amp;$C46,Data_Hospital!$A$2:$F$180,G$10,FALSE)</f>
        <v>13</v>
      </c>
      <c r="H46" s="44">
        <f>VLOOKUP(H$11&amp;$B46&amp;$C46,Data_Hospital!$A$2:$F$180,H$10,FALSE)</f>
        <v>18</v>
      </c>
      <c r="J46" s="44" t="str">
        <f>IFERROR(VLOOKUP(J$11&amp;$B46&amp;$C46,Data_Hospital!$A$2:$F$267,J$10,FALSE),"n/a")</f>
        <v>*</v>
      </c>
      <c r="K46" s="44" t="str">
        <f>IFERROR(VLOOKUP(K$11&amp;$B46&amp;$C46,Data_Hospital!$A$2:$F$267,K$10,FALSE),"n/a")</f>
        <v>*</v>
      </c>
    </row>
    <row r="47" spans="2:11" x14ac:dyDescent="0.25">
      <c r="B47" s="40" t="s">
        <v>8</v>
      </c>
      <c r="C47" s="40" t="s">
        <v>131</v>
      </c>
      <c r="D47" s="44" t="str">
        <f>VLOOKUP(D$11&amp;$B47&amp;$C47,Data_Hospital!$A$2:$F$180,D$10,FALSE)</f>
        <v>*</v>
      </c>
      <c r="E47" s="44" t="str">
        <f>VLOOKUP(E$11&amp;$B47&amp;$C47,Data_Hospital!$A$2:$F$180,E$10,FALSE)</f>
        <v>*</v>
      </c>
      <c r="F47" s="46"/>
      <c r="G47" s="44">
        <f>VLOOKUP(G$11&amp;$B47&amp;$C47,Data_Hospital!$A$2:$F$180,G$10,FALSE)</f>
        <v>11</v>
      </c>
      <c r="H47" s="44">
        <f>VLOOKUP(H$11&amp;$B47&amp;$C47,Data_Hospital!$A$2:$F$180,H$10,FALSE)</f>
        <v>12</v>
      </c>
      <c r="J47" s="44">
        <f>IFERROR(VLOOKUP(J$11&amp;$B47&amp;$C47,Data_Hospital!$A$2:$F$267,J$10,FALSE),"n/a")</f>
        <v>11</v>
      </c>
      <c r="K47" s="44">
        <f>IFERROR(VLOOKUP(K$11&amp;$B47&amp;$C47,Data_Hospital!$A$2:$F$267,K$10,FALSE),"n/a")</f>
        <v>12</v>
      </c>
    </row>
    <row r="48" spans="2:11" x14ac:dyDescent="0.25">
      <c r="B48" s="40"/>
      <c r="C48" s="40" t="s">
        <v>132</v>
      </c>
      <c r="D48" s="44">
        <f>VLOOKUP(D$11&amp;$B48&amp;$C48,Data_Hospital!$A$2:$F$180,D$10,FALSE)</f>
        <v>16</v>
      </c>
      <c r="E48" s="44">
        <f>VLOOKUP(E$11&amp;$B48&amp;$C48,Data_Hospital!$A$2:$F$180,E$10,FALSE)</f>
        <v>18</v>
      </c>
      <c r="F48" s="46"/>
      <c r="G48" s="44">
        <f>VLOOKUP(G$11&amp;$B48&amp;$C48,Data_Hospital!$A$2:$F$180,G$10,FALSE)</f>
        <v>16</v>
      </c>
      <c r="H48" s="44">
        <f>VLOOKUP(H$11&amp;$B48&amp;$C48,Data_Hospital!$A$2:$F$180,H$10,FALSE)</f>
        <v>18</v>
      </c>
      <c r="J48" s="44">
        <f>IFERROR(VLOOKUP(J$11&amp;$B48&amp;$C48,Data_Hospital!$A$2:$F$267,J$10,FALSE),"n/a")</f>
        <v>13</v>
      </c>
      <c r="K48" s="44">
        <f>IFERROR(VLOOKUP(K$11&amp;$B48&amp;$C48,Data_Hospital!$A$2:$F$267,K$10,FALSE),"n/a")</f>
        <v>18</v>
      </c>
    </row>
    <row r="49" spans="2:11" x14ac:dyDescent="0.25">
      <c r="B49" s="40"/>
      <c r="C49" s="40" t="s">
        <v>133</v>
      </c>
      <c r="D49" s="44">
        <f>VLOOKUP(D$11&amp;$B49&amp;$C49,Data_Hospital!$A$2:$F$180,D$10,FALSE)</f>
        <v>45</v>
      </c>
      <c r="E49" s="44">
        <f>VLOOKUP(E$11&amp;$B49&amp;$C49,Data_Hospital!$A$2:$F$180,E$10,FALSE)</f>
        <v>46</v>
      </c>
      <c r="F49" s="46"/>
      <c r="G49" s="44">
        <f>VLOOKUP(G$11&amp;$B49&amp;$C49,Data_Hospital!$A$2:$F$180,G$10,FALSE)</f>
        <v>45</v>
      </c>
      <c r="H49" s="44">
        <f>VLOOKUP(H$11&amp;$B49&amp;$C49,Data_Hospital!$A$2:$F$180,H$10,FALSE)</f>
        <v>42</v>
      </c>
      <c r="J49" s="44">
        <f>IFERROR(VLOOKUP(J$11&amp;$B49&amp;$C49,Data_Hospital!$A$2:$F$267,J$10,FALSE),"n/a")</f>
        <v>41</v>
      </c>
      <c r="K49" s="44">
        <f>IFERROR(VLOOKUP(K$11&amp;$B49&amp;$C49,Data_Hospital!$A$2:$F$267,K$10,FALSE),"n/a")</f>
        <v>42</v>
      </c>
    </row>
    <row r="50" spans="2:11" x14ac:dyDescent="0.25">
      <c r="B50" s="40"/>
      <c r="C50" s="40" t="s">
        <v>134</v>
      </c>
      <c r="D50" s="44">
        <f>VLOOKUP(D$11&amp;$B50&amp;$C50,Data_Hospital!$A$2:$F$180,D$10,FALSE)</f>
        <v>29</v>
      </c>
      <c r="E50" s="44">
        <f>VLOOKUP(E$11&amp;$B50&amp;$C50,Data_Hospital!$A$2:$F$180,E$10,FALSE)</f>
        <v>28</v>
      </c>
      <c r="F50" s="46"/>
      <c r="G50" s="44">
        <f>VLOOKUP(G$11&amp;$B50&amp;$C50,Data_Hospital!$A$2:$F$180,G$10,FALSE)</f>
        <v>27</v>
      </c>
      <c r="H50" s="44">
        <f>VLOOKUP(H$11&amp;$B50&amp;$C50,Data_Hospital!$A$2:$F$180,H$10,FALSE)</f>
        <v>28</v>
      </c>
      <c r="J50" s="44">
        <f>IFERROR(VLOOKUP(J$11&amp;$B50&amp;$C50,Data_Hospital!$A$2:$F$267,J$10,FALSE),"n/a")</f>
        <v>25</v>
      </c>
      <c r="K50" s="44">
        <f>IFERROR(VLOOKUP(K$11&amp;$B50&amp;$C50,Data_Hospital!$A$2:$F$267,K$10,FALSE),"n/a")</f>
        <v>28</v>
      </c>
    </row>
    <row r="51" spans="2:11" x14ac:dyDescent="0.25">
      <c r="B51" s="40"/>
      <c r="C51" s="40" t="s">
        <v>135</v>
      </c>
      <c r="D51" s="44">
        <f>VLOOKUP(D$11&amp;$B51&amp;$C51,Data_Hospital!$A$2:$F$180,D$10,FALSE)</f>
        <v>57</v>
      </c>
      <c r="E51" s="44">
        <f>VLOOKUP(E$11&amp;$B51&amp;$C51,Data_Hospital!$A$2:$F$180,E$10,FALSE)</f>
        <v>57</v>
      </c>
      <c r="F51" s="46"/>
      <c r="G51" s="44">
        <f>VLOOKUP(G$11&amp;$B51&amp;$C51,Data_Hospital!$A$2:$F$180,G$10,FALSE)</f>
        <v>78</v>
      </c>
      <c r="H51" s="44">
        <f>VLOOKUP(H$11&amp;$B51&amp;$C51,Data_Hospital!$A$2:$F$180,H$10,FALSE)</f>
        <v>76</v>
      </c>
      <c r="J51" s="44">
        <f>IFERROR(VLOOKUP(J$11&amp;$B51&amp;$C51,Data_Hospital!$A$2:$F$267,J$10,FALSE),"n/a")</f>
        <v>72</v>
      </c>
      <c r="K51" s="44">
        <f>IFERROR(VLOOKUP(K$11&amp;$B51&amp;$C51,Data_Hospital!$A$2:$F$267,K$10,FALSE),"n/a")</f>
        <v>76</v>
      </c>
    </row>
    <row r="52" spans="2:11" x14ac:dyDescent="0.25">
      <c r="B52" s="40"/>
      <c r="C52" s="40" t="s">
        <v>136</v>
      </c>
      <c r="D52" s="44">
        <f>VLOOKUP(D$11&amp;$B52&amp;$C52,Data_Hospital!$A$2:$F$180,D$10,FALSE)</f>
        <v>36</v>
      </c>
      <c r="E52" s="44">
        <f>VLOOKUP(E$11&amp;$B52&amp;$C52,Data_Hospital!$A$2:$F$180,E$10,FALSE)</f>
        <v>39</v>
      </c>
      <c r="F52" s="46"/>
      <c r="G52" s="44">
        <f>VLOOKUP(G$11&amp;$B52&amp;$C52,Data_Hospital!$A$2:$F$180,G$10,FALSE)</f>
        <v>38</v>
      </c>
      <c r="H52" s="44">
        <f>VLOOKUP(H$11&amp;$B52&amp;$C52,Data_Hospital!$A$2:$F$180,H$10,FALSE)</f>
        <v>40</v>
      </c>
      <c r="J52" s="44">
        <f>IFERROR(VLOOKUP(J$11&amp;$B52&amp;$C52,Data_Hospital!$A$2:$F$267,J$10,FALSE),"n/a")</f>
        <v>40</v>
      </c>
      <c r="K52" s="44">
        <f>IFERROR(VLOOKUP(K$11&amp;$B52&amp;$C52,Data_Hospital!$A$2:$F$267,K$10,FALSE),"n/a")</f>
        <v>40</v>
      </c>
    </row>
    <row r="53" spans="2:11" x14ac:dyDescent="0.25">
      <c r="B53" s="40"/>
      <c r="C53" s="40" t="s">
        <v>137</v>
      </c>
      <c r="D53" s="44">
        <f>VLOOKUP(D$11&amp;$B53&amp;$C53,Data_Hospital!$A$2:$F$180,D$10,FALSE)</f>
        <v>19</v>
      </c>
      <c r="E53" s="44">
        <f>VLOOKUP(E$11&amp;$B53&amp;$C53,Data_Hospital!$A$2:$F$180,E$10,FALSE)</f>
        <v>20</v>
      </c>
      <c r="F53" s="46"/>
      <c r="G53" s="44">
        <f>VLOOKUP(G$11&amp;$B53&amp;$C53,Data_Hospital!$A$2:$F$180,G$10,FALSE)</f>
        <v>20</v>
      </c>
      <c r="H53" s="44">
        <f>VLOOKUP(H$11&amp;$B53&amp;$C53,Data_Hospital!$A$2:$F$180,H$10,FALSE)</f>
        <v>20</v>
      </c>
      <c r="J53" s="44">
        <f>IFERROR(VLOOKUP(J$11&amp;$B53&amp;$C53,Data_Hospital!$A$2:$F$267,J$10,FALSE),"n/a")</f>
        <v>16</v>
      </c>
      <c r="K53" s="44">
        <f>IFERROR(VLOOKUP(K$11&amp;$B53&amp;$C53,Data_Hospital!$A$2:$F$267,K$10,FALSE),"n/a")</f>
        <v>20</v>
      </c>
    </row>
    <row r="54" spans="2:11" x14ac:dyDescent="0.25">
      <c r="B54" s="40"/>
      <c r="C54" s="40" t="s">
        <v>138</v>
      </c>
      <c r="D54" s="44">
        <f>VLOOKUP(D$11&amp;$B54&amp;$C54,Data_Hospital!$A$2:$F$180,D$10,FALSE)</f>
        <v>16</v>
      </c>
      <c r="E54" s="44">
        <f>VLOOKUP(E$11&amp;$B54&amp;$C54,Data_Hospital!$A$2:$F$180,E$10,FALSE)</f>
        <v>16</v>
      </c>
      <c r="F54" s="46"/>
      <c r="G54" s="44">
        <f>VLOOKUP(G$11&amp;$B54&amp;$C54,Data_Hospital!$A$2:$F$180,G$10,FALSE)</f>
        <v>16</v>
      </c>
      <c r="H54" s="44">
        <f>VLOOKUP(H$11&amp;$B54&amp;$C54,Data_Hospital!$A$2:$F$180,H$10,FALSE)</f>
        <v>16</v>
      </c>
      <c r="J54" s="44">
        <f>IFERROR(VLOOKUP(J$11&amp;$B54&amp;$C54,Data_Hospital!$A$2:$F$267,J$10,FALSE),"n/a")</f>
        <v>15</v>
      </c>
      <c r="K54" s="44">
        <f>IFERROR(VLOOKUP(K$11&amp;$B54&amp;$C54,Data_Hospital!$A$2:$F$267,K$10,FALSE),"n/a")</f>
        <v>15</v>
      </c>
    </row>
    <row r="55" spans="2:11" x14ac:dyDescent="0.25">
      <c r="B55" s="40"/>
      <c r="C55" s="40" t="s">
        <v>230</v>
      </c>
      <c r="D55" s="72" t="s">
        <v>233</v>
      </c>
      <c r="E55" s="72" t="s">
        <v>233</v>
      </c>
      <c r="F55" s="46"/>
      <c r="G55" s="44" t="str">
        <f>VLOOKUP(G$11&amp;$B55&amp;$C55,Data_Hospital!$A$2:$F$180,G$10,FALSE)</f>
        <v>*</v>
      </c>
      <c r="H55" s="44" t="str">
        <f>VLOOKUP(H$11&amp;$B55&amp;$C55,Data_Hospital!$A$2:$F$180,H$10,FALSE)</f>
        <v>*</v>
      </c>
      <c r="J55" s="44" t="str">
        <f>IFERROR(VLOOKUP(J$11&amp;$B55&amp;$C55,Data_Hospital!$A$2:$F$267,J$10,FALSE),"n/a")</f>
        <v>*</v>
      </c>
      <c r="K55" s="44" t="str">
        <f>IFERROR(VLOOKUP(K$11&amp;$B55&amp;$C55,Data_Hospital!$A$2:$F$267,K$10,FALSE),"n/a")</f>
        <v>*</v>
      </c>
    </row>
    <row r="56" spans="2:11" x14ac:dyDescent="0.25">
      <c r="B56" s="40"/>
      <c r="C56" s="40" t="s">
        <v>83</v>
      </c>
      <c r="D56" s="44">
        <f>VLOOKUP(D$11&amp;$B56&amp;$C56,Data_Hospital!$A$2:$F$180,D$10,FALSE)</f>
        <v>58</v>
      </c>
      <c r="E56" s="44">
        <f>VLOOKUP(E$11&amp;$B56&amp;$C56,Data_Hospital!$A$2:$F$180,E$10,FALSE)</f>
        <v>58</v>
      </c>
      <c r="F56" s="46"/>
      <c r="G56" s="44">
        <f>VLOOKUP(G$11&amp;$B56&amp;$C56,Data_Hospital!$A$2:$F$180,G$10,FALSE)</f>
        <v>49</v>
      </c>
      <c r="H56" s="44">
        <f>VLOOKUP(H$11&amp;$B56&amp;$C56,Data_Hospital!$A$2:$F$180,H$10,FALSE)</f>
        <v>49</v>
      </c>
      <c r="J56" s="44">
        <f>IFERROR(VLOOKUP(J$11&amp;$B56&amp;$C56,Data_Hospital!$A$2:$F$267,J$10,FALSE),"n/a")</f>
        <v>48</v>
      </c>
      <c r="K56" s="44">
        <f>IFERROR(VLOOKUP(K$11&amp;$B56&amp;$C56,Data_Hospital!$A$2:$F$267,K$10,FALSE),"n/a")</f>
        <v>49</v>
      </c>
    </row>
    <row r="57" spans="2:11" x14ac:dyDescent="0.25">
      <c r="B57" s="40"/>
      <c r="C57" s="40" t="s">
        <v>84</v>
      </c>
      <c r="D57" s="44">
        <f>VLOOKUP(D$11&amp;$B57&amp;$C57,Data_Hospital!$A$2:$F$180,D$10,FALSE)</f>
        <v>138</v>
      </c>
      <c r="E57" s="44">
        <f>VLOOKUP(E$11&amp;$B57&amp;$C57,Data_Hospital!$A$2:$F$180,E$10,FALSE)</f>
        <v>157</v>
      </c>
      <c r="F57" s="46"/>
      <c r="G57" s="44">
        <f>VLOOKUP(G$11&amp;$B57&amp;$C57,Data_Hospital!$A$2:$F$180,G$10,FALSE)</f>
        <v>156</v>
      </c>
      <c r="H57" s="44">
        <f>VLOOKUP(H$11&amp;$B57&amp;$C57,Data_Hospital!$A$2:$F$180,H$10,FALSE)</f>
        <v>155</v>
      </c>
      <c r="J57" s="44">
        <f>IFERROR(VLOOKUP(J$11&amp;$B57&amp;$C57,Data_Hospital!$A$2:$F$267,J$10,FALSE),"n/a")</f>
        <v>125</v>
      </c>
      <c r="K57" s="44">
        <f>IFERROR(VLOOKUP(K$11&amp;$B57&amp;$C57,Data_Hospital!$A$2:$F$267,K$10,FALSE),"n/a")</f>
        <v>151</v>
      </c>
    </row>
    <row r="58" spans="2:11" x14ac:dyDescent="0.25">
      <c r="B58" s="40"/>
      <c r="C58" s="40" t="s">
        <v>85</v>
      </c>
      <c r="D58" s="44">
        <f>VLOOKUP(D$11&amp;$B58&amp;$C58,Data_Hospital!$A$2:$F$180,D$10,FALSE)</f>
        <v>212</v>
      </c>
      <c r="E58" s="44">
        <f>VLOOKUP(E$11&amp;$B58&amp;$C58,Data_Hospital!$A$2:$F$180,E$10,FALSE)</f>
        <v>226</v>
      </c>
      <c r="F58" s="46"/>
      <c r="G58" s="44">
        <f>VLOOKUP(G$11&amp;$B58&amp;$C58,Data_Hospital!$A$2:$F$180,G$10,FALSE)</f>
        <v>252</v>
      </c>
      <c r="H58" s="44">
        <f>VLOOKUP(H$11&amp;$B58&amp;$C58,Data_Hospital!$A$2:$F$180,H$10,FALSE)</f>
        <v>252</v>
      </c>
      <c r="J58" s="44">
        <f>IFERROR(VLOOKUP(J$11&amp;$B58&amp;$C58,Data_Hospital!$A$2:$F$267,J$10,FALSE),"n/a")</f>
        <v>241</v>
      </c>
      <c r="K58" s="44">
        <f>IFERROR(VLOOKUP(K$11&amp;$B58&amp;$C58,Data_Hospital!$A$2:$F$267,K$10,FALSE),"n/a")</f>
        <v>251</v>
      </c>
    </row>
    <row r="59" spans="2:11" x14ac:dyDescent="0.25">
      <c r="B59" s="40"/>
      <c r="C59" s="40" t="s">
        <v>139</v>
      </c>
      <c r="D59" s="44">
        <f>VLOOKUP(D$11&amp;$B59&amp;$C59,Data_Hospital!$A$2:$F$180,D$10,FALSE)</f>
        <v>44</v>
      </c>
      <c r="E59" s="44">
        <f>VLOOKUP(E$11&amp;$B59&amp;$C59,Data_Hospital!$A$2:$F$180,E$10,FALSE)</f>
        <v>46</v>
      </c>
      <c r="F59" s="46"/>
      <c r="G59" s="72" t="s">
        <v>233</v>
      </c>
      <c r="H59" s="72" t="s">
        <v>233</v>
      </c>
      <c r="J59" s="44" t="str">
        <f>IFERROR(VLOOKUP(J$11&amp;$B59&amp;$C59,Data_Hospital!$A$2:$F$267,J$10,FALSE),"n/a")</f>
        <v>n/a</v>
      </c>
      <c r="K59" s="44" t="str">
        <f>IFERROR(VLOOKUP(K$11&amp;$B59&amp;$C59,Data_Hospital!$A$2:$F$267,K$10,FALSE),"n/a")</f>
        <v>n/a</v>
      </c>
    </row>
    <row r="60" spans="2:11" x14ac:dyDescent="0.25">
      <c r="B60" s="40"/>
      <c r="C60" s="40" t="s">
        <v>140</v>
      </c>
      <c r="D60" s="44">
        <f>VLOOKUP(D$11&amp;$B60&amp;$C60,Data_Hospital!$A$2:$F$180,D$10,FALSE)</f>
        <v>36</v>
      </c>
      <c r="E60" s="44">
        <f>VLOOKUP(E$11&amp;$B60&amp;$C60,Data_Hospital!$A$2:$F$180,E$10,FALSE)</f>
        <v>48</v>
      </c>
      <c r="F60" s="46"/>
      <c r="G60" s="44">
        <v>28</v>
      </c>
      <c r="H60" s="44">
        <v>28</v>
      </c>
      <c r="J60" s="44">
        <f>IFERROR(VLOOKUP(J$11&amp;$B60&amp;$C60,Data_Hospital!$A$2:$F$267,J$10,FALSE),"n/a")</f>
        <v>21</v>
      </c>
      <c r="K60" s="44">
        <f>IFERROR(VLOOKUP(K$11&amp;$B60&amp;$C60,Data_Hospital!$A$2:$F$267,K$10,FALSE),"n/a")</f>
        <v>36</v>
      </c>
    </row>
    <row r="61" spans="2:11" x14ac:dyDescent="0.25">
      <c r="B61" s="40"/>
      <c r="C61" s="40" t="s">
        <v>141</v>
      </c>
      <c r="D61" s="44">
        <f>VLOOKUP(D$11&amp;$B61&amp;$C61,Data_Hospital!$A$2:$F$180,D$10,FALSE)</f>
        <v>30</v>
      </c>
      <c r="E61" s="44">
        <f>VLOOKUP(E$11&amp;$B61&amp;$C61,Data_Hospital!$A$2:$F$180,E$10,FALSE)</f>
        <v>30</v>
      </c>
      <c r="F61" s="46"/>
      <c r="G61" s="44">
        <f>VLOOKUP(G$11&amp;$B61&amp;$C61,Data_Hospital!$A$2:$F$180,G$10,FALSE)</f>
        <v>24</v>
      </c>
      <c r="H61" s="44">
        <f>VLOOKUP(H$11&amp;$B61&amp;$C61,Data_Hospital!$A$2:$F$180,H$10,FALSE)</f>
        <v>27</v>
      </c>
      <c r="J61" s="44">
        <f>IFERROR(VLOOKUP(J$11&amp;$B61&amp;$C61,Data_Hospital!$A$2:$F$267,J$10,FALSE),"n/a")</f>
        <v>26</v>
      </c>
      <c r="K61" s="44">
        <f>IFERROR(VLOOKUP(K$11&amp;$B61&amp;$C61,Data_Hospital!$A$2:$F$267,K$10,FALSE),"n/a")</f>
        <v>28</v>
      </c>
    </row>
    <row r="62" spans="2:11" x14ac:dyDescent="0.25">
      <c r="B62" s="40"/>
      <c r="C62" s="40" t="s">
        <v>86</v>
      </c>
      <c r="D62" s="44">
        <f>VLOOKUP(D$11&amp;$B62&amp;$C62,Data_Hospital!$A$2:$F$180,D$10,FALSE)</f>
        <v>200</v>
      </c>
      <c r="E62" s="44">
        <f>VLOOKUP(E$11&amp;$B62&amp;$C62,Data_Hospital!$A$2:$F$180,E$10,FALSE)</f>
        <v>210</v>
      </c>
      <c r="F62" s="46"/>
      <c r="G62" s="44">
        <f>VLOOKUP(G$11&amp;$B62&amp;$C62,Data_Hospital!$A$2:$F$180,G$10,FALSE)</f>
        <v>191</v>
      </c>
      <c r="H62" s="44">
        <f>VLOOKUP(H$11&amp;$B62&amp;$C62,Data_Hospital!$A$2:$F$180,H$10,FALSE)</f>
        <v>213</v>
      </c>
      <c r="J62" s="44">
        <f>IFERROR(VLOOKUP(J$11&amp;$B62&amp;$C62,Data_Hospital!$A$2:$F$267,J$10,FALSE),"n/a")</f>
        <v>170</v>
      </c>
      <c r="K62" s="44">
        <f>IFERROR(VLOOKUP(K$11&amp;$B62&amp;$C62,Data_Hospital!$A$2:$F$267,K$10,FALSE),"n/a")</f>
        <v>194</v>
      </c>
    </row>
    <row r="63" spans="2:11" x14ac:dyDescent="0.25">
      <c r="B63" s="40"/>
      <c r="C63" s="40" t="s">
        <v>142</v>
      </c>
      <c r="D63" s="44">
        <f>VLOOKUP(D$11&amp;$B63&amp;$C63,Data_Hospital!$A$2:$F$180,D$10,FALSE)</f>
        <v>51</v>
      </c>
      <c r="E63" s="44">
        <f>VLOOKUP(E$11&amp;$B63&amp;$C63,Data_Hospital!$A$2:$F$180,E$10,FALSE)</f>
        <v>53</v>
      </c>
      <c r="F63" s="46"/>
      <c r="G63" s="44">
        <f>VLOOKUP(G$11&amp;$B63&amp;$C63,Data_Hospital!$A$2:$F$180,G$10,FALSE)</f>
        <v>43</v>
      </c>
      <c r="H63" s="44">
        <f>VLOOKUP(H$11&amp;$B63&amp;$C63,Data_Hospital!$A$2:$F$180,H$10,FALSE)</f>
        <v>60</v>
      </c>
      <c r="J63" s="44">
        <f>IFERROR(VLOOKUP(J$11&amp;$B63&amp;$C63,Data_Hospital!$A$2:$F$267,J$10,FALSE),"n/a")</f>
        <v>39</v>
      </c>
      <c r="K63" s="44">
        <f>IFERROR(VLOOKUP(K$11&amp;$B63&amp;$C63,Data_Hospital!$A$2:$F$267,K$10,FALSE),"n/a")</f>
        <v>52</v>
      </c>
    </row>
    <row r="64" spans="2:11" x14ac:dyDescent="0.25">
      <c r="B64" s="40"/>
      <c r="C64" s="40" t="s">
        <v>143</v>
      </c>
      <c r="D64" s="44" t="str">
        <f>VLOOKUP(D$11&amp;$B64&amp;$C64,Data_Hospital!$A$2:$F$180,D$10,FALSE)</f>
        <v>*</v>
      </c>
      <c r="E64" s="44" t="str">
        <f>VLOOKUP(E$11&amp;$B64&amp;$C64,Data_Hospital!$A$2:$F$180,E$10,FALSE)</f>
        <v>*</v>
      </c>
      <c r="F64" s="46"/>
      <c r="G64" s="44" t="str">
        <f>VLOOKUP(G$11&amp;$B64&amp;$C64,Data_Hospital!$A$2:$F$180,G$10,FALSE)</f>
        <v>*</v>
      </c>
      <c r="H64" s="44" t="str">
        <f>VLOOKUP(H$11&amp;$B64&amp;$C64,Data_Hospital!$A$2:$F$180,H$10,FALSE)</f>
        <v>*</v>
      </c>
      <c r="J64" s="44" t="str">
        <f>IFERROR(VLOOKUP(J$11&amp;$B64&amp;$C64,Data_Hospital!$A$2:$F$267,J$10,FALSE),"n/a")</f>
        <v>*</v>
      </c>
      <c r="K64" s="44" t="str">
        <f>IFERROR(VLOOKUP(K$11&amp;$B64&amp;$C64,Data_Hospital!$A$2:$F$267,K$10,FALSE),"n/a")</f>
        <v>*</v>
      </c>
    </row>
    <row r="65" spans="2:11" x14ac:dyDescent="0.25">
      <c r="B65" s="40"/>
      <c r="C65" s="40" t="s">
        <v>144</v>
      </c>
      <c r="D65" s="44" t="str">
        <f>VLOOKUP(D$11&amp;$B65&amp;$C65,Data_Hospital!$A$2:$F$180,D$10,FALSE)</f>
        <v>*</v>
      </c>
      <c r="E65" s="44" t="str">
        <f>VLOOKUP(E$11&amp;$B65&amp;$C65,Data_Hospital!$A$2:$F$180,E$10,FALSE)</f>
        <v>*</v>
      </c>
      <c r="F65" s="46"/>
      <c r="G65" s="44" t="str">
        <f>VLOOKUP(G$11&amp;$B65&amp;$C65,Data_Hospital!$A$2:$F$180,G$10,FALSE)</f>
        <v>*</v>
      </c>
      <c r="H65" s="44" t="str">
        <f>VLOOKUP(H$11&amp;$B65&amp;$C65,Data_Hospital!$A$2:$F$180,H$10,FALSE)</f>
        <v>*</v>
      </c>
      <c r="J65" s="44" t="str">
        <f>IFERROR(VLOOKUP(J$11&amp;$B65&amp;$C65,Data_Hospital!$A$2:$F$267,J$10,FALSE),"n/a")</f>
        <v>*</v>
      </c>
      <c r="K65" s="44" t="str">
        <f>IFERROR(VLOOKUP(K$11&amp;$B65&amp;$C65,Data_Hospital!$A$2:$F$267,K$10,FALSE),"n/a")</f>
        <v>*</v>
      </c>
    </row>
    <row r="66" spans="2:11" x14ac:dyDescent="0.25">
      <c r="B66" s="40"/>
      <c r="C66" s="40" t="s">
        <v>145</v>
      </c>
      <c r="D66" s="44">
        <f>VLOOKUP(D$11&amp;$B66&amp;$C66,Data_Hospital!$A$2:$F$180,D$10,FALSE)</f>
        <v>70</v>
      </c>
      <c r="E66" s="44">
        <f>VLOOKUP(E$11&amp;$B66&amp;$C66,Data_Hospital!$A$2:$F$180,E$10,FALSE)</f>
        <v>74</v>
      </c>
      <c r="F66" s="46"/>
      <c r="G66" s="44">
        <f>VLOOKUP(G$11&amp;$B66&amp;$C66,Data_Hospital!$A$2:$F$180,G$10,FALSE)</f>
        <v>73</v>
      </c>
      <c r="H66" s="44">
        <f>VLOOKUP(H$11&amp;$B66&amp;$C66,Data_Hospital!$A$2:$F$180,H$10,FALSE)</f>
        <v>74</v>
      </c>
      <c r="J66" s="44">
        <f>IFERROR(VLOOKUP(J$11&amp;$B66&amp;$C66,Data_Hospital!$A$2:$F$267,J$10,FALSE),"n/a")</f>
        <v>67</v>
      </c>
      <c r="K66" s="44">
        <f>IFERROR(VLOOKUP(K$11&amp;$B66&amp;$C66,Data_Hospital!$A$2:$F$267,K$10,FALSE),"n/a")</f>
        <v>74</v>
      </c>
    </row>
    <row r="67" spans="2:11" x14ac:dyDescent="0.25">
      <c r="B67" s="40"/>
      <c r="C67" s="40" t="s">
        <v>146</v>
      </c>
      <c r="D67" s="44">
        <f>VLOOKUP(D$11&amp;$B67&amp;$C67,Data_Hospital!$A$2:$F$180,D$10,FALSE)</f>
        <v>24</v>
      </c>
      <c r="E67" s="44">
        <f>VLOOKUP(E$11&amp;$B67&amp;$C67,Data_Hospital!$A$2:$F$180,E$10,FALSE)</f>
        <v>24</v>
      </c>
      <c r="F67" s="46"/>
      <c r="G67" s="44">
        <f>VLOOKUP(G$11&amp;$B67&amp;$C67,Data_Hospital!$A$2:$F$180,G$10,FALSE)</f>
        <v>24</v>
      </c>
      <c r="H67" s="44">
        <f>VLOOKUP(H$11&amp;$B67&amp;$C67,Data_Hospital!$A$2:$F$180,H$10,FALSE)</f>
        <v>24</v>
      </c>
      <c r="J67" s="44">
        <f>IFERROR(VLOOKUP(J$11&amp;$B67&amp;$C67,Data_Hospital!$A$2:$F$267,J$10,FALSE),"n/a")</f>
        <v>17</v>
      </c>
      <c r="K67" s="44">
        <f>IFERROR(VLOOKUP(K$11&amp;$B67&amp;$C67,Data_Hospital!$A$2:$F$267,K$10,FALSE),"n/a")</f>
        <v>24</v>
      </c>
    </row>
    <row r="68" spans="2:11" x14ac:dyDescent="0.25">
      <c r="B68" s="40" t="s">
        <v>9</v>
      </c>
      <c r="C68" s="40" t="s">
        <v>147</v>
      </c>
      <c r="D68" s="44">
        <f>VLOOKUP(D$11&amp;$B68&amp;$C68,Data_Hospital!$A$2:$F$180,D$10,FALSE)</f>
        <v>20</v>
      </c>
      <c r="E68" s="44">
        <f>VLOOKUP(E$11&amp;$B68&amp;$C68,Data_Hospital!$A$2:$F$180,E$10,FALSE)</f>
        <v>30</v>
      </c>
      <c r="F68" s="46"/>
      <c r="G68" s="44">
        <f>VLOOKUP(G$11&amp;$B68&amp;$C68,Data_Hospital!$A$2:$F$180,G$10,FALSE)</f>
        <v>18</v>
      </c>
      <c r="H68" s="44">
        <f>VLOOKUP(H$11&amp;$B68&amp;$C68,Data_Hospital!$A$2:$F$180,H$10,FALSE)</f>
        <v>27</v>
      </c>
      <c r="J68" s="44">
        <f>IFERROR(VLOOKUP(J$11&amp;$B68&amp;$C68,Data_Hospital!$A$2:$F$267,J$10,FALSE),"n/a")</f>
        <v>10</v>
      </c>
      <c r="K68" s="44">
        <f>IFERROR(VLOOKUP(K$11&amp;$B68&amp;$C68,Data_Hospital!$A$2:$F$267,K$10,FALSE),"n/a")</f>
        <v>21</v>
      </c>
    </row>
    <row r="69" spans="2:11" x14ac:dyDescent="0.25">
      <c r="B69" s="40"/>
      <c r="C69" s="40" t="s">
        <v>148</v>
      </c>
      <c r="D69" s="44">
        <f>VLOOKUP(D$11&amp;$B69&amp;$C69,Data_Hospital!$A$2:$F$180,D$10,FALSE)</f>
        <v>11</v>
      </c>
      <c r="E69" s="44">
        <f>VLOOKUP(E$11&amp;$B69&amp;$C69,Data_Hospital!$A$2:$F$180,E$10,FALSE)</f>
        <v>12</v>
      </c>
      <c r="F69" s="46"/>
      <c r="G69" s="44">
        <f>VLOOKUP(G$11&amp;$B69&amp;$C69,Data_Hospital!$A$2:$F$180,G$10,FALSE)</f>
        <v>12</v>
      </c>
      <c r="H69" s="44">
        <f>VLOOKUP(H$11&amp;$B69&amp;$C69,Data_Hospital!$A$2:$F$180,H$10,FALSE)</f>
        <v>12</v>
      </c>
      <c r="J69" s="44" t="str">
        <f>IFERROR(VLOOKUP(J$11&amp;$B69&amp;$C69,Data_Hospital!$A$2:$F$267,J$10,FALSE),"n/a")</f>
        <v>*</v>
      </c>
      <c r="K69" s="44" t="str">
        <f>IFERROR(VLOOKUP(K$11&amp;$B69&amp;$C69,Data_Hospital!$A$2:$F$267,K$10,FALSE),"n/a")</f>
        <v>*</v>
      </c>
    </row>
    <row r="70" spans="2:11" x14ac:dyDescent="0.25">
      <c r="B70" s="40"/>
      <c r="C70" s="40" t="s">
        <v>149</v>
      </c>
      <c r="D70" s="44" t="str">
        <f>VLOOKUP(D$11&amp;$B70&amp;$C70,Data_Hospital!$A$2:$F$180,D$10,FALSE)</f>
        <v>*</v>
      </c>
      <c r="E70" s="44" t="str">
        <f>VLOOKUP(E$11&amp;$B70&amp;$C70,Data_Hospital!$A$2:$F$180,E$10,FALSE)</f>
        <v>*</v>
      </c>
      <c r="F70" s="46"/>
      <c r="G70" s="44" t="str">
        <f>VLOOKUP(G$11&amp;$B70&amp;$C70,Data_Hospital!$A$2:$F$180,G$10,FALSE)</f>
        <v>*</v>
      </c>
      <c r="H70" s="44" t="str">
        <f>VLOOKUP(H$11&amp;$B70&amp;$C70,Data_Hospital!$A$2:$F$180,H$10,FALSE)</f>
        <v>*</v>
      </c>
      <c r="J70" s="44" t="str">
        <f>IFERROR(VLOOKUP(J$11&amp;$B70&amp;$C70,Data_Hospital!$A$2:$F$267,J$10,FALSE),"n/a")</f>
        <v>n/a</v>
      </c>
      <c r="K70" s="44" t="str">
        <f>IFERROR(VLOOKUP(K$11&amp;$B70&amp;$C70,Data_Hospital!$A$2:$F$267,K$10,FALSE),"n/a")</f>
        <v>n/a</v>
      </c>
    </row>
    <row r="71" spans="2:11" x14ac:dyDescent="0.25">
      <c r="B71" s="40"/>
      <c r="C71" s="40" t="s">
        <v>150</v>
      </c>
      <c r="D71" s="44">
        <f>VLOOKUP(D$11&amp;$B71&amp;$C71,Data_Hospital!$A$2:$F$180,D$10,FALSE)</f>
        <v>124</v>
      </c>
      <c r="E71" s="44">
        <f>VLOOKUP(E$11&amp;$B71&amp;$C71,Data_Hospital!$A$2:$F$180,E$10,FALSE)</f>
        <v>137</v>
      </c>
      <c r="F71" s="46"/>
      <c r="G71" s="44">
        <f>VLOOKUP(G$11&amp;$B71&amp;$C71,Data_Hospital!$A$2:$F$180,G$10,FALSE)</f>
        <v>130</v>
      </c>
      <c r="H71" s="44">
        <f>VLOOKUP(H$11&amp;$B71&amp;$C71,Data_Hospital!$A$2:$F$180,H$10,FALSE)</f>
        <v>135</v>
      </c>
      <c r="J71" s="44">
        <f>IFERROR(VLOOKUP(J$11&amp;$B71&amp;$C71,Data_Hospital!$A$2:$F$267,J$10,FALSE),"n/a")</f>
        <v>132</v>
      </c>
      <c r="K71" s="44">
        <f>IFERROR(VLOOKUP(K$11&amp;$B71&amp;$C71,Data_Hospital!$A$2:$F$267,K$10,FALSE),"n/a")</f>
        <v>135</v>
      </c>
    </row>
    <row r="72" spans="2:11" x14ac:dyDescent="0.25">
      <c r="B72" s="40"/>
      <c r="C72" s="40" t="s">
        <v>151</v>
      </c>
      <c r="D72" s="44" t="str">
        <f>VLOOKUP(D$11&amp;$B72&amp;$C72,Data_Hospital!$A$2:$F$180,D$10,FALSE)</f>
        <v>*</v>
      </c>
      <c r="E72" s="44" t="str">
        <f>VLOOKUP(E$11&amp;$B72&amp;$C72,Data_Hospital!$A$2:$F$180,E$10,FALSE)</f>
        <v>*</v>
      </c>
      <c r="F72" s="46"/>
      <c r="G72" s="44" t="str">
        <f>VLOOKUP(G$11&amp;$B72&amp;$C72,Data_Hospital!$A$2:$F$180,G$10,FALSE)</f>
        <v>*</v>
      </c>
      <c r="H72" s="44" t="str">
        <f>VLOOKUP(H$11&amp;$B72&amp;$C72,Data_Hospital!$A$2:$F$180,H$10,FALSE)</f>
        <v>*</v>
      </c>
      <c r="J72" s="44" t="str">
        <f>IFERROR(VLOOKUP(J$11&amp;$B72&amp;$C72,Data_Hospital!$A$2:$F$267,J$10,FALSE),"n/a")</f>
        <v>*</v>
      </c>
      <c r="K72" s="44" t="str">
        <f>IFERROR(VLOOKUP(K$11&amp;$B72&amp;$C72,Data_Hospital!$A$2:$F$267,K$10,FALSE),"n/a")</f>
        <v>*</v>
      </c>
    </row>
    <row r="73" spans="2:11" x14ac:dyDescent="0.25">
      <c r="B73" s="40" t="s">
        <v>10</v>
      </c>
      <c r="C73" s="40" t="s">
        <v>87</v>
      </c>
      <c r="D73" s="44">
        <f>VLOOKUP(D$11&amp;$B73&amp;$C73,Data_Hospital!$A$2:$F$180,D$10,FALSE)</f>
        <v>30</v>
      </c>
      <c r="E73" s="44">
        <f>VLOOKUP(E$11&amp;$B73&amp;$C73,Data_Hospital!$A$2:$F$180,E$10,FALSE)</f>
        <v>32</v>
      </c>
      <c r="F73" s="46"/>
      <c r="G73" s="44">
        <f>VLOOKUP(G$11&amp;$B73&amp;$C73,Data_Hospital!$A$2:$F$180,G$10,FALSE)</f>
        <v>18</v>
      </c>
      <c r="H73" s="44">
        <f>VLOOKUP(H$11&amp;$B73&amp;$C73,Data_Hospital!$A$2:$F$180,H$10,FALSE)</f>
        <v>22</v>
      </c>
      <c r="J73" s="44">
        <f>IFERROR(VLOOKUP(J$11&amp;$B73&amp;$C73,Data_Hospital!$A$2:$F$267,J$10,FALSE),"n/a")</f>
        <v>12</v>
      </c>
      <c r="K73" s="44">
        <f>IFERROR(VLOOKUP(K$11&amp;$B73&amp;$C73,Data_Hospital!$A$2:$F$267,K$10,FALSE),"n/a")</f>
        <v>12</v>
      </c>
    </row>
    <row r="74" spans="2:11" x14ac:dyDescent="0.25">
      <c r="B74" s="40"/>
      <c r="C74" s="40" t="s">
        <v>152</v>
      </c>
      <c r="D74" s="44">
        <f>VLOOKUP(D$11&amp;$B74&amp;$C74,Data_Hospital!$A$2:$F$180,D$10,FALSE)</f>
        <v>25</v>
      </c>
      <c r="E74" s="44">
        <f>VLOOKUP(E$11&amp;$B74&amp;$C74,Data_Hospital!$A$2:$F$180,E$10,FALSE)</f>
        <v>24</v>
      </c>
      <c r="F74" s="46"/>
      <c r="G74" s="44">
        <f>VLOOKUP(G$11&amp;$B74&amp;$C74,Data_Hospital!$A$2:$F$180,G$10,FALSE)</f>
        <v>21</v>
      </c>
      <c r="H74" s="44">
        <f>VLOOKUP(H$11&amp;$B74&amp;$C74,Data_Hospital!$A$2:$F$180,H$10,FALSE)</f>
        <v>24</v>
      </c>
      <c r="J74" s="44">
        <f>IFERROR(VLOOKUP(J$11&amp;$B74&amp;$C74,Data_Hospital!$A$2:$F$267,J$10,FALSE),"n/a")</f>
        <v>24</v>
      </c>
      <c r="K74" s="44">
        <f>IFERROR(VLOOKUP(K$11&amp;$B74&amp;$C74,Data_Hospital!$A$2:$F$267,K$10,FALSE),"n/a")</f>
        <v>24</v>
      </c>
    </row>
    <row r="75" spans="2:11" x14ac:dyDescent="0.25">
      <c r="B75" s="40"/>
      <c r="C75" s="40" t="s">
        <v>153</v>
      </c>
      <c r="D75" s="44">
        <f>VLOOKUP(D$11&amp;$B75&amp;$C75,Data_Hospital!$A$2:$F$180,D$10,FALSE)</f>
        <v>29</v>
      </c>
      <c r="E75" s="44">
        <f>VLOOKUP(E$11&amp;$B75&amp;$C75,Data_Hospital!$A$2:$F$180,E$10,FALSE)</f>
        <v>52</v>
      </c>
      <c r="F75" s="46"/>
      <c r="G75" s="44">
        <f>VLOOKUP(G$11&amp;$B75&amp;$C75,Data_Hospital!$A$2:$F$180,G$10,FALSE)</f>
        <v>28</v>
      </c>
      <c r="H75" s="44">
        <f>VLOOKUP(H$11&amp;$B75&amp;$C75,Data_Hospital!$A$2:$F$180,H$10,FALSE)</f>
        <v>52</v>
      </c>
      <c r="J75" s="44">
        <f>IFERROR(VLOOKUP(J$11&amp;$B75&amp;$C75,Data_Hospital!$A$2:$F$267,J$10,FALSE),"n/a")</f>
        <v>24</v>
      </c>
      <c r="K75" s="44">
        <f>IFERROR(VLOOKUP(K$11&amp;$B75&amp;$C75,Data_Hospital!$A$2:$F$267,K$10,FALSE),"n/a")</f>
        <v>52</v>
      </c>
    </row>
    <row r="76" spans="2:11" x14ac:dyDescent="0.25">
      <c r="B76" s="40"/>
      <c r="C76" s="40" t="s">
        <v>154</v>
      </c>
      <c r="D76" s="44">
        <f>VLOOKUP(D$11&amp;$B76&amp;$C76,Data_Hospital!$A$2:$F$180,D$10,FALSE)</f>
        <v>30</v>
      </c>
      <c r="E76" s="44">
        <f>VLOOKUP(E$11&amp;$B76&amp;$C76,Data_Hospital!$A$2:$F$180,E$10,FALSE)</f>
        <v>30</v>
      </c>
      <c r="F76" s="46"/>
      <c r="G76" s="44">
        <f>VLOOKUP(G$11&amp;$B76&amp;$C76,Data_Hospital!$A$2:$F$180,G$10,FALSE)</f>
        <v>27</v>
      </c>
      <c r="H76" s="44">
        <f>VLOOKUP(H$11&amp;$B76&amp;$C76,Data_Hospital!$A$2:$F$180,H$10,FALSE)</f>
        <v>30</v>
      </c>
      <c r="J76" s="44">
        <f>IFERROR(VLOOKUP(J$11&amp;$B76&amp;$C76,Data_Hospital!$A$2:$F$267,J$10,FALSE),"n/a")</f>
        <v>25</v>
      </c>
      <c r="K76" s="44">
        <f>IFERROR(VLOOKUP(K$11&amp;$B76&amp;$C76,Data_Hospital!$A$2:$F$267,K$10,FALSE),"n/a")</f>
        <v>30</v>
      </c>
    </row>
    <row r="77" spans="2:11" x14ac:dyDescent="0.25">
      <c r="B77" s="40"/>
      <c r="C77" s="40" t="s">
        <v>155</v>
      </c>
      <c r="D77" s="44">
        <f>VLOOKUP(D$11&amp;$B77&amp;$C77,Data_Hospital!$A$2:$F$180,D$10,FALSE)</f>
        <v>70</v>
      </c>
      <c r="E77" s="44">
        <f>VLOOKUP(E$11&amp;$B77&amp;$C77,Data_Hospital!$A$2:$F$180,E$10,FALSE)</f>
        <v>90</v>
      </c>
      <c r="F77" s="46"/>
      <c r="G77" s="44">
        <f>VLOOKUP(G$11&amp;$B77&amp;$C77,Data_Hospital!$A$2:$F$180,G$10,FALSE)</f>
        <v>52</v>
      </c>
      <c r="H77" s="44">
        <f>VLOOKUP(H$11&amp;$B77&amp;$C77,Data_Hospital!$A$2:$F$180,H$10,FALSE)</f>
        <v>90</v>
      </c>
      <c r="J77" s="44">
        <f>IFERROR(VLOOKUP(J$11&amp;$B77&amp;$C77,Data_Hospital!$A$2:$F$267,J$10,FALSE),"n/a")</f>
        <v>43</v>
      </c>
      <c r="K77" s="44">
        <f>IFERROR(VLOOKUP(K$11&amp;$B77&amp;$C77,Data_Hospital!$A$2:$F$267,K$10,FALSE),"n/a")</f>
        <v>90</v>
      </c>
    </row>
    <row r="78" spans="2:11" x14ac:dyDescent="0.25">
      <c r="B78" s="40"/>
      <c r="C78" s="40" t="s">
        <v>156</v>
      </c>
      <c r="D78" s="44" t="str">
        <f>VLOOKUP(D$11&amp;$B78&amp;$C78,Data_Hospital!$A$2:$F$180,D$10,FALSE)</f>
        <v>*</v>
      </c>
      <c r="E78" s="44" t="str">
        <f>VLOOKUP(E$11&amp;$B78&amp;$C78,Data_Hospital!$A$2:$F$180,E$10,FALSE)</f>
        <v>*</v>
      </c>
      <c r="F78" s="46"/>
      <c r="G78" s="44" t="str">
        <f>VLOOKUP(G$11&amp;$B78&amp;$C78,Data_Hospital!$A$2:$F$180,G$10,FALSE)</f>
        <v>*</v>
      </c>
      <c r="H78" s="44">
        <f>VLOOKUP(H$11&amp;$B78&amp;$C78,Data_Hospital!$A$2:$F$180,H$10,FALSE)</f>
        <v>12</v>
      </c>
      <c r="J78" s="44">
        <f>IFERROR(VLOOKUP(J$11&amp;$B78&amp;$C78,Data_Hospital!$A$2:$F$267,J$10,FALSE),"n/a")</f>
        <v>12</v>
      </c>
      <c r="K78" s="44">
        <f>IFERROR(VLOOKUP(K$11&amp;$B78&amp;$C78,Data_Hospital!$A$2:$F$267,K$10,FALSE),"n/a")</f>
        <v>12</v>
      </c>
    </row>
    <row r="79" spans="2:11" x14ac:dyDescent="0.25">
      <c r="B79" s="40"/>
      <c r="C79" s="40" t="s">
        <v>157</v>
      </c>
      <c r="D79" s="44" t="str">
        <f>VLOOKUP(D$11&amp;$B79&amp;$C79,Data_Hospital!$A$2:$F$180,D$10,FALSE)</f>
        <v>*</v>
      </c>
      <c r="E79" s="44" t="str">
        <f>VLOOKUP(E$11&amp;$B79&amp;$C79,Data_Hospital!$A$2:$F$180,E$10,FALSE)</f>
        <v>*</v>
      </c>
      <c r="F79" s="46"/>
      <c r="G79" s="44" t="str">
        <f>VLOOKUP(G$11&amp;$B79&amp;$C79,Data_Hospital!$A$2:$F$180,G$10,FALSE)</f>
        <v>*</v>
      </c>
      <c r="H79" s="44">
        <f>VLOOKUP(H$11&amp;$B79&amp;$C79,Data_Hospital!$A$2:$F$180,H$10,FALSE)</f>
        <v>16</v>
      </c>
      <c r="J79" s="44" t="str">
        <f>IFERROR(VLOOKUP(J$11&amp;$B79&amp;$C79,Data_Hospital!$A$2:$F$267,J$10,FALSE),"n/a")</f>
        <v>n/a</v>
      </c>
      <c r="K79" s="44" t="str">
        <f>IFERROR(VLOOKUP(K$11&amp;$B79&amp;$C79,Data_Hospital!$A$2:$F$267,K$10,FALSE),"n/a")</f>
        <v>n/a</v>
      </c>
    </row>
    <row r="80" spans="2:11" x14ac:dyDescent="0.25">
      <c r="B80" s="40"/>
      <c r="C80" s="40" t="s">
        <v>88</v>
      </c>
      <c r="D80" s="44">
        <f>VLOOKUP(D$11&amp;$B80&amp;$C80,Data_Hospital!$A$2:$F$180,D$10,FALSE)</f>
        <v>47</v>
      </c>
      <c r="E80" s="44">
        <f>VLOOKUP(E$11&amp;$B80&amp;$C80,Data_Hospital!$A$2:$F$180,E$10,FALSE)</f>
        <v>55</v>
      </c>
      <c r="F80" s="46"/>
      <c r="G80" s="44">
        <f>VLOOKUP(G$11&amp;$B80&amp;$C80,Data_Hospital!$A$2:$F$180,G$10,FALSE)</f>
        <v>54</v>
      </c>
      <c r="H80" s="44">
        <f>VLOOKUP(H$11&amp;$B80&amp;$C80,Data_Hospital!$A$2:$F$180,H$10,FALSE)</f>
        <v>55</v>
      </c>
      <c r="J80" s="44">
        <f>IFERROR(VLOOKUP(J$11&amp;$B80&amp;$C80,Data_Hospital!$A$2:$F$267,J$10,FALSE),"n/a")</f>
        <v>45</v>
      </c>
      <c r="K80" s="44">
        <f>IFERROR(VLOOKUP(K$11&amp;$B80&amp;$C80,Data_Hospital!$A$2:$F$267,K$10,FALSE),"n/a")</f>
        <v>49</v>
      </c>
    </row>
    <row r="81" spans="2:11" x14ac:dyDescent="0.25">
      <c r="B81" s="40"/>
      <c r="C81" s="40" t="s">
        <v>89</v>
      </c>
      <c r="D81" s="44">
        <f>VLOOKUP(D$11&amp;$B81&amp;$C81,Data_Hospital!$A$2:$F$180,D$10,FALSE)</f>
        <v>18</v>
      </c>
      <c r="E81" s="44">
        <f>VLOOKUP(E$11&amp;$B81&amp;$C81,Data_Hospital!$A$2:$F$180,E$10,FALSE)</f>
        <v>60</v>
      </c>
      <c r="F81" s="46"/>
      <c r="G81" s="44">
        <f>VLOOKUP(G$11&amp;$B81&amp;$C81,Data_Hospital!$A$2:$F$180,G$10,FALSE)</f>
        <v>25</v>
      </c>
      <c r="H81" s="44">
        <f>VLOOKUP(H$11&amp;$B81&amp;$C81,Data_Hospital!$A$2:$F$180,H$10,FALSE)</f>
        <v>60</v>
      </c>
      <c r="J81" s="44">
        <f>IFERROR(VLOOKUP(J$11&amp;$B81&amp;$C81,Data_Hospital!$A$2:$F$267,J$10,FALSE),"n/a")</f>
        <v>27</v>
      </c>
      <c r="K81" s="44">
        <f>IFERROR(VLOOKUP(K$11&amp;$B81&amp;$C81,Data_Hospital!$A$2:$F$267,K$10,FALSE),"n/a")</f>
        <v>43</v>
      </c>
    </row>
    <row r="82" spans="2:11" x14ac:dyDescent="0.25">
      <c r="B82" s="40"/>
      <c r="C82" s="40" t="s">
        <v>158</v>
      </c>
      <c r="D82" s="44">
        <f>VLOOKUP(D$11&amp;$B82&amp;$C82,Data_Hospital!$A$2:$F$180,D$10,FALSE)</f>
        <v>27</v>
      </c>
      <c r="E82" s="44">
        <f>VLOOKUP(E$11&amp;$B82&amp;$C82,Data_Hospital!$A$2:$F$180,E$10,FALSE)</f>
        <v>27</v>
      </c>
      <c r="F82" s="46"/>
      <c r="G82" s="44">
        <f>VLOOKUP(G$11&amp;$B82&amp;$C82,Data_Hospital!$A$2:$F$180,G$10,FALSE)</f>
        <v>25</v>
      </c>
      <c r="H82" s="44">
        <f>VLOOKUP(H$11&amp;$B82&amp;$C82,Data_Hospital!$A$2:$F$180,H$10,FALSE)</f>
        <v>27</v>
      </c>
      <c r="J82" s="44">
        <f>IFERROR(VLOOKUP(J$11&amp;$B82&amp;$C82,Data_Hospital!$A$2:$F$267,J$10,FALSE),"n/a")</f>
        <v>27</v>
      </c>
      <c r="K82" s="44">
        <f>IFERROR(VLOOKUP(K$11&amp;$B82&amp;$C82,Data_Hospital!$A$2:$F$267,K$10,FALSE),"n/a")</f>
        <v>27</v>
      </c>
    </row>
    <row r="83" spans="2:11" x14ac:dyDescent="0.25">
      <c r="B83" s="40"/>
      <c r="C83" s="40" t="s">
        <v>90</v>
      </c>
      <c r="D83" s="44">
        <f>VLOOKUP(D$11&amp;$B83&amp;$C83,Data_Hospital!$A$2:$F$180,D$10,FALSE)</f>
        <v>49</v>
      </c>
      <c r="E83" s="44">
        <f>VLOOKUP(E$11&amp;$B83&amp;$C83,Data_Hospital!$A$2:$F$180,E$10,FALSE)</f>
        <v>52</v>
      </c>
      <c r="F83" s="46"/>
      <c r="G83" s="44">
        <f>VLOOKUP(G$11&amp;$B83&amp;$C83,Data_Hospital!$A$2:$F$180,G$10,FALSE)</f>
        <v>46</v>
      </c>
      <c r="H83" s="44">
        <f>VLOOKUP(H$11&amp;$B83&amp;$C83,Data_Hospital!$A$2:$F$180,H$10,FALSE)</f>
        <v>52</v>
      </c>
      <c r="J83" s="44">
        <f>IFERROR(VLOOKUP(J$11&amp;$B83&amp;$C83,Data_Hospital!$A$2:$F$267,J$10,FALSE),"n/a")</f>
        <v>62</v>
      </c>
      <c r="K83" s="44">
        <f>IFERROR(VLOOKUP(K$11&amp;$B83&amp;$C83,Data_Hospital!$A$2:$F$267,K$10,FALSE),"n/a")</f>
        <v>72</v>
      </c>
    </row>
    <row r="84" spans="2:11" x14ac:dyDescent="0.25">
      <c r="B84" s="40" t="s">
        <v>11</v>
      </c>
      <c r="C84" s="40" t="s">
        <v>159</v>
      </c>
      <c r="D84" s="44">
        <f>VLOOKUP(D$11&amp;$B84&amp;$C84,Data_Hospital!$A$2:$F$180,D$10,FALSE)</f>
        <v>12</v>
      </c>
      <c r="E84" s="44">
        <f>VLOOKUP(E$11&amp;$B84&amp;$C84,Data_Hospital!$A$2:$F$180,E$10,FALSE)</f>
        <v>12</v>
      </c>
      <c r="F84" s="46"/>
      <c r="G84" s="44">
        <f>VLOOKUP(G$11&amp;$B84&amp;$C84,Data_Hospital!$A$2:$F$180,G$10,FALSE)</f>
        <v>16</v>
      </c>
      <c r="H84" s="44">
        <f>VLOOKUP(H$11&amp;$B84&amp;$C84,Data_Hospital!$A$2:$F$180,H$10,FALSE)</f>
        <v>16</v>
      </c>
      <c r="J84" s="44">
        <f>IFERROR(VLOOKUP(J$11&amp;$B84&amp;$C84,Data_Hospital!$A$2:$F$267,J$10,FALSE),"n/a")</f>
        <v>15</v>
      </c>
      <c r="K84" s="44">
        <f>IFERROR(VLOOKUP(K$11&amp;$B84&amp;$C84,Data_Hospital!$A$2:$F$267,K$10,FALSE),"n/a")</f>
        <v>16</v>
      </c>
    </row>
    <row r="85" spans="2:11" x14ac:dyDescent="0.25">
      <c r="B85" s="40"/>
      <c r="C85" s="40" t="s">
        <v>91</v>
      </c>
      <c r="D85" s="44">
        <f>VLOOKUP(D$11&amp;$B85&amp;$C85,Data_Hospital!$A$2:$F$180,D$10,FALSE)</f>
        <v>368</v>
      </c>
      <c r="E85" s="44">
        <f>VLOOKUP(E$11&amp;$B85&amp;$C85,Data_Hospital!$A$2:$F$180,E$10,FALSE)</f>
        <v>387</v>
      </c>
      <c r="F85" s="46"/>
      <c r="G85" s="44">
        <f>VLOOKUP(G$11&amp;$B85&amp;$C85,Data_Hospital!$A$2:$F$180,G$10,FALSE)</f>
        <v>296</v>
      </c>
      <c r="H85" s="44">
        <f>VLOOKUP(H$11&amp;$B85&amp;$C85,Data_Hospital!$A$2:$F$180,H$10,FALSE)</f>
        <v>316</v>
      </c>
      <c r="J85" s="44">
        <f>IFERROR(VLOOKUP(J$11&amp;$B85&amp;$C85,Data_Hospital!$A$2:$F$267,J$10,FALSE),"n/a")</f>
        <v>291</v>
      </c>
      <c r="K85" s="44">
        <f>IFERROR(VLOOKUP(K$11&amp;$B85&amp;$C85,Data_Hospital!$A$2:$F$267,K$10,FALSE),"n/a")</f>
        <v>302</v>
      </c>
    </row>
    <row r="86" spans="2:11" x14ac:dyDescent="0.25">
      <c r="B86" s="40"/>
      <c r="C86" s="172" t="s">
        <v>460</v>
      </c>
      <c r="D86" s="44"/>
      <c r="E86" s="44"/>
      <c r="F86" s="46"/>
      <c r="G86" s="44"/>
      <c r="H86" s="44"/>
      <c r="J86" s="44">
        <f>IFERROR(VLOOKUP(J$11&amp;$B86&amp;$C86,Data_Hospital!$A$2:$F$267,J$10,FALSE),"n/a")</f>
        <v>12</v>
      </c>
      <c r="K86" s="44">
        <f>IFERROR(VLOOKUP(K$11&amp;$B86&amp;$C86,Data_Hospital!$A$2:$F$267,K$10,FALSE),"n/a")</f>
        <v>12</v>
      </c>
    </row>
    <row r="87" spans="2:11" x14ac:dyDescent="0.25">
      <c r="B87" s="40"/>
      <c r="C87" s="172" t="s">
        <v>461</v>
      </c>
      <c r="D87" s="44"/>
      <c r="E87" s="44"/>
      <c r="F87" s="46"/>
      <c r="G87" s="44"/>
      <c r="H87" s="44"/>
      <c r="J87" s="44">
        <f>IFERROR(VLOOKUP(J$11&amp;$B87&amp;$C87,Data_Hospital!$A$2:$F$267,J$10,FALSE),"n/a")</f>
        <v>12</v>
      </c>
      <c r="K87" s="44">
        <f>IFERROR(VLOOKUP(K$11&amp;$B87&amp;$C87,Data_Hospital!$A$2:$F$267,K$10,FALSE),"n/a")</f>
        <v>11</v>
      </c>
    </row>
    <row r="88" spans="2:11" x14ac:dyDescent="0.25">
      <c r="B88" s="40"/>
      <c r="C88" s="40" t="s">
        <v>160</v>
      </c>
      <c r="D88" s="44">
        <f>VLOOKUP(D$11&amp;$B88&amp;$C88,Data_Hospital!$A$2:$F$180,D$10,FALSE)</f>
        <v>30</v>
      </c>
      <c r="E88" s="44">
        <f>VLOOKUP(E$11&amp;$B88&amp;$C88,Data_Hospital!$A$2:$F$180,E$10,FALSE)</f>
        <v>30</v>
      </c>
      <c r="F88" s="46"/>
      <c r="G88" s="44">
        <f>VLOOKUP(G$11&amp;$B88&amp;$C88,Data_Hospital!$A$2:$F$180,G$10,FALSE)</f>
        <v>25</v>
      </c>
      <c r="H88" s="44">
        <f>VLOOKUP(H$11&amp;$B88&amp;$C88,Data_Hospital!$A$2:$F$180,H$10,FALSE)</f>
        <v>30</v>
      </c>
      <c r="J88" s="44">
        <f>IFERROR(VLOOKUP(J$11&amp;$B88&amp;$C88,Data_Hospital!$A$2:$F$267,J$10,FALSE),"n/a")</f>
        <v>25</v>
      </c>
      <c r="K88" s="44">
        <f>IFERROR(VLOOKUP(K$11&amp;$B88&amp;$C88,Data_Hospital!$A$2:$F$267,K$10,FALSE),"n/a")</f>
        <v>30</v>
      </c>
    </row>
    <row r="89" spans="2:11" x14ac:dyDescent="0.25">
      <c r="B89" s="40"/>
      <c r="C89" s="40" t="s">
        <v>161</v>
      </c>
      <c r="D89" s="44">
        <f>VLOOKUP(D$11&amp;$B89&amp;$C89,Data_Hospital!$A$2:$F$180,D$10,FALSE)</f>
        <v>98</v>
      </c>
      <c r="E89" s="44">
        <f>VLOOKUP(E$11&amp;$B89&amp;$C89,Data_Hospital!$A$2:$F$180,E$10,FALSE)</f>
        <v>108</v>
      </c>
      <c r="F89" s="46"/>
      <c r="G89" s="44">
        <f>VLOOKUP(G$11&amp;$B89&amp;$C89,Data_Hospital!$A$2:$F$180,G$10,FALSE)</f>
        <v>68</v>
      </c>
      <c r="H89" s="44">
        <f>VLOOKUP(H$11&amp;$B89&amp;$C89,Data_Hospital!$A$2:$F$180,H$10,FALSE)</f>
        <v>78</v>
      </c>
      <c r="J89" s="44">
        <f>IFERROR(VLOOKUP(J$11&amp;$B89&amp;$C89,Data_Hospital!$A$2:$F$267,J$10,FALSE),"n/a")</f>
        <v>65</v>
      </c>
      <c r="K89" s="44">
        <f>IFERROR(VLOOKUP(K$11&amp;$B89&amp;$C89,Data_Hospital!$A$2:$F$267,K$10,FALSE),"n/a")</f>
        <v>78</v>
      </c>
    </row>
    <row r="90" spans="2:11" x14ac:dyDescent="0.25">
      <c r="B90" s="40"/>
      <c r="C90" s="40" t="s">
        <v>162</v>
      </c>
      <c r="D90" s="44">
        <f>VLOOKUP(D$11&amp;$B90&amp;$C90,Data_Hospital!$A$2:$F$180,D$10,FALSE)</f>
        <v>24</v>
      </c>
      <c r="E90" s="44">
        <f>VLOOKUP(E$11&amp;$B90&amp;$C90,Data_Hospital!$A$2:$F$180,E$10,FALSE)</f>
        <v>25</v>
      </c>
      <c r="F90" s="46"/>
      <c r="G90" s="44">
        <f>VLOOKUP(G$11&amp;$B90&amp;$C90,Data_Hospital!$A$2:$F$180,G$10,FALSE)</f>
        <v>28</v>
      </c>
      <c r="H90" s="44">
        <f>VLOOKUP(H$11&amp;$B90&amp;$C90,Data_Hospital!$A$2:$F$180,H$10,FALSE)</f>
        <v>30</v>
      </c>
      <c r="J90" s="44">
        <f>IFERROR(VLOOKUP(J$11&amp;$B90&amp;$C90,Data_Hospital!$A$2:$F$267,J$10,FALSE),"n/a")</f>
        <v>28</v>
      </c>
      <c r="K90" s="44">
        <f>IFERROR(VLOOKUP(K$11&amp;$B90&amp;$C90,Data_Hospital!$A$2:$F$267,K$10,FALSE),"n/a")</f>
        <v>30</v>
      </c>
    </row>
    <row r="91" spans="2:11" x14ac:dyDescent="0.25">
      <c r="B91" s="40"/>
      <c r="C91" s="40" t="s">
        <v>163</v>
      </c>
      <c r="D91" s="44" t="str">
        <f>VLOOKUP(D$11&amp;$B91&amp;$C91,Data_Hospital!$A$2:$F$180,D$10,FALSE)</f>
        <v>*</v>
      </c>
      <c r="E91" s="44" t="str">
        <f>VLOOKUP(E$11&amp;$B91&amp;$C91,Data_Hospital!$A$2:$F$180,E$10,FALSE)</f>
        <v>*</v>
      </c>
      <c r="F91" s="46"/>
      <c r="G91" s="44" t="str">
        <f>VLOOKUP(G$11&amp;$B91&amp;$C91,Data_Hospital!$A$2:$F$180,G$10,FALSE)</f>
        <v>*</v>
      </c>
      <c r="H91" s="44" t="str">
        <f>VLOOKUP(H$11&amp;$B91&amp;$C91,Data_Hospital!$A$2:$F$180,H$10,FALSE)</f>
        <v>*</v>
      </c>
      <c r="J91" s="44" t="str">
        <f>IFERROR(VLOOKUP(J$11&amp;$B91&amp;$C91,Data_Hospital!$A$2:$F$267,J$10,FALSE),"n/a")</f>
        <v>*</v>
      </c>
      <c r="K91" s="44" t="str">
        <f>IFERROR(VLOOKUP(K$11&amp;$B91&amp;$C91,Data_Hospital!$A$2:$F$267,K$10,FALSE),"n/a")</f>
        <v>*</v>
      </c>
    </row>
    <row r="92" spans="2:11" x14ac:dyDescent="0.25">
      <c r="B92" s="40"/>
      <c r="C92" s="40" t="s">
        <v>164</v>
      </c>
      <c r="D92" s="44" t="str">
        <f>VLOOKUP(D$11&amp;$B92&amp;$C92,Data_Hospital!$A$2:$F$180,D$10,FALSE)</f>
        <v>*</v>
      </c>
      <c r="E92" s="44" t="str">
        <f>VLOOKUP(E$11&amp;$B92&amp;$C92,Data_Hospital!$A$2:$F$180,E$10,FALSE)</f>
        <v>*</v>
      </c>
      <c r="F92" s="46"/>
      <c r="G92" s="44" t="str">
        <f>VLOOKUP(G$11&amp;$B92&amp;$C92,Data_Hospital!$A$2:$F$180,G$10,FALSE)</f>
        <v>*</v>
      </c>
      <c r="H92" s="44" t="str">
        <f>VLOOKUP(H$11&amp;$B92&amp;$C92,Data_Hospital!$A$2:$F$180,H$10,FALSE)</f>
        <v>*</v>
      </c>
      <c r="J92" s="44" t="str">
        <f>IFERROR(VLOOKUP(J$11&amp;$B92&amp;$C92,Data_Hospital!$A$2:$F$267,J$10,FALSE),"n/a")</f>
        <v>*</v>
      </c>
      <c r="K92" s="44" t="str">
        <f>IFERROR(VLOOKUP(K$11&amp;$B92&amp;$C92,Data_Hospital!$A$2:$F$267,K$10,FALSE),"n/a")</f>
        <v>*</v>
      </c>
    </row>
    <row r="93" spans="2:11" x14ac:dyDescent="0.25">
      <c r="B93" s="40"/>
      <c r="C93" s="40" t="s">
        <v>165</v>
      </c>
      <c r="D93" s="44" t="str">
        <f>VLOOKUP(D$11&amp;$B93&amp;$C93,Data_Hospital!$A$2:$F$180,D$10,FALSE)</f>
        <v>*</v>
      </c>
      <c r="E93" s="44" t="str">
        <f>VLOOKUP(E$11&amp;$B93&amp;$C93,Data_Hospital!$A$2:$F$180,E$10,FALSE)</f>
        <v>*</v>
      </c>
      <c r="F93" s="46"/>
      <c r="G93" s="44" t="str">
        <f>VLOOKUP(G$11&amp;$B93&amp;$C93,Data_Hospital!$A$2:$F$180,G$10,FALSE)</f>
        <v>*</v>
      </c>
      <c r="H93" s="44" t="str">
        <f>VLOOKUP(H$11&amp;$B93&amp;$C93,Data_Hospital!$A$2:$F$180,H$10,FALSE)</f>
        <v>*</v>
      </c>
      <c r="J93" s="44" t="str">
        <f>IFERROR(VLOOKUP(J$11&amp;$B93&amp;$C93,Data_Hospital!$A$2:$F$267,J$10,FALSE),"n/a")</f>
        <v>*</v>
      </c>
      <c r="K93" s="44" t="str">
        <f>IFERROR(VLOOKUP(K$11&amp;$B93&amp;$C93,Data_Hospital!$A$2:$F$267,K$10,FALSE),"n/a")</f>
        <v>*</v>
      </c>
    </row>
    <row r="94" spans="2:11" x14ac:dyDescent="0.25">
      <c r="B94" s="40"/>
      <c r="C94" s="40" t="s">
        <v>166</v>
      </c>
      <c r="D94" s="44" t="str">
        <f>VLOOKUP(D$11&amp;$B94&amp;$C94,Data_Hospital!$A$2:$F$180,D$10,FALSE)</f>
        <v>*</v>
      </c>
      <c r="E94" s="44" t="str">
        <f>VLOOKUP(E$11&amp;$B94&amp;$C94,Data_Hospital!$A$2:$F$180,E$10,FALSE)</f>
        <v>*</v>
      </c>
      <c r="F94" s="46"/>
      <c r="G94" s="44" t="str">
        <f>VLOOKUP(G$11&amp;$B94&amp;$C94,Data_Hospital!$A$2:$F$180,G$10,FALSE)</f>
        <v>*</v>
      </c>
      <c r="H94" s="44" t="str">
        <f>VLOOKUP(H$11&amp;$B94&amp;$C94,Data_Hospital!$A$2:$F$180,H$10,FALSE)</f>
        <v>*</v>
      </c>
      <c r="J94" s="44" t="str">
        <f>IFERROR(VLOOKUP(J$11&amp;$B94&amp;$C94,Data_Hospital!$A$2:$F$267,J$10,FALSE),"n/a")</f>
        <v>n/a</v>
      </c>
      <c r="K94" s="44" t="str">
        <f>IFERROR(VLOOKUP(K$11&amp;$B94&amp;$C94,Data_Hospital!$A$2:$F$267,K$10,FALSE),"n/a")</f>
        <v>n/a</v>
      </c>
    </row>
    <row r="95" spans="2:11" x14ac:dyDescent="0.25">
      <c r="B95" s="40"/>
      <c r="C95" s="40" t="s">
        <v>231</v>
      </c>
      <c r="D95" s="72" t="s">
        <v>233</v>
      </c>
      <c r="E95" s="72" t="s">
        <v>233</v>
      </c>
      <c r="F95" s="46"/>
      <c r="G95" s="44">
        <f>VLOOKUP(G$11&amp;$B95&amp;$C95,Data_Hospital!$A$2:$F$180,G$10,FALSE)</f>
        <v>22</v>
      </c>
      <c r="H95" s="44">
        <f>VLOOKUP(H$11&amp;$B95&amp;$C95,Data_Hospital!$A$2:$F$180,H$10,FALSE)</f>
        <v>30</v>
      </c>
      <c r="J95" s="44">
        <f>IFERROR(VLOOKUP(J$11&amp;$B95&amp;$C95,Data_Hospital!$A$2:$F$267,J$10,FALSE),"n/a")</f>
        <v>29</v>
      </c>
      <c r="K95" s="44">
        <f>IFERROR(VLOOKUP(K$11&amp;$B95&amp;$C95,Data_Hospital!$A$2:$F$267,K$10,FALSE),"n/a")</f>
        <v>29</v>
      </c>
    </row>
    <row r="96" spans="2:11" x14ac:dyDescent="0.25">
      <c r="B96" s="40"/>
      <c r="C96" s="40" t="s">
        <v>167</v>
      </c>
      <c r="D96" s="44">
        <f>VLOOKUP(D$11&amp;$B96&amp;$C96,Data_Hospital!$A$2:$F$180,D$10,FALSE)</f>
        <v>26</v>
      </c>
      <c r="E96" s="44">
        <f>VLOOKUP(E$11&amp;$B96&amp;$C96,Data_Hospital!$A$2:$F$180,E$10,FALSE)</f>
        <v>30</v>
      </c>
      <c r="F96" s="46"/>
      <c r="G96" s="44">
        <f>VLOOKUP(G$11&amp;$B96&amp;$C96,Data_Hospital!$A$2:$F$180,G$10,FALSE)</f>
        <v>29</v>
      </c>
      <c r="H96" s="44">
        <f>VLOOKUP(H$11&amp;$B96&amp;$C96,Data_Hospital!$A$2:$F$180,H$10,FALSE)</f>
        <v>30</v>
      </c>
      <c r="J96" s="44">
        <f>IFERROR(VLOOKUP(J$11&amp;$B96&amp;$C96,Data_Hospital!$A$2:$F$267,J$10,FALSE),"n/a")</f>
        <v>29</v>
      </c>
      <c r="K96" s="44">
        <f>IFERROR(VLOOKUP(K$11&amp;$B96&amp;$C96,Data_Hospital!$A$2:$F$267,K$10,FALSE),"n/a")</f>
        <v>30</v>
      </c>
    </row>
    <row r="97" spans="2:11" x14ac:dyDescent="0.25">
      <c r="B97" s="40"/>
      <c r="C97" s="40" t="s">
        <v>168</v>
      </c>
      <c r="D97" s="44">
        <f>VLOOKUP(D$11&amp;$B97&amp;$C97,Data_Hospital!$A$2:$F$180,D$10,FALSE)</f>
        <v>23</v>
      </c>
      <c r="E97" s="44">
        <f>VLOOKUP(E$11&amp;$B97&amp;$C97,Data_Hospital!$A$2:$F$180,E$10,FALSE)</f>
        <v>25</v>
      </c>
      <c r="F97" s="46"/>
      <c r="G97" s="44">
        <f>VLOOKUP(G$11&amp;$B97&amp;$C97,Data_Hospital!$A$2:$F$180,G$10,FALSE)</f>
        <v>28</v>
      </c>
      <c r="H97" s="44">
        <f>VLOOKUP(H$11&amp;$B97&amp;$C97,Data_Hospital!$A$2:$F$180,H$10,FALSE)</f>
        <v>30</v>
      </c>
      <c r="J97" s="44">
        <f>IFERROR(VLOOKUP(J$11&amp;$B97&amp;$C97,Data_Hospital!$A$2:$F$267,J$10,FALSE),"n/a")</f>
        <v>25</v>
      </c>
      <c r="K97" s="44">
        <f>IFERROR(VLOOKUP(K$11&amp;$B97&amp;$C97,Data_Hospital!$A$2:$F$267,K$10,FALSE),"n/a")</f>
        <v>27</v>
      </c>
    </row>
    <row r="98" spans="2:11" x14ac:dyDescent="0.25">
      <c r="B98" s="40"/>
      <c r="C98" s="40" t="s">
        <v>169</v>
      </c>
      <c r="D98" s="44">
        <f>VLOOKUP(D$11&amp;$B98&amp;$C98,Data_Hospital!$A$2:$F$180,D$10,FALSE)</f>
        <v>47</v>
      </c>
      <c r="E98" s="44">
        <f>VLOOKUP(E$11&amp;$B98&amp;$C98,Data_Hospital!$A$2:$F$180,E$10,FALSE)</f>
        <v>48</v>
      </c>
      <c r="F98" s="46"/>
      <c r="G98" s="44">
        <f>VLOOKUP(G$11&amp;$B98&amp;$C98,Data_Hospital!$A$2:$F$180,G$10,FALSE)</f>
        <v>44</v>
      </c>
      <c r="H98" s="44">
        <f>VLOOKUP(H$11&amp;$B98&amp;$C98,Data_Hospital!$A$2:$F$180,H$10,FALSE)</f>
        <v>44</v>
      </c>
      <c r="J98" s="44">
        <f>IFERROR(VLOOKUP(J$11&amp;$B98&amp;$C98,Data_Hospital!$A$2:$F$267,J$10,FALSE),"n/a")</f>
        <v>43</v>
      </c>
      <c r="K98" s="44">
        <f>IFERROR(VLOOKUP(K$11&amp;$B98&amp;$C98,Data_Hospital!$A$2:$F$267,K$10,FALSE),"n/a")</f>
        <v>44</v>
      </c>
    </row>
    <row r="99" spans="2:11" x14ac:dyDescent="0.25">
      <c r="B99" s="40"/>
      <c r="C99" s="40" t="s">
        <v>170</v>
      </c>
      <c r="D99" s="44">
        <f>VLOOKUP(D$11&amp;$B99&amp;$C99,Data_Hospital!$A$2:$F$180,D$10,FALSE)</f>
        <v>18</v>
      </c>
      <c r="E99" s="44">
        <f>VLOOKUP(E$11&amp;$B99&amp;$C99,Data_Hospital!$A$2:$F$180,E$10,FALSE)</f>
        <v>18</v>
      </c>
      <c r="F99" s="46"/>
      <c r="G99" s="44">
        <f>VLOOKUP(G$11&amp;$B99&amp;$C99,Data_Hospital!$A$2:$F$180,G$10,FALSE)</f>
        <v>17</v>
      </c>
      <c r="H99" s="44">
        <f>VLOOKUP(H$11&amp;$B99&amp;$C99,Data_Hospital!$A$2:$F$180,H$10,FALSE)</f>
        <v>18</v>
      </c>
      <c r="J99" s="44">
        <f>IFERROR(VLOOKUP(J$11&amp;$B99&amp;$C99,Data_Hospital!$A$2:$F$267,J$10,FALSE),"n/a")</f>
        <v>15</v>
      </c>
      <c r="K99" s="44">
        <f>IFERROR(VLOOKUP(K$11&amp;$B99&amp;$C99,Data_Hospital!$A$2:$F$267,K$10,FALSE),"n/a")</f>
        <v>18</v>
      </c>
    </row>
    <row r="100" spans="2:11" x14ac:dyDescent="0.25">
      <c r="B100" s="40" t="s">
        <v>12</v>
      </c>
      <c r="C100" s="40" t="s">
        <v>171</v>
      </c>
      <c r="D100" s="44">
        <f>VLOOKUP(D$11&amp;$B100&amp;$C100,Data_Hospital!$A$2:$F$180,D$10,FALSE)</f>
        <v>28</v>
      </c>
      <c r="E100" s="44">
        <f>VLOOKUP(E$11&amp;$B100&amp;$C100,Data_Hospital!$A$2:$F$180,E$10,FALSE)</f>
        <v>26</v>
      </c>
      <c r="F100" s="46"/>
      <c r="G100" s="44">
        <f>VLOOKUP(G$11&amp;$B100&amp;$C100,Data_Hospital!$A$2:$F$180,G$10,FALSE)</f>
        <v>20</v>
      </c>
      <c r="H100" s="44">
        <f>VLOOKUP(H$11&amp;$B100&amp;$C100,Data_Hospital!$A$2:$F$180,H$10,FALSE)</f>
        <v>26</v>
      </c>
      <c r="J100" s="44">
        <f>IFERROR(VLOOKUP(J$11&amp;$B100&amp;$C100,Data_Hospital!$A$2:$F$267,J$10,FALSE),"n/a")</f>
        <v>23</v>
      </c>
      <c r="K100" s="44">
        <f>IFERROR(VLOOKUP(K$11&amp;$B100&amp;$C100,Data_Hospital!$A$2:$F$267,K$10,FALSE),"n/a")</f>
        <v>24</v>
      </c>
    </row>
    <row r="101" spans="2:11" x14ac:dyDescent="0.25">
      <c r="B101" s="40"/>
      <c r="C101" s="40" t="s">
        <v>172</v>
      </c>
      <c r="D101" s="44" t="str">
        <f>VLOOKUP(D$11&amp;$B101&amp;$C101,Data_Hospital!$A$2:$F$180,D$10,FALSE)</f>
        <v>*</v>
      </c>
      <c r="E101" s="44" t="str">
        <f>VLOOKUP(E$11&amp;$B101&amp;$C101,Data_Hospital!$A$2:$F$180,E$10,FALSE)</f>
        <v>*</v>
      </c>
      <c r="F101" s="46"/>
      <c r="G101" s="44" t="str">
        <f>VLOOKUP(G$11&amp;$B101&amp;$C101,Data_Hospital!$A$2:$F$180,G$10,FALSE)</f>
        <v>*</v>
      </c>
      <c r="H101" s="44" t="str">
        <f>VLOOKUP(H$11&amp;$B101&amp;$C101,Data_Hospital!$A$2:$F$180,H$10,FALSE)</f>
        <v>*</v>
      </c>
      <c r="J101" s="44" t="str">
        <f>IFERROR(VLOOKUP(J$11&amp;$B101&amp;$C101,Data_Hospital!$A$2:$F$267,J$10,FALSE),"n/a")</f>
        <v>*</v>
      </c>
      <c r="K101" s="44" t="str">
        <f>IFERROR(VLOOKUP(K$11&amp;$B101&amp;$C101,Data_Hospital!$A$2:$F$267,K$10,FALSE),"n/a")</f>
        <v>*</v>
      </c>
    </row>
    <row r="102" spans="2:11" x14ac:dyDescent="0.25">
      <c r="B102" s="40"/>
      <c r="C102" s="40" t="s">
        <v>232</v>
      </c>
      <c r="D102" s="72" t="s">
        <v>233</v>
      </c>
      <c r="E102" s="72" t="s">
        <v>233</v>
      </c>
      <c r="F102" s="46"/>
      <c r="G102" s="44" t="str">
        <f>VLOOKUP(G$11&amp;$B102&amp;$C102,Data_Hospital!$A$2:$F$180,G$10,FALSE)</f>
        <v>*</v>
      </c>
      <c r="H102" s="44" t="str">
        <f>VLOOKUP(H$11&amp;$B102&amp;$C102,Data_Hospital!$A$2:$F$180,H$10,FALSE)</f>
        <v>*</v>
      </c>
      <c r="J102" s="44" t="str">
        <f>IFERROR(VLOOKUP(J$11&amp;$B102&amp;$C102,Data_Hospital!$A$2:$F$267,J$10,FALSE),"n/a")</f>
        <v>*</v>
      </c>
      <c r="K102" s="44" t="str">
        <f>IFERROR(VLOOKUP(K$11&amp;$B102&amp;$C102,Data_Hospital!$A$2:$F$267,K$10,FALSE),"n/a")</f>
        <v>*</v>
      </c>
    </row>
    <row r="103" spans="2:11" x14ac:dyDescent="0.25">
      <c r="B103" s="40"/>
      <c r="C103" s="40" t="s">
        <v>173</v>
      </c>
      <c r="D103" s="44">
        <f>VLOOKUP(D$11&amp;$B103&amp;$C103,Data_Hospital!$A$2:$F$180,D$10,FALSE)</f>
        <v>125</v>
      </c>
      <c r="E103" s="44">
        <f>VLOOKUP(E$11&amp;$B103&amp;$C103,Data_Hospital!$A$2:$F$180,E$10,FALSE)</f>
        <v>169</v>
      </c>
      <c r="F103" s="46"/>
      <c r="G103" s="44">
        <f>VLOOKUP(G$11&amp;$B103&amp;$C103,Data_Hospital!$A$2:$F$180,G$10,FALSE)</f>
        <v>125</v>
      </c>
      <c r="H103" s="44">
        <f>VLOOKUP(H$11&amp;$B103&amp;$C103,Data_Hospital!$A$2:$F$180,H$10,FALSE)</f>
        <v>166</v>
      </c>
      <c r="J103" s="44">
        <f>IFERROR(VLOOKUP(J$11&amp;$B103&amp;$C103,Data_Hospital!$A$2:$F$267,J$10,FALSE),"n/a")</f>
        <v>127</v>
      </c>
      <c r="K103" s="44">
        <f>IFERROR(VLOOKUP(K$11&amp;$B103&amp;$C103,Data_Hospital!$A$2:$F$267,K$10,FALSE),"n/a")</f>
        <v>163</v>
      </c>
    </row>
    <row r="104" spans="2:11" x14ac:dyDescent="0.25">
      <c r="B104" s="40"/>
      <c r="C104" s="40" t="s">
        <v>174</v>
      </c>
      <c r="D104" s="44" t="str">
        <f>VLOOKUP(D$11&amp;$B104&amp;$C104,Data_Hospital!$A$2:$F$180,D$10,FALSE)</f>
        <v>*</v>
      </c>
      <c r="E104" s="44" t="str">
        <f>VLOOKUP(E$11&amp;$B104&amp;$C104,Data_Hospital!$A$2:$F$180,E$10,FALSE)</f>
        <v>*</v>
      </c>
      <c r="F104" s="46"/>
      <c r="G104" s="72" t="s">
        <v>233</v>
      </c>
      <c r="H104" s="72" t="s">
        <v>233</v>
      </c>
      <c r="J104" s="44" t="str">
        <f>IFERROR(VLOOKUP(J$11&amp;$B104&amp;$C104,Data_Hospital!$A$2:$F$267,J$10,FALSE),"n/a")</f>
        <v>n/a</v>
      </c>
      <c r="K104" s="44" t="str">
        <f>IFERROR(VLOOKUP(K$11&amp;$B104&amp;$C104,Data_Hospital!$A$2:$F$267,K$10,FALSE),"n/a")</f>
        <v>n/a</v>
      </c>
    </row>
    <row r="105" spans="2:11" x14ac:dyDescent="0.25">
      <c r="B105" s="40"/>
      <c r="C105" s="40" t="s">
        <v>175</v>
      </c>
      <c r="D105" s="44">
        <f>VLOOKUP(D$11&amp;$B105&amp;$C105,Data_Hospital!$A$2:$F$180,D$10,FALSE)</f>
        <v>47</v>
      </c>
      <c r="E105" s="44">
        <f>VLOOKUP(E$11&amp;$B105&amp;$C105,Data_Hospital!$A$2:$F$180,E$10,FALSE)</f>
        <v>52</v>
      </c>
      <c r="F105" s="46"/>
      <c r="G105" s="44">
        <f>VLOOKUP(G$11&amp;$B105&amp;$C105,Data_Hospital!$A$2:$F$180,G$10,FALSE)</f>
        <v>49</v>
      </c>
      <c r="H105" s="44">
        <f>VLOOKUP(H$11&amp;$B105&amp;$C105,Data_Hospital!$A$2:$F$180,H$10,FALSE)</f>
        <v>52</v>
      </c>
      <c r="J105" s="44">
        <f>IFERROR(VLOOKUP(J$11&amp;$B105&amp;$C105,Data_Hospital!$A$2:$F$267,J$10,FALSE),"n/a")</f>
        <v>22</v>
      </c>
      <c r="K105" s="44">
        <f>IFERROR(VLOOKUP(K$11&amp;$B105&amp;$C105,Data_Hospital!$A$2:$F$267,K$10,FALSE),"n/a")</f>
        <v>27</v>
      </c>
    </row>
    <row r="106" spans="2:11" x14ac:dyDescent="0.25">
      <c r="B106" s="40"/>
      <c r="C106" s="40" t="s">
        <v>176</v>
      </c>
      <c r="D106" s="44" t="str">
        <f>VLOOKUP(D$11&amp;$B106&amp;$C106,Data_Hospital!$A$2:$F$180,D$10,FALSE)</f>
        <v>*</v>
      </c>
      <c r="E106" s="44" t="str">
        <f>VLOOKUP(E$11&amp;$B106&amp;$C106,Data_Hospital!$A$2:$F$180,E$10,FALSE)</f>
        <v>*</v>
      </c>
      <c r="F106" s="46"/>
      <c r="G106" s="44">
        <f>VLOOKUP(G$11&amp;$B106&amp;$C106,Data_Hospital!$A$2:$F$180,G$10,FALSE)</f>
        <v>11</v>
      </c>
      <c r="H106" s="44">
        <f>VLOOKUP(H$11&amp;$B106&amp;$C106,Data_Hospital!$A$2:$F$180,H$10,FALSE)</f>
        <v>15</v>
      </c>
      <c r="J106" s="44" t="str">
        <f>IFERROR(VLOOKUP(J$11&amp;$B106&amp;$C106,Data_Hospital!$A$2:$F$267,J$10,FALSE),"n/a")</f>
        <v>*</v>
      </c>
      <c r="K106" s="44">
        <f>IFERROR(VLOOKUP(K$11&amp;$B106&amp;$C106,Data_Hospital!$A$2:$F$267,K$10,FALSE),"n/a")</f>
        <v>14</v>
      </c>
    </row>
    <row r="107" spans="2:11" x14ac:dyDescent="0.25">
      <c r="B107" s="40"/>
      <c r="C107" s="40" t="s">
        <v>177</v>
      </c>
      <c r="D107" s="44" t="str">
        <f>VLOOKUP(D$11&amp;$B107&amp;$C107,Data_Hospital!$A$2:$F$180,D$10,FALSE)</f>
        <v>*</v>
      </c>
      <c r="E107" s="44" t="str">
        <f>VLOOKUP(E$11&amp;$B107&amp;$C107,Data_Hospital!$A$2:$F$180,E$10,FALSE)</f>
        <v>*</v>
      </c>
      <c r="F107" s="46"/>
      <c r="G107" s="44" t="str">
        <f>VLOOKUP(G$11&amp;$B107&amp;$C107,Data_Hospital!$A$2:$F$180,G$10,FALSE)</f>
        <v>*</v>
      </c>
      <c r="H107" s="44">
        <f>VLOOKUP(H$11&amp;$B107&amp;$C107,Data_Hospital!$A$2:$F$180,H$10,FALSE)</f>
        <v>10</v>
      </c>
      <c r="J107" s="44" t="str">
        <f>IFERROR(VLOOKUP(J$11&amp;$B107&amp;$C107,Data_Hospital!$A$2:$F$267,J$10,FALSE),"n/a")</f>
        <v>n/a</v>
      </c>
      <c r="K107" s="44" t="str">
        <f>IFERROR(VLOOKUP(K$11&amp;$B107&amp;$C107,Data_Hospital!$A$2:$F$267,K$10,FALSE),"n/a")</f>
        <v>n/a</v>
      </c>
    </row>
    <row r="108" spans="2:11" x14ac:dyDescent="0.25">
      <c r="B108" s="40"/>
      <c r="C108" s="40" t="s">
        <v>92</v>
      </c>
      <c r="D108" s="44">
        <f>VLOOKUP(D$11&amp;$B108&amp;$C108,Data_Hospital!$A$2:$F$180,D$10,FALSE)</f>
        <v>51</v>
      </c>
      <c r="E108" s="44">
        <f>VLOOKUP(E$11&amp;$B108&amp;$C108,Data_Hospital!$A$2:$F$180,E$10,FALSE)</f>
        <v>62</v>
      </c>
      <c r="F108" s="46"/>
      <c r="G108" s="44">
        <f>VLOOKUP(G$11&amp;$B108&amp;$C108,Data_Hospital!$A$2:$F$180,G$10,FALSE)</f>
        <v>55</v>
      </c>
      <c r="H108" s="44">
        <f>VLOOKUP(H$11&amp;$B108&amp;$C108,Data_Hospital!$A$2:$F$180,H$10,FALSE)</f>
        <v>64</v>
      </c>
      <c r="J108" s="44">
        <f>IFERROR(VLOOKUP(J$11&amp;$B108&amp;$C108,Data_Hospital!$A$2:$F$267,J$10,FALSE),"n/a")</f>
        <v>71</v>
      </c>
      <c r="K108" s="44">
        <f>IFERROR(VLOOKUP(K$11&amp;$B108&amp;$C108,Data_Hospital!$A$2:$F$267,K$10,FALSE),"n/a")</f>
        <v>80</v>
      </c>
    </row>
    <row r="109" spans="2:11" x14ac:dyDescent="0.25">
      <c r="B109" s="40"/>
      <c r="C109" s="40" t="s">
        <v>178</v>
      </c>
      <c r="D109" s="44">
        <f>VLOOKUP(D$11&amp;$B109&amp;$C109,Data_Hospital!$A$2:$F$180,D$10,FALSE)</f>
        <v>50</v>
      </c>
      <c r="E109" s="44">
        <f>VLOOKUP(E$11&amp;$B109&amp;$C109,Data_Hospital!$A$2:$F$180,E$10,FALSE)</f>
        <v>59</v>
      </c>
      <c r="F109" s="46"/>
      <c r="G109" s="44">
        <f>VLOOKUP(G$11&amp;$B109&amp;$C109,Data_Hospital!$A$2:$F$180,G$10,FALSE)</f>
        <v>42</v>
      </c>
      <c r="H109" s="44">
        <f>VLOOKUP(H$11&amp;$B109&amp;$C109,Data_Hospital!$A$2:$F$180,H$10,FALSE)</f>
        <v>56</v>
      </c>
      <c r="J109" s="44">
        <f>IFERROR(VLOOKUP(J$11&amp;$B109&amp;$C109,Data_Hospital!$A$2:$F$267,J$10,FALSE),"n/a")</f>
        <v>49</v>
      </c>
      <c r="K109" s="44">
        <f>IFERROR(VLOOKUP(K$11&amp;$B109&amp;$C109,Data_Hospital!$A$2:$F$267,K$10,FALSE),"n/a")</f>
        <v>55</v>
      </c>
    </row>
    <row r="110" spans="2:11" x14ac:dyDescent="0.25">
      <c r="B110" s="40" t="s">
        <v>13</v>
      </c>
      <c r="C110" s="40" t="s">
        <v>179</v>
      </c>
      <c r="D110" s="44">
        <f>VLOOKUP(D$11&amp;$B110&amp;$C110,Data_Hospital!$A$2:$F$180,D$10,FALSE)</f>
        <v>18</v>
      </c>
      <c r="E110" s="44">
        <f>VLOOKUP(E$11&amp;$B110&amp;$C110,Data_Hospital!$A$2:$F$180,E$10,FALSE)</f>
        <v>19</v>
      </c>
      <c r="F110" s="46"/>
      <c r="G110" s="44">
        <f>VLOOKUP(G$11&amp;$B110&amp;$C110,Data_Hospital!$A$2:$F$180,G$10,FALSE)</f>
        <v>15</v>
      </c>
      <c r="H110" s="44">
        <f>VLOOKUP(H$11&amp;$B110&amp;$C110,Data_Hospital!$A$2:$F$180,H$10,FALSE)</f>
        <v>17</v>
      </c>
      <c r="J110" s="44">
        <f>IFERROR(VLOOKUP(J$11&amp;$B110&amp;$C110,Data_Hospital!$A$2:$F$267,J$10,FALSE),"n/a")</f>
        <v>14</v>
      </c>
      <c r="K110" s="44">
        <f>IFERROR(VLOOKUP(K$11&amp;$B110&amp;$C110,Data_Hospital!$A$2:$F$267,K$10,FALSE),"n/a")</f>
        <v>17</v>
      </c>
    </row>
    <row r="111" spans="2:11" x14ac:dyDescent="0.25">
      <c r="B111" s="40" t="s">
        <v>14</v>
      </c>
      <c r="C111" s="40" t="s">
        <v>180</v>
      </c>
      <c r="D111" s="44">
        <f>VLOOKUP(D$11&amp;$B111&amp;$C111,Data_Hospital!$A$2:$F$180,D$10,FALSE)</f>
        <v>121</v>
      </c>
      <c r="E111" s="44">
        <f>VLOOKUP(E$11&amp;$B111&amp;$C111,Data_Hospital!$A$2:$F$180,E$10,FALSE)</f>
        <v>132</v>
      </c>
      <c r="F111" s="46"/>
      <c r="G111" s="44">
        <f>VLOOKUP(G$11&amp;$B111&amp;$C111,Data_Hospital!$A$2:$F$180,G$10,FALSE)</f>
        <v>117</v>
      </c>
      <c r="H111" s="44">
        <f>VLOOKUP(H$11&amp;$B111&amp;$C111,Data_Hospital!$A$2:$F$180,H$10,FALSE)</f>
        <v>132</v>
      </c>
      <c r="J111" s="44">
        <f>IFERROR(VLOOKUP(J$11&amp;$B111&amp;$C111,Data_Hospital!$A$2:$F$267,J$10,FALSE),"n/a")</f>
        <v>111</v>
      </c>
      <c r="K111" s="44">
        <f>IFERROR(VLOOKUP(K$11&amp;$B111&amp;$C111,Data_Hospital!$A$2:$F$267,K$10,FALSE),"n/a")</f>
        <v>132</v>
      </c>
    </row>
    <row r="113" spans="2:2" x14ac:dyDescent="0.25">
      <c r="B113" s="1" t="s">
        <v>94</v>
      </c>
    </row>
  </sheetData>
  <mergeCells count="3">
    <mergeCell ref="D12:E12"/>
    <mergeCell ref="G12:H12"/>
    <mergeCell ref="J12:K12"/>
  </mergeCells>
  <pageMargins left="0.7" right="0.7" top="0.75" bottom="0.75" header="0.3" footer="0.3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I123"/>
  <sheetViews>
    <sheetView topLeftCell="A49" workbookViewId="0">
      <selection activeCell="F68" sqref="F68"/>
    </sheetView>
  </sheetViews>
  <sheetFormatPr defaultRowHeight="15" x14ac:dyDescent="0.25"/>
  <cols>
    <col min="1" max="1" width="49.7109375" bestFit="1" customWidth="1"/>
    <col min="8" max="8" width="31.85546875" customWidth="1"/>
    <col min="10" max="10" width="9.140625" customWidth="1"/>
  </cols>
  <sheetData>
    <row r="1" spans="1:4" x14ac:dyDescent="0.25">
      <c r="A1" t="s">
        <v>0</v>
      </c>
    </row>
    <row r="2" spans="1:4" x14ac:dyDescent="0.25">
      <c r="A2" t="s">
        <v>1</v>
      </c>
      <c r="B2">
        <v>2014</v>
      </c>
      <c r="C2">
        <v>2016</v>
      </c>
      <c r="D2">
        <v>2017</v>
      </c>
    </row>
    <row r="3" spans="1:4" x14ac:dyDescent="0.25">
      <c r="A3" t="s">
        <v>2</v>
      </c>
      <c r="B3">
        <v>198</v>
      </c>
      <c r="C3">
        <v>184</v>
      </c>
      <c r="D3">
        <v>192</v>
      </c>
    </row>
    <row r="4" spans="1:4" x14ac:dyDescent="0.25">
      <c r="A4" t="s">
        <v>3</v>
      </c>
      <c r="B4">
        <v>59</v>
      </c>
      <c r="C4">
        <v>45</v>
      </c>
      <c r="D4">
        <v>50</v>
      </c>
    </row>
    <row r="5" spans="1:4" x14ac:dyDescent="0.25">
      <c r="A5" t="s">
        <v>4</v>
      </c>
      <c r="B5">
        <v>77</v>
      </c>
      <c r="C5">
        <v>49</v>
      </c>
      <c r="D5">
        <v>55</v>
      </c>
    </row>
    <row r="6" spans="1:4" x14ac:dyDescent="0.25">
      <c r="A6" t="s">
        <v>5</v>
      </c>
      <c r="B6">
        <v>256</v>
      </c>
      <c r="C6">
        <v>184</v>
      </c>
      <c r="D6">
        <v>253</v>
      </c>
    </row>
    <row r="7" spans="1:4" x14ac:dyDescent="0.25">
      <c r="A7" t="s">
        <v>6</v>
      </c>
      <c r="B7">
        <v>217</v>
      </c>
      <c r="C7">
        <v>206</v>
      </c>
      <c r="D7">
        <v>214</v>
      </c>
    </row>
    <row r="8" spans="1:4" x14ac:dyDescent="0.25">
      <c r="A8" t="s">
        <v>7</v>
      </c>
      <c r="B8">
        <v>339</v>
      </c>
      <c r="C8">
        <v>319</v>
      </c>
      <c r="D8">
        <v>297</v>
      </c>
    </row>
    <row r="9" spans="1:4" x14ac:dyDescent="0.25">
      <c r="A9" t="s">
        <v>8</v>
      </c>
      <c r="B9">
        <v>1105</v>
      </c>
      <c r="C9">
        <v>1111</v>
      </c>
      <c r="D9">
        <v>1002</v>
      </c>
    </row>
    <row r="10" spans="1:4" x14ac:dyDescent="0.25">
      <c r="A10" t="s">
        <v>9</v>
      </c>
      <c r="B10">
        <v>169</v>
      </c>
      <c r="C10">
        <v>173</v>
      </c>
      <c r="D10">
        <v>160</v>
      </c>
    </row>
    <row r="11" spans="1:4" x14ac:dyDescent="0.25">
      <c r="A11" t="s">
        <v>10</v>
      </c>
      <c r="B11">
        <v>346</v>
      </c>
      <c r="C11">
        <v>312</v>
      </c>
      <c r="D11">
        <v>301</v>
      </c>
    </row>
    <row r="12" spans="1:4" x14ac:dyDescent="0.25">
      <c r="A12" t="s">
        <v>11</v>
      </c>
      <c r="B12">
        <v>670</v>
      </c>
      <c r="C12">
        <v>596</v>
      </c>
      <c r="D12">
        <v>611</v>
      </c>
    </row>
    <row r="13" spans="1:4" x14ac:dyDescent="0.25">
      <c r="A13" t="s">
        <v>12</v>
      </c>
      <c r="B13">
        <v>334</v>
      </c>
      <c r="C13">
        <v>322</v>
      </c>
      <c r="D13">
        <v>312</v>
      </c>
    </row>
    <row r="14" spans="1:4" x14ac:dyDescent="0.25">
      <c r="A14" t="s">
        <v>13</v>
      </c>
      <c r="B14">
        <v>18</v>
      </c>
      <c r="C14">
        <v>15</v>
      </c>
      <c r="D14">
        <v>14</v>
      </c>
    </row>
    <row r="15" spans="1:4" x14ac:dyDescent="0.25">
      <c r="A15" t="s">
        <v>14</v>
      </c>
      <c r="B15">
        <v>121</v>
      </c>
      <c r="C15">
        <v>117</v>
      </c>
      <c r="D15">
        <v>111</v>
      </c>
    </row>
    <row r="16" spans="1:4" x14ac:dyDescent="0.25">
      <c r="A16" t="s">
        <v>15</v>
      </c>
      <c r="B16">
        <v>3909</v>
      </c>
      <c r="C16">
        <v>3633</v>
      </c>
      <c r="D16">
        <v>3572</v>
      </c>
    </row>
    <row r="18" spans="1:5" x14ac:dyDescent="0.25">
      <c r="A18" t="s">
        <v>38</v>
      </c>
    </row>
    <row r="19" spans="1:5" x14ac:dyDescent="0.25">
      <c r="B19">
        <v>2014</v>
      </c>
      <c r="C19">
        <v>2016</v>
      </c>
      <c r="D19">
        <v>2017</v>
      </c>
    </row>
    <row r="20" spans="1:5" x14ac:dyDescent="0.25">
      <c r="A20" t="s">
        <v>1</v>
      </c>
      <c r="C20" s="43" t="s">
        <v>191</v>
      </c>
      <c r="D20" s="43" t="s">
        <v>191</v>
      </c>
      <c r="E20" s="43"/>
    </row>
    <row r="21" spans="1:5" x14ac:dyDescent="0.25">
      <c r="A21" t="s">
        <v>2</v>
      </c>
      <c r="B21">
        <v>299</v>
      </c>
      <c r="C21">
        <v>265</v>
      </c>
      <c r="D21">
        <v>273</v>
      </c>
    </row>
    <row r="22" spans="1:5" x14ac:dyDescent="0.25">
      <c r="A22" t="s">
        <v>3</v>
      </c>
      <c r="B22">
        <v>65</v>
      </c>
      <c r="C22">
        <v>57</v>
      </c>
      <c r="D22">
        <v>63</v>
      </c>
    </row>
    <row r="23" spans="1:5" x14ac:dyDescent="0.25">
      <c r="A23" t="s">
        <v>4</v>
      </c>
      <c r="B23">
        <v>107</v>
      </c>
      <c r="C23">
        <v>85</v>
      </c>
      <c r="D23">
        <v>85</v>
      </c>
    </row>
    <row r="24" spans="1:5" x14ac:dyDescent="0.25">
      <c r="A24" t="s">
        <v>5</v>
      </c>
      <c r="B24">
        <v>346</v>
      </c>
      <c r="C24">
        <v>252</v>
      </c>
      <c r="D24">
        <v>289</v>
      </c>
    </row>
    <row r="25" spans="1:5" x14ac:dyDescent="0.25">
      <c r="A25" t="s">
        <v>6</v>
      </c>
      <c r="B25">
        <v>240</v>
      </c>
      <c r="C25">
        <v>249</v>
      </c>
      <c r="D25">
        <v>251</v>
      </c>
    </row>
    <row r="26" spans="1:5" x14ac:dyDescent="0.25">
      <c r="A26" t="s">
        <v>7</v>
      </c>
      <c r="B26">
        <v>383</v>
      </c>
      <c r="C26">
        <v>367</v>
      </c>
      <c r="D26">
        <v>353</v>
      </c>
    </row>
    <row r="27" spans="1:5" x14ac:dyDescent="0.25">
      <c r="A27" t="s">
        <v>8</v>
      </c>
      <c r="B27">
        <v>1176</v>
      </c>
      <c r="C27">
        <v>1154</v>
      </c>
      <c r="D27">
        <v>1128</v>
      </c>
    </row>
    <row r="28" spans="1:5" x14ac:dyDescent="0.25">
      <c r="A28" t="s">
        <v>9</v>
      </c>
      <c r="B28">
        <v>195</v>
      </c>
      <c r="C28">
        <v>189</v>
      </c>
      <c r="D28">
        <v>174</v>
      </c>
    </row>
    <row r="29" spans="1:5" x14ac:dyDescent="0.25">
      <c r="A29" t="s">
        <v>10</v>
      </c>
      <c r="B29">
        <v>450</v>
      </c>
      <c r="C29">
        <v>440</v>
      </c>
      <c r="D29">
        <v>411</v>
      </c>
    </row>
    <row r="30" spans="1:5" x14ac:dyDescent="0.25">
      <c r="A30" t="s">
        <v>11</v>
      </c>
      <c r="B30">
        <v>711</v>
      </c>
      <c r="C30">
        <v>645</v>
      </c>
      <c r="D30">
        <v>649</v>
      </c>
    </row>
    <row r="31" spans="1:5" x14ac:dyDescent="0.25">
      <c r="A31" t="s">
        <v>12</v>
      </c>
      <c r="B31">
        <v>409</v>
      </c>
      <c r="C31">
        <v>402</v>
      </c>
      <c r="D31">
        <v>380</v>
      </c>
    </row>
    <row r="32" spans="1:5" x14ac:dyDescent="0.25">
      <c r="A32" t="s">
        <v>13</v>
      </c>
      <c r="B32">
        <v>19</v>
      </c>
      <c r="C32">
        <v>17</v>
      </c>
      <c r="D32">
        <v>17</v>
      </c>
    </row>
    <row r="33" spans="1:4" x14ac:dyDescent="0.25">
      <c r="A33" t="s">
        <v>14</v>
      </c>
      <c r="B33">
        <v>132</v>
      </c>
      <c r="C33">
        <v>132</v>
      </c>
      <c r="D33">
        <v>132</v>
      </c>
    </row>
    <row r="34" spans="1:4" x14ac:dyDescent="0.25">
      <c r="A34" t="s">
        <v>15</v>
      </c>
      <c r="B34">
        <v>4532</v>
      </c>
      <c r="C34">
        <v>4254</v>
      </c>
      <c r="D34">
        <v>4205</v>
      </c>
    </row>
    <row r="36" spans="1:4" x14ac:dyDescent="0.25">
      <c r="B36">
        <v>2014</v>
      </c>
      <c r="C36">
        <v>2016</v>
      </c>
      <c r="D36">
        <v>2017</v>
      </c>
    </row>
    <row r="37" spans="1:4" x14ac:dyDescent="0.25">
      <c r="A37" t="s">
        <v>192</v>
      </c>
      <c r="B37">
        <v>145</v>
      </c>
      <c r="C37">
        <v>156</v>
      </c>
      <c r="D37">
        <v>152</v>
      </c>
    </row>
    <row r="38" spans="1:4" x14ac:dyDescent="0.25">
      <c r="A38" t="s">
        <v>193</v>
      </c>
      <c r="B38">
        <v>40</v>
      </c>
      <c r="C38">
        <v>55</v>
      </c>
      <c r="D38">
        <v>38</v>
      </c>
    </row>
    <row r="39" spans="1:4" x14ac:dyDescent="0.25">
      <c r="A39" t="s">
        <v>237</v>
      </c>
      <c r="C39">
        <v>1128</v>
      </c>
      <c r="D39">
        <v>924</v>
      </c>
    </row>
    <row r="41" spans="1:4" x14ac:dyDescent="0.25">
      <c r="A41" t="s">
        <v>60</v>
      </c>
      <c r="B41">
        <v>2014</v>
      </c>
      <c r="C41">
        <v>2016</v>
      </c>
      <c r="D41">
        <v>2017</v>
      </c>
    </row>
    <row r="42" spans="1:4" x14ac:dyDescent="0.25">
      <c r="A42" t="s">
        <v>17</v>
      </c>
      <c r="B42">
        <v>50</v>
      </c>
      <c r="C42">
        <v>55</v>
      </c>
      <c r="D42">
        <v>36</v>
      </c>
    </row>
    <row r="43" spans="1:4" x14ac:dyDescent="0.25">
      <c r="A43" t="s">
        <v>67</v>
      </c>
      <c r="B43">
        <v>842</v>
      </c>
      <c r="C43">
        <v>806</v>
      </c>
      <c r="D43">
        <v>836</v>
      </c>
    </row>
    <row r="44" spans="1:4" x14ac:dyDescent="0.25">
      <c r="A44" t="s">
        <v>68</v>
      </c>
      <c r="B44">
        <v>1369</v>
      </c>
      <c r="C44">
        <v>1267</v>
      </c>
      <c r="D44">
        <v>1259</v>
      </c>
    </row>
    <row r="45" spans="1:4" x14ac:dyDescent="0.25">
      <c r="A45" t="s">
        <v>18</v>
      </c>
      <c r="B45">
        <v>1648</v>
      </c>
      <c r="C45">
        <v>1505</v>
      </c>
      <c r="D45">
        <v>1440</v>
      </c>
    </row>
    <row r="46" spans="1:4" x14ac:dyDescent="0.25">
      <c r="A46" t="s">
        <v>16</v>
      </c>
      <c r="B46">
        <v>3909</v>
      </c>
      <c r="C46">
        <v>3633</v>
      </c>
      <c r="D46">
        <v>3572</v>
      </c>
    </row>
    <row r="48" spans="1:4" x14ac:dyDescent="0.25">
      <c r="A48" t="s">
        <v>19</v>
      </c>
      <c r="B48">
        <v>2014</v>
      </c>
      <c r="C48">
        <v>2016</v>
      </c>
      <c r="D48">
        <v>2017</v>
      </c>
    </row>
    <row r="49" spans="1:4" x14ac:dyDescent="0.25">
      <c r="A49" t="s">
        <v>20</v>
      </c>
      <c r="B49">
        <v>2270</v>
      </c>
      <c r="C49">
        <v>2092</v>
      </c>
      <c r="D49">
        <v>2096</v>
      </c>
    </row>
    <row r="50" spans="1:4" x14ac:dyDescent="0.25">
      <c r="A50" t="s">
        <v>21</v>
      </c>
      <c r="B50">
        <v>1639</v>
      </c>
      <c r="C50">
        <v>1541</v>
      </c>
      <c r="D50">
        <v>1474</v>
      </c>
    </row>
    <row r="51" spans="1:4" x14ac:dyDescent="0.25">
      <c r="A51" t="s">
        <v>16</v>
      </c>
      <c r="B51">
        <v>3909</v>
      </c>
      <c r="C51">
        <v>3633</v>
      </c>
      <c r="D51">
        <v>3572</v>
      </c>
    </row>
    <row r="54" spans="1:4" x14ac:dyDescent="0.25">
      <c r="A54" s="99" t="s">
        <v>194</v>
      </c>
      <c r="B54" s="99">
        <v>2014</v>
      </c>
      <c r="C54" s="99">
        <v>2016</v>
      </c>
      <c r="D54">
        <v>2017</v>
      </c>
    </row>
    <row r="55" spans="1:4" x14ac:dyDescent="0.25">
      <c r="A55" t="s">
        <v>24</v>
      </c>
      <c r="C55">
        <v>1346</v>
      </c>
      <c r="D55">
        <v>1349</v>
      </c>
    </row>
    <row r="56" spans="1:4" x14ac:dyDescent="0.25">
      <c r="A56" t="s">
        <v>264</v>
      </c>
      <c r="C56">
        <v>465</v>
      </c>
      <c r="D56">
        <v>485</v>
      </c>
    </row>
    <row r="57" spans="1:4" x14ac:dyDescent="0.25">
      <c r="A57" t="s">
        <v>260</v>
      </c>
      <c r="C57">
        <v>356</v>
      </c>
      <c r="D57">
        <v>371</v>
      </c>
    </row>
    <row r="58" spans="1:4" x14ac:dyDescent="0.25">
      <c r="A58" t="s">
        <v>261</v>
      </c>
      <c r="C58">
        <v>343</v>
      </c>
      <c r="D58">
        <v>345</v>
      </c>
    </row>
    <row r="59" spans="1:4" x14ac:dyDescent="0.25">
      <c r="A59" t="s">
        <v>25</v>
      </c>
      <c r="C59">
        <v>331</v>
      </c>
      <c r="D59">
        <v>258</v>
      </c>
    </row>
    <row r="60" spans="1:4" x14ac:dyDescent="0.25">
      <c r="A60" t="s">
        <v>263</v>
      </c>
      <c r="C60">
        <v>237</v>
      </c>
      <c r="D60">
        <v>198</v>
      </c>
    </row>
    <row r="61" spans="1:4" x14ac:dyDescent="0.25">
      <c r="A61" t="s">
        <v>265</v>
      </c>
      <c r="C61">
        <v>160</v>
      </c>
      <c r="D61">
        <v>161</v>
      </c>
    </row>
    <row r="62" spans="1:4" x14ac:dyDescent="0.25">
      <c r="A62" t="s">
        <v>186</v>
      </c>
      <c r="C62">
        <v>106</v>
      </c>
      <c r="D62">
        <v>105</v>
      </c>
    </row>
    <row r="63" spans="1:4" x14ac:dyDescent="0.25">
      <c r="A63" t="s">
        <v>262</v>
      </c>
      <c r="C63">
        <v>70</v>
      </c>
      <c r="D63">
        <v>75</v>
      </c>
    </row>
    <row r="64" spans="1:4" x14ac:dyDescent="0.25">
      <c r="A64" t="s">
        <v>464</v>
      </c>
      <c r="C64">
        <v>48</v>
      </c>
      <c r="D64">
        <v>38</v>
      </c>
    </row>
    <row r="65" spans="1:4" x14ac:dyDescent="0.25">
      <c r="A65" t="s">
        <v>258</v>
      </c>
      <c r="C65">
        <v>25</v>
      </c>
      <c r="D65">
        <v>34</v>
      </c>
    </row>
    <row r="66" spans="1:4" x14ac:dyDescent="0.25">
      <c r="A66" t="s">
        <v>266</v>
      </c>
      <c r="C66">
        <v>18</v>
      </c>
      <c r="D66">
        <v>21</v>
      </c>
    </row>
    <row r="67" spans="1:4" x14ac:dyDescent="0.25">
      <c r="A67" t="s">
        <v>259</v>
      </c>
      <c r="C67">
        <v>16</v>
      </c>
      <c r="D67">
        <v>25</v>
      </c>
    </row>
    <row r="68" spans="1:4" x14ac:dyDescent="0.25">
      <c r="A68" t="s">
        <v>227</v>
      </c>
      <c r="C68">
        <v>100</v>
      </c>
      <c r="D68">
        <v>107</v>
      </c>
    </row>
    <row r="69" spans="1:4" x14ac:dyDescent="0.25">
      <c r="A69" t="s">
        <v>16</v>
      </c>
      <c r="C69">
        <v>3633</v>
      </c>
      <c r="D69">
        <v>3572</v>
      </c>
    </row>
    <row r="71" spans="1:4" x14ac:dyDescent="0.25">
      <c r="A71" t="s">
        <v>195</v>
      </c>
      <c r="B71">
        <v>2014</v>
      </c>
      <c r="C71">
        <v>2016</v>
      </c>
      <c r="D71">
        <v>2017</v>
      </c>
    </row>
    <row r="72" spans="1:4" x14ac:dyDescent="0.25">
      <c r="A72" t="s">
        <v>27</v>
      </c>
      <c r="B72">
        <v>121</v>
      </c>
      <c r="C72">
        <v>117</v>
      </c>
      <c r="D72">
        <v>131</v>
      </c>
    </row>
    <row r="73" spans="1:4" x14ac:dyDescent="0.25">
      <c r="A73" t="s">
        <v>28</v>
      </c>
      <c r="B73">
        <v>127</v>
      </c>
      <c r="C73">
        <v>185</v>
      </c>
      <c r="D73">
        <v>167</v>
      </c>
    </row>
    <row r="74" spans="1:4" x14ac:dyDescent="0.25">
      <c r="A74" t="s">
        <v>29</v>
      </c>
      <c r="B74">
        <v>285</v>
      </c>
      <c r="C74">
        <v>338</v>
      </c>
      <c r="D74">
        <v>308</v>
      </c>
    </row>
    <row r="75" spans="1:4" x14ac:dyDescent="0.25">
      <c r="A75" t="s">
        <v>30</v>
      </c>
      <c r="B75">
        <v>117</v>
      </c>
      <c r="C75">
        <v>99</v>
      </c>
      <c r="D75">
        <v>100</v>
      </c>
    </row>
    <row r="76" spans="1:4" x14ac:dyDescent="0.25">
      <c r="A76" t="s">
        <v>31</v>
      </c>
      <c r="B76">
        <v>34</v>
      </c>
      <c r="C76">
        <v>16</v>
      </c>
      <c r="D76">
        <v>18</v>
      </c>
    </row>
    <row r="77" spans="1:4" x14ac:dyDescent="0.25">
      <c r="A77" t="s">
        <v>32</v>
      </c>
      <c r="B77">
        <v>3122</v>
      </c>
      <c r="C77">
        <v>2702</v>
      </c>
      <c r="D77">
        <v>2712</v>
      </c>
    </row>
    <row r="78" spans="1:4" x14ac:dyDescent="0.25">
      <c r="A78" t="s">
        <v>33</v>
      </c>
      <c r="B78">
        <v>103</v>
      </c>
      <c r="C78">
        <v>176</v>
      </c>
      <c r="D78">
        <v>136</v>
      </c>
    </row>
    <row r="79" spans="1:4" x14ac:dyDescent="0.25">
      <c r="A79" t="s">
        <v>16</v>
      </c>
      <c r="B79">
        <v>3909</v>
      </c>
      <c r="C79">
        <v>3633</v>
      </c>
      <c r="D79">
        <v>3572</v>
      </c>
    </row>
    <row r="81" spans="1:35" s="63" customFormat="1" x14ac:dyDescent="0.25">
      <c r="A81" s="64" t="s">
        <v>302</v>
      </c>
      <c r="B81">
        <v>2014</v>
      </c>
      <c r="C81">
        <v>2016</v>
      </c>
      <c r="D81" s="64">
        <v>2017</v>
      </c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</row>
    <row r="82" spans="1:35" s="63" customFormat="1" x14ac:dyDescent="0.25">
      <c r="A82" s="64" t="s">
        <v>56</v>
      </c>
      <c r="B82" s="65">
        <v>262</v>
      </c>
      <c r="C82" s="64">
        <v>255</v>
      </c>
      <c r="D82" s="64">
        <v>282</v>
      </c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</row>
    <row r="83" spans="1:35" s="63" customFormat="1" x14ac:dyDescent="0.25">
      <c r="A83" s="64" t="s">
        <v>256</v>
      </c>
      <c r="B83" s="65">
        <v>3156</v>
      </c>
      <c r="C83" s="64">
        <v>3238</v>
      </c>
      <c r="D83" s="64">
        <v>3195</v>
      </c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</row>
    <row r="84" spans="1:35" s="63" customFormat="1" x14ac:dyDescent="0.25">
      <c r="A84" s="64" t="s">
        <v>241</v>
      </c>
      <c r="B84" s="65">
        <v>491</v>
      </c>
      <c r="C84" s="64">
        <v>140</v>
      </c>
      <c r="D84" s="64">
        <v>95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</row>
    <row r="85" spans="1:35" s="63" customFormat="1" x14ac:dyDescent="0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</row>
    <row r="86" spans="1:35" s="63" customFormat="1" x14ac:dyDescent="0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</row>
    <row r="87" spans="1:35" x14ac:dyDescent="0.25">
      <c r="A87" t="s">
        <v>212</v>
      </c>
      <c r="B87">
        <v>2014</v>
      </c>
      <c r="C87">
        <v>2016</v>
      </c>
      <c r="D87" s="64">
        <v>2017</v>
      </c>
    </row>
    <row r="88" spans="1:35" x14ac:dyDescent="0.25">
      <c r="A88" t="s">
        <v>53</v>
      </c>
      <c r="B88">
        <v>3468</v>
      </c>
      <c r="C88">
        <v>3381</v>
      </c>
      <c r="D88">
        <v>3292</v>
      </c>
    </row>
    <row r="89" spans="1:35" x14ac:dyDescent="0.25">
      <c r="A89" t="s">
        <v>54</v>
      </c>
      <c r="B89">
        <v>152</v>
      </c>
      <c r="C89">
        <v>185</v>
      </c>
      <c r="D89">
        <v>167</v>
      </c>
    </row>
    <row r="90" spans="1:35" x14ac:dyDescent="0.25">
      <c r="A90" t="s">
        <v>223</v>
      </c>
      <c r="B90">
        <v>40</v>
      </c>
      <c r="C90">
        <v>56</v>
      </c>
      <c r="D90">
        <v>77</v>
      </c>
    </row>
    <row r="91" spans="1:35" x14ac:dyDescent="0.25">
      <c r="A91" t="s">
        <v>395</v>
      </c>
      <c r="B91">
        <v>249</v>
      </c>
      <c r="C91">
        <v>11</v>
      </c>
      <c r="D91">
        <v>36</v>
      </c>
    </row>
    <row r="92" spans="1:35" x14ac:dyDescent="0.25">
      <c r="A92" t="s">
        <v>16</v>
      </c>
      <c r="B92">
        <v>3909</v>
      </c>
      <c r="C92">
        <v>3633</v>
      </c>
      <c r="D92">
        <v>3572</v>
      </c>
    </row>
    <row r="94" spans="1:35" x14ac:dyDescent="0.25">
      <c r="C94" s="20">
        <v>2016</v>
      </c>
      <c r="D94" s="20">
        <v>2017</v>
      </c>
    </row>
    <row r="95" spans="1:35" x14ac:dyDescent="0.25">
      <c r="A95" t="s">
        <v>418</v>
      </c>
      <c r="C95">
        <v>69</v>
      </c>
      <c r="D95" s="20">
        <v>84</v>
      </c>
    </row>
    <row r="96" spans="1:35" x14ac:dyDescent="0.25">
      <c r="A96" t="s">
        <v>419</v>
      </c>
      <c r="C96">
        <v>59</v>
      </c>
      <c r="D96" s="20">
        <v>60</v>
      </c>
      <c r="E96" s="20"/>
    </row>
    <row r="97" spans="1:7" x14ac:dyDescent="0.25">
      <c r="A97" t="s">
        <v>420</v>
      </c>
      <c r="C97">
        <v>49</v>
      </c>
      <c r="D97" s="20">
        <v>36</v>
      </c>
      <c r="E97" s="81"/>
      <c r="F97" s="61"/>
      <c r="G97" s="61"/>
    </row>
    <row r="98" spans="1:7" x14ac:dyDescent="0.25">
      <c r="A98" t="s">
        <v>431</v>
      </c>
      <c r="C98">
        <v>41</v>
      </c>
      <c r="D98" s="20">
        <v>56</v>
      </c>
      <c r="E98" s="20"/>
    </row>
    <row r="99" spans="1:7" x14ac:dyDescent="0.25">
      <c r="A99" t="s">
        <v>421</v>
      </c>
      <c r="C99">
        <v>23</v>
      </c>
      <c r="D99" s="20">
        <v>14</v>
      </c>
      <c r="E99" s="20"/>
    </row>
    <row r="100" spans="1:7" x14ac:dyDescent="0.25">
      <c r="A100" t="s">
        <v>422</v>
      </c>
      <c r="C100">
        <v>21</v>
      </c>
      <c r="D100" s="20">
        <v>29</v>
      </c>
      <c r="E100" s="20"/>
    </row>
    <row r="101" spans="1:7" x14ac:dyDescent="0.25">
      <c r="A101" t="s">
        <v>50</v>
      </c>
      <c r="C101">
        <v>16</v>
      </c>
      <c r="D101" s="20">
        <v>23</v>
      </c>
      <c r="E101" s="20"/>
    </row>
    <row r="102" spans="1:7" x14ac:dyDescent="0.25">
      <c r="D102" s="20"/>
      <c r="E102" s="20"/>
    </row>
    <row r="103" spans="1:7" x14ac:dyDescent="0.25">
      <c r="A103" t="s">
        <v>415</v>
      </c>
      <c r="C103">
        <v>2016</v>
      </c>
      <c r="D103" s="20">
        <v>2017</v>
      </c>
    </row>
    <row r="104" spans="1:7" x14ac:dyDescent="0.25">
      <c r="A104" s="21">
        <v>1</v>
      </c>
      <c r="C104">
        <v>211</v>
      </c>
      <c r="D104" s="20">
        <v>203</v>
      </c>
    </row>
    <row r="105" spans="1:7" x14ac:dyDescent="0.25">
      <c r="A105" t="s">
        <v>416</v>
      </c>
      <c r="C105">
        <v>26</v>
      </c>
      <c r="D105" s="20">
        <v>41</v>
      </c>
    </row>
    <row r="106" spans="1:7" x14ac:dyDescent="0.25">
      <c r="A106" t="s">
        <v>417</v>
      </c>
      <c r="C106">
        <v>4</v>
      </c>
      <c r="D106" s="20">
        <v>0</v>
      </c>
    </row>
    <row r="108" spans="1:7" x14ac:dyDescent="0.25">
      <c r="A108" t="s">
        <v>238</v>
      </c>
      <c r="D108">
        <v>2017</v>
      </c>
    </row>
    <row r="109" spans="1:7" x14ac:dyDescent="0.25">
      <c r="A109" t="s">
        <v>403</v>
      </c>
      <c r="D109">
        <v>2880</v>
      </c>
    </row>
    <row r="110" spans="1:7" x14ac:dyDescent="0.25">
      <c r="A110" t="s">
        <v>439</v>
      </c>
      <c r="D110">
        <v>474</v>
      </c>
    </row>
    <row r="111" spans="1:7" x14ac:dyDescent="0.25">
      <c r="A111" t="s">
        <v>240</v>
      </c>
      <c r="D111">
        <v>29</v>
      </c>
    </row>
    <row r="112" spans="1:7" x14ac:dyDescent="0.25">
      <c r="A112" t="s">
        <v>402</v>
      </c>
      <c r="D112">
        <v>48</v>
      </c>
    </row>
    <row r="113" spans="1:4" x14ac:dyDescent="0.25">
      <c r="A113" t="s">
        <v>325</v>
      </c>
      <c r="D113">
        <v>19</v>
      </c>
    </row>
    <row r="114" spans="1:4" x14ac:dyDescent="0.25">
      <c r="A114" t="s">
        <v>440</v>
      </c>
      <c r="D114">
        <v>122</v>
      </c>
    </row>
    <row r="116" spans="1:4" x14ac:dyDescent="0.25">
      <c r="A116" t="s">
        <v>441</v>
      </c>
    </row>
    <row r="117" spans="1:4" x14ac:dyDescent="0.25">
      <c r="A117" t="s">
        <v>283</v>
      </c>
      <c r="D117">
        <v>3024</v>
      </c>
    </row>
    <row r="118" spans="1:4" x14ac:dyDescent="0.25">
      <c r="A118" t="s">
        <v>281</v>
      </c>
      <c r="D118">
        <v>181</v>
      </c>
    </row>
    <row r="119" spans="1:4" x14ac:dyDescent="0.25">
      <c r="A119" t="s">
        <v>278</v>
      </c>
      <c r="D119">
        <v>87</v>
      </c>
    </row>
    <row r="120" spans="1:4" x14ac:dyDescent="0.25">
      <c r="A120" t="s">
        <v>277</v>
      </c>
      <c r="D120">
        <v>38</v>
      </c>
    </row>
    <row r="121" spans="1:4" x14ac:dyDescent="0.25">
      <c r="A121" t="s">
        <v>279</v>
      </c>
      <c r="D121">
        <v>20</v>
      </c>
    </row>
    <row r="122" spans="1:4" x14ac:dyDescent="0.25">
      <c r="A122" t="s">
        <v>50</v>
      </c>
      <c r="D122">
        <v>38</v>
      </c>
    </row>
    <row r="123" spans="1:4" x14ac:dyDescent="0.25">
      <c r="A123" t="s">
        <v>241</v>
      </c>
      <c r="D123">
        <v>193</v>
      </c>
    </row>
  </sheetData>
  <sortState xmlns:xlrd2="http://schemas.microsoft.com/office/spreadsheetml/2017/richdata2" ref="A119:D125">
    <sortCondition descending="1" ref="D119:D12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J304"/>
  <sheetViews>
    <sheetView topLeftCell="A202" zoomScale="85" zoomScaleNormal="85" workbookViewId="0">
      <selection activeCell="C220" sqref="C220:C233"/>
    </sheetView>
  </sheetViews>
  <sheetFormatPr defaultRowHeight="15" x14ac:dyDescent="0.25"/>
  <cols>
    <col min="1" max="1" width="83.7109375" bestFit="1" customWidth="1"/>
    <col min="7" max="7" width="63.42578125" customWidth="1"/>
    <col min="8" max="8" width="24.7109375" customWidth="1"/>
    <col min="36" max="16384" width="9.140625" style="20"/>
  </cols>
  <sheetData>
    <row r="1" spans="1:5" x14ac:dyDescent="0.25">
      <c r="A1" t="s">
        <v>197</v>
      </c>
      <c r="B1">
        <v>2016</v>
      </c>
      <c r="C1">
        <v>2017</v>
      </c>
    </row>
    <row r="2" spans="1:5" x14ac:dyDescent="0.25">
      <c r="A2" t="s">
        <v>34</v>
      </c>
      <c r="B2">
        <v>1539</v>
      </c>
      <c r="C2">
        <v>1478</v>
      </c>
      <c r="D2" s="20"/>
      <c r="E2" s="20"/>
    </row>
    <row r="3" spans="1:5" x14ac:dyDescent="0.25">
      <c r="A3" t="s">
        <v>37</v>
      </c>
      <c r="B3">
        <v>1382</v>
      </c>
      <c r="C3">
        <v>1329</v>
      </c>
      <c r="D3" s="20"/>
      <c r="E3" s="20"/>
    </row>
    <row r="4" spans="1:5" x14ac:dyDescent="0.25">
      <c r="A4" t="s">
        <v>36</v>
      </c>
      <c r="B4">
        <v>429</v>
      </c>
      <c r="C4">
        <v>457</v>
      </c>
      <c r="D4" s="20"/>
      <c r="E4" s="20"/>
    </row>
    <row r="5" spans="1:5" x14ac:dyDescent="0.25">
      <c r="A5" t="s">
        <v>69</v>
      </c>
      <c r="B5">
        <v>162</v>
      </c>
      <c r="C5">
        <v>184</v>
      </c>
      <c r="D5" s="20"/>
      <c r="E5" s="20"/>
    </row>
    <row r="6" spans="1:5" x14ac:dyDescent="0.25">
      <c r="A6" t="s">
        <v>50</v>
      </c>
      <c r="B6">
        <v>64</v>
      </c>
      <c r="C6">
        <v>43</v>
      </c>
      <c r="D6" s="20"/>
      <c r="E6" s="20"/>
    </row>
    <row r="7" spans="1:5" x14ac:dyDescent="0.25">
      <c r="A7" t="s">
        <v>66</v>
      </c>
      <c r="B7">
        <v>2</v>
      </c>
      <c r="C7">
        <v>44</v>
      </c>
      <c r="D7" s="20"/>
      <c r="E7" s="20"/>
    </row>
    <row r="8" spans="1:5" x14ac:dyDescent="0.25">
      <c r="A8" t="s">
        <v>16</v>
      </c>
      <c r="B8" s="65">
        <v>3578</v>
      </c>
      <c r="C8">
        <v>3535</v>
      </c>
      <c r="D8" s="20"/>
      <c r="E8" s="20"/>
    </row>
    <row r="9" spans="1:5" x14ac:dyDescent="0.25">
      <c r="D9" s="20"/>
      <c r="E9" s="20"/>
    </row>
    <row r="10" spans="1:5" x14ac:dyDescent="0.25">
      <c r="A10" t="s">
        <v>100</v>
      </c>
      <c r="B10">
        <v>2016</v>
      </c>
      <c r="C10">
        <v>2017</v>
      </c>
    </row>
    <row r="11" spans="1:5" x14ac:dyDescent="0.25">
      <c r="A11" t="s">
        <v>40</v>
      </c>
      <c r="B11">
        <v>150</v>
      </c>
      <c r="C11">
        <v>161</v>
      </c>
      <c r="E11" s="20"/>
    </row>
    <row r="12" spans="1:5" x14ac:dyDescent="0.25">
      <c r="B12" s="20"/>
      <c r="E12" s="20"/>
    </row>
    <row r="13" spans="1:5" x14ac:dyDescent="0.25">
      <c r="A13" t="s">
        <v>101</v>
      </c>
      <c r="B13">
        <v>2016</v>
      </c>
      <c r="C13">
        <v>2017</v>
      </c>
      <c r="D13" s="20"/>
      <c r="E13" s="20"/>
    </row>
    <row r="14" spans="1:5" x14ac:dyDescent="0.25">
      <c r="A14" t="s">
        <v>187</v>
      </c>
      <c r="B14" s="20">
        <v>165</v>
      </c>
      <c r="C14">
        <v>189</v>
      </c>
      <c r="D14" s="20"/>
      <c r="E14" s="20"/>
    </row>
    <row r="15" spans="1:5" x14ac:dyDescent="0.25">
      <c r="A15" t="s">
        <v>188</v>
      </c>
      <c r="B15" s="20">
        <v>279</v>
      </c>
      <c r="C15">
        <v>287</v>
      </c>
      <c r="D15" s="20"/>
      <c r="E15" s="20"/>
    </row>
    <row r="16" spans="1:5" x14ac:dyDescent="0.25">
      <c r="A16" t="s">
        <v>43</v>
      </c>
      <c r="B16" s="20">
        <v>364</v>
      </c>
      <c r="C16">
        <v>328</v>
      </c>
      <c r="D16" s="20"/>
      <c r="E16" s="20"/>
    </row>
    <row r="17" spans="1:35" x14ac:dyDescent="0.25">
      <c r="A17" t="s">
        <v>44</v>
      </c>
      <c r="B17" s="20">
        <v>638</v>
      </c>
      <c r="C17">
        <v>623</v>
      </c>
      <c r="D17" s="20"/>
      <c r="E17" s="20"/>
    </row>
    <row r="18" spans="1:35" x14ac:dyDescent="0.25">
      <c r="A18" t="s">
        <v>45</v>
      </c>
      <c r="B18" s="20">
        <v>460</v>
      </c>
      <c r="C18">
        <v>416</v>
      </c>
      <c r="D18" s="20"/>
      <c r="E18" s="20"/>
    </row>
    <row r="19" spans="1:35" x14ac:dyDescent="0.25">
      <c r="A19" t="s">
        <v>46</v>
      </c>
      <c r="B19" s="20">
        <v>344</v>
      </c>
      <c r="C19">
        <v>373</v>
      </c>
      <c r="D19" s="20"/>
      <c r="E19" s="20"/>
    </row>
    <row r="20" spans="1:35" x14ac:dyDescent="0.25">
      <c r="A20" t="s">
        <v>47</v>
      </c>
      <c r="B20" s="20">
        <v>850</v>
      </c>
      <c r="C20">
        <v>842</v>
      </c>
      <c r="D20" s="20"/>
      <c r="E20" s="20"/>
    </row>
    <row r="21" spans="1:35" x14ac:dyDescent="0.25">
      <c r="A21" s="64" t="s">
        <v>102</v>
      </c>
      <c r="B21" s="65">
        <v>478</v>
      </c>
      <c r="C21">
        <v>477</v>
      </c>
      <c r="D21" s="20"/>
      <c r="E21" s="20"/>
    </row>
    <row r="22" spans="1:35" s="63" customFormat="1" x14ac:dyDescent="0.25">
      <c r="A22" s="64"/>
      <c r="B22" s="64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</row>
    <row r="23" spans="1:35" s="63" customFormat="1" x14ac:dyDescent="0.25">
      <c r="A23" s="64" t="s">
        <v>222</v>
      </c>
      <c r="B23" s="64"/>
      <c r="C23" s="62"/>
      <c r="D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</row>
    <row r="24" spans="1:35" s="63" customFormat="1" x14ac:dyDescent="0.25">
      <c r="A24" s="64"/>
      <c r="B24" s="64">
        <v>2016</v>
      </c>
      <c r="C24">
        <v>2017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</row>
    <row r="25" spans="1:35" s="63" customFormat="1" x14ac:dyDescent="0.25">
      <c r="A25" s="64" t="s">
        <v>53</v>
      </c>
      <c r="B25" s="65">
        <v>3332</v>
      </c>
      <c r="C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</row>
    <row r="26" spans="1:35" s="63" customFormat="1" x14ac:dyDescent="0.25">
      <c r="A26" s="64" t="s">
        <v>54</v>
      </c>
      <c r="B26" s="65">
        <v>179</v>
      </c>
      <c r="C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</row>
    <row r="27" spans="1:35" s="63" customFormat="1" x14ac:dyDescent="0.25">
      <c r="A27" s="64" t="s">
        <v>223</v>
      </c>
      <c r="B27" s="64">
        <v>56</v>
      </c>
      <c r="C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</row>
    <row r="28" spans="1:35" s="63" customFormat="1" x14ac:dyDescent="0.25">
      <c r="A28" s="64" t="s">
        <v>395</v>
      </c>
      <c r="B28" s="65">
        <v>11</v>
      </c>
      <c r="C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</row>
    <row r="29" spans="1:35" s="63" customFormat="1" x14ac:dyDescent="0.25">
      <c r="A29" s="64" t="s">
        <v>16</v>
      </c>
      <c r="B29" s="65">
        <v>3578</v>
      </c>
      <c r="C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</row>
    <row r="30" spans="1:35" s="63" customFormat="1" x14ac:dyDescent="0.25">
      <c r="A30" s="64"/>
      <c r="B30" s="64"/>
      <c r="C30" s="62"/>
      <c r="D30" s="62"/>
      <c r="F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</row>
    <row r="31" spans="1:35" s="63" customFormat="1" x14ac:dyDescent="0.25">
      <c r="A31" s="64" t="s">
        <v>199</v>
      </c>
      <c r="B31" s="64">
        <v>2016</v>
      </c>
      <c r="C31">
        <v>2017</v>
      </c>
      <c r="D31" s="62"/>
      <c r="E31" s="62"/>
      <c r="F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</row>
    <row r="32" spans="1:35" s="63" customFormat="1" x14ac:dyDescent="0.25">
      <c r="A32" s="64" t="s">
        <v>48</v>
      </c>
      <c r="B32" s="66">
        <v>998</v>
      </c>
      <c r="C32">
        <v>977</v>
      </c>
      <c r="D32" s="62"/>
      <c r="F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</row>
    <row r="33" spans="1:35" s="63" customFormat="1" x14ac:dyDescent="0.25">
      <c r="A33" s="64" t="s">
        <v>63</v>
      </c>
      <c r="B33" s="66">
        <v>995</v>
      </c>
      <c r="C33">
        <v>1000</v>
      </c>
      <c r="D33" s="62"/>
      <c r="E33" s="62"/>
      <c r="F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</row>
    <row r="34" spans="1:35" s="63" customFormat="1" x14ac:dyDescent="0.25">
      <c r="A34" s="64" t="s">
        <v>64</v>
      </c>
      <c r="B34" s="66">
        <v>367</v>
      </c>
      <c r="C34">
        <v>279</v>
      </c>
      <c r="F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</row>
    <row r="35" spans="1:35" s="63" customFormat="1" x14ac:dyDescent="0.25">
      <c r="A35" s="64" t="s">
        <v>326</v>
      </c>
      <c r="B35" s="64">
        <v>332</v>
      </c>
      <c r="C35">
        <v>317</v>
      </c>
      <c r="F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</row>
    <row r="36" spans="1:35" s="63" customFormat="1" x14ac:dyDescent="0.25">
      <c r="A36" s="64" t="s">
        <v>331</v>
      </c>
      <c r="B36" s="66">
        <v>249</v>
      </c>
      <c r="C36">
        <v>354</v>
      </c>
      <c r="E36" s="62"/>
      <c r="F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s="63" customFormat="1" x14ac:dyDescent="0.25">
      <c r="A37" s="64" t="s">
        <v>329</v>
      </c>
      <c r="B37" s="64">
        <v>247</v>
      </c>
      <c r="C37">
        <v>229</v>
      </c>
      <c r="F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</row>
    <row r="38" spans="1:35" s="63" customFormat="1" x14ac:dyDescent="0.25">
      <c r="A38" s="64" t="s">
        <v>330</v>
      </c>
      <c r="B38" s="66">
        <v>242</v>
      </c>
      <c r="C38">
        <v>257</v>
      </c>
      <c r="F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</row>
    <row r="39" spans="1:35" s="63" customFormat="1" x14ac:dyDescent="0.25">
      <c r="A39" s="64" t="s">
        <v>327</v>
      </c>
      <c r="B39" s="64">
        <v>124</v>
      </c>
      <c r="C39">
        <v>148</v>
      </c>
      <c r="F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</row>
    <row r="40" spans="1:35" s="63" customFormat="1" x14ac:dyDescent="0.25">
      <c r="A40" s="65" t="s">
        <v>396</v>
      </c>
      <c r="B40" s="66">
        <v>109</v>
      </c>
      <c r="C40">
        <v>152</v>
      </c>
      <c r="F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</row>
    <row r="41" spans="1:35" s="63" customFormat="1" x14ac:dyDescent="0.25">
      <c r="A41" s="64" t="s">
        <v>334</v>
      </c>
      <c r="B41" s="64">
        <v>39</v>
      </c>
      <c r="C41">
        <v>36</v>
      </c>
      <c r="F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</row>
    <row r="42" spans="1:35" s="63" customFormat="1" x14ac:dyDescent="0.25">
      <c r="A42" s="64" t="s">
        <v>328</v>
      </c>
      <c r="B42" s="64">
        <v>24</v>
      </c>
      <c r="C42">
        <v>18</v>
      </c>
      <c r="F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</row>
    <row r="43" spans="1:35" s="63" customFormat="1" x14ac:dyDescent="0.25">
      <c r="A43" s="64" t="s">
        <v>333</v>
      </c>
      <c r="B43" s="64">
        <v>20</v>
      </c>
      <c r="C43">
        <v>22</v>
      </c>
      <c r="F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</row>
    <row r="44" spans="1:35" s="63" customFormat="1" x14ac:dyDescent="0.25">
      <c r="A44" s="65" t="s">
        <v>397</v>
      </c>
      <c r="B44" s="65">
        <v>18</v>
      </c>
      <c r="C44">
        <v>18</v>
      </c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</row>
    <row r="45" spans="1:35" s="63" customFormat="1" x14ac:dyDescent="0.25">
      <c r="A45" s="64" t="s">
        <v>332</v>
      </c>
      <c r="B45" s="64">
        <v>17</v>
      </c>
      <c r="C45" t="s">
        <v>93</v>
      </c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</row>
    <row r="46" spans="1:35" s="63" customFormat="1" x14ac:dyDescent="0.25">
      <c r="C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</row>
    <row r="47" spans="1:35" customFormat="1" x14ac:dyDescent="0.25">
      <c r="A47" t="s">
        <v>398</v>
      </c>
    </row>
    <row r="48" spans="1:35" customFormat="1" x14ac:dyDescent="0.25">
      <c r="A48" t="s">
        <v>399</v>
      </c>
      <c r="B48">
        <v>2016</v>
      </c>
      <c r="C48">
        <v>2017</v>
      </c>
    </row>
    <row r="49" spans="1:35" customFormat="1" x14ac:dyDescent="0.25">
      <c r="A49" s="21">
        <v>1</v>
      </c>
      <c r="B49">
        <v>2784</v>
      </c>
      <c r="C49">
        <v>2764</v>
      </c>
    </row>
    <row r="50" spans="1:35" customFormat="1" x14ac:dyDescent="0.25">
      <c r="A50" s="21">
        <v>2</v>
      </c>
      <c r="B50">
        <v>638</v>
      </c>
      <c r="C50">
        <v>534</v>
      </c>
    </row>
    <row r="51" spans="1:35" customFormat="1" x14ac:dyDescent="0.25">
      <c r="A51" s="21">
        <v>3</v>
      </c>
      <c r="B51">
        <v>131</v>
      </c>
      <c r="C51">
        <v>122</v>
      </c>
    </row>
    <row r="52" spans="1:35" customFormat="1" x14ac:dyDescent="0.25">
      <c r="A52" s="21" t="s">
        <v>400</v>
      </c>
      <c r="B52">
        <v>24</v>
      </c>
      <c r="C52">
        <v>26</v>
      </c>
    </row>
    <row r="53" spans="1:35" s="63" customFormat="1" x14ac:dyDescent="0.25">
      <c r="A53" s="65" t="s">
        <v>423</v>
      </c>
      <c r="B53" s="65">
        <v>1</v>
      </c>
      <c r="C53" s="64">
        <v>89</v>
      </c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</row>
    <row r="54" spans="1:35" s="63" customFormat="1" x14ac:dyDescent="0.25">
      <c r="C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</row>
    <row r="55" spans="1:35" s="63" customFormat="1" x14ac:dyDescent="0.25">
      <c r="A55" s="64" t="s">
        <v>238</v>
      </c>
      <c r="B55" s="64">
        <v>2016</v>
      </c>
      <c r="C55" s="124">
        <v>2017</v>
      </c>
      <c r="F55" s="62"/>
      <c r="G55" s="64"/>
      <c r="H55" s="64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</row>
    <row r="56" spans="1:35" s="63" customFormat="1" x14ac:dyDescent="0.25">
      <c r="A56" s="64" t="s">
        <v>239</v>
      </c>
      <c r="B56" s="65">
        <v>3227</v>
      </c>
      <c r="C56" s="62"/>
      <c r="F56" s="62"/>
      <c r="G56" s="64"/>
      <c r="H56" s="64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</row>
    <row r="57" spans="1:35" s="63" customFormat="1" x14ac:dyDescent="0.25">
      <c r="A57" s="64" t="s">
        <v>402</v>
      </c>
      <c r="B57" s="65">
        <v>43</v>
      </c>
      <c r="C57" s="62"/>
      <c r="F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</row>
    <row r="58" spans="1:35" s="63" customFormat="1" x14ac:dyDescent="0.25">
      <c r="A58" s="64" t="s">
        <v>325</v>
      </c>
      <c r="B58" s="65">
        <v>17</v>
      </c>
      <c r="C58" s="74"/>
      <c r="F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</row>
    <row r="59" spans="1:35" s="63" customFormat="1" x14ac:dyDescent="0.25">
      <c r="A59" s="64" t="s">
        <v>240</v>
      </c>
      <c r="B59" s="65">
        <v>22</v>
      </c>
      <c r="C59" s="62"/>
      <c r="F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</row>
    <row r="60" spans="1:35" s="63" customFormat="1" x14ac:dyDescent="0.25">
      <c r="A60" s="64" t="s">
        <v>241</v>
      </c>
      <c r="B60" s="65">
        <v>269</v>
      </c>
      <c r="C60" s="62"/>
      <c r="F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</row>
    <row r="61" spans="1:35" s="63" customFormat="1" x14ac:dyDescent="0.25">
      <c r="A61" s="62"/>
      <c r="B61" s="62"/>
      <c r="C61" s="62"/>
      <c r="F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</row>
    <row r="62" spans="1:35" s="63" customFormat="1" x14ac:dyDescent="0.25">
      <c r="A62" s="64" t="s">
        <v>403</v>
      </c>
      <c r="B62" s="64">
        <v>2777</v>
      </c>
      <c r="C62"/>
      <c r="F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</row>
    <row r="63" spans="1:35" s="63" customFormat="1" x14ac:dyDescent="0.25">
      <c r="A63" s="64" t="s">
        <v>404</v>
      </c>
      <c r="B63" s="64">
        <v>196</v>
      </c>
      <c r="C63" s="62"/>
      <c r="F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</row>
    <row r="64" spans="1:35" s="63" customFormat="1" x14ac:dyDescent="0.25">
      <c r="A64" s="64" t="s">
        <v>413</v>
      </c>
      <c r="B64" s="64">
        <v>108</v>
      </c>
      <c r="C64" s="62"/>
      <c r="F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</row>
    <row r="65" spans="1:35" s="63" customFormat="1" x14ac:dyDescent="0.25">
      <c r="A65" s="64" t="s">
        <v>407</v>
      </c>
      <c r="B65" s="64">
        <v>108</v>
      </c>
      <c r="C65" s="62"/>
      <c r="F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</row>
    <row r="66" spans="1:35" s="63" customFormat="1" x14ac:dyDescent="0.25">
      <c r="A66" s="64" t="s">
        <v>402</v>
      </c>
      <c r="B66" s="64">
        <v>43</v>
      </c>
      <c r="C66" s="62"/>
      <c r="F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</row>
    <row r="67" spans="1:35" s="63" customFormat="1" x14ac:dyDescent="0.25">
      <c r="A67" s="64" t="s">
        <v>405</v>
      </c>
      <c r="B67" s="64">
        <v>23</v>
      </c>
      <c r="C67" s="62"/>
      <c r="F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</row>
    <row r="68" spans="1:35" s="63" customFormat="1" x14ac:dyDescent="0.25">
      <c r="A68" s="64" t="s">
        <v>325</v>
      </c>
      <c r="B68" s="64">
        <v>17</v>
      </c>
      <c r="C68" s="62"/>
      <c r="F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</row>
    <row r="69" spans="1:35" s="63" customFormat="1" x14ac:dyDescent="0.25">
      <c r="A69" s="64" t="s">
        <v>406</v>
      </c>
      <c r="B69" s="64">
        <v>15</v>
      </c>
      <c r="C69" s="62"/>
      <c r="F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</row>
    <row r="70" spans="1:35" s="63" customFormat="1" x14ac:dyDescent="0.25">
      <c r="A70" s="64" t="s">
        <v>240</v>
      </c>
      <c r="B70" s="64">
        <v>22</v>
      </c>
      <c r="C70" s="62"/>
      <c r="F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</row>
    <row r="71" spans="1:35" s="63" customFormat="1" x14ac:dyDescent="0.25">
      <c r="A71" s="64" t="s">
        <v>241</v>
      </c>
      <c r="B71" s="64">
        <v>269</v>
      </c>
      <c r="C71" s="62"/>
      <c r="F71" s="62"/>
      <c r="G71" s="64"/>
      <c r="H71" s="64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</row>
    <row r="72" spans="1:35" s="63" customFormat="1" x14ac:dyDescent="0.25">
      <c r="A72" s="62"/>
      <c r="B72" s="62"/>
      <c r="C72" s="62"/>
      <c r="F72" s="62"/>
      <c r="G72" s="64"/>
      <c r="H72" s="64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</row>
    <row r="73" spans="1:35" s="63" customFormat="1" x14ac:dyDescent="0.25">
      <c r="A73" s="64" t="s">
        <v>304</v>
      </c>
      <c r="B73" s="64">
        <v>2016</v>
      </c>
      <c r="C73">
        <v>2017</v>
      </c>
      <c r="F73" s="62"/>
      <c r="G73" s="64"/>
      <c r="H73" s="64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</row>
    <row r="74" spans="1:35" s="63" customFormat="1" x14ac:dyDescent="0.25">
      <c r="A74" s="64" t="s">
        <v>271</v>
      </c>
      <c r="B74" s="64">
        <v>1263</v>
      </c>
      <c r="C74">
        <v>1377</v>
      </c>
      <c r="F74" s="62"/>
      <c r="G74" s="64"/>
      <c r="H74" s="64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</row>
    <row r="75" spans="1:35" s="63" customFormat="1" x14ac:dyDescent="0.25">
      <c r="A75" s="64" t="s">
        <v>267</v>
      </c>
      <c r="B75" s="64">
        <v>733</v>
      </c>
      <c r="C75">
        <v>626</v>
      </c>
      <c r="F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</row>
    <row r="76" spans="1:35" s="63" customFormat="1" x14ac:dyDescent="0.25">
      <c r="A76" s="64" t="s">
        <v>269</v>
      </c>
      <c r="B76" s="64">
        <v>478</v>
      </c>
      <c r="C76">
        <v>505</v>
      </c>
      <c r="D76" s="62"/>
      <c r="E76" s="62"/>
      <c r="F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</row>
    <row r="77" spans="1:35" s="63" customFormat="1" x14ac:dyDescent="0.25">
      <c r="A77" s="64" t="s">
        <v>275</v>
      </c>
      <c r="B77" s="64">
        <v>238</v>
      </c>
      <c r="C77">
        <v>235</v>
      </c>
      <c r="E77" s="62"/>
      <c r="F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</row>
    <row r="78" spans="1:35" s="63" customFormat="1" x14ac:dyDescent="0.25">
      <c r="A78" s="64" t="s">
        <v>270</v>
      </c>
      <c r="B78" s="64">
        <v>179</v>
      </c>
      <c r="C78">
        <v>192</v>
      </c>
      <c r="E78" s="62"/>
      <c r="F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</row>
    <row r="79" spans="1:35" s="63" customFormat="1" x14ac:dyDescent="0.25">
      <c r="A79" s="64" t="s">
        <v>274</v>
      </c>
      <c r="B79" s="64">
        <v>173</v>
      </c>
      <c r="C79">
        <v>157</v>
      </c>
      <c r="E79" s="62"/>
      <c r="F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</row>
    <row r="80" spans="1:35" s="63" customFormat="1" x14ac:dyDescent="0.25">
      <c r="A80" s="64" t="s">
        <v>268</v>
      </c>
      <c r="B80" s="64">
        <v>110</v>
      </c>
      <c r="C80">
        <v>135</v>
      </c>
      <c r="E80" s="62"/>
      <c r="F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</row>
    <row r="81" spans="1:35" s="63" customFormat="1" x14ac:dyDescent="0.25">
      <c r="A81" s="64" t="s">
        <v>272</v>
      </c>
      <c r="B81" s="64">
        <v>74</v>
      </c>
      <c r="C81">
        <v>55</v>
      </c>
      <c r="E81" s="62"/>
      <c r="F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</row>
    <row r="82" spans="1:35" s="63" customFormat="1" x14ac:dyDescent="0.25">
      <c r="A82" s="64" t="s">
        <v>273</v>
      </c>
      <c r="B82" s="64">
        <v>27</v>
      </c>
      <c r="C82">
        <v>27</v>
      </c>
      <c r="E82" s="62"/>
      <c r="F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</row>
    <row r="83" spans="1:35" s="63" customFormat="1" x14ac:dyDescent="0.25">
      <c r="A83" s="64" t="s">
        <v>50</v>
      </c>
      <c r="B83" s="64">
        <v>48</v>
      </c>
      <c r="C83" s="65">
        <v>108</v>
      </c>
      <c r="E83" s="62"/>
      <c r="F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</row>
    <row r="84" spans="1:35" s="63" customFormat="1" x14ac:dyDescent="0.25">
      <c r="A84" s="64" t="s">
        <v>276</v>
      </c>
      <c r="B84" s="64">
        <v>255</v>
      </c>
      <c r="C84">
        <v>118</v>
      </c>
      <c r="E84" s="62"/>
      <c r="F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</row>
    <row r="85" spans="1:35" s="63" customFormat="1" x14ac:dyDescent="0.25">
      <c r="A85" s="64"/>
      <c r="B85" s="65"/>
      <c r="E85" s="62"/>
      <c r="F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</row>
    <row r="86" spans="1:35" s="63" customFormat="1" x14ac:dyDescent="0.25">
      <c r="A86" s="64" t="s">
        <v>242</v>
      </c>
      <c r="B86" s="64">
        <v>2016</v>
      </c>
      <c r="C86" s="124">
        <v>2017</v>
      </c>
      <c r="E86" s="62"/>
      <c r="F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</row>
    <row r="87" spans="1:35" s="63" customFormat="1" x14ac:dyDescent="0.25">
      <c r="A87" s="64" t="s">
        <v>283</v>
      </c>
      <c r="B87" s="64">
        <v>2883</v>
      </c>
      <c r="C87" s="62"/>
      <c r="D87" s="62"/>
      <c r="E87" s="62"/>
      <c r="F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</row>
    <row r="88" spans="1:35" s="63" customFormat="1" x14ac:dyDescent="0.25">
      <c r="A88" s="64" t="s">
        <v>281</v>
      </c>
      <c r="B88" s="64">
        <v>167</v>
      </c>
      <c r="C88" s="62"/>
      <c r="D88" s="62"/>
      <c r="E88" s="62"/>
      <c r="F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</row>
    <row r="89" spans="1:35" s="63" customFormat="1" x14ac:dyDescent="0.25">
      <c r="A89" s="64" t="s">
        <v>278</v>
      </c>
      <c r="B89" s="64">
        <v>101</v>
      </c>
      <c r="C89" s="62"/>
      <c r="D89" s="62"/>
      <c r="E89" s="62"/>
      <c r="F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</row>
    <row r="90" spans="1:35" s="63" customFormat="1" x14ac:dyDescent="0.25">
      <c r="A90" s="64" t="s">
        <v>277</v>
      </c>
      <c r="B90" s="64">
        <v>51</v>
      </c>
      <c r="C90" s="62"/>
      <c r="D90" s="62"/>
      <c r="E90" s="62"/>
      <c r="F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</row>
    <row r="91" spans="1:35" s="63" customFormat="1" x14ac:dyDescent="0.25">
      <c r="A91" s="64" t="s">
        <v>280</v>
      </c>
      <c r="B91" s="64">
        <v>22</v>
      </c>
      <c r="C91" s="62"/>
      <c r="D91" s="62"/>
      <c r="E91" s="62"/>
      <c r="F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</row>
    <row r="92" spans="1:35" s="63" customFormat="1" ht="16.5" customHeight="1" x14ac:dyDescent="0.25">
      <c r="A92" s="64" t="s">
        <v>279</v>
      </c>
      <c r="B92" s="64">
        <v>10</v>
      </c>
      <c r="C92" s="62"/>
      <c r="D92" s="62"/>
      <c r="E92" s="62"/>
      <c r="F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</row>
    <row r="93" spans="1:35" s="63" customFormat="1" x14ac:dyDescent="0.25">
      <c r="A93" s="64" t="s">
        <v>282</v>
      </c>
      <c r="B93" s="64">
        <v>10</v>
      </c>
      <c r="C93" s="62"/>
      <c r="D93" s="62"/>
      <c r="E93" s="62"/>
      <c r="F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</row>
    <row r="94" spans="1:35" s="63" customFormat="1" x14ac:dyDescent="0.25">
      <c r="A94" s="64" t="s">
        <v>50</v>
      </c>
      <c r="B94" s="64">
        <v>9</v>
      </c>
      <c r="C94" s="62"/>
      <c r="D94" s="62"/>
      <c r="E94" s="62"/>
      <c r="F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</row>
    <row r="95" spans="1:35" s="63" customFormat="1" x14ac:dyDescent="0.25">
      <c r="A95" s="64" t="s">
        <v>241</v>
      </c>
      <c r="B95" s="64">
        <v>325</v>
      </c>
      <c r="C95" s="62"/>
      <c r="D95" s="62"/>
      <c r="E95" s="62"/>
      <c r="F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</row>
    <row r="96" spans="1:35" s="63" customFormat="1" x14ac:dyDescent="0.25">
      <c r="A96" s="64"/>
      <c r="B96" s="64"/>
      <c r="C96" s="62"/>
      <c r="D96" s="62"/>
      <c r="E96" s="62"/>
      <c r="F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</row>
    <row r="97" spans="1:35" s="63" customFormat="1" x14ac:dyDescent="0.25">
      <c r="A97" s="64" t="s">
        <v>243</v>
      </c>
      <c r="B97" s="64">
        <v>2016</v>
      </c>
      <c r="C97">
        <v>2017</v>
      </c>
      <c r="D97" s="62"/>
      <c r="E97" s="62"/>
      <c r="F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</row>
    <row r="98" spans="1:35" s="63" customFormat="1" x14ac:dyDescent="0.25">
      <c r="A98" s="64" t="s">
        <v>286</v>
      </c>
      <c r="B98" s="64">
        <v>1584</v>
      </c>
      <c r="C98">
        <v>1591</v>
      </c>
      <c r="D98" s="62"/>
      <c r="E98" s="62"/>
      <c r="F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</row>
    <row r="99" spans="1:35" s="63" customFormat="1" x14ac:dyDescent="0.25">
      <c r="A99" s="64" t="s">
        <v>284</v>
      </c>
      <c r="B99" s="64">
        <v>1487</v>
      </c>
      <c r="C99">
        <v>1399</v>
      </c>
      <c r="D99" s="62"/>
      <c r="E99" s="62"/>
      <c r="F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</row>
    <row r="100" spans="1:35" s="63" customFormat="1" x14ac:dyDescent="0.25">
      <c r="A100" s="64" t="s">
        <v>288</v>
      </c>
      <c r="B100" s="64">
        <v>130</v>
      </c>
      <c r="C100">
        <v>112</v>
      </c>
      <c r="D100" s="62"/>
      <c r="E100" s="62"/>
      <c r="F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</row>
    <row r="101" spans="1:35" s="63" customFormat="1" x14ac:dyDescent="0.25">
      <c r="A101" s="64" t="s">
        <v>290</v>
      </c>
      <c r="B101" s="64">
        <v>94</v>
      </c>
      <c r="C101">
        <v>117</v>
      </c>
      <c r="D101" s="62"/>
      <c r="E101" s="62"/>
      <c r="F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</row>
    <row r="102" spans="1:35" s="63" customFormat="1" x14ac:dyDescent="0.25">
      <c r="A102" s="64" t="s">
        <v>285</v>
      </c>
      <c r="B102" s="64">
        <v>23</v>
      </c>
      <c r="C102">
        <v>34</v>
      </c>
      <c r="D102" s="62"/>
      <c r="E102" s="62"/>
      <c r="F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</row>
    <row r="103" spans="1:35" s="63" customFormat="1" x14ac:dyDescent="0.25">
      <c r="A103" s="64" t="s">
        <v>289</v>
      </c>
      <c r="B103" s="64">
        <v>16</v>
      </c>
      <c r="C103">
        <v>16</v>
      </c>
      <c r="D103" s="62"/>
      <c r="E103" s="62"/>
      <c r="F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</row>
    <row r="104" spans="1:35" s="63" customFormat="1" x14ac:dyDescent="0.25">
      <c r="A104" s="64" t="s">
        <v>287</v>
      </c>
      <c r="B104" s="64">
        <v>10</v>
      </c>
      <c r="C104" t="s">
        <v>93</v>
      </c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</row>
    <row r="105" spans="1:35" s="63" customFormat="1" x14ac:dyDescent="0.25">
      <c r="A105" s="64" t="s">
        <v>50</v>
      </c>
      <c r="B105" s="64">
        <v>12</v>
      </c>
      <c r="C105" s="64" t="s">
        <v>93</v>
      </c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</row>
    <row r="106" spans="1:35" s="63" customFormat="1" x14ac:dyDescent="0.25">
      <c r="A106" s="64" t="s">
        <v>241</v>
      </c>
      <c r="B106" s="64">
        <v>222</v>
      </c>
      <c r="C106">
        <v>252</v>
      </c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</row>
    <row r="107" spans="1:35" s="63" customFormat="1" x14ac:dyDescent="0.25">
      <c r="A107" s="62"/>
      <c r="B107" s="62"/>
      <c r="C107" s="62"/>
      <c r="D107" s="62"/>
      <c r="E107" s="62"/>
      <c r="F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</row>
    <row r="108" spans="1:35" customFormat="1" x14ac:dyDescent="0.25">
      <c r="A108" t="s">
        <v>393</v>
      </c>
      <c r="B108" s="64">
        <v>2016</v>
      </c>
      <c r="C108">
        <v>2017</v>
      </c>
    </row>
    <row r="109" spans="1:35" customFormat="1" x14ac:dyDescent="0.25">
      <c r="A109" t="s">
        <v>51</v>
      </c>
      <c r="B109">
        <v>1561</v>
      </c>
      <c r="C109">
        <v>1640</v>
      </c>
    </row>
    <row r="110" spans="1:35" customFormat="1" x14ac:dyDescent="0.25">
      <c r="A110" t="s">
        <v>52</v>
      </c>
      <c r="B110">
        <v>2017</v>
      </c>
      <c r="C110">
        <v>1895</v>
      </c>
    </row>
    <row r="111" spans="1:35" customFormat="1" x14ac:dyDescent="0.25">
      <c r="A111" t="s">
        <v>16</v>
      </c>
      <c r="B111">
        <v>3578</v>
      </c>
      <c r="C111">
        <v>3535</v>
      </c>
    </row>
    <row r="112" spans="1:35" customFormat="1" x14ac:dyDescent="0.25"/>
    <row r="113" spans="1:35" customFormat="1" x14ac:dyDescent="0.25">
      <c r="A113" t="s">
        <v>394</v>
      </c>
      <c r="B113" s="64">
        <v>2016</v>
      </c>
      <c r="C113">
        <v>2017</v>
      </c>
    </row>
    <row r="114" spans="1:35" customFormat="1" x14ac:dyDescent="0.25">
      <c r="A114" t="s">
        <v>51</v>
      </c>
      <c r="B114">
        <v>1580</v>
      </c>
      <c r="C114">
        <v>1657</v>
      </c>
    </row>
    <row r="115" spans="1:35" customFormat="1" x14ac:dyDescent="0.25">
      <c r="A115" t="s">
        <v>52</v>
      </c>
      <c r="B115">
        <v>1998</v>
      </c>
      <c r="C115">
        <v>1878</v>
      </c>
    </row>
    <row r="116" spans="1:35" customFormat="1" x14ac:dyDescent="0.25">
      <c r="A116" t="s">
        <v>16</v>
      </c>
      <c r="B116">
        <v>3578</v>
      </c>
      <c r="C116">
        <v>3535</v>
      </c>
    </row>
    <row r="117" spans="1:35" customFormat="1" x14ac:dyDescent="0.25"/>
    <row r="118" spans="1:35" s="63" customFormat="1" x14ac:dyDescent="0.25">
      <c r="A118" s="64" t="s">
        <v>305</v>
      </c>
      <c r="B118" s="64">
        <v>2016</v>
      </c>
      <c r="C118" s="124">
        <v>2017</v>
      </c>
      <c r="D118" s="64"/>
      <c r="E118" s="62"/>
      <c r="F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</row>
    <row r="119" spans="1:35" s="63" customFormat="1" x14ac:dyDescent="0.25">
      <c r="A119" s="64" t="s">
        <v>293</v>
      </c>
      <c r="B119" s="64">
        <v>901</v>
      </c>
      <c r="C119"/>
      <c r="D119" s="64"/>
      <c r="E119" s="62"/>
      <c r="F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</row>
    <row r="120" spans="1:35" s="63" customFormat="1" x14ac:dyDescent="0.25">
      <c r="A120" s="64" t="s">
        <v>296</v>
      </c>
      <c r="B120" s="64">
        <v>803</v>
      </c>
      <c r="C120"/>
      <c r="D120" s="64"/>
      <c r="E120" s="62"/>
      <c r="F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</row>
    <row r="121" spans="1:35" s="63" customFormat="1" x14ac:dyDescent="0.25">
      <c r="A121" s="64" t="s">
        <v>295</v>
      </c>
      <c r="B121" s="64">
        <v>179</v>
      </c>
      <c r="C121"/>
      <c r="D121" s="64"/>
      <c r="E121" s="62"/>
      <c r="F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</row>
    <row r="122" spans="1:35" s="63" customFormat="1" x14ac:dyDescent="0.25">
      <c r="A122" s="64" t="s">
        <v>301</v>
      </c>
      <c r="B122" s="64">
        <v>161</v>
      </c>
      <c r="C122"/>
      <c r="D122" s="64"/>
      <c r="E122" s="62"/>
      <c r="F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</row>
    <row r="123" spans="1:35" s="63" customFormat="1" x14ac:dyDescent="0.25">
      <c r="A123" s="64" t="s">
        <v>299</v>
      </c>
      <c r="B123" s="64">
        <v>108</v>
      </c>
      <c r="C123"/>
      <c r="D123" s="64"/>
      <c r="E123" s="62"/>
      <c r="F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</row>
    <row r="124" spans="1:35" s="63" customFormat="1" x14ac:dyDescent="0.25">
      <c r="A124" s="64" t="s">
        <v>292</v>
      </c>
      <c r="B124" s="64">
        <v>70</v>
      </c>
      <c r="C124"/>
      <c r="D124" s="64"/>
      <c r="E124" s="62"/>
      <c r="F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</row>
    <row r="125" spans="1:35" s="63" customFormat="1" x14ac:dyDescent="0.25">
      <c r="A125" s="64" t="s">
        <v>298</v>
      </c>
      <c r="B125" s="64">
        <v>36</v>
      </c>
      <c r="C125"/>
      <c r="D125" s="64"/>
      <c r="E125" s="62"/>
      <c r="F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</row>
    <row r="126" spans="1:35" s="63" customFormat="1" x14ac:dyDescent="0.25">
      <c r="A126" s="64" t="s">
        <v>297</v>
      </c>
      <c r="B126" s="64">
        <v>15</v>
      </c>
      <c r="C126"/>
      <c r="D126" s="64"/>
      <c r="E126" s="62"/>
      <c r="F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</row>
    <row r="127" spans="1:35" s="63" customFormat="1" x14ac:dyDescent="0.25">
      <c r="A127" s="64" t="s">
        <v>300</v>
      </c>
      <c r="B127" s="64">
        <v>14</v>
      </c>
      <c r="C127"/>
      <c r="D127" s="64"/>
      <c r="E127" s="62"/>
      <c r="F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</row>
    <row r="128" spans="1:35" s="63" customFormat="1" x14ac:dyDescent="0.25">
      <c r="A128" s="64" t="s">
        <v>294</v>
      </c>
      <c r="B128" s="64">
        <v>12</v>
      </c>
      <c r="C128"/>
      <c r="D128" s="64"/>
      <c r="E128" s="62"/>
      <c r="F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</row>
    <row r="129" spans="1:35" s="63" customFormat="1" x14ac:dyDescent="0.25">
      <c r="A129" s="64" t="s">
        <v>291</v>
      </c>
      <c r="B129" s="64">
        <v>102</v>
      </c>
      <c r="C129"/>
      <c r="D129" s="64"/>
      <c r="E129" s="62"/>
      <c r="F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</row>
    <row r="130" spans="1:35" s="63" customFormat="1" x14ac:dyDescent="0.25">
      <c r="A130" s="64" t="s">
        <v>59</v>
      </c>
      <c r="B130" s="64">
        <v>919</v>
      </c>
      <c r="C130"/>
      <c r="D130" s="64"/>
      <c r="E130" s="62"/>
      <c r="F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</row>
    <row r="131" spans="1:35" s="63" customFormat="1" x14ac:dyDescent="0.25">
      <c r="A131" s="64" t="s">
        <v>58</v>
      </c>
      <c r="B131" s="64">
        <v>258</v>
      </c>
      <c r="C131"/>
      <c r="D131" s="64"/>
      <c r="E131" s="62"/>
      <c r="F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</row>
    <row r="132" spans="1:35" s="63" customFormat="1" x14ac:dyDescent="0.25">
      <c r="A132" s="64"/>
      <c r="B132" s="64"/>
      <c r="C132" s="62"/>
      <c r="D132" s="62"/>
      <c r="E132" s="62"/>
      <c r="F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</row>
    <row r="133" spans="1:35" s="63" customFormat="1" x14ac:dyDescent="0.25">
      <c r="A133" s="64" t="s">
        <v>307</v>
      </c>
      <c r="B133" s="64">
        <v>2016</v>
      </c>
      <c r="C133">
        <v>2017</v>
      </c>
      <c r="D133" s="62"/>
      <c r="E133" s="62"/>
      <c r="F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</row>
    <row r="134" spans="1:35" s="63" customFormat="1" x14ac:dyDescent="0.25">
      <c r="A134" s="64" t="s">
        <v>463</v>
      </c>
      <c r="B134" s="64">
        <v>163</v>
      </c>
      <c r="C134">
        <v>186</v>
      </c>
      <c r="D134" s="62"/>
      <c r="E134" s="62"/>
      <c r="F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</row>
    <row r="135" spans="1:35" s="63" customFormat="1" x14ac:dyDescent="0.25">
      <c r="A135" s="64" t="s">
        <v>245</v>
      </c>
      <c r="B135" s="64">
        <v>190</v>
      </c>
      <c r="C135">
        <v>188</v>
      </c>
      <c r="D135" s="62"/>
      <c r="E135" s="62"/>
      <c r="F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</row>
    <row r="136" spans="1:35" s="63" customFormat="1" x14ac:dyDescent="0.25">
      <c r="A136" s="64" t="s">
        <v>246</v>
      </c>
      <c r="B136" s="64">
        <v>1207</v>
      </c>
      <c r="C136">
        <v>1227</v>
      </c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</row>
    <row r="137" spans="1:35" s="63" customFormat="1" x14ac:dyDescent="0.25">
      <c r="A137" s="64" t="s">
        <v>247</v>
      </c>
      <c r="B137" s="64">
        <v>1041</v>
      </c>
      <c r="C137">
        <v>988</v>
      </c>
      <c r="D137" s="62"/>
      <c r="E137" s="62"/>
      <c r="F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</row>
    <row r="138" spans="1:35" s="63" customFormat="1" x14ac:dyDescent="0.25">
      <c r="A138" s="64" t="s">
        <v>248</v>
      </c>
      <c r="B138" s="64">
        <v>961</v>
      </c>
      <c r="C138">
        <v>946</v>
      </c>
      <c r="D138" s="62"/>
      <c r="E138" s="62"/>
      <c r="F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</row>
    <row r="139" spans="1:35" s="63" customFormat="1" x14ac:dyDescent="0.25">
      <c r="A139" s="64"/>
      <c r="B139" s="64"/>
      <c r="C139" s="64"/>
      <c r="D139" s="64"/>
      <c r="E139" s="62"/>
      <c r="F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</row>
    <row r="140" spans="1:35" s="63" customFormat="1" x14ac:dyDescent="0.25">
      <c r="A140" s="64" t="s">
        <v>249</v>
      </c>
      <c r="B140" s="64">
        <v>2016</v>
      </c>
      <c r="C140">
        <v>2017</v>
      </c>
      <c r="D140" s="64"/>
      <c r="E140" s="62"/>
      <c r="F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</row>
    <row r="141" spans="1:35" s="63" customFormat="1" x14ac:dyDescent="0.25">
      <c r="A141" s="64" t="s">
        <v>303</v>
      </c>
      <c r="B141" s="64">
        <v>7</v>
      </c>
      <c r="C141" s="64">
        <v>0</v>
      </c>
      <c r="D141" s="64"/>
      <c r="E141" s="62"/>
      <c r="F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</row>
    <row r="142" spans="1:35" s="63" customFormat="1" x14ac:dyDescent="0.25">
      <c r="A142" s="64" t="s">
        <v>55</v>
      </c>
      <c r="B142" s="64">
        <v>2323</v>
      </c>
      <c r="C142">
        <v>2364</v>
      </c>
      <c r="D142" s="64"/>
      <c r="E142" s="62"/>
      <c r="F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</row>
    <row r="143" spans="1:35" s="63" customFormat="1" x14ac:dyDescent="0.25">
      <c r="A143" s="64" t="s">
        <v>56</v>
      </c>
      <c r="B143" s="64">
        <v>1248</v>
      </c>
      <c r="C143">
        <v>1171</v>
      </c>
      <c r="D143" s="64"/>
      <c r="E143" s="62"/>
      <c r="F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</row>
    <row r="144" spans="1:35" s="63" customFormat="1" x14ac:dyDescent="0.25">
      <c r="A144" s="64"/>
      <c r="B144" s="64"/>
      <c r="C144" s="64"/>
      <c r="D144" s="64"/>
      <c r="E144" s="62"/>
      <c r="F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</row>
    <row r="145" spans="1:35" s="63" customFormat="1" x14ac:dyDescent="0.25">
      <c r="A145" s="64"/>
      <c r="B145" s="64"/>
      <c r="C145" s="64"/>
      <c r="D145" s="64"/>
      <c r="E145" s="62"/>
      <c r="F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</row>
    <row r="146" spans="1:35" s="63" customFormat="1" x14ac:dyDescent="0.25">
      <c r="A146" s="64" t="s">
        <v>429</v>
      </c>
      <c r="B146" s="64">
        <v>2016</v>
      </c>
      <c r="C146">
        <v>2017</v>
      </c>
      <c r="D146" s="64"/>
      <c r="E146" s="62"/>
      <c r="F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</row>
    <row r="147" spans="1:35" s="63" customFormat="1" x14ac:dyDescent="0.25">
      <c r="A147" s="64" t="s">
        <v>55</v>
      </c>
      <c r="B147" s="64">
        <v>2962</v>
      </c>
      <c r="C147" s="64">
        <v>2923</v>
      </c>
      <c r="D147" s="64"/>
      <c r="E147" s="62"/>
      <c r="F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</row>
    <row r="148" spans="1:35" s="63" customFormat="1" x14ac:dyDescent="0.25">
      <c r="A148" s="64" t="s">
        <v>56</v>
      </c>
      <c r="B148" s="64">
        <v>616</v>
      </c>
      <c r="C148">
        <v>613</v>
      </c>
      <c r="D148" s="64"/>
      <c r="E148" s="62"/>
      <c r="F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</row>
    <row r="149" spans="1:35" s="63" customFormat="1" x14ac:dyDescent="0.25">
      <c r="A149" s="64"/>
      <c r="B149" s="64"/>
      <c r="C149" s="64"/>
      <c r="D149" s="64"/>
      <c r="E149" s="62"/>
      <c r="F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</row>
    <row r="150" spans="1:35" s="63" customFormat="1" x14ac:dyDescent="0.25">
      <c r="A150" s="64" t="s">
        <v>428</v>
      </c>
      <c r="B150" s="64">
        <v>2016</v>
      </c>
      <c r="C150">
        <v>2017</v>
      </c>
      <c r="D150" s="64"/>
      <c r="E150" s="62"/>
      <c r="F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</row>
    <row r="151" spans="1:35" s="63" customFormat="1" x14ac:dyDescent="0.25">
      <c r="A151" s="64" t="s">
        <v>55</v>
      </c>
      <c r="B151" s="64">
        <v>3385</v>
      </c>
      <c r="C151" s="64">
        <v>3351</v>
      </c>
      <c r="D151" s="64"/>
      <c r="E151" s="62"/>
      <c r="F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</row>
    <row r="152" spans="1:35" s="63" customFormat="1" x14ac:dyDescent="0.25">
      <c r="A152" s="64" t="s">
        <v>56</v>
      </c>
      <c r="B152" s="64">
        <v>193</v>
      </c>
      <c r="C152">
        <v>185</v>
      </c>
      <c r="D152" s="64"/>
      <c r="E152" s="62"/>
      <c r="F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</row>
    <row r="153" spans="1:35" s="63" customFormat="1" x14ac:dyDescent="0.25">
      <c r="A153" s="64"/>
      <c r="B153" s="64"/>
      <c r="C153" s="64"/>
      <c r="D153" s="64"/>
      <c r="E153" s="62"/>
      <c r="F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</row>
    <row r="154" spans="1:35" s="63" customFormat="1" x14ac:dyDescent="0.25">
      <c r="A154" s="64" t="s">
        <v>426</v>
      </c>
      <c r="B154" s="64">
        <v>2016</v>
      </c>
      <c r="C154">
        <v>2017</v>
      </c>
      <c r="D154" s="64"/>
      <c r="E154" s="62"/>
      <c r="F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</row>
    <row r="155" spans="1:35" s="63" customFormat="1" x14ac:dyDescent="0.25">
      <c r="A155" s="64" t="s">
        <v>55</v>
      </c>
      <c r="B155" s="64">
        <v>2890</v>
      </c>
      <c r="C155" s="64">
        <v>2851</v>
      </c>
      <c r="D155" s="64"/>
      <c r="E155" s="62"/>
      <c r="F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</row>
    <row r="156" spans="1:35" s="63" customFormat="1" x14ac:dyDescent="0.25">
      <c r="A156" s="64" t="s">
        <v>56</v>
      </c>
      <c r="B156" s="64">
        <v>688</v>
      </c>
      <c r="C156">
        <v>684</v>
      </c>
      <c r="D156" s="64"/>
      <c r="E156" s="62"/>
      <c r="F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</row>
    <row r="157" spans="1:35" s="63" customFormat="1" x14ac:dyDescent="0.25">
      <c r="A157" s="64"/>
      <c r="B157" s="64"/>
      <c r="C157" s="64"/>
      <c r="D157" s="64"/>
      <c r="E157" s="62"/>
      <c r="F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</row>
    <row r="158" spans="1:35" s="63" customFormat="1" x14ac:dyDescent="0.25">
      <c r="A158" s="64" t="s">
        <v>427</v>
      </c>
      <c r="B158" s="64">
        <v>2016</v>
      </c>
      <c r="C158">
        <v>2017</v>
      </c>
      <c r="D158" s="64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</row>
    <row r="159" spans="1:35" s="63" customFormat="1" x14ac:dyDescent="0.25">
      <c r="A159" s="64" t="s">
        <v>55</v>
      </c>
      <c r="B159" s="64">
        <v>3385</v>
      </c>
      <c r="C159" s="64">
        <v>3354</v>
      </c>
      <c r="D159" s="64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</row>
    <row r="160" spans="1:35" s="63" customFormat="1" x14ac:dyDescent="0.25">
      <c r="A160" s="64" t="s">
        <v>56</v>
      </c>
      <c r="B160" s="64">
        <v>193</v>
      </c>
      <c r="C160">
        <v>181</v>
      </c>
      <c r="D160" s="64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</row>
    <row r="161" spans="1:35" s="63" customFormat="1" x14ac:dyDescent="0.25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</row>
    <row r="162" spans="1:35" s="63" customFormat="1" x14ac:dyDescent="0.25">
      <c r="A162" s="64" t="s">
        <v>308</v>
      </c>
      <c r="B162" s="64">
        <v>2016</v>
      </c>
      <c r="C162">
        <v>2017</v>
      </c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</row>
    <row r="163" spans="1:35" s="63" customFormat="1" x14ac:dyDescent="0.25">
      <c r="A163" s="64" t="s">
        <v>303</v>
      </c>
      <c r="B163" s="64">
        <v>3</v>
      </c>
      <c r="C163" s="64">
        <v>0</v>
      </c>
      <c r="D163" s="62"/>
      <c r="E163" s="62"/>
      <c r="F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</row>
    <row r="164" spans="1:35" s="63" customFormat="1" x14ac:dyDescent="0.25">
      <c r="A164" s="64" t="s">
        <v>56</v>
      </c>
      <c r="B164" s="64">
        <v>412</v>
      </c>
      <c r="C164">
        <v>405</v>
      </c>
      <c r="D164" s="62"/>
      <c r="E164" s="62"/>
      <c r="F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</row>
    <row r="165" spans="1:35" s="63" customFormat="1" x14ac:dyDescent="0.25">
      <c r="A165" s="64" t="s">
        <v>55</v>
      </c>
      <c r="B165" s="64">
        <v>2878</v>
      </c>
      <c r="C165">
        <v>2893</v>
      </c>
      <c r="D165" s="62"/>
      <c r="E165" s="62"/>
      <c r="F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</row>
    <row r="166" spans="1:35" s="63" customFormat="1" x14ac:dyDescent="0.25">
      <c r="A166" s="64" t="s">
        <v>241</v>
      </c>
      <c r="B166" s="64">
        <v>285</v>
      </c>
      <c r="C166">
        <v>237</v>
      </c>
      <c r="D166" s="62"/>
      <c r="E166" s="62"/>
      <c r="F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</row>
    <row r="167" spans="1:35" s="63" customFormat="1" x14ac:dyDescent="0.25">
      <c r="A167" s="64"/>
      <c r="B167" s="64"/>
      <c r="C167" s="64"/>
      <c r="D167" s="62"/>
      <c r="E167" s="62"/>
      <c r="F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</row>
    <row r="168" spans="1:35" s="63" customFormat="1" x14ac:dyDescent="0.25">
      <c r="A168" s="64" t="s">
        <v>309</v>
      </c>
      <c r="B168" s="64">
        <v>2016</v>
      </c>
      <c r="C168">
        <v>2017</v>
      </c>
      <c r="D168" s="62"/>
      <c r="E168" s="62"/>
      <c r="F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</row>
    <row r="169" spans="1:35" s="63" customFormat="1" x14ac:dyDescent="0.25">
      <c r="A169" s="64" t="s">
        <v>55</v>
      </c>
      <c r="B169" s="64">
        <v>2889</v>
      </c>
      <c r="C169">
        <v>2872</v>
      </c>
      <c r="D169" s="62"/>
      <c r="E169" s="62"/>
      <c r="F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</row>
    <row r="170" spans="1:35" s="63" customFormat="1" x14ac:dyDescent="0.25">
      <c r="A170" s="64" t="s">
        <v>56</v>
      </c>
      <c r="B170" s="64">
        <v>445</v>
      </c>
      <c r="C170">
        <v>350</v>
      </c>
      <c r="D170" s="62"/>
      <c r="E170" s="62"/>
      <c r="F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</row>
    <row r="171" spans="1:35" s="63" customFormat="1" x14ac:dyDescent="0.25">
      <c r="A171" s="64" t="s">
        <v>241</v>
      </c>
      <c r="B171" s="64">
        <v>244</v>
      </c>
      <c r="C171">
        <v>313</v>
      </c>
      <c r="D171" s="62"/>
      <c r="E171" s="62"/>
      <c r="F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</row>
    <row r="172" spans="1:35" s="63" customFormat="1" x14ac:dyDescent="0.25">
      <c r="A172" s="64"/>
      <c r="B172" s="64"/>
      <c r="C172" s="64"/>
      <c r="D172" s="62"/>
      <c r="E172" s="62"/>
      <c r="F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</row>
    <row r="173" spans="1:35" s="63" customFormat="1" x14ac:dyDescent="0.25">
      <c r="A173" s="64" t="s">
        <v>310</v>
      </c>
      <c r="B173" s="64">
        <v>2016</v>
      </c>
      <c r="C173">
        <v>2017</v>
      </c>
      <c r="D173" s="62"/>
      <c r="E173" s="62"/>
      <c r="F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</row>
    <row r="174" spans="1:35" s="63" customFormat="1" x14ac:dyDescent="0.25">
      <c r="A174" s="64" t="s">
        <v>55</v>
      </c>
      <c r="B174" s="64">
        <v>3376</v>
      </c>
      <c r="C174" s="64">
        <v>3313</v>
      </c>
      <c r="D174" s="62"/>
      <c r="E174" s="62"/>
      <c r="F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</row>
    <row r="175" spans="1:35" s="63" customFormat="1" x14ac:dyDescent="0.25">
      <c r="A175" s="64" t="s">
        <v>56</v>
      </c>
      <c r="B175" s="64">
        <v>202</v>
      </c>
      <c r="C175">
        <v>222</v>
      </c>
      <c r="D175" s="62"/>
      <c r="E175" s="62"/>
      <c r="F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</row>
    <row r="176" spans="1:35" s="63" customFormat="1" x14ac:dyDescent="0.25">
      <c r="A176" s="64"/>
      <c r="B176" s="64"/>
      <c r="C176" s="64"/>
      <c r="D176" s="62"/>
      <c r="E176" s="62"/>
      <c r="F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</row>
    <row r="177" spans="1:35" s="63" customFormat="1" x14ac:dyDescent="0.25">
      <c r="A177" s="64" t="s">
        <v>312</v>
      </c>
      <c r="B177" s="64">
        <v>2016</v>
      </c>
      <c r="C177">
        <v>2017</v>
      </c>
      <c r="D177" s="62"/>
      <c r="E177" s="62"/>
      <c r="F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</row>
    <row r="178" spans="1:35" s="63" customFormat="1" x14ac:dyDescent="0.25">
      <c r="A178" s="64" t="s">
        <v>55</v>
      </c>
      <c r="B178" s="64">
        <v>3389</v>
      </c>
      <c r="C178" s="64">
        <v>3454</v>
      </c>
      <c r="D178" s="62"/>
      <c r="E178" s="62"/>
      <c r="F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</row>
    <row r="179" spans="1:35" s="63" customFormat="1" x14ac:dyDescent="0.25">
      <c r="A179" s="64" t="s">
        <v>56</v>
      </c>
      <c r="B179" s="64">
        <v>189</v>
      </c>
      <c r="C179">
        <v>81</v>
      </c>
      <c r="D179" s="62"/>
      <c r="E179" s="62"/>
      <c r="F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</row>
    <row r="180" spans="1:35" s="63" customFormat="1" x14ac:dyDescent="0.25">
      <c r="A180" s="64"/>
      <c r="B180" s="64"/>
      <c r="C180" s="64"/>
      <c r="D180" s="62"/>
      <c r="E180" s="62"/>
      <c r="F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</row>
    <row r="181" spans="1:35" s="63" customFormat="1" x14ac:dyDescent="0.25">
      <c r="A181" s="64" t="s">
        <v>311</v>
      </c>
      <c r="B181" s="64">
        <v>2016</v>
      </c>
      <c r="C181">
        <v>2017</v>
      </c>
      <c r="D181" s="62"/>
      <c r="E181" s="62"/>
      <c r="F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</row>
    <row r="182" spans="1:35" s="63" customFormat="1" x14ac:dyDescent="0.25">
      <c r="A182" s="64" t="s">
        <v>55</v>
      </c>
      <c r="B182" s="64">
        <v>3515</v>
      </c>
      <c r="C182" s="64">
        <v>3484</v>
      </c>
      <c r="D182" s="62"/>
      <c r="E182" s="62"/>
      <c r="F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</row>
    <row r="183" spans="1:35" s="63" customFormat="1" x14ac:dyDescent="0.25">
      <c r="A183" s="64" t="s">
        <v>56</v>
      </c>
      <c r="B183" s="64">
        <v>63</v>
      </c>
      <c r="C183">
        <v>51</v>
      </c>
      <c r="D183" s="62"/>
      <c r="E183" s="62"/>
      <c r="F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</row>
    <row r="184" spans="1:35" s="63" customFormat="1" x14ac:dyDescent="0.25">
      <c r="A184" s="62"/>
      <c r="B184" s="62"/>
      <c r="C184" s="62"/>
      <c r="D184" s="62"/>
      <c r="E184" s="62"/>
      <c r="F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</row>
    <row r="185" spans="1:35" s="63" customFormat="1" x14ac:dyDescent="0.25">
      <c r="A185" s="64" t="s">
        <v>342</v>
      </c>
      <c r="B185" s="64">
        <v>2016</v>
      </c>
      <c r="C185">
        <v>2017</v>
      </c>
      <c r="D185" s="62"/>
      <c r="E185" s="62"/>
      <c r="F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spans="1:35" s="63" customFormat="1" x14ac:dyDescent="0.25">
      <c r="A186" s="64" t="s">
        <v>55</v>
      </c>
      <c r="B186" s="64">
        <v>1697</v>
      </c>
      <c r="C186" s="64">
        <v>1475</v>
      </c>
      <c r="D186" s="62"/>
      <c r="E186" s="62"/>
      <c r="F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35" s="63" customFormat="1" x14ac:dyDescent="0.25">
      <c r="A187" s="64" t="s">
        <v>56</v>
      </c>
      <c r="B187" s="64">
        <v>1881</v>
      </c>
      <c r="C187" s="64">
        <v>2059</v>
      </c>
      <c r="D187" s="62"/>
      <c r="E187" s="62"/>
      <c r="F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</row>
    <row r="188" spans="1:35" s="63" customFormat="1" x14ac:dyDescent="0.25">
      <c r="A188" s="64" t="s">
        <v>58</v>
      </c>
      <c r="B188" s="64">
        <v>0</v>
      </c>
      <c r="C188" s="64">
        <v>1</v>
      </c>
      <c r="D188" s="62"/>
      <c r="E188" s="62"/>
      <c r="F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</row>
    <row r="189" spans="1:35" s="63" customFormat="1" x14ac:dyDescent="0.25">
      <c r="A189" s="64"/>
      <c r="B189" s="64"/>
      <c r="C189" s="62"/>
      <c r="D189" s="62"/>
      <c r="E189" s="62"/>
      <c r="F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</row>
    <row r="190" spans="1:35" s="63" customFormat="1" x14ac:dyDescent="0.25">
      <c r="A190" s="64" t="s">
        <v>344</v>
      </c>
      <c r="B190" s="64">
        <v>2016</v>
      </c>
      <c r="C190">
        <v>2017</v>
      </c>
      <c r="D190" s="62"/>
      <c r="E190" s="62"/>
      <c r="F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</row>
    <row r="191" spans="1:35" s="63" customFormat="1" x14ac:dyDescent="0.25">
      <c r="A191" s="64" t="s">
        <v>58</v>
      </c>
      <c r="B191" s="64">
        <v>0</v>
      </c>
      <c r="C191" s="64">
        <v>1</v>
      </c>
      <c r="D191" s="62"/>
      <c r="E191" s="62"/>
      <c r="F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</row>
    <row r="192" spans="1:35" s="63" customFormat="1" x14ac:dyDescent="0.25">
      <c r="A192" s="64">
        <v>0</v>
      </c>
      <c r="B192" s="64">
        <v>1697</v>
      </c>
      <c r="C192" s="64">
        <v>1475</v>
      </c>
      <c r="D192" s="62"/>
      <c r="E192" s="62"/>
      <c r="F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</row>
    <row r="193" spans="1:36" s="63" customFormat="1" x14ac:dyDescent="0.25">
      <c r="A193" s="64">
        <v>1</v>
      </c>
      <c r="B193" s="64">
        <v>865</v>
      </c>
      <c r="C193" s="64">
        <v>894</v>
      </c>
      <c r="D193" s="62"/>
      <c r="E193" s="62"/>
      <c r="F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</row>
    <row r="194" spans="1:36" s="63" customFormat="1" x14ac:dyDescent="0.25">
      <c r="A194" s="64">
        <v>2</v>
      </c>
      <c r="B194" s="64">
        <v>544</v>
      </c>
      <c r="C194" s="64">
        <v>530</v>
      </c>
      <c r="D194" s="62"/>
      <c r="E194" s="62"/>
      <c r="F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</row>
    <row r="195" spans="1:36" s="63" customFormat="1" x14ac:dyDescent="0.25">
      <c r="A195" s="64">
        <v>3</v>
      </c>
      <c r="B195" s="64">
        <v>273</v>
      </c>
      <c r="C195" s="64">
        <v>316</v>
      </c>
      <c r="D195" s="62"/>
      <c r="E195" s="62"/>
      <c r="F195" s="62"/>
      <c r="G195" s="173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</row>
    <row r="196" spans="1:36" s="63" customFormat="1" x14ac:dyDescent="0.25">
      <c r="A196" s="64">
        <v>4</v>
      </c>
      <c r="B196" s="64">
        <v>117</v>
      </c>
      <c r="C196" s="64">
        <v>185</v>
      </c>
      <c r="D196" s="62"/>
      <c r="E196" s="62"/>
      <c r="F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</row>
    <row r="197" spans="1:36" s="63" customFormat="1" x14ac:dyDescent="0.25">
      <c r="A197" s="64">
        <v>5</v>
      </c>
      <c r="B197" s="64">
        <v>56</v>
      </c>
      <c r="C197" s="64">
        <v>74</v>
      </c>
      <c r="D197" s="62"/>
      <c r="E197" s="62"/>
      <c r="F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</row>
    <row r="198" spans="1:36" s="63" customFormat="1" x14ac:dyDescent="0.25">
      <c r="A198" s="94" t="s">
        <v>343</v>
      </c>
      <c r="B198" s="64">
        <v>26</v>
      </c>
      <c r="C198" s="64">
        <v>60</v>
      </c>
      <c r="D198" s="62"/>
      <c r="E198" s="62"/>
      <c r="F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</row>
    <row r="199" spans="1:36" s="63" customFormat="1" x14ac:dyDescent="0.25">
      <c r="B199" s="62"/>
      <c r="C199" s="62"/>
      <c r="D199" s="62"/>
      <c r="F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</row>
    <row r="200" spans="1:36" s="63" customFormat="1" x14ac:dyDescent="0.25">
      <c r="A200" s="64" t="s">
        <v>346</v>
      </c>
      <c r="B200" s="64">
        <v>2016</v>
      </c>
      <c r="C200">
        <v>2017</v>
      </c>
      <c r="D200" s="62"/>
      <c r="E200" s="62"/>
      <c r="F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</row>
    <row r="201" spans="1:36" s="63" customFormat="1" x14ac:dyDescent="0.25">
      <c r="A201" s="64" t="s">
        <v>313</v>
      </c>
      <c r="B201" s="64">
        <v>587</v>
      </c>
      <c r="C201">
        <v>595</v>
      </c>
      <c r="D201" s="62"/>
      <c r="E201" s="62"/>
      <c r="F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</row>
    <row r="202" spans="1:36" s="63" customFormat="1" x14ac:dyDescent="0.25">
      <c r="A202" s="64" t="s">
        <v>314</v>
      </c>
      <c r="B202" s="64">
        <v>429</v>
      </c>
      <c r="C202">
        <v>453</v>
      </c>
      <c r="D202" s="62"/>
      <c r="E202" s="62"/>
      <c r="F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</row>
    <row r="203" spans="1:36" s="63" customFormat="1" x14ac:dyDescent="0.25">
      <c r="A203" s="64" t="s">
        <v>348</v>
      </c>
      <c r="B203" s="64">
        <v>367</v>
      </c>
      <c r="C203">
        <v>422</v>
      </c>
      <c r="D203" s="62"/>
      <c r="E203" s="62"/>
      <c r="F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</row>
    <row r="204" spans="1:36" s="63" customFormat="1" x14ac:dyDescent="0.25">
      <c r="A204" s="64" t="s">
        <v>349</v>
      </c>
      <c r="B204" s="64">
        <v>309</v>
      </c>
      <c r="C204">
        <v>351</v>
      </c>
      <c r="D204" s="62"/>
      <c r="E204" s="62"/>
      <c r="F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</row>
    <row r="205" spans="1:36" s="63" customFormat="1" x14ac:dyDescent="0.25">
      <c r="A205" s="64" t="s">
        <v>350</v>
      </c>
      <c r="B205" s="64">
        <v>308</v>
      </c>
      <c r="C205">
        <v>578</v>
      </c>
      <c r="D205" s="62"/>
      <c r="E205" s="62"/>
      <c r="F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</row>
    <row r="206" spans="1:36" s="63" customFormat="1" x14ac:dyDescent="0.25">
      <c r="A206" s="64" t="s">
        <v>317</v>
      </c>
      <c r="B206" s="64">
        <v>260</v>
      </c>
      <c r="C206">
        <v>261</v>
      </c>
      <c r="D206" s="62"/>
      <c r="E206" s="62"/>
      <c r="F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</row>
    <row r="207" spans="1:36" s="63" customFormat="1" x14ac:dyDescent="0.25">
      <c r="A207" s="64" t="s">
        <v>319</v>
      </c>
      <c r="B207" s="64">
        <v>229</v>
      </c>
      <c r="C207">
        <v>248</v>
      </c>
      <c r="D207" s="62"/>
      <c r="E207" s="62"/>
      <c r="F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</row>
    <row r="208" spans="1:36" x14ac:dyDescent="0.25">
      <c r="A208" s="64" t="s">
        <v>315</v>
      </c>
      <c r="B208" s="64">
        <v>223</v>
      </c>
      <c r="C208">
        <v>291</v>
      </c>
    </row>
    <row r="209" spans="1:10" x14ac:dyDescent="0.25">
      <c r="A209" s="64" t="s">
        <v>316</v>
      </c>
      <c r="B209" s="64">
        <v>191</v>
      </c>
      <c r="C209">
        <v>216</v>
      </c>
    </row>
    <row r="210" spans="1:10" x14ac:dyDescent="0.25">
      <c r="A210" s="64" t="s">
        <v>356</v>
      </c>
      <c r="B210" s="64">
        <v>174</v>
      </c>
      <c r="C210">
        <v>260</v>
      </c>
      <c r="G210" s="20"/>
      <c r="H210" s="20"/>
    </row>
    <row r="211" spans="1:10" x14ac:dyDescent="0.25">
      <c r="A211" s="64" t="s">
        <v>351</v>
      </c>
      <c r="B211" s="64">
        <v>173</v>
      </c>
      <c r="C211">
        <v>198</v>
      </c>
      <c r="G211" s="20"/>
      <c r="H211" s="20"/>
    </row>
    <row r="212" spans="1:10" x14ac:dyDescent="0.25">
      <c r="A212" s="64" t="s">
        <v>352</v>
      </c>
      <c r="B212" s="64">
        <v>140</v>
      </c>
      <c r="C212">
        <v>177</v>
      </c>
      <c r="G212" s="20"/>
      <c r="H212" s="20"/>
    </row>
    <row r="213" spans="1:10" x14ac:dyDescent="0.25">
      <c r="A213" s="64" t="s">
        <v>353</v>
      </c>
      <c r="B213" s="64">
        <v>104</v>
      </c>
      <c r="C213">
        <v>125</v>
      </c>
      <c r="G213" s="20"/>
      <c r="H213" s="20"/>
    </row>
    <row r="214" spans="1:10" x14ac:dyDescent="0.25">
      <c r="A214" s="64" t="s">
        <v>354</v>
      </c>
      <c r="B214" s="64">
        <v>84</v>
      </c>
      <c r="C214">
        <v>99</v>
      </c>
      <c r="G214" s="20"/>
      <c r="H214" s="20"/>
    </row>
    <row r="215" spans="1:10" x14ac:dyDescent="0.25">
      <c r="A215" s="64" t="s">
        <v>355</v>
      </c>
      <c r="B215" s="64">
        <v>71</v>
      </c>
      <c r="C215">
        <v>72</v>
      </c>
      <c r="G215" s="20"/>
      <c r="H215" s="20"/>
    </row>
    <row r="216" spans="1:10" x14ac:dyDescent="0.25">
      <c r="A216" s="64" t="s">
        <v>318</v>
      </c>
      <c r="B216" s="64">
        <v>38</v>
      </c>
      <c r="C216">
        <v>49</v>
      </c>
      <c r="G216" s="20"/>
      <c r="H216" s="20"/>
    </row>
    <row r="219" spans="1:10" x14ac:dyDescent="0.25">
      <c r="A219" s="135" t="s">
        <v>291</v>
      </c>
      <c r="B219" s="135">
        <v>2016</v>
      </c>
      <c r="C219" s="135">
        <v>2017</v>
      </c>
      <c r="G219" s="20"/>
      <c r="H219" s="20"/>
      <c r="I219" s="20"/>
      <c r="J219" s="20"/>
    </row>
    <row r="220" spans="1:10" x14ac:dyDescent="0.25">
      <c r="A220" s="20" t="s">
        <v>443</v>
      </c>
      <c r="C220" s="20">
        <v>958</v>
      </c>
      <c r="I220" s="20"/>
      <c r="J220" s="20"/>
    </row>
    <row r="221" spans="1:10" x14ac:dyDescent="0.25">
      <c r="A221" s="20" t="s">
        <v>359</v>
      </c>
      <c r="C221" s="20">
        <v>911</v>
      </c>
      <c r="I221" s="20"/>
      <c r="J221" s="20"/>
    </row>
    <row r="222" spans="1:10" x14ac:dyDescent="0.25">
      <c r="A222" s="20" t="s">
        <v>360</v>
      </c>
      <c r="C222" s="20">
        <v>193</v>
      </c>
      <c r="I222" s="20"/>
      <c r="J222" s="20"/>
    </row>
    <row r="223" spans="1:10" x14ac:dyDescent="0.25">
      <c r="A223" s="20" t="s">
        <v>364</v>
      </c>
      <c r="C223" s="20">
        <v>156</v>
      </c>
      <c r="I223" s="20"/>
      <c r="J223" s="20"/>
    </row>
    <row r="224" spans="1:10" x14ac:dyDescent="0.25">
      <c r="A224" s="20" t="s">
        <v>365</v>
      </c>
      <c r="C224" s="20">
        <v>83</v>
      </c>
      <c r="I224" s="20"/>
      <c r="J224" s="20"/>
    </row>
    <row r="225" spans="1:10" x14ac:dyDescent="0.25">
      <c r="A225" s="20" t="s">
        <v>357</v>
      </c>
      <c r="C225" s="20">
        <v>70</v>
      </c>
      <c r="I225" s="20"/>
      <c r="J225" s="20"/>
    </row>
    <row r="226" spans="1:10" x14ac:dyDescent="0.25">
      <c r="A226" s="20" t="s">
        <v>358</v>
      </c>
      <c r="C226" s="20">
        <v>58</v>
      </c>
      <c r="I226" s="20"/>
      <c r="J226" s="20"/>
    </row>
    <row r="227" spans="1:10" x14ac:dyDescent="0.25">
      <c r="A227" s="20" t="s">
        <v>362</v>
      </c>
      <c r="C227" s="20">
        <v>18</v>
      </c>
      <c r="I227" s="20"/>
      <c r="J227" s="20"/>
    </row>
    <row r="228" spans="1:10" x14ac:dyDescent="0.25">
      <c r="A228" s="20" t="s">
        <v>361</v>
      </c>
      <c r="C228" s="20">
        <v>16</v>
      </c>
      <c r="I228" s="20"/>
      <c r="J228" s="20"/>
    </row>
    <row r="229" spans="1:10" x14ac:dyDescent="0.25">
      <c r="A229" s="20" t="s">
        <v>363</v>
      </c>
      <c r="C229" s="20">
        <v>12</v>
      </c>
      <c r="I229" s="20"/>
      <c r="J229" s="20"/>
    </row>
    <row r="230" spans="1:10" x14ac:dyDescent="0.25">
      <c r="A230" s="20" t="s">
        <v>366</v>
      </c>
      <c r="C230" s="20">
        <v>12</v>
      </c>
      <c r="I230" s="20"/>
      <c r="J230" s="20"/>
    </row>
    <row r="231" spans="1:10" x14ac:dyDescent="0.25">
      <c r="A231" s="20" t="s">
        <v>465</v>
      </c>
      <c r="C231" s="20">
        <v>11</v>
      </c>
      <c r="I231" s="20"/>
      <c r="J231" s="20"/>
    </row>
    <row r="232" spans="1:10" x14ac:dyDescent="0.25">
      <c r="A232" s="20" t="s">
        <v>59</v>
      </c>
      <c r="C232" s="20">
        <v>890</v>
      </c>
      <c r="I232" s="20"/>
      <c r="J232" s="20"/>
    </row>
    <row r="233" spans="1:10" x14ac:dyDescent="0.25">
      <c r="A233" s="20" t="s">
        <v>58</v>
      </c>
      <c r="C233" s="20">
        <v>372</v>
      </c>
      <c r="I233" s="20"/>
      <c r="J233" s="20"/>
    </row>
    <row r="234" spans="1:10" x14ac:dyDescent="0.25">
      <c r="I234" s="20"/>
      <c r="J234" s="20"/>
    </row>
    <row r="235" spans="1:10" x14ac:dyDescent="0.25">
      <c r="A235" s="124" t="s">
        <v>367</v>
      </c>
      <c r="B235" s="124">
        <v>2016</v>
      </c>
      <c r="C235" s="124">
        <v>2017</v>
      </c>
      <c r="I235" s="20"/>
      <c r="J235" s="20"/>
    </row>
    <row r="236" spans="1:10" x14ac:dyDescent="0.25">
      <c r="A236" s="124" t="s">
        <v>56</v>
      </c>
      <c r="B236" s="124">
        <v>145</v>
      </c>
      <c r="C236" s="124"/>
      <c r="I236" s="20"/>
      <c r="J236" s="20"/>
    </row>
    <row r="237" spans="1:10" x14ac:dyDescent="0.25">
      <c r="A237" s="124" t="s">
        <v>55</v>
      </c>
      <c r="B237" s="124">
        <v>2269</v>
      </c>
      <c r="C237" s="124"/>
      <c r="I237" s="20"/>
      <c r="J237" s="20"/>
    </row>
    <row r="238" spans="1:10" x14ac:dyDescent="0.25">
      <c r="A238" s="124" t="s">
        <v>59</v>
      </c>
      <c r="B238" s="124">
        <v>104</v>
      </c>
      <c r="C238" s="124"/>
      <c r="I238" s="20"/>
      <c r="J238" s="20"/>
    </row>
    <row r="239" spans="1:10" x14ac:dyDescent="0.25">
      <c r="A239" s="124" t="s">
        <v>241</v>
      </c>
      <c r="B239" s="124">
        <v>239</v>
      </c>
      <c r="C239" s="124"/>
    </row>
    <row r="240" spans="1:10" x14ac:dyDescent="0.25">
      <c r="A240" s="124"/>
      <c r="B240" s="124"/>
      <c r="C240" s="124"/>
    </row>
    <row r="241" spans="1:3" x14ac:dyDescent="0.25">
      <c r="A241" s="124" t="s">
        <v>368</v>
      </c>
      <c r="B241" s="124">
        <v>2016</v>
      </c>
      <c r="C241" s="124">
        <v>2017</v>
      </c>
    </row>
    <row r="242" spans="1:3" x14ac:dyDescent="0.25">
      <c r="A242" s="124" t="s">
        <v>377</v>
      </c>
      <c r="B242" s="124">
        <v>93</v>
      </c>
      <c r="C242" s="124"/>
    </row>
    <row r="243" spans="1:3" x14ac:dyDescent="0.25">
      <c r="A243" s="124" t="s">
        <v>382</v>
      </c>
      <c r="B243" s="124">
        <v>26</v>
      </c>
      <c r="C243" s="124"/>
    </row>
    <row r="244" spans="1:3" x14ac:dyDescent="0.25">
      <c r="A244" s="124" t="s">
        <v>385</v>
      </c>
      <c r="B244" s="124">
        <v>24</v>
      </c>
      <c r="C244" s="124"/>
    </row>
    <row r="245" spans="1:3" x14ac:dyDescent="0.25">
      <c r="A245" s="124" t="s">
        <v>376</v>
      </c>
      <c r="B245" s="124">
        <v>16</v>
      </c>
      <c r="C245" s="124"/>
    </row>
    <row r="246" spans="1:3" x14ac:dyDescent="0.25">
      <c r="A246" s="124" t="s">
        <v>384</v>
      </c>
      <c r="B246" s="124">
        <v>16</v>
      </c>
      <c r="C246" s="124"/>
    </row>
    <row r="247" spans="1:3" x14ac:dyDescent="0.25">
      <c r="A247" s="124" t="s">
        <v>380</v>
      </c>
      <c r="B247" s="124">
        <v>14</v>
      </c>
      <c r="C247" s="124"/>
    </row>
    <row r="248" spans="1:3" x14ac:dyDescent="0.25">
      <c r="A248" s="124"/>
      <c r="B248" s="124"/>
      <c r="C248" s="124"/>
    </row>
    <row r="249" spans="1:3" x14ac:dyDescent="0.25">
      <c r="A249" s="124" t="s">
        <v>369</v>
      </c>
      <c r="B249" s="125"/>
      <c r="C249" s="124"/>
    </row>
    <row r="250" spans="1:3" x14ac:dyDescent="0.25">
      <c r="A250" s="126">
        <v>1</v>
      </c>
      <c r="B250" s="124">
        <v>118</v>
      </c>
      <c r="C250" s="124"/>
    </row>
    <row r="251" spans="1:3" x14ac:dyDescent="0.25">
      <c r="A251" s="126" t="s">
        <v>392</v>
      </c>
      <c r="B251" s="124">
        <v>27</v>
      </c>
      <c r="C251" s="124"/>
    </row>
    <row r="252" spans="1:3" x14ac:dyDescent="0.25">
      <c r="A252" s="126" t="s">
        <v>16</v>
      </c>
      <c r="B252" s="124">
        <v>145</v>
      </c>
      <c r="C252" s="124"/>
    </row>
    <row r="254" spans="1:3" x14ac:dyDescent="0.25">
      <c r="A254" t="s">
        <v>370</v>
      </c>
      <c r="B254">
        <v>2016</v>
      </c>
      <c r="C254">
        <v>2017</v>
      </c>
    </row>
    <row r="255" spans="1:3" x14ac:dyDescent="0.25">
      <c r="A255" t="s">
        <v>55</v>
      </c>
      <c r="B255">
        <v>2322</v>
      </c>
      <c r="C255">
        <v>2195</v>
      </c>
    </row>
    <row r="256" spans="1:3" x14ac:dyDescent="0.25">
      <c r="A256" t="s">
        <v>371</v>
      </c>
      <c r="B256">
        <v>335</v>
      </c>
      <c r="C256">
        <v>335</v>
      </c>
    </row>
    <row r="257" spans="1:3" x14ac:dyDescent="0.25">
      <c r="A257" t="s">
        <v>372</v>
      </c>
      <c r="B257">
        <v>229</v>
      </c>
      <c r="C257">
        <v>237</v>
      </c>
    </row>
    <row r="258" spans="1:3" x14ac:dyDescent="0.25">
      <c r="A258" t="s">
        <v>373</v>
      </c>
      <c r="B258">
        <v>293</v>
      </c>
      <c r="C258">
        <v>302</v>
      </c>
    </row>
    <row r="259" spans="1:3" x14ac:dyDescent="0.25">
      <c r="A259" t="s">
        <v>241</v>
      </c>
      <c r="B259">
        <v>395</v>
      </c>
      <c r="C259">
        <v>466</v>
      </c>
    </row>
    <row r="261" spans="1:3" x14ac:dyDescent="0.25">
      <c r="A261" t="s">
        <v>374</v>
      </c>
      <c r="B261">
        <v>2016</v>
      </c>
      <c r="C261">
        <v>2017</v>
      </c>
    </row>
    <row r="262" spans="1:3" x14ac:dyDescent="0.25">
      <c r="A262" t="s">
        <v>377</v>
      </c>
      <c r="B262">
        <v>289</v>
      </c>
      <c r="C262">
        <v>301</v>
      </c>
    </row>
    <row r="263" spans="1:3" x14ac:dyDescent="0.25">
      <c r="A263" t="s">
        <v>376</v>
      </c>
      <c r="B263">
        <v>77</v>
      </c>
      <c r="C263">
        <v>97</v>
      </c>
    </row>
    <row r="264" spans="1:3" x14ac:dyDescent="0.25">
      <c r="A264" t="s">
        <v>380</v>
      </c>
      <c r="B264">
        <v>77</v>
      </c>
      <c r="C264">
        <v>78</v>
      </c>
    </row>
    <row r="265" spans="1:3" x14ac:dyDescent="0.25">
      <c r="A265" t="s">
        <v>378</v>
      </c>
      <c r="B265">
        <v>65</v>
      </c>
      <c r="C265">
        <v>85</v>
      </c>
    </row>
    <row r="266" spans="1:3" x14ac:dyDescent="0.25">
      <c r="A266" t="s">
        <v>382</v>
      </c>
      <c r="B266">
        <v>53</v>
      </c>
      <c r="C266">
        <v>42</v>
      </c>
    </row>
    <row r="267" spans="1:3" x14ac:dyDescent="0.25">
      <c r="A267" t="s">
        <v>384</v>
      </c>
      <c r="B267">
        <v>47</v>
      </c>
      <c r="C267">
        <v>53</v>
      </c>
    </row>
    <row r="268" spans="1:3" x14ac:dyDescent="0.25">
      <c r="A268" t="s">
        <v>379</v>
      </c>
      <c r="B268">
        <v>32</v>
      </c>
      <c r="C268">
        <v>23</v>
      </c>
    </row>
    <row r="269" spans="1:3" x14ac:dyDescent="0.25">
      <c r="A269" t="s">
        <v>383</v>
      </c>
      <c r="B269">
        <v>23</v>
      </c>
      <c r="C269">
        <v>27</v>
      </c>
    </row>
    <row r="270" spans="1:3" x14ac:dyDescent="0.25">
      <c r="A270" t="s">
        <v>381</v>
      </c>
      <c r="B270">
        <v>18</v>
      </c>
      <c r="C270">
        <v>15</v>
      </c>
    </row>
    <row r="271" spans="1:3" x14ac:dyDescent="0.25">
      <c r="A271" t="s">
        <v>433</v>
      </c>
      <c r="B271">
        <v>0</v>
      </c>
      <c r="C271">
        <v>12</v>
      </c>
    </row>
    <row r="273" spans="1:3" x14ac:dyDescent="0.25">
      <c r="A273" t="s">
        <v>375</v>
      </c>
      <c r="B273">
        <v>2016</v>
      </c>
      <c r="C273">
        <v>2017</v>
      </c>
    </row>
    <row r="274" spans="1:3" x14ac:dyDescent="0.25">
      <c r="A274" s="21">
        <v>1</v>
      </c>
      <c r="B274">
        <v>291</v>
      </c>
      <c r="C274">
        <v>316</v>
      </c>
    </row>
    <row r="275" spans="1:3" x14ac:dyDescent="0.25">
      <c r="A275" s="21">
        <v>2</v>
      </c>
      <c r="B275">
        <v>79</v>
      </c>
      <c r="C275">
        <v>70</v>
      </c>
    </row>
    <row r="276" spans="1:3" x14ac:dyDescent="0.25">
      <c r="A276" s="21">
        <v>3</v>
      </c>
      <c r="B276">
        <v>41</v>
      </c>
      <c r="C276">
        <v>34</v>
      </c>
    </row>
    <row r="277" spans="1:3" x14ac:dyDescent="0.25">
      <c r="A277" s="21">
        <v>4</v>
      </c>
      <c r="B277">
        <v>19</v>
      </c>
      <c r="C277">
        <v>16</v>
      </c>
    </row>
    <row r="278" spans="1:3" x14ac:dyDescent="0.25">
      <c r="A278" s="21" t="s">
        <v>386</v>
      </c>
      <c r="B278">
        <v>13</v>
      </c>
      <c r="C278">
        <v>24</v>
      </c>
    </row>
    <row r="279" spans="1:3" x14ac:dyDescent="0.25">
      <c r="A279" s="21" t="s">
        <v>58</v>
      </c>
      <c r="B279">
        <v>72</v>
      </c>
      <c r="C279">
        <v>79</v>
      </c>
    </row>
    <row r="281" spans="1:3" x14ac:dyDescent="0.25">
      <c r="A281" t="s">
        <v>408</v>
      </c>
    </row>
    <row r="282" spans="1:3" x14ac:dyDescent="0.25">
      <c r="A282" t="s">
        <v>410</v>
      </c>
      <c r="B282">
        <v>46</v>
      </c>
      <c r="C282">
        <v>35</v>
      </c>
    </row>
    <row r="283" spans="1:3" x14ac:dyDescent="0.25">
      <c r="A283" t="s">
        <v>411</v>
      </c>
      <c r="B283">
        <v>204</v>
      </c>
      <c r="C283">
        <v>190</v>
      </c>
    </row>
    <row r="284" spans="1:3" x14ac:dyDescent="0.25">
      <c r="A284" t="s">
        <v>412</v>
      </c>
      <c r="B284">
        <v>294</v>
      </c>
      <c r="C284">
        <v>290</v>
      </c>
    </row>
    <row r="285" spans="1:3" x14ac:dyDescent="0.25">
      <c r="A285" t="s">
        <v>50</v>
      </c>
      <c r="B285" s="43" t="s">
        <v>93</v>
      </c>
      <c r="C285">
        <v>19</v>
      </c>
    </row>
    <row r="287" spans="1:3" x14ac:dyDescent="0.25">
      <c r="A287" t="s">
        <v>409</v>
      </c>
    </row>
    <row r="288" spans="1:3" x14ac:dyDescent="0.25">
      <c r="A288" t="s">
        <v>410</v>
      </c>
      <c r="B288" s="43" t="s">
        <v>93</v>
      </c>
    </row>
    <row r="289" spans="1:3" x14ac:dyDescent="0.25">
      <c r="A289" t="s">
        <v>411</v>
      </c>
      <c r="B289">
        <v>75</v>
      </c>
    </row>
    <row r="290" spans="1:3" x14ac:dyDescent="0.25">
      <c r="A290" t="s">
        <v>412</v>
      </c>
      <c r="B290">
        <v>82</v>
      </c>
    </row>
    <row r="291" spans="1:3" x14ac:dyDescent="0.25">
      <c r="A291" t="s">
        <v>50</v>
      </c>
      <c r="B291">
        <v>0</v>
      </c>
    </row>
    <row r="293" spans="1:3" x14ac:dyDescent="0.25">
      <c r="A293" t="s">
        <v>434</v>
      </c>
    </row>
    <row r="294" spans="1:3" x14ac:dyDescent="0.25">
      <c r="A294" t="s">
        <v>56</v>
      </c>
      <c r="C294">
        <v>1972</v>
      </c>
    </row>
    <row r="295" spans="1:3" x14ac:dyDescent="0.25">
      <c r="A295" t="s">
        <v>55</v>
      </c>
      <c r="C295">
        <v>78</v>
      </c>
    </row>
    <row r="296" spans="1:3" x14ac:dyDescent="0.25">
      <c r="A296" t="s">
        <v>435</v>
      </c>
      <c r="C296">
        <v>41</v>
      </c>
    </row>
    <row r="297" spans="1:3" x14ac:dyDescent="0.25">
      <c r="A297" t="s">
        <v>436</v>
      </c>
      <c r="C297">
        <v>16</v>
      </c>
    </row>
    <row r="298" spans="1:3" x14ac:dyDescent="0.25">
      <c r="A298" t="s">
        <v>241</v>
      </c>
      <c r="C298">
        <v>106</v>
      </c>
    </row>
    <row r="300" spans="1:3" x14ac:dyDescent="0.25">
      <c r="A300" t="s">
        <v>437</v>
      </c>
    </row>
    <row r="301" spans="1:3" x14ac:dyDescent="0.25">
      <c r="A301" t="s">
        <v>56</v>
      </c>
      <c r="C301">
        <v>1090</v>
      </c>
    </row>
    <row r="302" spans="1:3" x14ac:dyDescent="0.25">
      <c r="A302" t="s">
        <v>55</v>
      </c>
      <c r="C302">
        <v>118</v>
      </c>
    </row>
    <row r="303" spans="1:3" x14ac:dyDescent="0.25">
      <c r="A303" t="s">
        <v>435</v>
      </c>
      <c r="C303">
        <v>49</v>
      </c>
    </row>
    <row r="304" spans="1:3" x14ac:dyDescent="0.25">
      <c r="A304" t="s">
        <v>438</v>
      </c>
      <c r="C304">
        <v>65</v>
      </c>
    </row>
  </sheetData>
  <sortState xmlns:xlrd2="http://schemas.microsoft.com/office/spreadsheetml/2017/richdata2" ref="G220:H234">
    <sortCondition descending="1" ref="H219:H23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Q102"/>
  <sheetViews>
    <sheetView showGridLines="0" zoomScale="90" zoomScaleNormal="90" workbookViewId="0"/>
  </sheetViews>
  <sheetFormatPr defaultRowHeight="15" x14ac:dyDescent="0.25"/>
  <cols>
    <col min="1" max="1" width="1" style="20" customWidth="1"/>
    <col min="2" max="2" width="47.28515625" style="1" customWidth="1"/>
    <col min="3" max="3" width="10.85546875" style="1" customWidth="1"/>
    <col min="4" max="5" width="13" style="1" customWidth="1"/>
    <col min="6" max="7" width="12.42578125" style="1" customWidth="1"/>
    <col min="8" max="8" width="12.140625" style="1" customWidth="1"/>
    <col min="9" max="9" width="33.85546875" style="1" customWidth="1"/>
    <col min="10" max="10" width="9.85546875" style="1" customWidth="1"/>
    <col min="11" max="11" width="11.7109375" style="1" customWidth="1"/>
    <col min="12" max="12" width="10.42578125" style="1" customWidth="1"/>
    <col min="13" max="13" width="10.85546875" style="1" customWidth="1"/>
    <col min="14" max="16" width="9.140625" style="1"/>
    <col min="17" max="17" width="14.7109375" style="1" customWidth="1"/>
    <col min="18" max="16384" width="9.140625" style="1"/>
  </cols>
  <sheetData>
    <row r="1" spans="1:16" ht="5.25" customHeight="1" x14ac:dyDescent="0.25"/>
    <row r="2" spans="1:16" ht="23.25" x14ac:dyDescent="0.25">
      <c r="B2" s="252" t="s">
        <v>492</v>
      </c>
    </row>
    <row r="3" spans="1:16" ht="9" customHeight="1" x14ac:dyDescent="0.25">
      <c r="B3" s="34"/>
    </row>
    <row r="4" spans="1:16" ht="16.5" customHeight="1" x14ac:dyDescent="0.35">
      <c r="B4" s="255" t="s">
        <v>493</v>
      </c>
      <c r="O4" s="123" t="s">
        <v>432</v>
      </c>
    </row>
    <row r="5" spans="1:16" ht="8.25" customHeight="1" x14ac:dyDescent="0.25"/>
    <row r="6" spans="1:16" s="7" customFormat="1" ht="18" customHeight="1" x14ac:dyDescent="0.3">
      <c r="A6" s="20"/>
      <c r="B6" s="254" t="s">
        <v>709</v>
      </c>
    </row>
    <row r="7" spans="1:16" s="20" customFormat="1" ht="6" customHeight="1" x14ac:dyDescent="0.3">
      <c r="B7" s="256"/>
    </row>
    <row r="8" spans="1:16" s="20" customFormat="1" ht="18" customHeight="1" x14ac:dyDescent="0.25">
      <c r="B8" s="143" t="s">
        <v>692</v>
      </c>
      <c r="I8" s="143" t="s">
        <v>693</v>
      </c>
    </row>
    <row r="9" spans="1:16" ht="7.5" customHeight="1" x14ac:dyDescent="0.25">
      <c r="B9" s="3"/>
      <c r="C9" s="5"/>
      <c r="D9" s="5"/>
      <c r="E9" s="5"/>
      <c r="F9" s="5"/>
    </row>
    <row r="10" spans="1:16" ht="15.75" x14ac:dyDescent="0.25">
      <c r="B10" s="187" t="s">
        <v>1</v>
      </c>
      <c r="C10" s="214">
        <v>2014</v>
      </c>
      <c r="D10" s="185">
        <v>2016</v>
      </c>
      <c r="E10" s="187">
        <v>2017</v>
      </c>
      <c r="F10" s="187">
        <v>2018</v>
      </c>
      <c r="G10" s="187">
        <v>2019</v>
      </c>
      <c r="I10" s="187" t="s">
        <v>1</v>
      </c>
      <c r="J10" s="214">
        <v>2014</v>
      </c>
      <c r="K10" s="185">
        <v>2016</v>
      </c>
      <c r="L10" s="187">
        <v>2017</v>
      </c>
      <c r="M10" s="187">
        <v>2018</v>
      </c>
      <c r="N10" s="187">
        <v>2019</v>
      </c>
    </row>
    <row r="11" spans="1:16" ht="15.75" x14ac:dyDescent="0.25">
      <c r="B11" s="102" t="s">
        <v>2</v>
      </c>
      <c r="C11" s="192">
        <v>198</v>
      </c>
      <c r="D11" s="103">
        <v>184</v>
      </c>
      <c r="E11" s="103">
        <v>192</v>
      </c>
      <c r="F11" s="103">
        <v>201</v>
      </c>
      <c r="G11" s="103">
        <v>184</v>
      </c>
      <c r="I11" s="102" t="s">
        <v>2</v>
      </c>
      <c r="J11" s="192">
        <v>53.349140486069942</v>
      </c>
      <c r="K11" s="103">
        <v>49.654576856649392</v>
      </c>
      <c r="L11" s="103">
        <v>51.834453713452668</v>
      </c>
      <c r="M11" s="103">
        <v>54.372819000730381</v>
      </c>
      <c r="N11" s="103">
        <v>49.774122866340242</v>
      </c>
      <c r="P11" s="4"/>
    </row>
    <row r="12" spans="1:16" ht="15.75" x14ac:dyDescent="0.25">
      <c r="B12" s="102" t="s">
        <v>3</v>
      </c>
      <c r="C12" s="192">
        <v>59</v>
      </c>
      <c r="D12" s="103">
        <v>45</v>
      </c>
      <c r="E12" s="103">
        <v>50</v>
      </c>
      <c r="F12" s="103">
        <v>53</v>
      </c>
      <c r="G12" s="153" t="s">
        <v>93</v>
      </c>
      <c r="I12" s="102" t="s">
        <v>3</v>
      </c>
      <c r="J12" s="192">
        <v>51.736232900736582</v>
      </c>
      <c r="K12" s="103">
        <v>39.291015454466077</v>
      </c>
      <c r="L12" s="103">
        <v>43.47070074769605</v>
      </c>
      <c r="M12" s="103">
        <v>45.979005812440356</v>
      </c>
      <c r="N12" s="153" t="s">
        <v>93</v>
      </c>
      <c r="P12" s="4"/>
    </row>
    <row r="13" spans="1:16" ht="15.75" x14ac:dyDescent="0.25">
      <c r="B13" s="102" t="s">
        <v>4</v>
      </c>
      <c r="C13" s="192">
        <v>77</v>
      </c>
      <c r="D13" s="103">
        <v>49</v>
      </c>
      <c r="E13" s="103">
        <v>55</v>
      </c>
      <c r="F13" s="103">
        <v>55</v>
      </c>
      <c r="G13" s="103">
        <v>65</v>
      </c>
      <c r="I13" s="102" t="s">
        <v>4</v>
      </c>
      <c r="J13" s="192">
        <v>51.347025873566281</v>
      </c>
      <c r="K13" s="103">
        <v>32.771535580524343</v>
      </c>
      <c r="L13" s="103">
        <v>36.86327077747989</v>
      </c>
      <c r="M13" s="103">
        <v>36.964849788292227</v>
      </c>
      <c r="N13" s="103">
        <v>43.685731567981719</v>
      </c>
      <c r="P13" s="4"/>
    </row>
    <row r="14" spans="1:16" ht="15.75" x14ac:dyDescent="0.25">
      <c r="B14" s="102" t="s">
        <v>5</v>
      </c>
      <c r="C14" s="192">
        <v>256</v>
      </c>
      <c r="D14" s="103">
        <v>184</v>
      </c>
      <c r="E14" s="103">
        <v>253</v>
      </c>
      <c r="F14" s="103">
        <v>238</v>
      </c>
      <c r="G14" s="103">
        <v>234</v>
      </c>
      <c r="I14" s="102" t="s">
        <v>5</v>
      </c>
      <c r="J14" s="192">
        <v>69.707283866575892</v>
      </c>
      <c r="K14" s="103">
        <v>49.685415710312427</v>
      </c>
      <c r="L14" s="103">
        <v>68.118790554912366</v>
      </c>
      <c r="M14" s="103">
        <v>63.993977037455295</v>
      </c>
      <c r="N14" s="103">
        <v>62.918448011615709</v>
      </c>
      <c r="P14" s="4"/>
    </row>
    <row r="15" spans="1:16" ht="15.75" x14ac:dyDescent="0.25">
      <c r="B15" s="102" t="s">
        <v>6</v>
      </c>
      <c r="C15" s="192">
        <v>217</v>
      </c>
      <c r="D15" s="103">
        <v>206</v>
      </c>
      <c r="E15" s="103">
        <v>214</v>
      </c>
      <c r="F15" s="103">
        <v>210</v>
      </c>
      <c r="G15" s="103">
        <v>167</v>
      </c>
      <c r="I15" s="102" t="s">
        <v>6</v>
      </c>
      <c r="J15" s="192">
        <v>72.237017310252995</v>
      </c>
      <c r="K15" s="103">
        <v>67.656332107199162</v>
      </c>
      <c r="L15" s="103">
        <v>70.030761175469607</v>
      </c>
      <c r="M15" s="103">
        <v>68.611755480772374</v>
      </c>
      <c r="N15" s="103">
        <v>54.562681739471365</v>
      </c>
      <c r="P15" s="4"/>
    </row>
    <row r="16" spans="1:16" ht="15.75" x14ac:dyDescent="0.25">
      <c r="B16" s="102" t="s">
        <v>7</v>
      </c>
      <c r="C16" s="192">
        <v>339</v>
      </c>
      <c r="D16" s="103">
        <v>319</v>
      </c>
      <c r="E16" s="103">
        <v>297</v>
      </c>
      <c r="F16" s="103">
        <v>291</v>
      </c>
      <c r="G16" s="103">
        <v>272</v>
      </c>
      <c r="I16" s="102" t="s">
        <v>7</v>
      </c>
      <c r="J16" s="192">
        <v>58.026086063469236</v>
      </c>
      <c r="K16" s="103">
        <v>54.242475769426967</v>
      </c>
      <c r="L16" s="103">
        <v>50.649749309321592</v>
      </c>
      <c r="M16" s="103">
        <v>49.781883500128302</v>
      </c>
      <c r="N16" s="103">
        <v>46.531519972628516</v>
      </c>
      <c r="P16" s="4"/>
    </row>
    <row r="17" spans="1:17" ht="15.75" x14ac:dyDescent="0.25">
      <c r="B17" s="102" t="s">
        <v>8</v>
      </c>
      <c r="C17" s="192">
        <v>1105</v>
      </c>
      <c r="D17" s="103">
        <v>1111</v>
      </c>
      <c r="E17" s="103">
        <v>1002</v>
      </c>
      <c r="F17" s="103">
        <v>937</v>
      </c>
      <c r="G17" s="103">
        <v>984</v>
      </c>
      <c r="I17" s="102" t="s">
        <v>8</v>
      </c>
      <c r="J17" s="192">
        <v>96.710105987274531</v>
      </c>
      <c r="K17" s="103">
        <v>95.662880907893253</v>
      </c>
      <c r="L17" s="103">
        <v>85.706220971508245</v>
      </c>
      <c r="M17" s="103">
        <v>79.746038230437961</v>
      </c>
      <c r="N17" s="103">
        <v>83.746106316703262</v>
      </c>
      <c r="P17" s="4"/>
    </row>
    <row r="18" spans="1:17" ht="15.75" x14ac:dyDescent="0.25">
      <c r="B18" s="102" t="s">
        <v>9</v>
      </c>
      <c r="C18" s="192">
        <v>169</v>
      </c>
      <c r="D18" s="103">
        <v>173</v>
      </c>
      <c r="E18" s="103">
        <v>160</v>
      </c>
      <c r="F18" s="103">
        <v>141</v>
      </c>
      <c r="G18" s="103">
        <v>132</v>
      </c>
      <c r="I18" s="102" t="s">
        <v>9</v>
      </c>
      <c r="J18" s="192">
        <v>52.692295700433384</v>
      </c>
      <c r="K18" s="103">
        <v>53.743398570984773</v>
      </c>
      <c r="L18" s="103">
        <v>49.690984192055652</v>
      </c>
      <c r="M18" s="103">
        <v>43.816034804226227</v>
      </c>
      <c r="N18" s="103">
        <v>41.019266625233065</v>
      </c>
      <c r="P18" s="4"/>
    </row>
    <row r="19" spans="1:17" ht="15.75" x14ac:dyDescent="0.25">
      <c r="B19" s="102" t="s">
        <v>10</v>
      </c>
      <c r="C19" s="192">
        <v>346</v>
      </c>
      <c r="D19" s="103">
        <v>312</v>
      </c>
      <c r="E19" s="103">
        <v>301</v>
      </c>
      <c r="F19" s="103">
        <v>269</v>
      </c>
      <c r="G19" s="103">
        <v>284</v>
      </c>
      <c r="I19" s="102" t="s">
        <v>10</v>
      </c>
      <c r="J19" s="192">
        <v>52.96188581050054</v>
      </c>
      <c r="K19" s="103">
        <v>47.525476397203306</v>
      </c>
      <c r="L19" s="103">
        <v>45.735644933371823</v>
      </c>
      <c r="M19" s="103">
        <v>40.807038834951456</v>
      </c>
      <c r="N19" s="103">
        <v>43.082524271844662</v>
      </c>
      <c r="P19" s="4"/>
    </row>
    <row r="20" spans="1:17" ht="15.75" x14ac:dyDescent="0.25">
      <c r="B20" s="102" t="s">
        <v>11</v>
      </c>
      <c r="C20" s="192">
        <v>670</v>
      </c>
      <c r="D20" s="103">
        <v>596</v>
      </c>
      <c r="E20" s="103">
        <v>611</v>
      </c>
      <c r="F20" s="103">
        <v>603</v>
      </c>
      <c r="G20" s="103">
        <v>558</v>
      </c>
      <c r="I20" s="102" t="s">
        <v>11</v>
      </c>
      <c r="J20" s="192">
        <v>78.077658136391179</v>
      </c>
      <c r="K20" s="103">
        <v>67.727272727272734</v>
      </c>
      <c r="L20" s="103">
        <v>68.694136826128499</v>
      </c>
      <c r="M20" s="103">
        <v>67.166423471490475</v>
      </c>
      <c r="N20" s="103">
        <v>62.154003809438947</v>
      </c>
      <c r="P20" s="4"/>
    </row>
    <row r="21" spans="1:17" ht="15.75" x14ac:dyDescent="0.25">
      <c r="B21" s="102" t="s">
        <v>12</v>
      </c>
      <c r="C21" s="192">
        <v>334</v>
      </c>
      <c r="D21" s="103">
        <v>322</v>
      </c>
      <c r="E21" s="103">
        <v>312</v>
      </c>
      <c r="F21" s="103">
        <v>325</v>
      </c>
      <c r="G21" s="103">
        <v>274</v>
      </c>
      <c r="I21" s="102" t="s">
        <v>12</v>
      </c>
      <c r="J21" s="192">
        <v>80.715321411309816</v>
      </c>
      <c r="K21" s="103">
        <v>77.502587431102128</v>
      </c>
      <c r="L21" s="103">
        <v>74.983777548126611</v>
      </c>
      <c r="M21" s="103">
        <v>78.109978850221111</v>
      </c>
      <c r="N21" s="103">
        <v>65.852720630647951</v>
      </c>
      <c r="P21" s="4"/>
    </row>
    <row r="22" spans="1:17" ht="15.75" x14ac:dyDescent="0.25">
      <c r="B22" s="102" t="s">
        <v>13</v>
      </c>
      <c r="C22" s="192">
        <v>18</v>
      </c>
      <c r="D22" s="103">
        <v>15</v>
      </c>
      <c r="E22" s="103">
        <v>14</v>
      </c>
      <c r="F22" s="103">
        <v>12</v>
      </c>
      <c r="G22" s="153" t="s">
        <v>93</v>
      </c>
      <c r="I22" s="102" t="s">
        <v>13</v>
      </c>
      <c r="J22" s="192">
        <v>66.055045871559628</v>
      </c>
      <c r="K22" s="103">
        <v>55.762081784386616</v>
      </c>
      <c r="L22" s="103">
        <v>51.948051948051948</v>
      </c>
      <c r="M22" s="103">
        <v>44.726052925829293</v>
      </c>
      <c r="N22" s="153" t="s">
        <v>93</v>
      </c>
      <c r="P22" s="4"/>
    </row>
    <row r="23" spans="1:17" ht="15.75" x14ac:dyDescent="0.25">
      <c r="B23" s="102" t="s">
        <v>14</v>
      </c>
      <c r="C23" s="192">
        <v>121</v>
      </c>
      <c r="D23" s="103">
        <v>117</v>
      </c>
      <c r="E23" s="103">
        <v>111</v>
      </c>
      <c r="F23" s="103">
        <v>108</v>
      </c>
      <c r="G23" s="103">
        <v>109</v>
      </c>
      <c r="I23" s="102" t="s">
        <v>14</v>
      </c>
      <c r="J23" s="227" t="s">
        <v>474</v>
      </c>
      <c r="K23" s="153" t="s">
        <v>474</v>
      </c>
      <c r="L23" s="153" t="s">
        <v>474</v>
      </c>
      <c r="M23" s="153" t="s">
        <v>474</v>
      </c>
      <c r="N23" s="153" t="s">
        <v>474</v>
      </c>
      <c r="P23" s="4"/>
    </row>
    <row r="24" spans="1:17" ht="16.5" thickBot="1" x14ac:dyDescent="0.3">
      <c r="B24" s="116" t="s">
        <v>15</v>
      </c>
      <c r="C24" s="193">
        <v>3909</v>
      </c>
      <c r="D24" s="117">
        <v>3633</v>
      </c>
      <c r="E24" s="117">
        <v>3572</v>
      </c>
      <c r="F24" s="117">
        <v>3443</v>
      </c>
      <c r="G24" s="117">
        <v>3310</v>
      </c>
      <c r="I24" s="116" t="s">
        <v>15</v>
      </c>
      <c r="J24" s="193">
        <v>73.098212282145255</v>
      </c>
      <c r="K24" s="117">
        <v>67.219272115011009</v>
      </c>
      <c r="L24" s="117">
        <v>65.84574546527061</v>
      </c>
      <c r="M24" s="117">
        <v>63.312554017028006</v>
      </c>
      <c r="N24" s="119">
        <v>60.866846876666486</v>
      </c>
      <c r="P24" s="4"/>
      <c r="Q24" s="3"/>
    </row>
    <row r="25" spans="1:17" ht="16.5" customHeight="1" x14ac:dyDescent="0.25">
      <c r="B25" s="107"/>
      <c r="C25" s="251"/>
      <c r="D25" s="251"/>
      <c r="E25" s="251"/>
      <c r="F25" s="251"/>
      <c r="G25" s="251"/>
      <c r="P25" s="4"/>
      <c r="Q25" s="3"/>
    </row>
    <row r="26" spans="1:17" s="7" customFormat="1" ht="18" customHeight="1" x14ac:dyDescent="0.3">
      <c r="A26" s="20"/>
      <c r="B26" s="254" t="s">
        <v>708</v>
      </c>
    </row>
    <row r="27" spans="1:17" ht="6.75" customHeight="1" x14ac:dyDescent="0.25">
      <c r="C27" s="251"/>
      <c r="D27" s="251"/>
      <c r="E27" s="251"/>
      <c r="F27" s="251"/>
      <c r="G27" s="251"/>
      <c r="P27" s="4"/>
      <c r="Q27" s="3"/>
    </row>
    <row r="28" spans="1:17" ht="15.75" x14ac:dyDescent="0.25">
      <c r="B28" s="143" t="s">
        <v>690</v>
      </c>
      <c r="I28" s="143" t="s">
        <v>691</v>
      </c>
    </row>
    <row r="29" spans="1:17" ht="7.5" customHeight="1" x14ac:dyDescent="0.25">
      <c r="B29" s="107"/>
      <c r="C29" s="251"/>
      <c r="D29" s="251"/>
      <c r="E29" s="251"/>
      <c r="F29" s="251"/>
      <c r="G29" s="251"/>
      <c r="P29" s="4"/>
      <c r="Q29" s="3"/>
    </row>
    <row r="30" spans="1:17" ht="15.75" x14ac:dyDescent="0.25">
      <c r="B30" s="187" t="s">
        <v>1</v>
      </c>
      <c r="C30" s="214">
        <v>2014</v>
      </c>
      <c r="D30" s="185">
        <v>2016</v>
      </c>
      <c r="E30" s="187">
        <v>2017</v>
      </c>
      <c r="F30" s="187">
        <v>2018</v>
      </c>
      <c r="G30" s="187">
        <v>2019</v>
      </c>
      <c r="H30" s="260"/>
      <c r="I30" s="187" t="s">
        <v>1</v>
      </c>
      <c r="J30" s="214">
        <v>2014</v>
      </c>
      <c r="K30" s="185">
        <v>2016</v>
      </c>
      <c r="L30" s="187">
        <v>2017</v>
      </c>
      <c r="M30" s="187">
        <v>2018</v>
      </c>
      <c r="N30" s="187">
        <v>2019</v>
      </c>
      <c r="P30" s="4"/>
      <c r="Q30" s="3"/>
    </row>
    <row r="31" spans="1:17" ht="15.75" x14ac:dyDescent="0.25">
      <c r="B31" s="102" t="s">
        <v>2</v>
      </c>
      <c r="C31" s="192">
        <v>299</v>
      </c>
      <c r="D31" s="103">
        <v>265</v>
      </c>
      <c r="E31" s="103">
        <v>273</v>
      </c>
      <c r="F31" s="103">
        <v>264</v>
      </c>
      <c r="G31" s="103">
        <v>225</v>
      </c>
      <c r="H31" s="178"/>
      <c r="I31" s="102" t="s">
        <v>2</v>
      </c>
      <c r="J31" s="261">
        <v>0.66220735785953178</v>
      </c>
      <c r="K31" s="262">
        <v>0.69433962264150939</v>
      </c>
      <c r="L31" s="262">
        <v>0.70329670329670335</v>
      </c>
      <c r="M31" s="262">
        <v>0.76136363636363635</v>
      </c>
      <c r="N31" s="262">
        <v>0.81777777777777783</v>
      </c>
      <c r="P31" s="4"/>
      <c r="Q31" s="3"/>
    </row>
    <row r="32" spans="1:17" ht="15.75" x14ac:dyDescent="0.25">
      <c r="B32" s="102" t="s">
        <v>3</v>
      </c>
      <c r="C32" s="192">
        <v>65</v>
      </c>
      <c r="D32" s="103">
        <v>57</v>
      </c>
      <c r="E32" s="103">
        <v>63</v>
      </c>
      <c r="F32" s="103">
        <v>63</v>
      </c>
      <c r="G32" s="153" t="s">
        <v>93</v>
      </c>
      <c r="H32" s="180"/>
      <c r="I32" s="102" t="s">
        <v>3</v>
      </c>
      <c r="J32" s="261">
        <v>0.90769230769230769</v>
      </c>
      <c r="K32" s="262">
        <v>0.78947368421052633</v>
      </c>
      <c r="L32" s="262">
        <v>0.79365079365079361</v>
      </c>
      <c r="M32" s="262">
        <v>0.84126984126984128</v>
      </c>
      <c r="N32" s="263" t="s">
        <v>93</v>
      </c>
      <c r="P32" s="4"/>
      <c r="Q32" s="3"/>
    </row>
    <row r="33" spans="1:17" ht="15.75" x14ac:dyDescent="0.25">
      <c r="B33" s="102" t="s">
        <v>4</v>
      </c>
      <c r="C33" s="192">
        <v>107</v>
      </c>
      <c r="D33" s="103">
        <v>85</v>
      </c>
      <c r="E33" s="103">
        <v>85</v>
      </c>
      <c r="F33" s="103">
        <v>85</v>
      </c>
      <c r="G33" s="103">
        <v>85</v>
      </c>
      <c r="H33" s="180"/>
      <c r="I33" s="102" t="s">
        <v>4</v>
      </c>
      <c r="J33" s="261">
        <v>0.71962616822429903</v>
      </c>
      <c r="K33" s="262">
        <v>0.57647058823529407</v>
      </c>
      <c r="L33" s="262">
        <v>0.6470588235294118</v>
      </c>
      <c r="M33" s="262">
        <v>0.6470588235294118</v>
      </c>
      <c r="N33" s="262">
        <v>0.76470588235294112</v>
      </c>
      <c r="P33" s="4"/>
      <c r="Q33" s="3"/>
    </row>
    <row r="34" spans="1:17" ht="15.75" x14ac:dyDescent="0.25">
      <c r="B34" s="102" t="s">
        <v>5</v>
      </c>
      <c r="C34" s="192">
        <v>346</v>
      </c>
      <c r="D34" s="103">
        <v>252</v>
      </c>
      <c r="E34" s="103">
        <v>289</v>
      </c>
      <c r="F34" s="103">
        <v>286</v>
      </c>
      <c r="G34" s="103">
        <v>287</v>
      </c>
      <c r="H34" s="180"/>
      <c r="I34" s="102" t="s">
        <v>5</v>
      </c>
      <c r="J34" s="261">
        <v>0.73988439306358378</v>
      </c>
      <c r="K34" s="262">
        <v>0.73015873015873012</v>
      </c>
      <c r="L34" s="262">
        <v>0.87543252595155707</v>
      </c>
      <c r="M34" s="262">
        <v>0.83216783216783219</v>
      </c>
      <c r="N34" s="262">
        <v>0.81533101045296164</v>
      </c>
      <c r="P34" s="4"/>
      <c r="Q34" s="3"/>
    </row>
    <row r="35" spans="1:17" ht="15.75" x14ac:dyDescent="0.25">
      <c r="B35" s="102" t="s">
        <v>6</v>
      </c>
      <c r="C35" s="192">
        <v>240</v>
      </c>
      <c r="D35" s="103">
        <v>249</v>
      </c>
      <c r="E35" s="103">
        <v>251</v>
      </c>
      <c r="F35" s="103">
        <v>248</v>
      </c>
      <c r="G35" s="103">
        <v>213</v>
      </c>
      <c r="H35" s="180"/>
      <c r="I35" s="102" t="s">
        <v>6</v>
      </c>
      <c r="J35" s="261">
        <v>0.90416666666666667</v>
      </c>
      <c r="K35" s="262">
        <v>0.82730923694779113</v>
      </c>
      <c r="L35" s="262">
        <v>0.85258964143426297</v>
      </c>
      <c r="M35" s="262">
        <v>0.84677419354838712</v>
      </c>
      <c r="N35" s="262">
        <v>0.784037558685446</v>
      </c>
      <c r="P35" s="4"/>
      <c r="Q35" s="3"/>
    </row>
    <row r="36" spans="1:17" ht="15.75" x14ac:dyDescent="0.25">
      <c r="B36" s="102" t="s">
        <v>7</v>
      </c>
      <c r="C36" s="192">
        <v>383</v>
      </c>
      <c r="D36" s="103">
        <v>367</v>
      </c>
      <c r="E36" s="103">
        <v>353</v>
      </c>
      <c r="F36" s="103">
        <v>351</v>
      </c>
      <c r="G36" s="103">
        <v>314</v>
      </c>
      <c r="H36" s="180"/>
      <c r="I36" s="102" t="s">
        <v>7</v>
      </c>
      <c r="J36" s="261">
        <v>0.88511749347258484</v>
      </c>
      <c r="K36" s="262">
        <v>0.86920980926430513</v>
      </c>
      <c r="L36" s="262">
        <v>0.84135977337110479</v>
      </c>
      <c r="M36" s="262">
        <v>0.82905982905982911</v>
      </c>
      <c r="N36" s="262">
        <v>0.86624203821656054</v>
      </c>
      <c r="P36" s="4"/>
      <c r="Q36" s="3"/>
    </row>
    <row r="37" spans="1:17" ht="15.75" x14ac:dyDescent="0.25">
      <c r="B37" s="102" t="s">
        <v>8</v>
      </c>
      <c r="C37" s="192">
        <v>1176</v>
      </c>
      <c r="D37" s="103">
        <v>1154</v>
      </c>
      <c r="E37" s="103">
        <v>1128</v>
      </c>
      <c r="F37" s="103">
        <v>1061</v>
      </c>
      <c r="G37" s="103">
        <v>1054</v>
      </c>
      <c r="H37" s="180"/>
      <c r="I37" s="102" t="s">
        <v>8</v>
      </c>
      <c r="J37" s="261">
        <v>0.93962585034013602</v>
      </c>
      <c r="K37" s="262">
        <v>0.96273830155979201</v>
      </c>
      <c r="L37" s="262">
        <v>0.88829787234042556</v>
      </c>
      <c r="M37" s="262">
        <v>0.88312912346842598</v>
      </c>
      <c r="N37" s="262">
        <v>0.93358633776091082</v>
      </c>
      <c r="P37" s="4"/>
      <c r="Q37" s="3"/>
    </row>
    <row r="38" spans="1:17" ht="15.75" x14ac:dyDescent="0.25">
      <c r="B38" s="102" t="s">
        <v>9</v>
      </c>
      <c r="C38" s="192">
        <v>195</v>
      </c>
      <c r="D38" s="103">
        <v>189</v>
      </c>
      <c r="E38" s="103">
        <v>174</v>
      </c>
      <c r="F38" s="103">
        <v>173</v>
      </c>
      <c r="G38" s="103">
        <v>165</v>
      </c>
      <c r="H38" s="180"/>
      <c r="I38" s="102" t="s">
        <v>9</v>
      </c>
      <c r="J38" s="261">
        <v>0.8666666666666667</v>
      </c>
      <c r="K38" s="262">
        <v>0.91534391534391535</v>
      </c>
      <c r="L38" s="262">
        <v>0.91954022988505746</v>
      </c>
      <c r="M38" s="262">
        <v>0.81502890173410403</v>
      </c>
      <c r="N38" s="262">
        <v>0.8</v>
      </c>
      <c r="P38" s="4"/>
      <c r="Q38" s="3"/>
    </row>
    <row r="39" spans="1:17" ht="15.75" x14ac:dyDescent="0.25">
      <c r="B39" s="102" t="s">
        <v>10</v>
      </c>
      <c r="C39" s="192">
        <v>450</v>
      </c>
      <c r="D39" s="103">
        <v>440</v>
      </c>
      <c r="E39" s="103">
        <v>411</v>
      </c>
      <c r="F39" s="103">
        <v>393</v>
      </c>
      <c r="G39" s="103">
        <v>411</v>
      </c>
      <c r="H39" s="180"/>
      <c r="I39" s="102" t="s">
        <v>10</v>
      </c>
      <c r="J39" s="261">
        <v>0.76888888888888884</v>
      </c>
      <c r="K39" s="262">
        <v>0.70909090909090911</v>
      </c>
      <c r="L39" s="262">
        <v>0.73236009732360097</v>
      </c>
      <c r="M39" s="262">
        <v>0.68447837150127222</v>
      </c>
      <c r="N39" s="262">
        <v>0.69099756690997571</v>
      </c>
      <c r="P39" s="4"/>
      <c r="Q39" s="3"/>
    </row>
    <row r="40" spans="1:17" ht="15.75" x14ac:dyDescent="0.25">
      <c r="B40" s="102" t="s">
        <v>11</v>
      </c>
      <c r="C40" s="192">
        <v>711</v>
      </c>
      <c r="D40" s="103">
        <v>645</v>
      </c>
      <c r="E40" s="103">
        <v>649</v>
      </c>
      <c r="F40" s="103">
        <v>639</v>
      </c>
      <c r="G40" s="103">
        <v>623</v>
      </c>
      <c r="H40" s="180"/>
      <c r="I40" s="102" t="s">
        <v>11</v>
      </c>
      <c r="J40" s="261">
        <v>0.94233473980309423</v>
      </c>
      <c r="K40" s="262">
        <v>0.92403100775193803</v>
      </c>
      <c r="L40" s="262">
        <v>0.94144838212634818</v>
      </c>
      <c r="M40" s="262">
        <v>0.94366197183098588</v>
      </c>
      <c r="N40" s="262">
        <v>0.8956661316211878</v>
      </c>
      <c r="P40" s="4"/>
      <c r="Q40" s="3"/>
    </row>
    <row r="41" spans="1:17" ht="15.75" x14ac:dyDescent="0.25">
      <c r="B41" s="102" t="s">
        <v>12</v>
      </c>
      <c r="C41" s="192">
        <v>409</v>
      </c>
      <c r="D41" s="103">
        <v>402</v>
      </c>
      <c r="E41" s="103">
        <v>380</v>
      </c>
      <c r="F41" s="103">
        <v>379</v>
      </c>
      <c r="G41" s="103">
        <v>357</v>
      </c>
      <c r="H41" s="180"/>
      <c r="I41" s="102" t="s">
        <v>12</v>
      </c>
      <c r="J41" s="261">
        <v>0.81662591687041564</v>
      </c>
      <c r="K41" s="262">
        <v>0.80099502487562191</v>
      </c>
      <c r="L41" s="262">
        <v>0.82105263157894737</v>
      </c>
      <c r="M41" s="262">
        <v>0.85751978891820579</v>
      </c>
      <c r="N41" s="262">
        <v>0.7675070028011205</v>
      </c>
      <c r="P41" s="4"/>
      <c r="Q41" s="3"/>
    </row>
    <row r="42" spans="1:17" ht="15.75" x14ac:dyDescent="0.25">
      <c r="B42" s="102" t="s">
        <v>13</v>
      </c>
      <c r="C42" s="192">
        <v>19</v>
      </c>
      <c r="D42" s="103">
        <v>17</v>
      </c>
      <c r="E42" s="103">
        <v>17</v>
      </c>
      <c r="F42" s="103">
        <v>13</v>
      </c>
      <c r="G42" s="153" t="s">
        <v>93</v>
      </c>
      <c r="H42" s="180"/>
      <c r="I42" s="102" t="s">
        <v>13</v>
      </c>
      <c r="J42" s="261">
        <v>0.94736842105263153</v>
      </c>
      <c r="K42" s="262">
        <v>0.88235294117647056</v>
      </c>
      <c r="L42" s="262">
        <v>0.82352941176470584</v>
      </c>
      <c r="M42" s="262">
        <v>0.92307692307692313</v>
      </c>
      <c r="N42" s="263" t="s">
        <v>93</v>
      </c>
      <c r="P42" s="4"/>
      <c r="Q42" s="3"/>
    </row>
    <row r="43" spans="1:17" ht="15.75" x14ac:dyDescent="0.25">
      <c r="B43" s="102" t="s">
        <v>14</v>
      </c>
      <c r="C43" s="192">
        <v>132</v>
      </c>
      <c r="D43" s="103">
        <v>132</v>
      </c>
      <c r="E43" s="103">
        <v>132</v>
      </c>
      <c r="F43" s="103">
        <v>120</v>
      </c>
      <c r="G43" s="103">
        <v>120</v>
      </c>
      <c r="H43" s="180"/>
      <c r="I43" s="102" t="s">
        <v>14</v>
      </c>
      <c r="J43" s="261">
        <v>0.91666666666666663</v>
      </c>
      <c r="K43" s="262">
        <v>0.88636363636363635</v>
      </c>
      <c r="L43" s="262">
        <v>0.84090909090909094</v>
      </c>
      <c r="M43" s="262">
        <v>0.9</v>
      </c>
      <c r="N43" s="262">
        <v>0.90833333333333333</v>
      </c>
      <c r="P43" s="4"/>
      <c r="Q43" s="3"/>
    </row>
    <row r="44" spans="1:17" ht="16.5" thickBot="1" x14ac:dyDescent="0.3">
      <c r="B44" s="116" t="s">
        <v>15</v>
      </c>
      <c r="C44" s="193">
        <v>4532</v>
      </c>
      <c r="D44" s="117">
        <v>4254</v>
      </c>
      <c r="E44" s="117">
        <v>4205</v>
      </c>
      <c r="F44" s="117">
        <v>4075</v>
      </c>
      <c r="G44" s="117">
        <v>3922</v>
      </c>
      <c r="H44" s="180"/>
      <c r="I44" s="116" t="s">
        <v>15</v>
      </c>
      <c r="J44" s="264">
        <v>0.86253309796999122</v>
      </c>
      <c r="K44" s="265">
        <v>0.85401974612129761</v>
      </c>
      <c r="L44" s="265">
        <v>0.84946492271105822</v>
      </c>
      <c r="M44" s="265">
        <v>0.84490797546012275</v>
      </c>
      <c r="N44" s="265">
        <v>0.84395716471188165</v>
      </c>
      <c r="P44" s="4"/>
      <c r="Q44" s="3"/>
    </row>
    <row r="45" spans="1:17" ht="17.25" customHeight="1" x14ac:dyDescent="0.25">
      <c r="B45" s="107"/>
      <c r="C45" s="257"/>
      <c r="D45" s="258"/>
      <c r="E45" s="257"/>
      <c r="F45" s="259"/>
      <c r="G45" s="257"/>
      <c r="H45" s="259"/>
      <c r="I45" s="257"/>
      <c r="J45" s="259"/>
      <c r="P45" s="4"/>
      <c r="Q45" s="3"/>
    </row>
    <row r="46" spans="1:17" s="7" customFormat="1" ht="18.75" x14ac:dyDescent="0.3">
      <c r="A46" s="142"/>
      <c r="B46" s="254" t="s">
        <v>688</v>
      </c>
      <c r="C46" s="109"/>
      <c r="D46" s="109"/>
      <c r="I46" s="6"/>
    </row>
    <row r="47" spans="1:17" ht="8.25" customHeight="1" x14ac:dyDescent="0.25">
      <c r="A47" s="142"/>
      <c r="B47" s="100"/>
      <c r="C47" s="102"/>
      <c r="D47" s="102"/>
      <c r="I47" s="3"/>
    </row>
    <row r="48" spans="1:17" ht="15.75" customHeight="1" x14ac:dyDescent="0.25">
      <c r="A48" s="142"/>
      <c r="B48" s="143" t="s">
        <v>689</v>
      </c>
      <c r="C48" s="102"/>
      <c r="D48" s="102"/>
      <c r="I48" s="3"/>
    </row>
    <row r="49" spans="1:17" ht="8.25" customHeight="1" x14ac:dyDescent="0.25">
      <c r="A49" s="142"/>
      <c r="B49" s="100"/>
      <c r="C49" s="102"/>
      <c r="D49" s="102"/>
      <c r="I49" s="3"/>
    </row>
    <row r="50" spans="1:17" ht="19.5" customHeight="1" x14ac:dyDescent="0.25">
      <c r="A50" s="142"/>
      <c r="B50" s="184" t="s">
        <v>694</v>
      </c>
      <c r="C50" s="188">
        <v>2016</v>
      </c>
      <c r="D50" s="185">
        <v>2017</v>
      </c>
      <c r="E50" s="185">
        <v>2018</v>
      </c>
      <c r="F50" s="185">
        <v>2019</v>
      </c>
      <c r="G50" s="4"/>
      <c r="H50" s="4"/>
      <c r="I50" s="4"/>
      <c r="J50" s="4"/>
      <c r="K50" s="4"/>
      <c r="L50" s="4"/>
      <c r="M50" s="4"/>
    </row>
    <row r="51" spans="1:17" ht="15.75" x14ac:dyDescent="0.25">
      <c r="A51" s="253"/>
      <c r="B51" s="183" t="s">
        <v>485</v>
      </c>
      <c r="C51" s="189">
        <v>55</v>
      </c>
      <c r="D51" s="194">
        <v>38</v>
      </c>
      <c r="E51" s="196">
        <v>39</v>
      </c>
      <c r="F51" s="196">
        <v>37</v>
      </c>
    </row>
    <row r="52" spans="1:17" ht="15.75" x14ac:dyDescent="0.25">
      <c r="A52" s="253"/>
      <c r="B52" s="183" t="s">
        <v>472</v>
      </c>
      <c r="C52" s="189">
        <v>45</v>
      </c>
      <c r="D52" s="194">
        <v>30</v>
      </c>
      <c r="E52" s="194">
        <v>29</v>
      </c>
      <c r="F52" s="194">
        <v>28</v>
      </c>
    </row>
    <row r="53" spans="1:17" ht="21" customHeight="1" x14ac:dyDescent="0.25">
      <c r="A53" s="253"/>
      <c r="B53" s="326" t="s">
        <v>473</v>
      </c>
      <c r="C53" s="327">
        <v>0.81818181818181823</v>
      </c>
      <c r="D53" s="328">
        <v>0.78947368421052633</v>
      </c>
      <c r="E53" s="328">
        <v>0.74358974358974361</v>
      </c>
      <c r="F53" s="328">
        <v>0.7567567567567568</v>
      </c>
    </row>
    <row r="54" spans="1:17" ht="16.5" customHeight="1" x14ac:dyDescent="0.25">
      <c r="B54" s="107"/>
      <c r="C54" s="251"/>
      <c r="D54" s="251"/>
      <c r="E54" s="251"/>
      <c r="F54" s="251"/>
      <c r="G54" s="251"/>
      <c r="P54" s="4"/>
      <c r="Q54" s="3"/>
    </row>
    <row r="55" spans="1:17" s="7" customFormat="1" ht="18.75" x14ac:dyDescent="0.3">
      <c r="A55" s="142"/>
      <c r="B55" s="254" t="s">
        <v>710</v>
      </c>
      <c r="C55" s="109"/>
      <c r="D55" s="109"/>
      <c r="I55" s="6"/>
    </row>
    <row r="56" spans="1:17" s="20" customFormat="1" ht="9.75" customHeight="1" x14ac:dyDescent="0.25">
      <c r="A56" s="142"/>
      <c r="B56" s="143"/>
      <c r="C56" s="144"/>
      <c r="D56" s="144"/>
      <c r="E56" s="191"/>
      <c r="I56" s="145"/>
    </row>
    <row r="57" spans="1:17" s="20" customFormat="1" ht="15.75" x14ac:dyDescent="0.25">
      <c r="A57" s="142"/>
      <c r="B57" s="143" t="s">
        <v>696</v>
      </c>
      <c r="C57" s="144"/>
      <c r="D57" s="144"/>
      <c r="E57" s="191"/>
      <c r="I57" s="145"/>
    </row>
    <row r="58" spans="1:17" s="20" customFormat="1" ht="8.25" customHeight="1" x14ac:dyDescent="0.25">
      <c r="A58" s="142"/>
      <c r="B58" s="143"/>
      <c r="C58" s="144"/>
      <c r="D58" s="144"/>
      <c r="E58" s="191"/>
      <c r="I58" s="145"/>
    </row>
    <row r="59" spans="1:17" ht="19.5" customHeight="1" x14ac:dyDescent="0.25">
      <c r="A59" s="142"/>
      <c r="B59" s="198" t="s">
        <v>695</v>
      </c>
      <c r="C59" s="185">
        <v>2014</v>
      </c>
      <c r="D59" s="185">
        <v>2016</v>
      </c>
      <c r="E59" s="185">
        <v>2017</v>
      </c>
      <c r="F59" s="185">
        <v>2018</v>
      </c>
      <c r="G59" s="185">
        <v>2019</v>
      </c>
      <c r="H59" s="4"/>
      <c r="I59" s="4"/>
      <c r="J59" s="4"/>
      <c r="K59" s="4"/>
      <c r="L59" s="4"/>
      <c r="M59" s="4"/>
    </row>
    <row r="60" spans="1:17" ht="17.25" customHeight="1" x14ac:dyDescent="0.25">
      <c r="A60" s="253"/>
      <c r="B60" s="329" t="s">
        <v>495</v>
      </c>
      <c r="C60" s="196">
        <v>145</v>
      </c>
      <c r="D60" s="196">
        <v>156</v>
      </c>
      <c r="E60" s="196">
        <v>152</v>
      </c>
      <c r="F60" s="196">
        <v>95</v>
      </c>
      <c r="G60" s="196">
        <v>87</v>
      </c>
    </row>
    <row r="61" spans="1:17" ht="20.25" customHeight="1" x14ac:dyDescent="0.25">
      <c r="A61" s="253"/>
      <c r="B61" s="331" t="s">
        <v>494</v>
      </c>
      <c r="C61" s="328">
        <v>3.7093885904323359E-2</v>
      </c>
      <c r="D61" s="328">
        <v>4.2939719240297276E-2</v>
      </c>
      <c r="E61" s="328">
        <v>4.2553191489361701E-2</v>
      </c>
      <c r="F61" s="328">
        <v>2.7592216090618647E-2</v>
      </c>
      <c r="G61" s="328">
        <v>2.6283987915407855E-2</v>
      </c>
    </row>
    <row r="62" spans="1:17" ht="15.75" customHeight="1" x14ac:dyDescent="0.25"/>
    <row r="63" spans="1:17" s="7" customFormat="1" ht="18.75" x14ac:dyDescent="0.3">
      <c r="A63" s="142"/>
      <c r="B63" s="254" t="s">
        <v>697</v>
      </c>
      <c r="C63" s="109"/>
      <c r="D63" s="109"/>
      <c r="I63" s="6"/>
    </row>
    <row r="64" spans="1:17" ht="8.25" customHeight="1" x14ac:dyDescent="0.25">
      <c r="A64" s="142"/>
      <c r="B64" s="100"/>
      <c r="C64" s="102"/>
      <c r="D64" s="102"/>
      <c r="I64" s="3"/>
    </row>
    <row r="65" spans="1:12" ht="15" customHeight="1" x14ac:dyDescent="0.25">
      <c r="A65" s="142"/>
      <c r="B65" s="143" t="s">
        <v>698</v>
      </c>
      <c r="C65" s="102"/>
      <c r="D65" s="102"/>
      <c r="I65" s="3"/>
    </row>
    <row r="66" spans="1:12" ht="7.5" customHeight="1" x14ac:dyDescent="0.25">
      <c r="A66" s="142"/>
      <c r="B66" s="100"/>
      <c r="C66" s="102"/>
      <c r="D66" s="102"/>
      <c r="I66" s="3"/>
    </row>
    <row r="67" spans="1:12" ht="17.25" customHeight="1" x14ac:dyDescent="0.25">
      <c r="A67" s="142"/>
      <c r="B67" s="198" t="s">
        <v>237</v>
      </c>
      <c r="C67" s="185">
        <v>2017</v>
      </c>
      <c r="D67" s="185">
        <v>2018</v>
      </c>
      <c r="E67" s="185">
        <v>2019</v>
      </c>
      <c r="F67" s="4"/>
      <c r="G67" s="4"/>
      <c r="H67" s="4"/>
      <c r="I67" s="4"/>
      <c r="J67" s="4"/>
      <c r="K67" s="4"/>
    </row>
    <row r="68" spans="1:12" ht="16.5" customHeight="1" x14ac:dyDescent="0.25">
      <c r="A68" s="253"/>
      <c r="B68" s="330" t="s">
        <v>496</v>
      </c>
      <c r="C68" s="196">
        <v>924</v>
      </c>
      <c r="D68" s="196">
        <v>731</v>
      </c>
      <c r="E68" s="196">
        <v>742</v>
      </c>
    </row>
    <row r="69" spans="1:12" ht="22.5" customHeight="1" x14ac:dyDescent="0.25">
      <c r="A69" s="253"/>
      <c r="B69" s="326" t="s">
        <v>494</v>
      </c>
      <c r="C69" s="328">
        <v>0.25867861142217247</v>
      </c>
      <c r="D69" s="328">
        <v>0.21231484170781295</v>
      </c>
      <c r="E69" s="328">
        <v>0.22416918429003022</v>
      </c>
    </row>
    <row r="71" spans="1:12" s="7" customFormat="1" ht="18.75" x14ac:dyDescent="0.3">
      <c r="A71" s="142"/>
      <c r="B71" s="254" t="s">
        <v>699</v>
      </c>
      <c r="C71" s="109"/>
      <c r="D71" s="109"/>
      <c r="H71" s="6"/>
    </row>
    <row r="72" spans="1:12" s="20" customFormat="1" ht="6.75" customHeight="1" x14ac:dyDescent="0.3">
      <c r="A72" s="142"/>
      <c r="B72" s="256"/>
      <c r="C72" s="144"/>
      <c r="D72" s="144"/>
      <c r="H72" s="145"/>
    </row>
    <row r="73" spans="1:12" s="20" customFormat="1" ht="15.75" x14ac:dyDescent="0.25">
      <c r="A73" s="142"/>
      <c r="B73" s="143" t="s">
        <v>700</v>
      </c>
      <c r="C73" s="144"/>
      <c r="D73" s="144"/>
      <c r="H73" s="145"/>
    </row>
    <row r="74" spans="1:12" s="20" customFormat="1" ht="8.25" customHeight="1" x14ac:dyDescent="0.25">
      <c r="A74" s="142"/>
      <c r="B74" s="143"/>
      <c r="C74" s="144"/>
      <c r="D74" s="144"/>
      <c r="H74" s="145"/>
    </row>
    <row r="75" spans="1:12" ht="19.5" customHeight="1" x14ac:dyDescent="0.25">
      <c r="A75" s="142"/>
      <c r="B75" s="198" t="s">
        <v>497</v>
      </c>
      <c r="C75" s="185">
        <v>2014</v>
      </c>
      <c r="D75" s="185">
        <v>2016</v>
      </c>
      <c r="E75" s="185">
        <v>2017</v>
      </c>
      <c r="F75" s="185">
        <v>2018</v>
      </c>
      <c r="G75" s="185">
        <v>2019</v>
      </c>
      <c r="H75" s="4"/>
      <c r="I75" s="4"/>
      <c r="J75" s="4"/>
      <c r="K75" s="4"/>
      <c r="L75" s="4"/>
    </row>
    <row r="76" spans="1:12" ht="15.75" x14ac:dyDescent="0.25">
      <c r="A76" s="253"/>
      <c r="B76" s="183" t="s">
        <v>56</v>
      </c>
      <c r="C76" s="194">
        <v>262</v>
      </c>
      <c r="D76" s="194">
        <v>255</v>
      </c>
      <c r="E76" s="194">
        <v>282</v>
      </c>
      <c r="F76" s="194">
        <v>258</v>
      </c>
      <c r="G76" s="194">
        <v>262</v>
      </c>
    </row>
    <row r="77" spans="1:12" ht="15.75" x14ac:dyDescent="0.25">
      <c r="A77" s="253"/>
      <c r="B77" s="202" t="s">
        <v>59</v>
      </c>
      <c r="C77" s="195">
        <v>3156</v>
      </c>
      <c r="D77" s="195">
        <v>3238</v>
      </c>
      <c r="E77" s="195">
        <v>3195</v>
      </c>
      <c r="F77" s="195">
        <v>3135</v>
      </c>
      <c r="G77" s="195">
        <v>2908</v>
      </c>
    </row>
    <row r="78" spans="1:12" ht="15.75" x14ac:dyDescent="0.25">
      <c r="A78" s="253"/>
      <c r="B78" s="203" t="s">
        <v>306</v>
      </c>
      <c r="C78" s="195">
        <v>491</v>
      </c>
      <c r="D78" s="195">
        <v>140</v>
      </c>
      <c r="E78" s="195">
        <v>95</v>
      </c>
      <c r="F78" s="195">
        <v>50</v>
      </c>
      <c r="G78" s="195">
        <v>140</v>
      </c>
    </row>
    <row r="79" spans="1:12" ht="16.5" customHeight="1" x14ac:dyDescent="0.25">
      <c r="B79" s="326" t="s">
        <v>498</v>
      </c>
      <c r="C79" s="332">
        <v>7.6653013458162667E-2</v>
      </c>
      <c r="D79" s="332">
        <v>7.3003149155453764E-2</v>
      </c>
      <c r="E79" s="332">
        <v>8.1104400345125102E-2</v>
      </c>
      <c r="F79" s="332">
        <v>7.6038903625110524E-2</v>
      </c>
      <c r="G79" s="332">
        <v>8.2649842271293378E-2</v>
      </c>
      <c r="H79" s="5" t="s">
        <v>39</v>
      </c>
      <c r="I79" s="14"/>
      <c r="J79" s="5" t="s">
        <v>185</v>
      </c>
      <c r="K79" s="5" t="s">
        <v>221</v>
      </c>
      <c r="L79" s="5" t="s">
        <v>57</v>
      </c>
    </row>
    <row r="80" spans="1:12" ht="12" customHeight="1" x14ac:dyDescent="0.25">
      <c r="B80" s="251"/>
      <c r="C80" s="266"/>
      <c r="D80" s="266"/>
      <c r="E80" s="266"/>
      <c r="F80" s="266"/>
      <c r="G80" s="266"/>
      <c r="H80" s="5"/>
      <c r="I80" s="14"/>
      <c r="J80" s="5"/>
      <c r="K80" s="5"/>
      <c r="L80" s="5"/>
    </row>
    <row r="81" spans="1:12" ht="19.5" customHeight="1" x14ac:dyDescent="0.25">
      <c r="B81" s="183" t="s">
        <v>499</v>
      </c>
      <c r="C81" s="267">
        <v>65</v>
      </c>
      <c r="D81" s="267">
        <v>71</v>
      </c>
      <c r="E81" s="267">
        <v>65</v>
      </c>
      <c r="F81" s="267">
        <v>72</v>
      </c>
      <c r="G81" s="267">
        <v>88</v>
      </c>
      <c r="H81" s="5"/>
      <c r="I81" s="14"/>
      <c r="J81" s="5"/>
      <c r="K81" s="5"/>
      <c r="L81" s="5"/>
    </row>
    <row r="82" spans="1:12" ht="16.5" customHeight="1" x14ac:dyDescent="0.25">
      <c r="B82" s="251"/>
      <c r="C82" s="266"/>
      <c r="D82" s="266"/>
      <c r="E82" s="266"/>
      <c r="F82" s="266"/>
      <c r="G82" s="266"/>
      <c r="H82" s="5"/>
      <c r="I82" s="14"/>
      <c r="J82" s="5"/>
      <c r="K82" s="5"/>
      <c r="L82" s="5"/>
    </row>
    <row r="83" spans="1:12" s="7" customFormat="1" ht="18.75" x14ac:dyDescent="0.3">
      <c r="A83" s="20"/>
      <c r="B83" s="254" t="s">
        <v>600</v>
      </c>
      <c r="I83" s="6"/>
    </row>
    <row r="84" spans="1:12" ht="9" customHeight="1" x14ac:dyDescent="0.25"/>
    <row r="85" spans="1:12" ht="14.25" customHeight="1" x14ac:dyDescent="0.25">
      <c r="B85" s="143" t="s">
        <v>701</v>
      </c>
    </row>
    <row r="86" spans="1:12" ht="8.25" customHeight="1" x14ac:dyDescent="0.25"/>
    <row r="87" spans="1:12" ht="15.75" x14ac:dyDescent="0.25">
      <c r="B87" s="181" t="s">
        <v>500</v>
      </c>
      <c r="C87" s="182">
        <v>2014</v>
      </c>
      <c r="D87" s="204">
        <v>2016</v>
      </c>
      <c r="E87" s="206">
        <v>2017</v>
      </c>
      <c r="F87" s="206">
        <v>2018</v>
      </c>
      <c r="G87" s="206">
        <v>2019</v>
      </c>
    </row>
    <row r="88" spans="1:12" ht="17.25" customHeight="1" x14ac:dyDescent="0.25">
      <c r="B88" s="105" t="s">
        <v>466</v>
      </c>
      <c r="C88" s="189">
        <v>160</v>
      </c>
      <c r="D88" s="194">
        <v>147</v>
      </c>
      <c r="E88" s="194">
        <v>156</v>
      </c>
      <c r="F88" s="194">
        <v>136</v>
      </c>
      <c r="G88" s="194">
        <v>142</v>
      </c>
    </row>
    <row r="89" spans="1:12" ht="17.25" customHeight="1" x14ac:dyDescent="0.25">
      <c r="B89" s="105" t="s">
        <v>467</v>
      </c>
      <c r="C89" s="205" t="s">
        <v>468</v>
      </c>
      <c r="D89" s="197" t="s">
        <v>469</v>
      </c>
      <c r="E89" s="197" t="s">
        <v>470</v>
      </c>
      <c r="F89" s="197" t="s">
        <v>471</v>
      </c>
      <c r="G89" s="197" t="s">
        <v>501</v>
      </c>
    </row>
    <row r="90" spans="1:12" ht="16.5" customHeight="1" x14ac:dyDescent="0.25">
      <c r="B90" s="251"/>
      <c r="C90" s="266"/>
      <c r="D90" s="266"/>
      <c r="E90" s="266"/>
      <c r="F90" s="266"/>
      <c r="G90" s="266"/>
      <c r="H90" s="5"/>
      <c r="I90" s="14"/>
      <c r="J90" s="5"/>
      <c r="K90" s="5"/>
      <c r="L90" s="5"/>
    </row>
    <row r="91" spans="1:12" ht="16.5" customHeight="1" x14ac:dyDescent="0.25">
      <c r="B91" s="251"/>
      <c r="C91" s="266"/>
      <c r="D91" s="266"/>
      <c r="E91" s="266"/>
      <c r="F91" s="266"/>
      <c r="G91" s="266"/>
      <c r="H91" s="5"/>
      <c r="I91" s="14"/>
      <c r="J91" s="5"/>
      <c r="K91" s="5"/>
      <c r="L91" s="5"/>
    </row>
    <row r="92" spans="1:12" ht="16.5" customHeight="1" x14ac:dyDescent="0.25">
      <c r="B92" s="251"/>
      <c r="C92" s="266"/>
      <c r="D92" s="266"/>
      <c r="E92" s="266"/>
      <c r="F92" s="266"/>
      <c r="G92" s="266"/>
      <c r="H92" s="5"/>
      <c r="I92" s="14"/>
      <c r="J92" s="5"/>
      <c r="K92" s="5"/>
      <c r="L92" s="5"/>
    </row>
    <row r="93" spans="1:12" ht="16.5" customHeight="1" x14ac:dyDescent="0.25">
      <c r="B93" s="251"/>
      <c r="C93" s="266"/>
      <c r="D93" s="266"/>
      <c r="E93" s="266"/>
      <c r="F93" s="266"/>
      <c r="G93" s="266"/>
      <c r="H93" s="5"/>
      <c r="I93" s="14"/>
      <c r="J93" s="5"/>
      <c r="K93" s="5"/>
      <c r="L93" s="5"/>
    </row>
    <row r="94" spans="1:12" ht="16.5" customHeight="1" x14ac:dyDescent="0.25">
      <c r="B94" s="251"/>
      <c r="C94" s="266"/>
      <c r="D94" s="266"/>
      <c r="E94" s="266"/>
      <c r="F94" s="266"/>
      <c r="G94" s="266"/>
      <c r="H94" s="5"/>
      <c r="I94" s="14"/>
      <c r="J94" s="5"/>
      <c r="K94" s="5"/>
      <c r="L94" s="5"/>
    </row>
    <row r="95" spans="1:12" ht="16.5" customHeight="1" x14ac:dyDescent="0.25">
      <c r="B95" s="251"/>
      <c r="C95" s="266"/>
      <c r="D95" s="266"/>
      <c r="E95" s="266"/>
      <c r="F95" s="266"/>
      <c r="G95" s="266"/>
      <c r="H95" s="5"/>
      <c r="I95" s="14"/>
      <c r="J95" s="5"/>
      <c r="K95" s="5"/>
      <c r="L95" s="5"/>
    </row>
    <row r="96" spans="1:12" ht="16.5" customHeight="1" x14ac:dyDescent="0.25">
      <c r="B96" s="251"/>
      <c r="C96" s="266"/>
      <c r="D96" s="266"/>
      <c r="E96" s="266"/>
      <c r="F96" s="266"/>
      <c r="G96" s="266"/>
      <c r="H96" s="5"/>
      <c r="I96" s="14"/>
      <c r="J96" s="5"/>
      <c r="K96" s="5"/>
      <c r="L96" s="5"/>
    </row>
    <row r="97" spans="2:12" ht="16.5" customHeight="1" x14ac:dyDescent="0.25">
      <c r="B97" s="251"/>
      <c r="C97" s="266"/>
      <c r="D97" s="266"/>
      <c r="E97" s="266"/>
      <c r="F97" s="266"/>
      <c r="G97" s="266"/>
      <c r="H97" s="5"/>
      <c r="I97" s="14"/>
      <c r="J97" s="5"/>
      <c r="K97" s="5"/>
      <c r="L97" s="5"/>
    </row>
    <row r="98" spans="2:12" ht="16.5" customHeight="1" x14ac:dyDescent="0.25">
      <c r="B98" s="251"/>
      <c r="C98" s="266"/>
      <c r="D98" s="266"/>
      <c r="E98" s="266"/>
      <c r="F98" s="266"/>
      <c r="G98" s="266"/>
      <c r="H98" s="5"/>
      <c r="I98" s="14"/>
      <c r="J98" s="5"/>
      <c r="K98" s="5"/>
      <c r="L98" s="5"/>
    </row>
    <row r="99" spans="2:12" ht="16.5" customHeight="1" x14ac:dyDescent="0.25">
      <c r="B99" s="251"/>
      <c r="C99" s="266"/>
      <c r="D99" s="266"/>
      <c r="E99" s="266"/>
      <c r="F99" s="266"/>
      <c r="G99" s="266"/>
      <c r="H99" s="5"/>
      <c r="I99" s="14"/>
      <c r="J99" s="5"/>
      <c r="K99" s="5"/>
      <c r="L99" s="5"/>
    </row>
    <row r="100" spans="2:12" ht="16.5" customHeight="1" x14ac:dyDescent="0.25">
      <c r="B100" s="251"/>
      <c r="C100" s="266"/>
      <c r="D100" s="266"/>
      <c r="E100" s="266"/>
      <c r="F100" s="266"/>
      <c r="G100" s="266"/>
      <c r="H100" s="5"/>
      <c r="I100" s="14"/>
      <c r="J100" s="5"/>
      <c r="K100" s="5"/>
      <c r="L100" s="5"/>
    </row>
    <row r="101" spans="2:12" ht="16.5" customHeight="1" x14ac:dyDescent="0.25">
      <c r="B101" s="251"/>
      <c r="C101" s="266"/>
      <c r="D101" s="266"/>
      <c r="E101" s="266"/>
      <c r="F101" s="266"/>
      <c r="G101" s="266"/>
      <c r="H101" s="5"/>
      <c r="I101" s="14"/>
      <c r="J101" s="5"/>
      <c r="K101" s="5"/>
      <c r="L101" s="5"/>
    </row>
    <row r="102" spans="2:12" x14ac:dyDescent="0.25">
      <c r="C102" s="14"/>
      <c r="D102" s="14"/>
      <c r="E102" s="14"/>
      <c r="F102" s="5"/>
    </row>
  </sheetData>
  <sortState xmlns:xlrd2="http://schemas.microsoft.com/office/spreadsheetml/2017/richdata2" ref="B216:E222">
    <sortCondition descending="1" ref="C216:C222"/>
  </sortState>
  <hyperlinks>
    <hyperlink ref="O4" location="Contents!A1" display="Link to contents page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34"/>
  <sheetViews>
    <sheetView showGridLines="0" zoomScale="90" zoomScaleNormal="90" workbookViewId="0"/>
  </sheetViews>
  <sheetFormatPr defaultRowHeight="15" x14ac:dyDescent="0.25"/>
  <cols>
    <col min="1" max="1" width="1.140625" style="20" customWidth="1"/>
    <col min="2" max="2" width="35.85546875" style="1" customWidth="1"/>
    <col min="3" max="3" width="12.5703125" style="1" customWidth="1"/>
    <col min="4" max="5" width="13" style="1" customWidth="1"/>
    <col min="6" max="6" width="12.42578125" style="1" customWidth="1"/>
    <col min="7" max="7" width="13.42578125" style="1" customWidth="1"/>
    <col min="8" max="8" width="28.7109375" style="1" customWidth="1"/>
    <col min="9" max="9" width="14.28515625" style="1" customWidth="1"/>
    <col min="10" max="10" width="12.42578125" style="1" customWidth="1"/>
    <col min="11" max="11" width="12.5703125" style="1" customWidth="1"/>
    <col min="12" max="12" width="12.28515625" style="1" customWidth="1"/>
    <col min="13" max="13" width="9.85546875" style="1" customWidth="1"/>
    <col min="14" max="16" width="9.140625" style="1"/>
    <col min="17" max="17" width="14.7109375" style="1" customWidth="1"/>
    <col min="18" max="16384" width="9.140625" style="1"/>
  </cols>
  <sheetData>
    <row r="1" spans="1:17" ht="5.25" customHeight="1" x14ac:dyDescent="0.25"/>
    <row r="2" spans="1:17" ht="23.25" x14ac:dyDescent="0.25">
      <c r="B2" s="252" t="s">
        <v>492</v>
      </c>
    </row>
    <row r="3" spans="1:17" ht="9" customHeight="1" x14ac:dyDescent="0.25">
      <c r="B3" s="34"/>
    </row>
    <row r="4" spans="1:17" ht="16.5" customHeight="1" x14ac:dyDescent="0.35">
      <c r="B4" s="255" t="s">
        <v>502</v>
      </c>
      <c r="O4" s="123" t="s">
        <v>432</v>
      </c>
    </row>
    <row r="5" spans="1:17" ht="8.25" customHeight="1" x14ac:dyDescent="0.25"/>
    <row r="6" spans="1:17" s="7" customFormat="1" ht="18" customHeight="1" x14ac:dyDescent="0.3">
      <c r="A6" s="20"/>
      <c r="B6" s="254" t="s">
        <v>708</v>
      </c>
    </row>
    <row r="7" spans="1:17" ht="7.5" customHeight="1" x14ac:dyDescent="0.25">
      <c r="C7" s="251"/>
      <c r="D7" s="251"/>
      <c r="E7" s="251"/>
      <c r="F7" s="251"/>
      <c r="G7" s="251"/>
      <c r="P7" s="4"/>
      <c r="Q7" s="3"/>
    </row>
    <row r="8" spans="1:17" ht="15.75" x14ac:dyDescent="0.25">
      <c r="B8" s="143" t="s">
        <v>702</v>
      </c>
      <c r="H8" s="143" t="s">
        <v>703</v>
      </c>
    </row>
    <row r="9" spans="1:17" ht="10.5" customHeight="1" x14ac:dyDescent="0.25">
      <c r="B9" s="107"/>
      <c r="C9" s="251"/>
      <c r="D9" s="251"/>
      <c r="E9" s="251"/>
      <c r="F9" s="251"/>
      <c r="N9" s="4"/>
      <c r="O9" s="3"/>
    </row>
    <row r="10" spans="1:17" ht="15.75" x14ac:dyDescent="0.25">
      <c r="B10" s="187" t="s">
        <v>22</v>
      </c>
      <c r="C10" s="188">
        <v>2016</v>
      </c>
      <c r="D10" s="187">
        <v>2017</v>
      </c>
      <c r="E10" s="187">
        <v>2018</v>
      </c>
      <c r="F10" s="187">
        <v>2019</v>
      </c>
      <c r="G10" s="260"/>
      <c r="H10" s="187" t="s">
        <v>22</v>
      </c>
      <c r="I10" s="188">
        <v>2016</v>
      </c>
      <c r="J10" s="187">
        <v>2017</v>
      </c>
      <c r="K10" s="187">
        <v>2018</v>
      </c>
      <c r="L10" s="187">
        <v>2019</v>
      </c>
      <c r="N10" s="4"/>
      <c r="O10" s="3"/>
    </row>
    <row r="11" spans="1:17" ht="15.75" x14ac:dyDescent="0.25">
      <c r="B11" s="102" t="s">
        <v>24</v>
      </c>
      <c r="C11" s="192">
        <v>1543</v>
      </c>
      <c r="D11" s="103">
        <v>1525</v>
      </c>
      <c r="E11" s="103">
        <v>1331</v>
      </c>
      <c r="F11" s="103">
        <v>1352</v>
      </c>
      <c r="G11" s="178"/>
      <c r="H11" s="102" t="s">
        <v>24</v>
      </c>
      <c r="I11" s="261">
        <v>0.87232663642255348</v>
      </c>
      <c r="J11" s="262">
        <v>0.88459016393442624</v>
      </c>
      <c r="K11" s="262">
        <v>0.85725018782870022</v>
      </c>
      <c r="L11" s="262">
        <v>0.87869822485207105</v>
      </c>
      <c r="N11" s="4"/>
      <c r="O11" s="3"/>
    </row>
    <row r="12" spans="1:17" ht="15.75" x14ac:dyDescent="0.25">
      <c r="B12" s="102" t="s">
        <v>504</v>
      </c>
      <c r="C12" s="192">
        <v>133</v>
      </c>
      <c r="D12" s="103">
        <v>139</v>
      </c>
      <c r="E12" s="103">
        <v>144</v>
      </c>
      <c r="F12" s="153">
        <v>133</v>
      </c>
      <c r="G12" s="180"/>
      <c r="H12" s="102" t="s">
        <v>504</v>
      </c>
      <c r="I12" s="261">
        <v>0.79699248120300747</v>
      </c>
      <c r="J12" s="262">
        <v>0.75539568345323738</v>
      </c>
      <c r="K12" s="262">
        <v>0.86805555555555558</v>
      </c>
      <c r="L12" s="263">
        <v>0.78195488721804507</v>
      </c>
      <c r="N12" s="4"/>
      <c r="O12" s="3"/>
    </row>
    <row r="13" spans="1:17" ht="15.75" x14ac:dyDescent="0.25">
      <c r="B13" s="102" t="s">
        <v>25</v>
      </c>
      <c r="C13" s="192">
        <v>371</v>
      </c>
      <c r="D13" s="103">
        <v>318</v>
      </c>
      <c r="E13" s="103">
        <v>311</v>
      </c>
      <c r="F13" s="103">
        <v>378</v>
      </c>
      <c r="G13" s="180"/>
      <c r="H13" s="102" t="s">
        <v>25</v>
      </c>
      <c r="I13" s="261">
        <v>0.89218328840970351</v>
      </c>
      <c r="J13" s="262">
        <v>0.81132075471698117</v>
      </c>
      <c r="K13" s="262">
        <v>0.84887459807073951</v>
      </c>
      <c r="L13" s="262">
        <v>0.85449735449735453</v>
      </c>
      <c r="N13" s="4"/>
      <c r="O13" s="3"/>
    </row>
    <row r="14" spans="1:17" ht="15.75" x14ac:dyDescent="0.25">
      <c r="B14" s="102" t="s">
        <v>505</v>
      </c>
      <c r="C14" s="192">
        <v>54</v>
      </c>
      <c r="D14" s="103">
        <v>72</v>
      </c>
      <c r="E14" s="103">
        <v>40</v>
      </c>
      <c r="F14" s="103">
        <v>44</v>
      </c>
      <c r="G14" s="180"/>
      <c r="H14" s="102" t="s">
        <v>511</v>
      </c>
      <c r="I14" s="261">
        <v>0.7592592592592593</v>
      </c>
      <c r="J14" s="262">
        <v>0.81944444444444442</v>
      </c>
      <c r="K14" s="262">
        <v>0.82499999999999996</v>
      </c>
      <c r="L14" s="262">
        <v>1.0227272727272727</v>
      </c>
      <c r="N14" s="4"/>
      <c r="O14" s="3"/>
    </row>
    <row r="15" spans="1:17" ht="15.75" x14ac:dyDescent="0.25">
      <c r="B15" s="102" t="s">
        <v>506</v>
      </c>
      <c r="C15" s="192">
        <v>490</v>
      </c>
      <c r="D15" s="103">
        <v>500</v>
      </c>
      <c r="E15" s="103">
        <v>402</v>
      </c>
      <c r="F15" s="103">
        <v>239</v>
      </c>
      <c r="G15" s="180"/>
      <c r="H15" s="102" t="s">
        <v>506</v>
      </c>
      <c r="I15" s="261">
        <v>0.72653061224489801</v>
      </c>
      <c r="J15" s="262">
        <v>0.74199999999999999</v>
      </c>
      <c r="K15" s="262">
        <v>0.6840796019900498</v>
      </c>
      <c r="L15" s="262">
        <v>0.86192468619246865</v>
      </c>
      <c r="N15" s="4"/>
      <c r="O15" s="3"/>
    </row>
    <row r="16" spans="1:17" ht="15.75" x14ac:dyDescent="0.25">
      <c r="B16" s="102" t="s">
        <v>503</v>
      </c>
      <c r="C16" s="192">
        <v>12</v>
      </c>
      <c r="D16" s="103">
        <v>10</v>
      </c>
      <c r="E16" s="103">
        <v>12</v>
      </c>
      <c r="F16" s="103">
        <v>12</v>
      </c>
      <c r="G16" s="180"/>
      <c r="H16" s="102" t="s">
        <v>503</v>
      </c>
      <c r="I16" s="261">
        <v>1</v>
      </c>
      <c r="J16" s="262">
        <v>0.9</v>
      </c>
      <c r="K16" s="262">
        <v>1</v>
      </c>
      <c r="L16" s="262">
        <v>0.91666666666666663</v>
      </c>
      <c r="N16" s="4"/>
      <c r="O16" s="3"/>
    </row>
    <row r="17" spans="1:17" ht="15.75" x14ac:dyDescent="0.25">
      <c r="B17" s="102" t="s">
        <v>261</v>
      </c>
      <c r="C17" s="192">
        <v>382</v>
      </c>
      <c r="D17" s="103">
        <v>391</v>
      </c>
      <c r="E17" s="103">
        <v>410</v>
      </c>
      <c r="F17" s="103">
        <v>399</v>
      </c>
      <c r="G17" s="180"/>
      <c r="H17" s="102" t="s">
        <v>261</v>
      </c>
      <c r="I17" s="261">
        <v>0.89790575916230364</v>
      </c>
      <c r="J17" s="262">
        <v>0.88235294117647056</v>
      </c>
      <c r="K17" s="262">
        <v>0.89512195121951221</v>
      </c>
      <c r="L17" s="262">
        <v>0.89724310776942351</v>
      </c>
      <c r="N17" s="4"/>
      <c r="O17" s="3"/>
    </row>
    <row r="18" spans="1:17" ht="15.75" x14ac:dyDescent="0.25">
      <c r="B18" s="102" t="s">
        <v>262</v>
      </c>
      <c r="C18" s="192">
        <v>80</v>
      </c>
      <c r="D18" s="103">
        <v>82</v>
      </c>
      <c r="E18" s="103">
        <v>79</v>
      </c>
      <c r="F18" s="103">
        <v>68</v>
      </c>
      <c r="G18" s="180"/>
      <c r="H18" s="102" t="s">
        <v>262</v>
      </c>
      <c r="I18" s="261">
        <v>0.875</v>
      </c>
      <c r="J18" s="262">
        <v>0.91463414634146345</v>
      </c>
      <c r="K18" s="262">
        <v>0.84810126582278478</v>
      </c>
      <c r="L18" s="262">
        <v>0.88235294117647056</v>
      </c>
      <c r="N18" s="4"/>
      <c r="O18" s="3"/>
    </row>
    <row r="19" spans="1:17" ht="15.75" x14ac:dyDescent="0.25">
      <c r="B19" s="102" t="s">
        <v>507</v>
      </c>
      <c r="C19" s="192">
        <v>818</v>
      </c>
      <c r="D19" s="103">
        <v>795</v>
      </c>
      <c r="E19" s="103">
        <v>814</v>
      </c>
      <c r="F19" s="103">
        <v>858</v>
      </c>
      <c r="G19" s="180"/>
      <c r="H19" s="102" t="s">
        <v>512</v>
      </c>
      <c r="I19" s="261">
        <v>0.85819070904645478</v>
      </c>
      <c r="J19" s="262">
        <v>0.85911949685534594</v>
      </c>
      <c r="K19" s="262">
        <v>0.86732186732186733</v>
      </c>
      <c r="L19" s="262">
        <v>0.75174825174825177</v>
      </c>
      <c r="N19" s="4"/>
      <c r="O19" s="3"/>
    </row>
    <row r="20" spans="1:17" ht="15.75" x14ac:dyDescent="0.25">
      <c r="B20" s="102" t="s">
        <v>508</v>
      </c>
      <c r="C20" s="192">
        <v>50</v>
      </c>
      <c r="D20" s="103">
        <v>54</v>
      </c>
      <c r="E20" s="103">
        <v>54</v>
      </c>
      <c r="F20" s="103">
        <v>54</v>
      </c>
      <c r="G20" s="180"/>
      <c r="H20" s="102" t="s">
        <v>513</v>
      </c>
      <c r="I20" s="261">
        <v>0.96</v>
      </c>
      <c r="J20" s="262">
        <v>0.70370370370370372</v>
      </c>
      <c r="K20" s="262">
        <v>0.98148148148148151</v>
      </c>
      <c r="L20" s="262">
        <v>0.87037037037037035</v>
      </c>
      <c r="N20" s="4"/>
      <c r="O20" s="3"/>
    </row>
    <row r="21" spans="1:17" ht="15.75" x14ac:dyDescent="0.25">
      <c r="B21" s="102" t="s">
        <v>509</v>
      </c>
      <c r="C21" s="192">
        <v>177</v>
      </c>
      <c r="D21" s="103">
        <v>179</v>
      </c>
      <c r="E21" s="103">
        <v>170</v>
      </c>
      <c r="F21" s="103">
        <v>190</v>
      </c>
      <c r="G21" s="180"/>
      <c r="H21" s="102" t="s">
        <v>509</v>
      </c>
      <c r="I21" s="261">
        <v>0.903954802259887</v>
      </c>
      <c r="J21" s="262">
        <v>0.8994413407821229</v>
      </c>
      <c r="K21" s="262">
        <v>0.87058823529411766</v>
      </c>
      <c r="L21" s="262">
        <v>0.77368421052631575</v>
      </c>
      <c r="N21" s="4"/>
      <c r="O21" s="3"/>
    </row>
    <row r="22" spans="1:17" ht="15.75" x14ac:dyDescent="0.25">
      <c r="B22" s="102" t="s">
        <v>266</v>
      </c>
      <c r="C22" s="192">
        <v>22</v>
      </c>
      <c r="D22" s="103">
        <v>22</v>
      </c>
      <c r="E22" s="103">
        <v>22</v>
      </c>
      <c r="F22" s="153">
        <v>22</v>
      </c>
      <c r="G22" s="180"/>
      <c r="H22" s="102" t="s">
        <v>266</v>
      </c>
      <c r="I22" s="261">
        <v>0.81818181818181823</v>
      </c>
      <c r="J22" s="262">
        <v>0.95454545454545459</v>
      </c>
      <c r="K22" s="262">
        <v>0.54545454545454541</v>
      </c>
      <c r="L22" s="263">
        <v>0.81818181818181823</v>
      </c>
      <c r="N22" s="4"/>
      <c r="O22" s="3"/>
    </row>
    <row r="23" spans="1:17" ht="18" x14ac:dyDescent="0.25">
      <c r="B23" s="102" t="s">
        <v>510</v>
      </c>
      <c r="C23" s="227" t="s">
        <v>474</v>
      </c>
      <c r="D23" s="153" t="s">
        <v>474</v>
      </c>
      <c r="E23" s="103">
        <v>173</v>
      </c>
      <c r="F23" s="103">
        <v>161</v>
      </c>
      <c r="G23" s="180"/>
      <c r="H23" s="105" t="s">
        <v>510</v>
      </c>
      <c r="I23" s="278" t="s">
        <v>474</v>
      </c>
      <c r="J23" s="268" t="s">
        <v>474</v>
      </c>
      <c r="K23" s="207">
        <v>0.89017341040462428</v>
      </c>
      <c r="L23" s="207">
        <v>0.91304347826086951</v>
      </c>
      <c r="M23" s="78"/>
      <c r="N23" s="4"/>
      <c r="O23" s="3"/>
    </row>
    <row r="24" spans="1:17" ht="15.75" x14ac:dyDescent="0.25">
      <c r="B24" s="105" t="s">
        <v>227</v>
      </c>
      <c r="C24" s="192">
        <v>122</v>
      </c>
      <c r="D24" s="110">
        <v>118</v>
      </c>
      <c r="E24" s="110">
        <v>113</v>
      </c>
      <c r="F24" s="110">
        <v>12</v>
      </c>
      <c r="G24" s="180"/>
      <c r="H24" s="105" t="s">
        <v>227</v>
      </c>
      <c r="I24" s="261">
        <v>0.81967213114754101</v>
      </c>
      <c r="J24" s="207">
        <v>0.83050847457627119</v>
      </c>
      <c r="K24" s="207">
        <v>0.76106194690265483</v>
      </c>
      <c r="L24" s="207">
        <v>0.91666666666666663</v>
      </c>
      <c r="M24" s="83"/>
      <c r="N24" s="269"/>
      <c r="O24" s="36"/>
      <c r="P24" s="36"/>
      <c r="Q24" s="36"/>
    </row>
    <row r="25" spans="1:17" ht="9" customHeight="1" x14ac:dyDescent="0.25">
      <c r="B25" s="105"/>
      <c r="C25" s="110"/>
      <c r="D25" s="110"/>
      <c r="E25" s="110"/>
      <c r="F25" s="110"/>
      <c r="G25" s="180"/>
      <c r="H25" s="105"/>
      <c r="I25" s="207"/>
      <c r="J25" s="207"/>
      <c r="K25" s="207"/>
      <c r="L25" s="207"/>
      <c r="M25" s="83"/>
      <c r="N25" s="269"/>
      <c r="O25" s="36"/>
      <c r="P25" s="36"/>
      <c r="Q25" s="36"/>
    </row>
    <row r="26" spans="1:17" ht="15.75" x14ac:dyDescent="0.25">
      <c r="B26" s="333" t="s">
        <v>514</v>
      </c>
      <c r="C26" s="110"/>
      <c r="D26" s="110"/>
      <c r="E26" s="110"/>
      <c r="F26" s="110"/>
      <c r="G26" s="180"/>
      <c r="H26" s="333" t="s">
        <v>514</v>
      </c>
      <c r="I26" s="207"/>
      <c r="J26" s="207"/>
      <c r="K26" s="207"/>
      <c r="L26" s="207"/>
      <c r="M26" s="83"/>
      <c r="N26" s="269"/>
      <c r="O26" s="36"/>
      <c r="P26" s="36"/>
      <c r="Q26" s="36"/>
    </row>
    <row r="27" spans="1:17" ht="15.75" x14ac:dyDescent="0.25">
      <c r="B27" s="333" t="s">
        <v>515</v>
      </c>
      <c r="C27" s="110"/>
      <c r="D27" s="110"/>
      <c r="E27" s="110"/>
      <c r="F27" s="110"/>
      <c r="G27" s="180"/>
      <c r="H27" s="333" t="s">
        <v>515</v>
      </c>
      <c r="I27" s="207"/>
      <c r="J27" s="207"/>
      <c r="K27" s="207"/>
      <c r="L27" s="207"/>
      <c r="M27" s="83"/>
      <c r="N27" s="269"/>
      <c r="O27" s="36"/>
      <c r="P27" s="36"/>
      <c r="Q27" s="36"/>
    </row>
    <row r="28" spans="1:17" ht="15.75" x14ac:dyDescent="0.25">
      <c r="B28" s="333" t="s">
        <v>516</v>
      </c>
      <c r="C28" s="110"/>
      <c r="D28" s="110"/>
      <c r="E28" s="110"/>
      <c r="F28" s="110"/>
      <c r="G28" s="180"/>
      <c r="H28" s="333" t="s">
        <v>516</v>
      </c>
      <c r="I28" s="207"/>
      <c r="J28" s="207"/>
      <c r="K28" s="207"/>
      <c r="L28" s="207"/>
      <c r="M28" s="83"/>
      <c r="N28" s="269"/>
      <c r="O28" s="36"/>
      <c r="P28" s="36"/>
      <c r="Q28" s="36"/>
    </row>
    <row r="29" spans="1:17" ht="16.5" customHeight="1" x14ac:dyDescent="0.25">
      <c r="B29" s="333" t="s">
        <v>704</v>
      </c>
      <c r="C29" s="110"/>
      <c r="D29" s="110"/>
      <c r="E29" s="110"/>
      <c r="F29" s="110"/>
      <c r="G29" s="180"/>
      <c r="H29" s="333" t="s">
        <v>704</v>
      </c>
      <c r="I29" s="258"/>
      <c r="J29" s="258"/>
      <c r="K29" s="258"/>
      <c r="L29" s="258"/>
      <c r="N29" s="4"/>
      <c r="O29" s="3"/>
    </row>
    <row r="30" spans="1:17" ht="15.75" x14ac:dyDescent="0.25">
      <c r="B30" s="105"/>
      <c r="C30" s="110"/>
      <c r="D30" s="110"/>
      <c r="E30" s="110"/>
      <c r="F30" s="110"/>
      <c r="G30" s="180"/>
      <c r="H30" s="107"/>
      <c r="I30" s="258"/>
      <c r="J30" s="258"/>
      <c r="K30" s="258"/>
      <c r="L30" s="258"/>
      <c r="N30" s="4"/>
      <c r="O30" s="3"/>
    </row>
    <row r="31" spans="1:17" s="7" customFormat="1" ht="18.75" x14ac:dyDescent="0.3">
      <c r="A31" s="142"/>
      <c r="B31" s="254" t="s">
        <v>711</v>
      </c>
      <c r="C31" s="109"/>
      <c r="D31" s="109"/>
      <c r="I31" s="6"/>
    </row>
    <row r="32" spans="1:17" s="20" customFormat="1" ht="6" customHeight="1" x14ac:dyDescent="0.3">
      <c r="A32" s="142"/>
      <c r="B32" s="256"/>
      <c r="C32" s="144"/>
      <c r="D32" s="144"/>
      <c r="I32" s="145"/>
    </row>
    <row r="33" spans="1:17" s="20" customFormat="1" ht="15.75" x14ac:dyDescent="0.25">
      <c r="A33" s="142"/>
      <c r="B33" s="143" t="s">
        <v>705</v>
      </c>
      <c r="C33" s="144"/>
      <c r="D33" s="144"/>
      <c r="H33" s="143" t="s">
        <v>706</v>
      </c>
      <c r="I33" s="145"/>
    </row>
    <row r="34" spans="1:17" ht="8.25" customHeight="1" x14ac:dyDescent="0.25">
      <c r="A34" s="142"/>
      <c r="B34" s="100"/>
      <c r="C34" s="102"/>
      <c r="D34" s="102"/>
      <c r="I34" s="3"/>
    </row>
    <row r="35" spans="1:17" ht="31.5" customHeight="1" x14ac:dyDescent="0.25">
      <c r="A35" s="142"/>
      <c r="B35" s="220" t="s">
        <v>26</v>
      </c>
      <c r="C35" s="188">
        <v>2016</v>
      </c>
      <c r="D35" s="185">
        <v>2017</v>
      </c>
      <c r="E35" s="185">
        <v>2018</v>
      </c>
      <c r="F35" s="185">
        <v>2019</v>
      </c>
      <c r="H35" s="220" t="s">
        <v>22</v>
      </c>
      <c r="I35" s="276" t="s">
        <v>518</v>
      </c>
      <c r="J35" s="279" t="s">
        <v>29</v>
      </c>
      <c r="K35" s="279" t="s">
        <v>28</v>
      </c>
      <c r="L35" s="279" t="s">
        <v>27</v>
      </c>
      <c r="M35" s="279" t="s">
        <v>50</v>
      </c>
    </row>
    <row r="36" spans="1:17" ht="15.75" x14ac:dyDescent="0.25">
      <c r="A36" s="253"/>
      <c r="B36" s="110" t="s">
        <v>32</v>
      </c>
      <c r="C36" s="189">
        <v>2702</v>
      </c>
      <c r="D36" s="194">
        <v>2732</v>
      </c>
      <c r="E36" s="196">
        <v>2515</v>
      </c>
      <c r="F36" s="196">
        <v>2334</v>
      </c>
      <c r="H36" s="110" t="s">
        <v>24</v>
      </c>
      <c r="I36" s="280">
        <v>1188</v>
      </c>
      <c r="J36" s="110">
        <v>0</v>
      </c>
      <c r="K36" s="110">
        <v>0</v>
      </c>
      <c r="L36" s="110">
        <v>0</v>
      </c>
      <c r="M36" s="110">
        <v>0</v>
      </c>
    </row>
    <row r="37" spans="1:17" ht="15.75" x14ac:dyDescent="0.25">
      <c r="A37" s="253"/>
      <c r="B37" s="110" t="s">
        <v>29</v>
      </c>
      <c r="C37" s="189">
        <v>338</v>
      </c>
      <c r="D37" s="194">
        <v>308</v>
      </c>
      <c r="E37" s="194">
        <v>290</v>
      </c>
      <c r="F37" s="194">
        <v>337</v>
      </c>
      <c r="H37" s="110" t="s">
        <v>512</v>
      </c>
      <c r="I37" s="192">
        <v>437</v>
      </c>
      <c r="J37" s="110">
        <v>68</v>
      </c>
      <c r="K37" s="110">
        <v>54</v>
      </c>
      <c r="L37" s="110">
        <v>31</v>
      </c>
      <c r="M37" s="110">
        <v>38</v>
      </c>
    </row>
    <row r="38" spans="1:17" ht="15.75" x14ac:dyDescent="0.25">
      <c r="A38" s="253"/>
      <c r="B38" s="110" t="s">
        <v>28</v>
      </c>
      <c r="C38" s="270">
        <v>185</v>
      </c>
      <c r="D38" s="271">
        <v>167</v>
      </c>
      <c r="E38" s="272">
        <v>177</v>
      </c>
      <c r="F38" s="272">
        <v>188</v>
      </c>
      <c r="H38" s="110" t="s">
        <v>517</v>
      </c>
      <c r="I38" s="192">
        <v>250</v>
      </c>
      <c r="J38" s="110">
        <v>19</v>
      </c>
      <c r="K38" s="110">
        <v>0</v>
      </c>
      <c r="L38" s="110">
        <v>15</v>
      </c>
      <c r="M38" s="110">
        <v>31</v>
      </c>
    </row>
    <row r="39" spans="1:17" ht="15.75" x14ac:dyDescent="0.25">
      <c r="B39" s="105" t="s">
        <v>27</v>
      </c>
      <c r="C39" s="192">
        <v>117</v>
      </c>
      <c r="D39" s="110">
        <v>111</v>
      </c>
      <c r="E39" s="110">
        <v>126</v>
      </c>
      <c r="F39" s="110">
        <v>155</v>
      </c>
      <c r="H39" s="110" t="s">
        <v>506</v>
      </c>
      <c r="I39" s="192">
        <v>167</v>
      </c>
      <c r="J39" s="110">
        <v>39</v>
      </c>
      <c r="K39" s="110">
        <v>0</v>
      </c>
      <c r="L39" s="110">
        <v>0</v>
      </c>
      <c r="M39" s="110">
        <v>0</v>
      </c>
      <c r="P39" s="4"/>
      <c r="Q39" s="3"/>
    </row>
    <row r="40" spans="1:17" ht="18" x14ac:dyDescent="0.25">
      <c r="B40" s="105" t="s">
        <v>33</v>
      </c>
      <c r="C40" s="192">
        <v>176</v>
      </c>
      <c r="D40" s="110">
        <v>136</v>
      </c>
      <c r="E40" s="110">
        <v>111</v>
      </c>
      <c r="F40" s="110">
        <v>100</v>
      </c>
      <c r="H40" s="110" t="s">
        <v>510</v>
      </c>
      <c r="I40" s="192">
        <v>147</v>
      </c>
      <c r="J40" s="110">
        <v>0</v>
      </c>
      <c r="K40" s="110">
        <v>0</v>
      </c>
      <c r="L40" s="110">
        <v>0</v>
      </c>
      <c r="M40" s="110">
        <v>0</v>
      </c>
      <c r="P40" s="4"/>
      <c r="Q40" s="3"/>
    </row>
    <row r="41" spans="1:17" ht="15.75" x14ac:dyDescent="0.25">
      <c r="B41" s="105" t="s">
        <v>30</v>
      </c>
      <c r="C41" s="192">
        <v>99</v>
      </c>
      <c r="D41" s="103">
        <v>100</v>
      </c>
      <c r="E41" s="103">
        <v>120</v>
      </c>
      <c r="F41" s="103">
        <v>85</v>
      </c>
      <c r="H41" s="110" t="s">
        <v>69</v>
      </c>
      <c r="I41" s="192">
        <v>59</v>
      </c>
      <c r="J41" s="110">
        <v>28</v>
      </c>
      <c r="K41" s="110">
        <v>0</v>
      </c>
      <c r="L41" s="110">
        <v>0</v>
      </c>
      <c r="M41" s="110">
        <v>23</v>
      </c>
    </row>
    <row r="42" spans="1:17" ht="15.75" x14ac:dyDescent="0.25">
      <c r="B42" s="105" t="s">
        <v>31</v>
      </c>
      <c r="C42" s="192">
        <v>16</v>
      </c>
      <c r="D42" s="103">
        <v>18</v>
      </c>
      <c r="E42" s="103">
        <v>27</v>
      </c>
      <c r="F42" s="103">
        <v>28</v>
      </c>
      <c r="H42" s="110" t="s">
        <v>519</v>
      </c>
      <c r="I42" s="192">
        <v>45</v>
      </c>
      <c r="J42" s="110">
        <v>0</v>
      </c>
      <c r="K42" s="110">
        <v>0</v>
      </c>
      <c r="L42" s="110">
        <v>0</v>
      </c>
      <c r="M42" s="110">
        <v>0</v>
      </c>
      <c r="O42" s="4"/>
    </row>
    <row r="43" spans="1:17" ht="15.75" x14ac:dyDescent="0.25">
      <c r="B43" s="105" t="s">
        <v>256</v>
      </c>
      <c r="C43" s="192">
        <v>0</v>
      </c>
      <c r="D43" s="103">
        <v>0</v>
      </c>
      <c r="E43" s="103">
        <v>77</v>
      </c>
      <c r="F43" s="103">
        <v>83</v>
      </c>
      <c r="H43" s="110" t="s">
        <v>513</v>
      </c>
      <c r="I43" s="192">
        <v>26</v>
      </c>
      <c r="J43" s="110">
        <v>11</v>
      </c>
      <c r="K43" s="110">
        <v>0</v>
      </c>
      <c r="L43" s="110">
        <v>0</v>
      </c>
      <c r="M43" s="110">
        <v>0</v>
      </c>
    </row>
    <row r="44" spans="1:17" ht="17.25" customHeight="1" x14ac:dyDescent="0.25">
      <c r="B44" s="273" t="s">
        <v>16</v>
      </c>
      <c r="C44" s="274">
        <v>3633</v>
      </c>
      <c r="D44" s="275">
        <v>3572</v>
      </c>
      <c r="E44" s="275">
        <v>3443</v>
      </c>
      <c r="F44" s="275">
        <v>3310</v>
      </c>
      <c r="H44" s="110" t="s">
        <v>266</v>
      </c>
      <c r="I44" s="192">
        <v>10</v>
      </c>
      <c r="J44" s="110">
        <v>10</v>
      </c>
      <c r="K44" s="110">
        <v>0</v>
      </c>
      <c r="L44" s="110">
        <v>0</v>
      </c>
      <c r="M44" s="110">
        <v>0</v>
      </c>
    </row>
    <row r="45" spans="1:17" ht="15.75" x14ac:dyDescent="0.25">
      <c r="H45" s="110" t="s">
        <v>320</v>
      </c>
      <c r="I45" s="192">
        <v>0</v>
      </c>
      <c r="J45" s="110">
        <v>12</v>
      </c>
      <c r="K45" s="110">
        <v>10</v>
      </c>
      <c r="L45" s="110">
        <v>0</v>
      </c>
      <c r="M45" s="110">
        <v>85</v>
      </c>
    </row>
    <row r="46" spans="1:17" ht="15.75" x14ac:dyDescent="0.25">
      <c r="H46" s="110" t="s">
        <v>261</v>
      </c>
      <c r="I46" s="192">
        <v>0</v>
      </c>
      <c r="J46" s="110">
        <v>107</v>
      </c>
      <c r="K46" s="110">
        <v>115</v>
      </c>
      <c r="L46" s="110">
        <v>100</v>
      </c>
      <c r="M46" s="110">
        <v>36</v>
      </c>
    </row>
    <row r="47" spans="1:17" ht="15.75" x14ac:dyDescent="0.25">
      <c r="H47" s="110" t="s">
        <v>262</v>
      </c>
      <c r="I47" s="192">
        <v>0</v>
      </c>
      <c r="J47" s="110">
        <v>39</v>
      </c>
      <c r="K47" s="110">
        <v>12</v>
      </c>
      <c r="L47" s="110">
        <v>10</v>
      </c>
      <c r="M47" s="110">
        <v>0</v>
      </c>
    </row>
    <row r="48" spans="1:17" ht="8.25" customHeight="1" x14ac:dyDescent="0.25"/>
    <row r="49" spans="1:12" x14ac:dyDescent="0.25">
      <c r="H49" s="333" t="s">
        <v>707</v>
      </c>
    </row>
    <row r="50" spans="1:12" x14ac:dyDescent="0.25">
      <c r="H50" s="333" t="s">
        <v>514</v>
      </c>
    </row>
    <row r="51" spans="1:12" x14ac:dyDescent="0.25">
      <c r="H51" s="333" t="s">
        <v>515</v>
      </c>
    </row>
    <row r="52" spans="1:12" x14ac:dyDescent="0.25">
      <c r="H52" s="333" t="s">
        <v>516</v>
      </c>
    </row>
    <row r="53" spans="1:12" ht="17.25" x14ac:dyDescent="0.25">
      <c r="H53" s="333" t="s">
        <v>704</v>
      </c>
    </row>
    <row r="54" spans="1:12" ht="15.75" x14ac:dyDescent="0.25">
      <c r="H54" s="105"/>
    </row>
    <row r="55" spans="1:12" s="7" customFormat="1" ht="18.75" customHeight="1" x14ac:dyDescent="0.3">
      <c r="A55" s="142"/>
      <c r="B55" s="254" t="s">
        <v>712</v>
      </c>
      <c r="H55" s="6"/>
    </row>
    <row r="56" spans="1:12" ht="8.25" customHeight="1" x14ac:dyDescent="0.25">
      <c r="A56" s="142"/>
      <c r="B56" s="107"/>
      <c r="C56" s="106"/>
      <c r="D56" s="106"/>
      <c r="E56" s="106"/>
      <c r="F56" s="106"/>
      <c r="G56" s="4"/>
      <c r="H56" s="4"/>
      <c r="I56" s="4"/>
      <c r="J56" s="4"/>
      <c r="K56" s="4"/>
      <c r="L56" s="4"/>
    </row>
    <row r="57" spans="1:12" ht="15.75" x14ac:dyDescent="0.25">
      <c r="A57" s="253"/>
      <c r="B57" s="143" t="s">
        <v>713</v>
      </c>
      <c r="C57" s="145"/>
      <c r="D57" s="20"/>
      <c r="E57" s="20"/>
      <c r="F57" s="20"/>
      <c r="G57" s="20"/>
      <c r="H57" s="143"/>
    </row>
    <row r="58" spans="1:12" ht="7.5" customHeight="1" x14ac:dyDescent="0.25">
      <c r="A58" s="253"/>
      <c r="C58" s="3"/>
    </row>
    <row r="59" spans="1:12" ht="40.5" customHeight="1" x14ac:dyDescent="0.25">
      <c r="A59" s="253"/>
      <c r="B59" s="220" t="s">
        <v>22</v>
      </c>
      <c r="C59" s="276" t="s">
        <v>53</v>
      </c>
      <c r="D59" s="348" t="s">
        <v>520</v>
      </c>
      <c r="E59" s="348"/>
      <c r="F59" s="277"/>
      <c r="G59" s="277"/>
    </row>
    <row r="60" spans="1:12" ht="15.75" x14ac:dyDescent="0.25">
      <c r="A60" s="253"/>
      <c r="B60" s="110" t="s">
        <v>24</v>
      </c>
      <c r="C60" s="280">
        <v>1121</v>
      </c>
      <c r="D60" s="349">
        <v>66</v>
      </c>
      <c r="E60" s="349"/>
      <c r="F60" s="110"/>
      <c r="G60" s="110"/>
    </row>
    <row r="61" spans="1:12" ht="15.75" x14ac:dyDescent="0.25">
      <c r="A61" s="253"/>
      <c r="B61" s="110" t="s">
        <v>512</v>
      </c>
      <c r="C61" s="192">
        <v>610</v>
      </c>
      <c r="D61" s="350">
        <v>31</v>
      </c>
      <c r="E61" s="350"/>
      <c r="F61" s="110"/>
      <c r="G61" s="110"/>
    </row>
    <row r="62" spans="1:12" ht="15.75" x14ac:dyDescent="0.25">
      <c r="A62" s="253"/>
      <c r="B62" s="110" t="s">
        <v>517</v>
      </c>
      <c r="C62" s="192">
        <v>312</v>
      </c>
      <c r="D62" s="350">
        <v>11</v>
      </c>
      <c r="E62" s="350"/>
      <c r="F62" s="110"/>
      <c r="G62" s="110"/>
    </row>
    <row r="63" spans="1:12" ht="15.75" x14ac:dyDescent="0.25">
      <c r="A63" s="253"/>
      <c r="B63" s="110" t="s">
        <v>506</v>
      </c>
      <c r="C63" s="192">
        <v>190</v>
      </c>
      <c r="D63" s="350">
        <v>15</v>
      </c>
      <c r="E63" s="350"/>
      <c r="F63" s="110"/>
      <c r="G63" s="110"/>
    </row>
    <row r="64" spans="1:12" ht="15.75" x14ac:dyDescent="0.25">
      <c r="A64" s="253"/>
      <c r="B64" s="110" t="s">
        <v>69</v>
      </c>
      <c r="C64" s="192">
        <v>119</v>
      </c>
      <c r="D64" s="350">
        <v>26</v>
      </c>
      <c r="E64" s="350"/>
      <c r="F64" s="110"/>
      <c r="G64" s="110"/>
    </row>
    <row r="65" spans="1:8" ht="15.75" x14ac:dyDescent="0.25">
      <c r="A65" s="253"/>
      <c r="B65" s="110" t="s">
        <v>519</v>
      </c>
      <c r="C65" s="192">
        <v>45</v>
      </c>
      <c r="D65" s="350">
        <v>0</v>
      </c>
      <c r="E65" s="350"/>
      <c r="F65" s="110"/>
      <c r="G65" s="110"/>
    </row>
    <row r="66" spans="1:8" ht="15.75" x14ac:dyDescent="0.25">
      <c r="A66" s="253"/>
      <c r="B66" s="110" t="s">
        <v>513</v>
      </c>
      <c r="C66" s="192">
        <v>40</v>
      </c>
      <c r="D66" s="350">
        <v>10</v>
      </c>
      <c r="E66" s="350"/>
      <c r="F66" s="110"/>
      <c r="G66" s="110"/>
    </row>
    <row r="67" spans="1:8" ht="15.75" x14ac:dyDescent="0.25">
      <c r="A67" s="253"/>
      <c r="B67" s="110" t="s">
        <v>320</v>
      </c>
      <c r="C67" s="192">
        <v>87</v>
      </c>
      <c r="D67" s="350">
        <v>17</v>
      </c>
      <c r="E67" s="350"/>
      <c r="F67" s="110"/>
      <c r="G67" s="110"/>
    </row>
    <row r="68" spans="1:8" ht="15.75" x14ac:dyDescent="0.25">
      <c r="A68" s="253"/>
      <c r="B68" s="110" t="s">
        <v>261</v>
      </c>
      <c r="C68" s="192">
        <v>338</v>
      </c>
      <c r="D68" s="350">
        <v>20</v>
      </c>
      <c r="E68" s="350"/>
      <c r="F68" s="110"/>
      <c r="G68" s="110"/>
    </row>
    <row r="69" spans="1:8" ht="15.75" x14ac:dyDescent="0.25">
      <c r="A69" s="253"/>
      <c r="B69" s="110" t="s">
        <v>262</v>
      </c>
      <c r="C69" s="192">
        <v>51</v>
      </c>
      <c r="D69" s="350">
        <v>10</v>
      </c>
      <c r="E69" s="350"/>
      <c r="F69" s="110"/>
      <c r="G69" s="110"/>
    </row>
    <row r="70" spans="1:8" x14ac:dyDescent="0.25">
      <c r="A70" s="253"/>
    </row>
    <row r="71" spans="1:8" x14ac:dyDescent="0.25">
      <c r="A71" s="253"/>
      <c r="B71" s="333" t="s">
        <v>707</v>
      </c>
    </row>
    <row r="72" spans="1:8" x14ac:dyDescent="0.25">
      <c r="A72" s="142"/>
      <c r="B72" s="333" t="s">
        <v>714</v>
      </c>
    </row>
    <row r="73" spans="1:8" x14ac:dyDescent="0.25">
      <c r="B73" s="333" t="s">
        <v>514</v>
      </c>
    </row>
    <row r="74" spans="1:8" x14ac:dyDescent="0.25">
      <c r="B74" s="333" t="s">
        <v>515</v>
      </c>
    </row>
    <row r="75" spans="1:8" x14ac:dyDescent="0.25">
      <c r="B75" s="333" t="s">
        <v>516</v>
      </c>
    </row>
    <row r="77" spans="1:8" s="7" customFormat="1" ht="18.75" customHeight="1" x14ac:dyDescent="0.3">
      <c r="A77" s="142"/>
      <c r="B77" s="254" t="s">
        <v>521</v>
      </c>
      <c r="H77" s="6"/>
    </row>
    <row r="78" spans="1:8" ht="7.5" customHeight="1" x14ac:dyDescent="0.25"/>
    <row r="79" spans="1:8" ht="15.75" x14ac:dyDescent="0.25">
      <c r="B79" s="143" t="s">
        <v>715</v>
      </c>
      <c r="H79" s="143" t="s">
        <v>716</v>
      </c>
    </row>
    <row r="80" spans="1:8" ht="9.75" customHeight="1" x14ac:dyDescent="0.25"/>
    <row r="81" spans="2:11" ht="14.25" customHeight="1" x14ac:dyDescent="0.25">
      <c r="B81" s="220" t="s">
        <v>22</v>
      </c>
      <c r="C81" s="281" t="s">
        <v>51</v>
      </c>
      <c r="D81" s="282" t="s">
        <v>52</v>
      </c>
      <c r="E81" s="11"/>
      <c r="F81" s="11"/>
      <c r="G81" s="11"/>
      <c r="H81" s="220" t="s">
        <v>22</v>
      </c>
      <c r="I81" s="281" t="s">
        <v>51</v>
      </c>
      <c r="J81" s="282" t="s">
        <v>52</v>
      </c>
    </row>
    <row r="82" spans="2:11" ht="15.75" x14ac:dyDescent="0.25">
      <c r="B82" s="110" t="s">
        <v>24</v>
      </c>
      <c r="C82" s="280">
        <v>479</v>
      </c>
      <c r="D82" s="110">
        <v>709</v>
      </c>
      <c r="H82" s="110" t="s">
        <v>24</v>
      </c>
      <c r="I82" s="280">
        <v>527</v>
      </c>
      <c r="J82" s="110">
        <v>661</v>
      </c>
    </row>
    <row r="83" spans="2:11" ht="15.75" x14ac:dyDescent="0.25">
      <c r="B83" s="110" t="s">
        <v>512</v>
      </c>
      <c r="C83" s="192">
        <v>167</v>
      </c>
      <c r="D83" s="110">
        <v>478</v>
      </c>
      <c r="H83" s="110" t="s">
        <v>512</v>
      </c>
      <c r="I83" s="192">
        <v>129</v>
      </c>
      <c r="J83" s="110">
        <v>516</v>
      </c>
    </row>
    <row r="84" spans="2:11" ht="15.75" x14ac:dyDescent="0.25">
      <c r="B84" s="110" t="s">
        <v>517</v>
      </c>
      <c r="C84" s="192">
        <v>231</v>
      </c>
      <c r="D84" s="110">
        <v>92</v>
      </c>
      <c r="H84" s="110" t="s">
        <v>517</v>
      </c>
      <c r="I84" s="192">
        <v>236</v>
      </c>
      <c r="J84" s="110">
        <v>87</v>
      </c>
    </row>
    <row r="85" spans="2:11" ht="15.75" x14ac:dyDescent="0.25">
      <c r="B85" s="110" t="s">
        <v>506</v>
      </c>
      <c r="C85" s="192">
        <v>101</v>
      </c>
      <c r="D85" s="110">
        <v>105</v>
      </c>
      <c r="H85" s="110" t="s">
        <v>506</v>
      </c>
      <c r="I85" s="192">
        <v>99</v>
      </c>
      <c r="J85" s="110">
        <v>107</v>
      </c>
    </row>
    <row r="86" spans="2:11" ht="18" x14ac:dyDescent="0.25">
      <c r="B86" s="110" t="s">
        <v>510</v>
      </c>
      <c r="C86" s="192">
        <v>46</v>
      </c>
      <c r="D86" s="110">
        <v>101</v>
      </c>
      <c r="H86" s="110" t="s">
        <v>510</v>
      </c>
      <c r="I86" s="192">
        <v>55</v>
      </c>
      <c r="J86" s="110">
        <v>92</v>
      </c>
    </row>
    <row r="87" spans="2:11" ht="15.75" x14ac:dyDescent="0.25">
      <c r="B87" s="110" t="s">
        <v>69</v>
      </c>
      <c r="C87" s="192">
        <v>120</v>
      </c>
      <c r="D87" s="110">
        <v>27</v>
      </c>
      <c r="H87" s="110" t="s">
        <v>69</v>
      </c>
      <c r="I87" s="192">
        <v>125</v>
      </c>
      <c r="J87" s="110">
        <v>22</v>
      </c>
    </row>
    <row r="88" spans="2:11" ht="15.75" x14ac:dyDescent="0.25">
      <c r="B88" s="110" t="s">
        <v>519</v>
      </c>
      <c r="C88" s="192">
        <v>0</v>
      </c>
      <c r="D88" s="110">
        <v>45</v>
      </c>
      <c r="H88" s="110" t="s">
        <v>519</v>
      </c>
      <c r="I88" s="192">
        <v>0</v>
      </c>
      <c r="J88" s="110">
        <v>45</v>
      </c>
    </row>
    <row r="89" spans="2:11" ht="15.75" x14ac:dyDescent="0.25">
      <c r="B89" s="110" t="s">
        <v>513</v>
      </c>
      <c r="C89" s="192">
        <v>24</v>
      </c>
      <c r="D89" s="110">
        <v>23</v>
      </c>
      <c r="H89" s="110" t="s">
        <v>513</v>
      </c>
      <c r="I89" s="192">
        <v>33</v>
      </c>
      <c r="J89" s="110">
        <v>14</v>
      </c>
    </row>
    <row r="90" spans="2:11" ht="15.75" x14ac:dyDescent="0.25">
      <c r="B90" s="110" t="s">
        <v>266</v>
      </c>
      <c r="C90" s="192">
        <v>10</v>
      </c>
      <c r="D90" s="110">
        <v>10</v>
      </c>
      <c r="H90" s="110" t="s">
        <v>266</v>
      </c>
      <c r="I90" s="192">
        <v>11</v>
      </c>
      <c r="J90" s="110">
        <v>10</v>
      </c>
    </row>
    <row r="91" spans="2:11" ht="15.75" x14ac:dyDescent="0.25">
      <c r="B91" s="110" t="s">
        <v>320</v>
      </c>
      <c r="C91" s="192">
        <v>94</v>
      </c>
      <c r="D91" s="110">
        <v>10</v>
      </c>
      <c r="H91" s="110" t="s">
        <v>320</v>
      </c>
      <c r="I91" s="192">
        <v>103</v>
      </c>
      <c r="J91" s="110">
        <v>10</v>
      </c>
    </row>
    <row r="92" spans="2:11" ht="15.75" x14ac:dyDescent="0.25">
      <c r="B92" s="110" t="s">
        <v>261</v>
      </c>
      <c r="C92" s="192">
        <v>353</v>
      </c>
      <c r="D92" s="110">
        <v>10</v>
      </c>
      <c r="H92" s="110" t="s">
        <v>261</v>
      </c>
      <c r="I92" s="192">
        <v>358</v>
      </c>
      <c r="J92" s="110">
        <v>0</v>
      </c>
    </row>
    <row r="93" spans="2:11" ht="12" customHeight="1" x14ac:dyDescent="0.25"/>
    <row r="94" spans="2:11" x14ac:dyDescent="0.25">
      <c r="B94" s="333" t="s">
        <v>707</v>
      </c>
      <c r="C94" s="334"/>
      <c r="D94" s="334"/>
      <c r="E94" s="334"/>
      <c r="F94" s="334"/>
      <c r="G94" s="334"/>
      <c r="H94" s="333" t="s">
        <v>707</v>
      </c>
      <c r="I94" s="334"/>
      <c r="J94" s="334"/>
      <c r="K94" s="334"/>
    </row>
    <row r="95" spans="2:11" x14ac:dyDescent="0.25">
      <c r="B95" s="333" t="s">
        <v>514</v>
      </c>
      <c r="C95" s="334"/>
      <c r="D95" s="334"/>
      <c r="E95" s="334"/>
      <c r="F95" s="334"/>
      <c r="G95" s="334"/>
      <c r="H95" s="333" t="s">
        <v>514</v>
      </c>
      <c r="I95" s="334"/>
      <c r="J95" s="334"/>
      <c r="K95" s="334"/>
    </row>
    <row r="96" spans="2:11" x14ac:dyDescent="0.25">
      <c r="B96" s="333" t="s">
        <v>515</v>
      </c>
      <c r="C96" s="334"/>
      <c r="D96" s="334"/>
      <c r="E96" s="334"/>
      <c r="F96" s="334"/>
      <c r="G96" s="334"/>
      <c r="H96" s="333" t="s">
        <v>515</v>
      </c>
      <c r="I96" s="334"/>
      <c r="J96" s="334"/>
      <c r="K96" s="334"/>
    </row>
    <row r="97" spans="1:13" x14ac:dyDescent="0.25">
      <c r="B97" s="333" t="s">
        <v>516</v>
      </c>
      <c r="C97" s="334"/>
      <c r="D97" s="334"/>
      <c r="E97" s="334"/>
      <c r="F97" s="334"/>
      <c r="G97" s="334"/>
      <c r="H97" s="333" t="s">
        <v>516</v>
      </c>
      <c r="I97" s="334"/>
      <c r="J97" s="334"/>
      <c r="K97" s="334"/>
    </row>
    <row r="98" spans="1:13" ht="17.25" x14ac:dyDescent="0.25">
      <c r="B98" s="333" t="s">
        <v>704</v>
      </c>
      <c r="C98" s="334"/>
      <c r="D98" s="334"/>
      <c r="E98" s="334"/>
      <c r="F98" s="334"/>
      <c r="G98" s="334"/>
      <c r="H98" s="333" t="s">
        <v>704</v>
      </c>
      <c r="I98" s="334"/>
      <c r="J98" s="334"/>
      <c r="K98" s="334"/>
    </row>
    <row r="100" spans="1:13" s="7" customFormat="1" ht="18.75" x14ac:dyDescent="0.3">
      <c r="A100" s="142"/>
      <c r="B100" s="254" t="s">
        <v>697</v>
      </c>
      <c r="C100" s="109"/>
      <c r="D100" s="109"/>
      <c r="I100" s="6"/>
    </row>
    <row r="101" spans="1:13" ht="7.5" customHeight="1" x14ac:dyDescent="0.25">
      <c r="A101" s="142"/>
      <c r="B101" s="100"/>
      <c r="C101" s="102"/>
      <c r="D101" s="102"/>
      <c r="I101" s="3"/>
    </row>
    <row r="102" spans="1:13" ht="15" customHeight="1" x14ac:dyDescent="0.25">
      <c r="A102" s="142"/>
      <c r="B102" s="143" t="s">
        <v>717</v>
      </c>
      <c r="I102" s="3"/>
    </row>
    <row r="103" spans="1:13" ht="10.5" customHeight="1" x14ac:dyDescent="0.25">
      <c r="A103" s="142"/>
      <c r="I103" s="3"/>
    </row>
    <row r="104" spans="1:13" ht="15" customHeight="1" x14ac:dyDescent="0.25">
      <c r="A104" s="142"/>
      <c r="C104" s="346">
        <v>2017</v>
      </c>
      <c r="D104" s="347"/>
      <c r="E104" s="346">
        <v>2018</v>
      </c>
      <c r="F104" s="347"/>
      <c r="G104" s="346">
        <v>2019</v>
      </c>
      <c r="H104" s="347"/>
      <c r="I104" s="3"/>
    </row>
    <row r="105" spans="1:13" s="284" customFormat="1" ht="33" customHeight="1" x14ac:dyDescent="0.25">
      <c r="A105" s="283"/>
      <c r="B105" s="221" t="s">
        <v>22</v>
      </c>
      <c r="C105" s="276" t="s">
        <v>524</v>
      </c>
      <c r="D105" s="279" t="s">
        <v>525</v>
      </c>
      <c r="E105" s="276" t="s">
        <v>524</v>
      </c>
      <c r="F105" s="279" t="s">
        <v>525</v>
      </c>
      <c r="G105" s="276" t="s">
        <v>524</v>
      </c>
      <c r="H105" s="279" t="s">
        <v>525</v>
      </c>
      <c r="I105" s="285"/>
    </row>
    <row r="106" spans="1:13" ht="15" customHeight="1" x14ac:dyDescent="0.25">
      <c r="A106" s="142"/>
      <c r="B106" s="110" t="s">
        <v>24</v>
      </c>
      <c r="C106" s="280">
        <v>86</v>
      </c>
      <c r="D106" s="207">
        <v>0.06</v>
      </c>
      <c r="E106" s="280">
        <v>37</v>
      </c>
      <c r="F106" s="207">
        <v>0.03</v>
      </c>
      <c r="G106" s="280">
        <v>65</v>
      </c>
      <c r="H106" s="207">
        <v>0.05</v>
      </c>
      <c r="I106" s="3"/>
    </row>
    <row r="107" spans="1:13" ht="15" customHeight="1" x14ac:dyDescent="0.25">
      <c r="A107" s="142"/>
      <c r="B107" s="110" t="s">
        <v>522</v>
      </c>
      <c r="C107" s="192">
        <v>218</v>
      </c>
      <c r="D107" s="207">
        <v>0.32</v>
      </c>
      <c r="E107" s="192">
        <v>321</v>
      </c>
      <c r="F107" s="207">
        <v>0.45</v>
      </c>
      <c r="G107" s="192">
        <v>328</v>
      </c>
      <c r="H107" s="207">
        <v>0.51</v>
      </c>
      <c r="I107" s="3"/>
    </row>
    <row r="108" spans="1:13" ht="15" customHeight="1" x14ac:dyDescent="0.25">
      <c r="A108" s="142"/>
      <c r="B108" s="110" t="s">
        <v>517</v>
      </c>
      <c r="C108" s="192">
        <v>98</v>
      </c>
      <c r="D108" s="207">
        <v>0.38</v>
      </c>
      <c r="E108" s="192">
        <v>65</v>
      </c>
      <c r="F108" s="207">
        <v>0.25</v>
      </c>
      <c r="G108" s="192">
        <v>57</v>
      </c>
      <c r="H108" s="207">
        <v>0.18</v>
      </c>
      <c r="I108" s="3"/>
    </row>
    <row r="109" spans="1:13" ht="15" customHeight="1" x14ac:dyDescent="0.25">
      <c r="A109" s="142"/>
      <c r="B109" s="110" t="s">
        <v>506</v>
      </c>
      <c r="C109" s="192">
        <v>286</v>
      </c>
      <c r="D109" s="207">
        <v>0.77</v>
      </c>
      <c r="E109" s="192">
        <v>171</v>
      </c>
      <c r="F109" s="207">
        <v>0.62</v>
      </c>
      <c r="G109" s="192">
        <v>140</v>
      </c>
      <c r="H109" s="207">
        <v>0.68</v>
      </c>
      <c r="I109" s="3"/>
    </row>
    <row r="110" spans="1:13" ht="17.25" customHeight="1" x14ac:dyDescent="0.25">
      <c r="A110" s="142"/>
      <c r="B110" s="110" t="s">
        <v>261</v>
      </c>
      <c r="C110" s="192">
        <v>131</v>
      </c>
      <c r="D110" s="207">
        <v>0.38</v>
      </c>
      <c r="E110" s="192">
        <v>64</v>
      </c>
      <c r="F110" s="207">
        <v>0.17</v>
      </c>
      <c r="G110" s="192">
        <v>101</v>
      </c>
      <c r="H110" s="207">
        <v>0.28000000000000003</v>
      </c>
      <c r="I110" s="4"/>
      <c r="J110" s="4"/>
      <c r="K110" s="4"/>
      <c r="L110" s="4"/>
      <c r="M110" s="4"/>
    </row>
    <row r="111" spans="1:13" ht="17.25" customHeight="1" x14ac:dyDescent="0.25">
      <c r="A111" s="142"/>
      <c r="B111" s="251" t="s">
        <v>16</v>
      </c>
      <c r="C111" s="192">
        <v>924</v>
      </c>
      <c r="D111" s="207">
        <v>0.26</v>
      </c>
      <c r="E111" s="192">
        <v>731</v>
      </c>
      <c r="F111" s="207">
        <v>0.21</v>
      </c>
      <c r="G111" s="192">
        <v>742</v>
      </c>
      <c r="H111" s="207">
        <v>0.22</v>
      </c>
      <c r="I111" s="4"/>
      <c r="J111" s="4"/>
      <c r="K111" s="4"/>
      <c r="L111" s="4"/>
      <c r="M111" s="4"/>
    </row>
    <row r="112" spans="1:13" ht="8.25" customHeight="1" x14ac:dyDescent="0.25">
      <c r="A112" s="142"/>
      <c r="B112" s="78"/>
      <c r="C112" s="106"/>
      <c r="D112" s="106"/>
      <c r="E112" s="106"/>
      <c r="F112" s="106"/>
      <c r="G112" s="106"/>
      <c r="H112" s="4"/>
      <c r="I112" s="4"/>
      <c r="J112" s="4"/>
      <c r="K112" s="4"/>
      <c r="L112" s="4"/>
      <c r="M112" s="4"/>
    </row>
    <row r="113" spans="1:13" ht="17.25" customHeight="1" x14ac:dyDescent="0.25">
      <c r="A113" s="142"/>
      <c r="B113" s="333" t="s">
        <v>718</v>
      </c>
      <c r="C113" s="106"/>
      <c r="D113" s="106"/>
      <c r="E113" s="106"/>
      <c r="F113" s="106"/>
      <c r="G113" s="106"/>
      <c r="H113" s="4"/>
      <c r="I113" s="4"/>
      <c r="J113" s="4"/>
      <c r="K113" s="4"/>
      <c r="L113" s="4"/>
      <c r="M113" s="4"/>
    </row>
    <row r="114" spans="1:13" ht="14.25" customHeight="1" x14ac:dyDescent="0.25">
      <c r="A114" s="142"/>
      <c r="B114" s="333" t="s">
        <v>523</v>
      </c>
      <c r="C114" s="106"/>
      <c r="D114" s="106"/>
      <c r="E114" s="106"/>
      <c r="F114" s="106"/>
      <c r="G114" s="106"/>
      <c r="H114" s="4"/>
      <c r="I114" s="4"/>
      <c r="J114" s="4"/>
      <c r="K114" s="4"/>
      <c r="L114" s="4"/>
      <c r="M114" s="4"/>
    </row>
    <row r="115" spans="1:13" ht="15" customHeight="1" x14ac:dyDescent="0.25">
      <c r="A115" s="253"/>
      <c r="C115" s="197"/>
      <c r="D115" s="194"/>
      <c r="E115" s="194"/>
      <c r="F115" s="194"/>
      <c r="G115" s="194"/>
    </row>
    <row r="116" spans="1:13" s="7" customFormat="1" ht="18.75" x14ac:dyDescent="0.3">
      <c r="A116" s="20"/>
      <c r="B116" s="254" t="s">
        <v>600</v>
      </c>
      <c r="I116" s="6"/>
    </row>
    <row r="117" spans="1:13" s="20" customFormat="1" ht="9" customHeight="1" x14ac:dyDescent="0.3">
      <c r="B117" s="256"/>
      <c r="I117" s="145"/>
    </row>
    <row r="118" spans="1:13" s="20" customFormat="1" ht="15.75" x14ac:dyDescent="0.25">
      <c r="B118" s="143" t="s">
        <v>719</v>
      </c>
      <c r="I118" s="145"/>
    </row>
    <row r="119" spans="1:13" s="20" customFormat="1" ht="9.75" customHeight="1" x14ac:dyDescent="0.3">
      <c r="B119" s="256"/>
      <c r="I119" s="145"/>
    </row>
    <row r="120" spans="1:13" ht="15.75" x14ac:dyDescent="0.25">
      <c r="B120" s="220" t="s">
        <v>22</v>
      </c>
      <c r="C120" s="281">
        <v>2016</v>
      </c>
      <c r="D120" s="282">
        <v>2017</v>
      </c>
      <c r="E120" s="282">
        <v>2018</v>
      </c>
      <c r="F120" s="282">
        <v>2019</v>
      </c>
      <c r="G120" s="78"/>
    </row>
    <row r="121" spans="1:13" ht="15.75" x14ac:dyDescent="0.25">
      <c r="B121" s="110" t="s">
        <v>24</v>
      </c>
      <c r="C121" s="192">
        <v>41</v>
      </c>
      <c r="D121" s="110">
        <v>41</v>
      </c>
      <c r="E121" s="110">
        <v>36</v>
      </c>
      <c r="F121" s="110">
        <v>40</v>
      </c>
      <c r="G121" s="286"/>
    </row>
    <row r="122" spans="1:13" ht="15.75" x14ac:dyDescent="0.25">
      <c r="B122" s="110" t="s">
        <v>320</v>
      </c>
      <c r="C122" s="192">
        <v>64.5</v>
      </c>
      <c r="D122" s="110">
        <v>57</v>
      </c>
      <c r="E122" s="110">
        <v>54</v>
      </c>
      <c r="F122" s="110">
        <v>56.5</v>
      </c>
      <c r="G122" s="286"/>
    </row>
    <row r="123" spans="1:13" ht="15.75" x14ac:dyDescent="0.25">
      <c r="B123" s="110" t="s">
        <v>517</v>
      </c>
      <c r="C123" s="192">
        <v>770</v>
      </c>
      <c r="D123" s="110">
        <v>840</v>
      </c>
      <c r="E123" s="110">
        <v>537</v>
      </c>
      <c r="F123" s="110">
        <v>582</v>
      </c>
      <c r="G123" s="286"/>
    </row>
    <row r="124" spans="1:13" ht="15.75" x14ac:dyDescent="0.25">
      <c r="B124" s="110" t="s">
        <v>519</v>
      </c>
      <c r="C124" s="192">
        <v>13</v>
      </c>
      <c r="D124" s="110">
        <v>7</v>
      </c>
      <c r="E124" s="110">
        <v>7</v>
      </c>
      <c r="F124" s="110">
        <v>7</v>
      </c>
      <c r="G124" s="286"/>
    </row>
    <row r="125" spans="1:13" ht="17.25" customHeight="1" x14ac:dyDescent="0.25">
      <c r="B125" s="110" t="s">
        <v>506</v>
      </c>
      <c r="C125" s="192">
        <v>1462.5</v>
      </c>
      <c r="D125" s="110">
        <v>1255</v>
      </c>
      <c r="E125" s="110">
        <v>1170</v>
      </c>
      <c r="F125" s="110">
        <v>1318</v>
      </c>
      <c r="G125" s="194"/>
    </row>
    <row r="126" spans="1:13" ht="17.25" customHeight="1" x14ac:dyDescent="0.25">
      <c r="B126" s="110" t="s">
        <v>261</v>
      </c>
      <c r="C126" s="192">
        <v>861</v>
      </c>
      <c r="D126" s="110">
        <v>832</v>
      </c>
      <c r="E126" s="110">
        <v>779</v>
      </c>
      <c r="F126" s="110">
        <v>921.5</v>
      </c>
      <c r="G126" s="197"/>
    </row>
    <row r="127" spans="1:13" ht="16.5" customHeight="1" x14ac:dyDescent="0.25">
      <c r="B127" s="110" t="s">
        <v>262</v>
      </c>
      <c r="C127" s="192">
        <v>1708.5</v>
      </c>
      <c r="D127" s="110">
        <v>1371</v>
      </c>
      <c r="E127" s="110">
        <v>1398</v>
      </c>
      <c r="F127" s="110">
        <v>1450.5</v>
      </c>
      <c r="G127" s="266"/>
      <c r="H127" s="5"/>
      <c r="I127" s="14"/>
      <c r="J127" s="5"/>
      <c r="K127" s="5"/>
      <c r="L127" s="5"/>
    </row>
    <row r="128" spans="1:13" ht="16.5" customHeight="1" x14ac:dyDescent="0.25">
      <c r="B128" s="110" t="s">
        <v>512</v>
      </c>
      <c r="C128" s="192">
        <v>205</v>
      </c>
      <c r="D128" s="110">
        <v>206</v>
      </c>
      <c r="E128" s="110">
        <v>204</v>
      </c>
      <c r="F128" s="110">
        <v>269</v>
      </c>
      <c r="G128" s="266"/>
      <c r="H128" s="5"/>
      <c r="I128" s="14"/>
      <c r="J128" s="5"/>
      <c r="K128" s="5"/>
      <c r="L128" s="5"/>
    </row>
    <row r="129" spans="2:12" ht="16.5" customHeight="1" x14ac:dyDescent="0.25">
      <c r="B129" s="110" t="s">
        <v>69</v>
      </c>
      <c r="C129" s="192">
        <v>840</v>
      </c>
      <c r="D129" s="110">
        <v>1401</v>
      </c>
      <c r="E129" s="110">
        <v>447</v>
      </c>
      <c r="F129" s="110">
        <v>799</v>
      </c>
      <c r="G129" s="266"/>
      <c r="H129" s="5"/>
      <c r="I129" s="14"/>
      <c r="J129" s="5"/>
      <c r="K129" s="5"/>
      <c r="L129" s="5"/>
    </row>
    <row r="130" spans="2:12" ht="16.5" customHeight="1" x14ac:dyDescent="0.25">
      <c r="B130" s="110" t="s">
        <v>266</v>
      </c>
      <c r="C130" s="192">
        <v>90</v>
      </c>
      <c r="D130" s="110">
        <v>85</v>
      </c>
      <c r="E130" s="110">
        <v>87.5</v>
      </c>
      <c r="F130" s="110">
        <v>99.5</v>
      </c>
      <c r="G130" s="266"/>
      <c r="H130" s="5"/>
      <c r="I130" s="14"/>
      <c r="J130" s="5"/>
      <c r="K130" s="5"/>
      <c r="L130" s="5"/>
    </row>
    <row r="131" spans="2:12" ht="12.75" customHeight="1" x14ac:dyDescent="0.25"/>
    <row r="132" spans="2:12" x14ac:dyDescent="0.25">
      <c r="B132" s="333" t="s">
        <v>718</v>
      </c>
    </row>
    <row r="133" spans="2:12" x14ac:dyDescent="0.25">
      <c r="B133" s="333" t="s">
        <v>514</v>
      </c>
    </row>
    <row r="134" spans="2:12" x14ac:dyDescent="0.25">
      <c r="B134" s="333" t="s">
        <v>515</v>
      </c>
    </row>
  </sheetData>
  <sortState xmlns:xlrd2="http://schemas.microsoft.com/office/spreadsheetml/2017/richdata2" ref="H37:M49">
    <sortCondition descending="1" ref="I37:I49"/>
  </sortState>
  <mergeCells count="14">
    <mergeCell ref="C104:D104"/>
    <mergeCell ref="E104:F104"/>
    <mergeCell ref="G104:H104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</mergeCells>
  <hyperlinks>
    <hyperlink ref="O4" location="Contents!A1" display="Link to contents pag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N112"/>
  <sheetViews>
    <sheetView showGridLines="0" zoomScale="90" zoomScaleNormal="90" workbookViewId="0"/>
  </sheetViews>
  <sheetFormatPr defaultRowHeight="15" x14ac:dyDescent="0.25"/>
  <cols>
    <col min="1" max="1" width="1" style="20" customWidth="1"/>
    <col min="2" max="2" width="64.85546875" style="1" customWidth="1"/>
    <col min="3" max="3" width="10.140625" style="1" customWidth="1"/>
    <col min="4" max="4" width="9.5703125" style="1" customWidth="1"/>
    <col min="5" max="6" width="11.140625" style="1" customWidth="1"/>
    <col min="7" max="7" width="44.42578125" style="1" customWidth="1"/>
    <col min="8" max="10" width="11.140625" style="1" customWidth="1"/>
    <col min="11" max="16384" width="9.140625" style="1"/>
  </cols>
  <sheetData>
    <row r="1" spans="1:14" ht="5.25" customHeight="1" x14ac:dyDescent="0.25"/>
    <row r="2" spans="1:14" ht="23.25" x14ac:dyDescent="0.25">
      <c r="B2" s="252" t="s">
        <v>492</v>
      </c>
    </row>
    <row r="3" spans="1:14" ht="5.25" customHeight="1" x14ac:dyDescent="0.25">
      <c r="B3" s="252"/>
    </row>
    <row r="4" spans="1:14" ht="21" x14ac:dyDescent="0.35">
      <c r="B4" s="255" t="s">
        <v>526</v>
      </c>
      <c r="K4" s="123" t="s">
        <v>432</v>
      </c>
    </row>
    <row r="5" spans="1:14" s="11" customFormat="1" ht="14.25" customHeight="1" x14ac:dyDescent="0.25">
      <c r="A5" s="289"/>
      <c r="B5" s="130"/>
      <c r="C5" s="131"/>
      <c r="D5" s="55"/>
      <c r="E5" s="55"/>
      <c r="F5" s="56"/>
      <c r="G5" s="55"/>
    </row>
    <row r="6" spans="1:14" s="7" customFormat="1" ht="18.75" x14ac:dyDescent="0.3">
      <c r="A6" s="142"/>
      <c r="B6" s="254" t="s">
        <v>593</v>
      </c>
      <c r="C6" s="109"/>
      <c r="I6" s="6"/>
    </row>
    <row r="7" spans="1:14" s="20" customFormat="1" ht="6.75" customHeight="1" x14ac:dyDescent="0.25">
      <c r="A7" s="142"/>
      <c r="B7" s="143"/>
      <c r="C7" s="144"/>
      <c r="I7" s="145"/>
    </row>
    <row r="8" spans="1:14" ht="15.75" x14ac:dyDescent="0.25">
      <c r="B8" s="143" t="s">
        <v>720</v>
      </c>
      <c r="C8" s="51"/>
    </row>
    <row r="9" spans="1:14" ht="7.5" customHeight="1" x14ac:dyDescent="0.25">
      <c r="B9" s="3"/>
      <c r="C9" s="52"/>
    </row>
    <row r="10" spans="1:14" ht="15.75" x14ac:dyDescent="0.25">
      <c r="B10" s="177" t="s">
        <v>60</v>
      </c>
      <c r="C10" s="188">
        <v>2016</v>
      </c>
      <c r="D10" s="177">
        <v>2017</v>
      </c>
      <c r="E10" s="177">
        <v>2018</v>
      </c>
      <c r="F10" s="177">
        <v>2019</v>
      </c>
    </row>
    <row r="11" spans="1:14" ht="15.75" x14ac:dyDescent="0.25">
      <c r="B11" s="102" t="s">
        <v>17</v>
      </c>
      <c r="C11" s="227">
        <v>55</v>
      </c>
      <c r="D11" s="153">
        <v>36</v>
      </c>
      <c r="E11" s="153">
        <v>57</v>
      </c>
      <c r="F11" s="153">
        <v>52</v>
      </c>
    </row>
    <row r="12" spans="1:14" ht="15.75" x14ac:dyDescent="0.25">
      <c r="B12" s="121" t="s">
        <v>67</v>
      </c>
      <c r="C12" s="227">
        <v>806</v>
      </c>
      <c r="D12" s="153">
        <v>836</v>
      </c>
      <c r="E12" s="153">
        <v>822</v>
      </c>
      <c r="F12" s="153">
        <v>809</v>
      </c>
    </row>
    <row r="13" spans="1:14" ht="15.75" x14ac:dyDescent="0.25">
      <c r="B13" s="159" t="s">
        <v>68</v>
      </c>
      <c r="C13" s="227">
        <v>1267</v>
      </c>
      <c r="D13" s="153">
        <v>1259</v>
      </c>
      <c r="E13" s="153">
        <v>1197</v>
      </c>
      <c r="F13" s="153">
        <v>1201</v>
      </c>
      <c r="N13" s="4"/>
    </row>
    <row r="14" spans="1:14" ht="15.75" x14ac:dyDescent="0.25">
      <c r="B14" s="159" t="s">
        <v>18</v>
      </c>
      <c r="C14" s="227">
        <v>1505</v>
      </c>
      <c r="D14" s="153">
        <v>1440</v>
      </c>
      <c r="E14" s="153">
        <v>1366</v>
      </c>
      <c r="F14" s="153">
        <v>1248</v>
      </c>
    </row>
    <row r="15" spans="1:14" ht="15.75" x14ac:dyDescent="0.25">
      <c r="B15" s="293" t="s">
        <v>528</v>
      </c>
      <c r="C15" s="294">
        <v>56.6</v>
      </c>
      <c r="D15" s="295">
        <v>56.7</v>
      </c>
      <c r="E15" s="295">
        <v>56</v>
      </c>
      <c r="F15" s="295">
        <v>55.3</v>
      </c>
    </row>
    <row r="16" spans="1:14" s="11" customFormat="1" ht="7.5" customHeight="1" x14ac:dyDescent="0.25">
      <c r="A16" s="289"/>
    </row>
    <row r="17" spans="1:9" x14ac:dyDescent="0.25">
      <c r="B17" s="333" t="s">
        <v>527</v>
      </c>
    </row>
    <row r="18" spans="1:9" ht="12" customHeight="1" x14ac:dyDescent="0.25"/>
    <row r="19" spans="1:9" s="7" customFormat="1" ht="18.75" x14ac:dyDescent="0.3">
      <c r="A19" s="142"/>
      <c r="B19" s="254" t="s">
        <v>595</v>
      </c>
      <c r="C19" s="109"/>
      <c r="I19" s="6"/>
    </row>
    <row r="20" spans="1:9" s="20" customFormat="1" ht="6.75" customHeight="1" x14ac:dyDescent="0.25">
      <c r="A20" s="142"/>
      <c r="B20" s="143"/>
      <c r="C20" s="144"/>
      <c r="I20" s="145"/>
    </row>
    <row r="21" spans="1:9" ht="15.75" x14ac:dyDescent="0.25">
      <c r="B21" s="143" t="s">
        <v>721</v>
      </c>
      <c r="C21" s="51"/>
    </row>
    <row r="22" spans="1:9" ht="7.5" customHeight="1" x14ac:dyDescent="0.25">
      <c r="B22" s="3"/>
      <c r="C22" s="52"/>
    </row>
    <row r="23" spans="1:9" ht="15.75" x14ac:dyDescent="0.25">
      <c r="B23" s="177" t="s">
        <v>19</v>
      </c>
      <c r="C23" s="188">
        <v>2016</v>
      </c>
      <c r="D23" s="177">
        <v>2017</v>
      </c>
      <c r="E23" s="177">
        <v>2018</v>
      </c>
      <c r="F23" s="177">
        <v>2019</v>
      </c>
    </row>
    <row r="24" spans="1:9" ht="15.75" x14ac:dyDescent="0.25">
      <c r="B24" s="102" t="s">
        <v>20</v>
      </c>
      <c r="C24" s="227">
        <v>2092</v>
      </c>
      <c r="D24" s="153">
        <v>2096</v>
      </c>
      <c r="E24" s="153">
        <v>1993</v>
      </c>
      <c r="F24" s="153">
        <v>1944</v>
      </c>
    </row>
    <row r="25" spans="1:9" ht="15.75" x14ac:dyDescent="0.25">
      <c r="B25" s="121" t="s">
        <v>21</v>
      </c>
      <c r="C25" s="227">
        <v>1541</v>
      </c>
      <c r="D25" s="153">
        <v>1474</v>
      </c>
      <c r="E25" s="153">
        <v>1448</v>
      </c>
      <c r="F25" s="153">
        <v>1365</v>
      </c>
    </row>
    <row r="26" spans="1:9" s="11" customFormat="1" ht="7.5" customHeight="1" x14ac:dyDescent="0.25">
      <c r="A26" s="289"/>
    </row>
    <row r="27" spans="1:9" x14ac:dyDescent="0.25">
      <c r="B27" s="333" t="s">
        <v>527</v>
      </c>
    </row>
    <row r="28" spans="1:9" ht="13.5" customHeight="1" x14ac:dyDescent="0.25">
      <c r="B28" s="1" t="s">
        <v>94</v>
      </c>
    </row>
    <row r="29" spans="1:9" s="7" customFormat="1" ht="18.75" x14ac:dyDescent="0.3">
      <c r="A29" s="142"/>
      <c r="B29" s="254" t="s">
        <v>722</v>
      </c>
      <c r="C29" s="109"/>
      <c r="I29" s="6"/>
    </row>
    <row r="30" spans="1:9" s="20" customFormat="1" ht="6.75" customHeight="1" x14ac:dyDescent="0.25">
      <c r="A30" s="142"/>
      <c r="B30" s="143"/>
      <c r="C30" s="144"/>
      <c r="I30" s="145"/>
    </row>
    <row r="31" spans="1:9" ht="15.75" x14ac:dyDescent="0.25">
      <c r="B31" s="143" t="s">
        <v>723</v>
      </c>
      <c r="C31" s="51"/>
    </row>
    <row r="32" spans="1:9" ht="7.5" customHeight="1" x14ac:dyDescent="0.25">
      <c r="B32" s="3"/>
      <c r="C32" s="52"/>
    </row>
    <row r="33" spans="1:14" ht="15.75" x14ac:dyDescent="0.25">
      <c r="B33" s="177" t="s">
        <v>60</v>
      </c>
      <c r="C33" s="291" t="s">
        <v>20</v>
      </c>
      <c r="D33" s="177" t="s">
        <v>21</v>
      </c>
      <c r="E33" s="292"/>
      <c r="F33" s="292"/>
    </row>
    <row r="34" spans="1:14" ht="15.75" x14ac:dyDescent="0.25">
      <c r="B34" s="102" t="s">
        <v>17</v>
      </c>
      <c r="C34" s="227">
        <v>18</v>
      </c>
      <c r="D34" s="153">
        <v>39</v>
      </c>
      <c r="E34" s="108"/>
      <c r="F34" s="108"/>
    </row>
    <row r="35" spans="1:14" ht="15.75" x14ac:dyDescent="0.25">
      <c r="B35" s="121" t="s">
        <v>67</v>
      </c>
      <c r="C35" s="227">
        <v>532</v>
      </c>
      <c r="D35" s="153">
        <v>290</v>
      </c>
      <c r="E35" s="108"/>
      <c r="F35" s="108"/>
    </row>
    <row r="36" spans="1:14" ht="15.75" x14ac:dyDescent="0.25">
      <c r="B36" s="159" t="s">
        <v>68</v>
      </c>
      <c r="C36" s="227">
        <v>739</v>
      </c>
      <c r="D36" s="153">
        <v>456</v>
      </c>
      <c r="E36" s="108"/>
      <c r="F36" s="108"/>
      <c r="N36" s="4"/>
    </row>
    <row r="37" spans="1:14" ht="15.75" x14ac:dyDescent="0.25">
      <c r="B37" s="159" t="s">
        <v>18</v>
      </c>
      <c r="C37" s="227">
        <v>704</v>
      </c>
      <c r="D37" s="153">
        <v>662</v>
      </c>
      <c r="E37" s="108"/>
      <c r="F37" s="108"/>
    </row>
    <row r="38" spans="1:14" s="11" customFormat="1" ht="7.5" customHeight="1" x14ac:dyDescent="0.25">
      <c r="A38" s="289"/>
    </row>
    <row r="39" spans="1:14" x14ac:dyDescent="0.25">
      <c r="B39" s="333" t="s">
        <v>527</v>
      </c>
    </row>
    <row r="41" spans="1:14" s="7" customFormat="1" ht="18.75" x14ac:dyDescent="0.3">
      <c r="A41" s="142"/>
      <c r="B41" s="254" t="s">
        <v>529</v>
      </c>
      <c r="C41" s="109"/>
      <c r="I41" s="6"/>
    </row>
    <row r="42" spans="1:14" s="20" customFormat="1" ht="6.75" customHeight="1" x14ac:dyDescent="0.25">
      <c r="A42" s="142"/>
      <c r="B42" s="143"/>
      <c r="C42" s="144"/>
      <c r="I42" s="145"/>
    </row>
    <row r="43" spans="1:14" ht="15.75" x14ac:dyDescent="0.25">
      <c r="B43" s="143" t="s">
        <v>724</v>
      </c>
      <c r="C43" s="51"/>
    </row>
    <row r="44" spans="1:14" ht="7.5" customHeight="1" x14ac:dyDescent="0.25">
      <c r="B44" s="3"/>
      <c r="C44" s="52"/>
    </row>
    <row r="45" spans="1:14" ht="15.75" x14ac:dyDescent="0.25">
      <c r="B45" s="296" t="s">
        <v>530</v>
      </c>
      <c r="C45" s="185">
        <v>2016</v>
      </c>
      <c r="D45" s="177">
        <v>2017</v>
      </c>
      <c r="E45" s="177">
        <v>2018</v>
      </c>
      <c r="F45" s="177">
        <v>2019</v>
      </c>
    </row>
    <row r="46" spans="1:14" ht="15.75" x14ac:dyDescent="0.25">
      <c r="B46" s="297" t="s">
        <v>533</v>
      </c>
      <c r="C46" s="108">
        <v>890</v>
      </c>
      <c r="D46" s="108">
        <v>954</v>
      </c>
      <c r="E46" s="108">
        <v>1279</v>
      </c>
      <c r="F46" s="108">
        <v>1313</v>
      </c>
    </row>
    <row r="47" spans="1:14" ht="15.75" x14ac:dyDescent="0.25">
      <c r="B47" s="297" t="s">
        <v>532</v>
      </c>
      <c r="C47" s="108">
        <v>766</v>
      </c>
      <c r="D47" s="108">
        <v>865</v>
      </c>
      <c r="E47" s="108">
        <v>442</v>
      </c>
      <c r="F47" s="108">
        <v>408</v>
      </c>
    </row>
    <row r="48" spans="1:14" s="11" customFormat="1" ht="16.5" customHeight="1" x14ac:dyDescent="0.25">
      <c r="A48" s="289"/>
      <c r="B48" s="297" t="s">
        <v>535</v>
      </c>
      <c r="C48" s="108">
        <v>156</v>
      </c>
      <c r="D48" s="108">
        <v>142</v>
      </c>
      <c r="E48" s="108">
        <v>160</v>
      </c>
      <c r="F48" s="108">
        <v>213</v>
      </c>
    </row>
    <row r="49" spans="1:9" ht="15.75" x14ac:dyDescent="0.25">
      <c r="B49" s="297" t="s">
        <v>537</v>
      </c>
      <c r="C49" s="108">
        <v>140</v>
      </c>
      <c r="D49" s="108">
        <v>131</v>
      </c>
      <c r="E49" s="108">
        <v>112</v>
      </c>
      <c r="F49" s="108">
        <v>107</v>
      </c>
    </row>
    <row r="50" spans="1:9" ht="15.75" x14ac:dyDescent="0.25">
      <c r="B50" s="297" t="s">
        <v>534</v>
      </c>
      <c r="C50" s="108">
        <v>17</v>
      </c>
      <c r="D50" s="108">
        <v>15</v>
      </c>
      <c r="E50" s="108">
        <v>24</v>
      </c>
      <c r="F50" s="108">
        <v>19</v>
      </c>
    </row>
    <row r="51" spans="1:9" ht="15.75" x14ac:dyDescent="0.25">
      <c r="B51" s="297" t="s">
        <v>536</v>
      </c>
      <c r="C51" s="108">
        <v>565</v>
      </c>
      <c r="D51" s="108">
        <v>667</v>
      </c>
      <c r="E51" s="108">
        <v>543</v>
      </c>
      <c r="F51" s="108">
        <v>333</v>
      </c>
    </row>
    <row r="52" spans="1:9" ht="15.75" x14ac:dyDescent="0.25">
      <c r="B52" s="297" t="s">
        <v>531</v>
      </c>
      <c r="C52" s="108">
        <v>1056</v>
      </c>
      <c r="D52" s="108">
        <v>774</v>
      </c>
      <c r="E52" s="108">
        <v>814</v>
      </c>
      <c r="F52" s="108">
        <v>878</v>
      </c>
    </row>
    <row r="53" spans="1:9" ht="7.5" customHeight="1" x14ac:dyDescent="0.25"/>
    <row r="54" spans="1:9" ht="15" customHeight="1" x14ac:dyDescent="0.25">
      <c r="B54" s="333" t="s">
        <v>538</v>
      </c>
    </row>
    <row r="56" spans="1:9" s="7" customFormat="1" ht="18.75" x14ac:dyDescent="0.3">
      <c r="A56" s="142"/>
      <c r="B56" s="254" t="s">
        <v>725</v>
      </c>
      <c r="C56" s="109"/>
      <c r="I56" s="6"/>
    </row>
    <row r="57" spans="1:9" s="20" customFormat="1" ht="6.75" customHeight="1" x14ac:dyDescent="0.25">
      <c r="A57" s="142"/>
      <c r="B57" s="143"/>
      <c r="C57" s="144"/>
      <c r="I57" s="145"/>
    </row>
    <row r="58" spans="1:9" ht="15.75" x14ac:dyDescent="0.25">
      <c r="B58" s="143" t="s">
        <v>726</v>
      </c>
      <c r="C58" s="51"/>
    </row>
    <row r="59" spans="1:9" ht="7.5" customHeight="1" x14ac:dyDescent="0.25">
      <c r="B59" s="3"/>
      <c r="C59" s="52"/>
    </row>
    <row r="60" spans="1:9" ht="15.75" x14ac:dyDescent="0.25">
      <c r="B60" s="296" t="s">
        <v>238</v>
      </c>
      <c r="C60" s="185">
        <v>2016</v>
      </c>
      <c r="D60" s="177">
        <v>2017</v>
      </c>
      <c r="E60" s="177">
        <v>2018</v>
      </c>
      <c r="F60" s="177">
        <v>2019</v>
      </c>
    </row>
    <row r="61" spans="1:9" ht="15.75" x14ac:dyDescent="0.25">
      <c r="B61" s="297" t="s">
        <v>403</v>
      </c>
      <c r="C61" s="108">
        <v>2820</v>
      </c>
      <c r="D61" s="108">
        <v>2880</v>
      </c>
      <c r="E61" s="108">
        <v>2674</v>
      </c>
      <c r="F61" s="108">
        <v>2654</v>
      </c>
    </row>
    <row r="62" spans="1:9" ht="15.75" x14ac:dyDescent="0.25">
      <c r="B62" s="297" t="s">
        <v>439</v>
      </c>
      <c r="C62" s="108">
        <v>452</v>
      </c>
      <c r="D62" s="108">
        <v>474</v>
      </c>
      <c r="E62" s="108">
        <v>508</v>
      </c>
      <c r="F62" s="108">
        <v>468</v>
      </c>
    </row>
    <row r="63" spans="1:9" s="11" customFormat="1" ht="16.5" customHeight="1" x14ac:dyDescent="0.25">
      <c r="A63" s="289"/>
      <c r="B63" s="297" t="s">
        <v>402</v>
      </c>
      <c r="C63" s="108">
        <v>47</v>
      </c>
      <c r="D63" s="108">
        <v>48</v>
      </c>
      <c r="E63" s="108">
        <v>58</v>
      </c>
      <c r="F63" s="108">
        <v>54</v>
      </c>
    </row>
    <row r="64" spans="1:9" ht="15.75" x14ac:dyDescent="0.25">
      <c r="B64" s="297" t="s">
        <v>325</v>
      </c>
      <c r="C64" s="108">
        <v>18</v>
      </c>
      <c r="D64" s="108">
        <v>19</v>
      </c>
      <c r="E64" s="108">
        <v>21</v>
      </c>
      <c r="F64" s="108">
        <v>26</v>
      </c>
    </row>
    <row r="65" spans="1:9" ht="15.75" x14ac:dyDescent="0.25">
      <c r="B65" s="297" t="s">
        <v>240</v>
      </c>
      <c r="C65" s="108">
        <v>24</v>
      </c>
      <c r="D65" s="108">
        <v>29</v>
      </c>
      <c r="E65" s="108">
        <v>31</v>
      </c>
      <c r="F65" s="108">
        <v>30</v>
      </c>
    </row>
    <row r="66" spans="1:9" ht="15.75" x14ac:dyDescent="0.25">
      <c r="B66" s="297" t="s">
        <v>539</v>
      </c>
      <c r="C66" s="108">
        <v>272</v>
      </c>
      <c r="D66" s="108">
        <v>122</v>
      </c>
      <c r="E66" s="108">
        <v>151</v>
      </c>
      <c r="F66" s="108">
        <v>78</v>
      </c>
    </row>
    <row r="67" spans="1:9" ht="7.5" customHeight="1" x14ac:dyDescent="0.25"/>
    <row r="68" spans="1:9" s="7" customFormat="1" ht="18.75" x14ac:dyDescent="0.3">
      <c r="A68" s="142"/>
      <c r="B68" s="254" t="s">
        <v>540</v>
      </c>
      <c r="C68" s="109"/>
      <c r="I68" s="6"/>
    </row>
    <row r="69" spans="1:9" s="20" customFormat="1" ht="6.75" customHeight="1" x14ac:dyDescent="0.25">
      <c r="A69" s="142"/>
      <c r="B69" s="143"/>
      <c r="C69" s="144"/>
      <c r="I69" s="145"/>
    </row>
    <row r="70" spans="1:9" ht="15.75" x14ac:dyDescent="0.25">
      <c r="B70" s="143" t="s">
        <v>727</v>
      </c>
      <c r="C70" s="51"/>
    </row>
    <row r="71" spans="1:9" ht="7.5" customHeight="1" x14ac:dyDescent="0.25">
      <c r="B71" s="3"/>
      <c r="C71" s="52"/>
    </row>
    <row r="72" spans="1:9" ht="15.75" x14ac:dyDescent="0.25">
      <c r="B72" s="296" t="s">
        <v>540</v>
      </c>
      <c r="C72" s="185">
        <v>2016</v>
      </c>
      <c r="D72" s="177">
        <v>2017</v>
      </c>
      <c r="E72" s="177">
        <v>2018</v>
      </c>
      <c r="F72" s="177">
        <v>2019</v>
      </c>
    </row>
    <row r="73" spans="1:9" ht="15.75" x14ac:dyDescent="0.25">
      <c r="B73" s="297" t="s">
        <v>541</v>
      </c>
      <c r="C73" s="108">
        <v>1787</v>
      </c>
      <c r="D73" s="108">
        <v>1701</v>
      </c>
      <c r="E73" s="108">
        <v>1667</v>
      </c>
      <c r="F73" s="108">
        <v>1769</v>
      </c>
    </row>
    <row r="74" spans="1:9" ht="15.75" x14ac:dyDescent="0.25">
      <c r="B74" s="297" t="s">
        <v>542</v>
      </c>
      <c r="C74" s="108">
        <v>791</v>
      </c>
      <c r="D74" s="108">
        <v>720</v>
      </c>
      <c r="E74" s="108">
        <v>674</v>
      </c>
      <c r="F74" s="108">
        <v>611</v>
      </c>
    </row>
    <row r="75" spans="1:9" s="11" customFormat="1" ht="16.5" customHeight="1" x14ac:dyDescent="0.25">
      <c r="A75" s="289"/>
      <c r="B75" s="297" t="s">
        <v>543</v>
      </c>
      <c r="C75" s="108">
        <v>69</v>
      </c>
      <c r="D75" s="108">
        <v>64</v>
      </c>
      <c r="E75" s="108">
        <v>64</v>
      </c>
      <c r="F75" s="108">
        <v>58</v>
      </c>
    </row>
    <row r="76" spans="1:9" ht="15.75" x14ac:dyDescent="0.25">
      <c r="B76" s="297" t="s">
        <v>544</v>
      </c>
      <c r="C76" s="108">
        <v>260</v>
      </c>
      <c r="D76" s="108">
        <v>264</v>
      </c>
      <c r="E76" s="108">
        <v>237</v>
      </c>
      <c r="F76" s="108">
        <v>262</v>
      </c>
    </row>
    <row r="77" spans="1:9" ht="15.75" x14ac:dyDescent="0.25">
      <c r="B77" s="297" t="s">
        <v>545</v>
      </c>
      <c r="C77" s="108">
        <v>462</v>
      </c>
      <c r="D77" s="108">
        <v>490</v>
      </c>
      <c r="E77" s="108">
        <v>455</v>
      </c>
      <c r="F77" s="108">
        <v>410</v>
      </c>
    </row>
    <row r="78" spans="1:9" ht="15.75" x14ac:dyDescent="0.25">
      <c r="B78" s="297" t="s">
        <v>306</v>
      </c>
      <c r="C78" s="108">
        <v>236</v>
      </c>
      <c r="D78" s="108">
        <v>315</v>
      </c>
      <c r="E78" s="108">
        <v>323</v>
      </c>
      <c r="F78" s="108">
        <v>176</v>
      </c>
    </row>
    <row r="79" spans="1:9" ht="5.25" customHeight="1" x14ac:dyDescent="0.25"/>
    <row r="80" spans="1:9" x14ac:dyDescent="0.25">
      <c r="B80" s="333" t="s">
        <v>546</v>
      </c>
    </row>
    <row r="81" spans="1:9" ht="12.75" customHeight="1" x14ac:dyDescent="0.25"/>
    <row r="82" spans="1:9" s="7" customFormat="1" ht="18.75" x14ac:dyDescent="0.3">
      <c r="A82" s="142"/>
      <c r="B82" s="254" t="s">
        <v>441</v>
      </c>
      <c r="C82" s="109"/>
      <c r="I82" s="6"/>
    </row>
    <row r="83" spans="1:9" s="20" customFormat="1" ht="6.75" customHeight="1" x14ac:dyDescent="0.25">
      <c r="A83" s="142"/>
      <c r="B83" s="143"/>
      <c r="C83" s="144"/>
      <c r="I83" s="145"/>
    </row>
    <row r="84" spans="1:9" ht="15.75" x14ac:dyDescent="0.25">
      <c r="B84" s="143" t="s">
        <v>728</v>
      </c>
      <c r="C84" s="51"/>
    </row>
    <row r="85" spans="1:9" ht="7.5" customHeight="1" x14ac:dyDescent="0.25">
      <c r="B85" s="3"/>
      <c r="C85" s="52"/>
    </row>
    <row r="86" spans="1:9" ht="15.75" x14ac:dyDescent="0.25">
      <c r="B86" s="296" t="s">
        <v>441</v>
      </c>
      <c r="C86" s="185">
        <v>2016</v>
      </c>
      <c r="D86" s="177">
        <v>2017</v>
      </c>
      <c r="E86" s="177">
        <v>2018</v>
      </c>
      <c r="F86" s="177">
        <v>2019</v>
      </c>
    </row>
    <row r="87" spans="1:9" ht="15.75" x14ac:dyDescent="0.25">
      <c r="B87" s="297" t="s">
        <v>277</v>
      </c>
      <c r="C87" s="108">
        <v>55</v>
      </c>
      <c r="D87" s="108">
        <v>38</v>
      </c>
      <c r="E87" s="108">
        <v>52</v>
      </c>
      <c r="F87" s="108">
        <v>31</v>
      </c>
    </row>
    <row r="88" spans="1:9" ht="15.75" x14ac:dyDescent="0.25">
      <c r="B88" s="297" t="s">
        <v>278</v>
      </c>
      <c r="C88" s="108">
        <v>116</v>
      </c>
      <c r="D88" s="108">
        <v>87</v>
      </c>
      <c r="E88" s="108">
        <v>122</v>
      </c>
      <c r="F88" s="108">
        <v>119</v>
      </c>
    </row>
    <row r="89" spans="1:9" s="11" customFormat="1" ht="16.5" customHeight="1" x14ac:dyDescent="0.25">
      <c r="A89" s="289"/>
      <c r="B89" s="297" t="s">
        <v>279</v>
      </c>
      <c r="C89" s="108">
        <v>14</v>
      </c>
      <c r="D89" s="108">
        <v>20</v>
      </c>
      <c r="E89" s="108">
        <v>15</v>
      </c>
      <c r="F89" s="108">
        <v>13</v>
      </c>
    </row>
    <row r="90" spans="1:9" ht="15.75" x14ac:dyDescent="0.25">
      <c r="B90" s="297" t="s">
        <v>280</v>
      </c>
      <c r="C90" s="108">
        <v>23</v>
      </c>
      <c r="D90" s="108">
        <v>19</v>
      </c>
      <c r="E90" s="108">
        <v>47</v>
      </c>
      <c r="F90" s="108">
        <v>22</v>
      </c>
    </row>
    <row r="91" spans="1:9" ht="15.75" x14ac:dyDescent="0.25">
      <c r="B91" s="297" t="s">
        <v>281</v>
      </c>
      <c r="C91" s="108">
        <v>174</v>
      </c>
      <c r="D91" s="108">
        <v>181</v>
      </c>
      <c r="E91" s="108">
        <v>160</v>
      </c>
      <c r="F91" s="108">
        <v>189</v>
      </c>
    </row>
    <row r="92" spans="1:9" ht="15.75" x14ac:dyDescent="0.25">
      <c r="B92" s="297" t="s">
        <v>282</v>
      </c>
      <c r="C92" s="108">
        <v>10</v>
      </c>
      <c r="D92" s="108">
        <v>15</v>
      </c>
      <c r="E92" s="108">
        <v>20</v>
      </c>
      <c r="F92" s="108">
        <v>10</v>
      </c>
    </row>
    <row r="93" spans="1:9" ht="16.5" customHeight="1" x14ac:dyDescent="0.25">
      <c r="B93" s="297" t="s">
        <v>283</v>
      </c>
      <c r="C93" s="108">
        <v>2931</v>
      </c>
      <c r="D93" s="108">
        <v>3024</v>
      </c>
      <c r="E93" s="108">
        <v>2820</v>
      </c>
      <c r="F93" s="108">
        <v>2843</v>
      </c>
    </row>
    <row r="94" spans="1:9" ht="9.75" customHeight="1" x14ac:dyDescent="0.25"/>
    <row r="95" spans="1:9" x14ac:dyDescent="0.25">
      <c r="B95" s="333" t="s">
        <v>547</v>
      </c>
    </row>
    <row r="96" spans="1:9" x14ac:dyDescent="0.25">
      <c r="B96" s="333" t="s">
        <v>548</v>
      </c>
    </row>
    <row r="97" spans="1:9" ht="10.5" customHeight="1" x14ac:dyDescent="0.25"/>
    <row r="98" spans="1:9" s="7" customFormat="1" ht="18.75" x14ac:dyDescent="0.3">
      <c r="A98" s="142"/>
      <c r="B98" s="254" t="s">
        <v>549</v>
      </c>
      <c r="C98" s="109"/>
      <c r="I98" s="6"/>
    </row>
    <row r="99" spans="1:9" s="20" customFormat="1" ht="6.75" customHeight="1" x14ac:dyDescent="0.25">
      <c r="A99" s="142"/>
      <c r="B99" s="143"/>
      <c r="C99" s="144"/>
      <c r="I99" s="145"/>
    </row>
    <row r="100" spans="1:9" ht="15.75" x14ac:dyDescent="0.25">
      <c r="B100" s="143" t="s">
        <v>729</v>
      </c>
      <c r="C100" s="51"/>
    </row>
    <row r="101" spans="1:9" ht="7.5" customHeight="1" x14ac:dyDescent="0.25">
      <c r="B101" s="3"/>
      <c r="C101" s="52"/>
    </row>
    <row r="102" spans="1:9" ht="15.75" x14ac:dyDescent="0.25">
      <c r="B102" s="296" t="s">
        <v>549</v>
      </c>
      <c r="C102" s="185">
        <v>2016</v>
      </c>
      <c r="D102" s="177">
        <v>2017</v>
      </c>
      <c r="E102" s="177">
        <v>2018</v>
      </c>
      <c r="F102" s="177">
        <v>2019</v>
      </c>
    </row>
    <row r="103" spans="1:9" ht="15.75" x14ac:dyDescent="0.25">
      <c r="B103" s="297" t="s">
        <v>284</v>
      </c>
      <c r="C103" s="108">
        <v>1487</v>
      </c>
      <c r="D103" s="108">
        <v>1400</v>
      </c>
      <c r="E103" s="108">
        <v>1334</v>
      </c>
      <c r="F103" s="108">
        <v>1198</v>
      </c>
    </row>
    <row r="104" spans="1:9" ht="15.75" x14ac:dyDescent="0.25">
      <c r="B104" s="297" t="s">
        <v>285</v>
      </c>
      <c r="C104" s="108">
        <v>58</v>
      </c>
      <c r="D104" s="108">
        <v>48</v>
      </c>
      <c r="E104" s="108">
        <v>42</v>
      </c>
      <c r="F104" s="108">
        <v>46</v>
      </c>
    </row>
    <row r="105" spans="1:9" s="11" customFormat="1" ht="16.5" customHeight="1" x14ac:dyDescent="0.25">
      <c r="A105" s="289"/>
      <c r="B105" s="297" t="s">
        <v>286</v>
      </c>
      <c r="C105" s="108">
        <v>1589</v>
      </c>
      <c r="D105" s="108">
        <v>1597</v>
      </c>
      <c r="E105" s="108">
        <v>1543</v>
      </c>
      <c r="F105" s="108">
        <v>1540</v>
      </c>
    </row>
    <row r="106" spans="1:9" ht="15.75" x14ac:dyDescent="0.25">
      <c r="B106" s="297" t="s">
        <v>288</v>
      </c>
      <c r="C106" s="108">
        <v>131</v>
      </c>
      <c r="D106" s="108">
        <v>113</v>
      </c>
      <c r="E106" s="108">
        <v>132</v>
      </c>
      <c r="F106" s="108">
        <v>123</v>
      </c>
    </row>
    <row r="107" spans="1:9" ht="15.75" x14ac:dyDescent="0.25">
      <c r="B107" s="297" t="s">
        <v>289</v>
      </c>
      <c r="C107" s="108">
        <v>16</v>
      </c>
      <c r="D107" s="108">
        <v>16</v>
      </c>
      <c r="E107" s="108">
        <v>53</v>
      </c>
      <c r="F107" s="108">
        <v>11</v>
      </c>
    </row>
    <row r="108" spans="1:9" ht="15.75" x14ac:dyDescent="0.25">
      <c r="B108" s="297" t="s">
        <v>290</v>
      </c>
      <c r="C108" s="108">
        <v>94</v>
      </c>
      <c r="D108" s="108">
        <v>117</v>
      </c>
      <c r="E108" s="108">
        <v>132</v>
      </c>
      <c r="F108" s="108">
        <v>140</v>
      </c>
    </row>
    <row r="109" spans="1:9" ht="16.5" customHeight="1" x14ac:dyDescent="0.25">
      <c r="B109" s="297" t="s">
        <v>241</v>
      </c>
      <c r="C109" s="108">
        <v>222</v>
      </c>
      <c r="D109" s="108">
        <v>252</v>
      </c>
      <c r="E109" s="108">
        <v>141</v>
      </c>
      <c r="F109" s="108">
        <v>204</v>
      </c>
    </row>
    <row r="110" spans="1:9" ht="6.75" customHeight="1" x14ac:dyDescent="0.25"/>
    <row r="111" spans="1:9" x14ac:dyDescent="0.25">
      <c r="B111" s="333" t="s">
        <v>546</v>
      </c>
    </row>
    <row r="112" spans="1:9" ht="15.75" x14ac:dyDescent="0.25">
      <c r="B112" s="105"/>
    </row>
  </sheetData>
  <sortState xmlns:xlrd2="http://schemas.microsoft.com/office/spreadsheetml/2017/richdata2" ref="F255:G273">
    <sortCondition descending="1" ref="G255:G273"/>
  </sortState>
  <hyperlinks>
    <hyperlink ref="K4" location="Contents!A1" display="Link to contents pag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D55"/>
  <sheetViews>
    <sheetView workbookViewId="0">
      <selection activeCell="D56" sqref="D56"/>
    </sheetView>
  </sheetViews>
  <sheetFormatPr defaultRowHeight="15" x14ac:dyDescent="0.25"/>
  <cols>
    <col min="1" max="1" width="83.7109375" bestFit="1" customWidth="1"/>
  </cols>
  <sheetData>
    <row r="1" spans="1:4" x14ac:dyDescent="0.25">
      <c r="A1" t="s">
        <v>95</v>
      </c>
    </row>
    <row r="2" spans="1:4" x14ac:dyDescent="0.25">
      <c r="A2" t="s">
        <v>60</v>
      </c>
      <c r="B2">
        <v>2014</v>
      </c>
      <c r="C2">
        <v>2016</v>
      </c>
      <c r="D2">
        <v>2017</v>
      </c>
    </row>
    <row r="3" spans="1:4" x14ac:dyDescent="0.25">
      <c r="A3" t="s">
        <v>225</v>
      </c>
      <c r="B3">
        <v>26</v>
      </c>
      <c r="C3">
        <v>32</v>
      </c>
      <c r="D3">
        <v>13</v>
      </c>
    </row>
    <row r="4" spans="1:4" x14ac:dyDescent="0.25">
      <c r="A4" s="21" t="s">
        <v>226</v>
      </c>
      <c r="B4">
        <v>24</v>
      </c>
      <c r="C4">
        <v>23</v>
      </c>
      <c r="D4">
        <v>23</v>
      </c>
    </row>
    <row r="5" spans="1:4" x14ac:dyDescent="0.25">
      <c r="A5" t="s">
        <v>16</v>
      </c>
      <c r="B5">
        <v>50</v>
      </c>
      <c r="C5">
        <v>55</v>
      </c>
      <c r="D5">
        <v>36</v>
      </c>
    </row>
    <row r="7" spans="1:4" x14ac:dyDescent="0.25">
      <c r="A7" t="s">
        <v>72</v>
      </c>
      <c r="B7">
        <v>2014</v>
      </c>
      <c r="C7">
        <v>2016</v>
      </c>
      <c r="D7">
        <v>2017</v>
      </c>
    </row>
    <row r="8" spans="1:4" x14ac:dyDescent="0.25">
      <c r="A8" t="s">
        <v>190</v>
      </c>
      <c r="B8">
        <v>38</v>
      </c>
      <c r="C8" s="67">
        <v>48</v>
      </c>
      <c r="D8">
        <v>34</v>
      </c>
    </row>
    <row r="9" spans="1:4" x14ac:dyDescent="0.25">
      <c r="A9" t="s">
        <v>50</v>
      </c>
      <c r="B9">
        <f>B10-B8</f>
        <v>12</v>
      </c>
      <c r="C9">
        <f>C10-C8</f>
        <v>7</v>
      </c>
      <c r="D9">
        <v>2</v>
      </c>
    </row>
    <row r="10" spans="1:4" x14ac:dyDescent="0.25">
      <c r="A10" t="s">
        <v>16</v>
      </c>
      <c r="B10">
        <v>50</v>
      </c>
      <c r="C10">
        <v>55</v>
      </c>
      <c r="D10">
        <v>36</v>
      </c>
    </row>
    <row r="12" spans="1:4" x14ac:dyDescent="0.25">
      <c r="A12" t="s">
        <v>73</v>
      </c>
      <c r="B12">
        <v>2014</v>
      </c>
      <c r="C12">
        <v>2016</v>
      </c>
      <c r="D12">
        <v>2017</v>
      </c>
    </row>
    <row r="13" spans="1:4" x14ac:dyDescent="0.25">
      <c r="A13" t="s">
        <v>35</v>
      </c>
      <c r="B13">
        <v>38</v>
      </c>
      <c r="C13" s="68">
        <v>50</v>
      </c>
      <c r="D13">
        <v>35</v>
      </c>
    </row>
    <row r="14" spans="1:4" x14ac:dyDescent="0.25">
      <c r="A14" t="s">
        <v>50</v>
      </c>
      <c r="B14">
        <f>B15-B13</f>
        <v>12</v>
      </c>
      <c r="C14">
        <f>C15-C13</f>
        <v>5</v>
      </c>
      <c r="D14">
        <v>1</v>
      </c>
    </row>
    <row r="15" spans="1:4" x14ac:dyDescent="0.25">
      <c r="A15" t="s">
        <v>16</v>
      </c>
      <c r="B15">
        <v>50</v>
      </c>
      <c r="C15">
        <v>55</v>
      </c>
      <c r="D15">
        <v>36</v>
      </c>
    </row>
    <row r="17" spans="1:4" x14ac:dyDescent="0.25">
      <c r="A17" t="s">
        <v>74</v>
      </c>
      <c r="B17">
        <v>2014</v>
      </c>
      <c r="C17">
        <v>2016</v>
      </c>
      <c r="D17">
        <v>2017</v>
      </c>
    </row>
    <row r="18" spans="1:4" x14ac:dyDescent="0.25">
      <c r="A18" t="s">
        <v>23</v>
      </c>
      <c r="B18">
        <v>50</v>
      </c>
      <c r="C18">
        <v>55</v>
      </c>
      <c r="D18">
        <v>36</v>
      </c>
    </row>
    <row r="19" spans="1:4" x14ac:dyDescent="0.25">
      <c r="A19" t="s">
        <v>40</v>
      </c>
      <c r="B19" s="13">
        <v>62.5</v>
      </c>
      <c r="C19">
        <v>49</v>
      </c>
      <c r="D19">
        <v>46</v>
      </c>
    </row>
    <row r="21" spans="1:4" x14ac:dyDescent="0.25">
      <c r="A21" t="s">
        <v>75</v>
      </c>
      <c r="B21">
        <v>2014</v>
      </c>
      <c r="C21">
        <v>2016</v>
      </c>
      <c r="D21">
        <v>2017</v>
      </c>
    </row>
    <row r="22" spans="1:4" x14ac:dyDescent="0.25">
      <c r="A22" t="s">
        <v>71</v>
      </c>
      <c r="B22">
        <v>13</v>
      </c>
      <c r="C22">
        <v>20</v>
      </c>
      <c r="D22">
        <v>14</v>
      </c>
    </row>
    <row r="23" spans="1:4" x14ac:dyDescent="0.25">
      <c r="A23" t="s">
        <v>44</v>
      </c>
      <c r="B23">
        <v>19</v>
      </c>
      <c r="C23">
        <v>19</v>
      </c>
      <c r="D23">
        <v>9</v>
      </c>
    </row>
    <row r="24" spans="1:4" x14ac:dyDescent="0.25">
      <c r="A24" t="s">
        <v>79</v>
      </c>
      <c r="B24">
        <v>18</v>
      </c>
      <c r="C24">
        <v>16</v>
      </c>
      <c r="D24">
        <v>13</v>
      </c>
    </row>
    <row r="25" spans="1:4" x14ac:dyDescent="0.25">
      <c r="A25" t="s">
        <v>16</v>
      </c>
      <c r="B25">
        <v>50</v>
      </c>
      <c r="C25">
        <v>55</v>
      </c>
      <c r="D25">
        <v>36</v>
      </c>
    </row>
    <row r="27" spans="1:4" x14ac:dyDescent="0.25">
      <c r="A27" t="s">
        <v>76</v>
      </c>
      <c r="B27">
        <v>2014</v>
      </c>
      <c r="C27">
        <v>2016</v>
      </c>
      <c r="D27">
        <v>2017</v>
      </c>
    </row>
    <row r="28" spans="1:4" x14ac:dyDescent="0.25">
      <c r="A28" t="s">
        <v>189</v>
      </c>
      <c r="B28">
        <v>27</v>
      </c>
      <c r="C28">
        <v>48</v>
      </c>
      <c r="D28">
        <v>32</v>
      </c>
    </row>
    <row r="29" spans="1:4" x14ac:dyDescent="0.25">
      <c r="A29" t="s">
        <v>50</v>
      </c>
      <c r="B29">
        <f>B30-B28</f>
        <v>23</v>
      </c>
      <c r="C29">
        <f>C30-C28</f>
        <v>7</v>
      </c>
      <c r="D29">
        <v>4</v>
      </c>
    </row>
    <row r="30" spans="1:4" x14ac:dyDescent="0.25">
      <c r="A30" t="s">
        <v>16</v>
      </c>
      <c r="B30">
        <v>50</v>
      </c>
      <c r="C30">
        <v>55</v>
      </c>
      <c r="D30">
        <v>36</v>
      </c>
    </row>
    <row r="32" spans="1:4" x14ac:dyDescent="0.25">
      <c r="A32" t="s">
        <v>77</v>
      </c>
      <c r="B32">
        <v>2014</v>
      </c>
      <c r="C32">
        <v>2016</v>
      </c>
      <c r="D32">
        <v>2017</v>
      </c>
    </row>
    <row r="33" spans="1:4" x14ac:dyDescent="0.25">
      <c r="A33" t="s">
        <v>51</v>
      </c>
      <c r="B33">
        <v>22</v>
      </c>
      <c r="C33">
        <v>24</v>
      </c>
      <c r="D33">
        <v>22</v>
      </c>
    </row>
    <row r="34" spans="1:4" x14ac:dyDescent="0.25">
      <c r="A34" t="s">
        <v>52</v>
      </c>
      <c r="B34">
        <v>28</v>
      </c>
      <c r="C34">
        <v>31</v>
      </c>
      <c r="D34">
        <v>14</v>
      </c>
    </row>
    <row r="35" spans="1:4" x14ac:dyDescent="0.25">
      <c r="A35" t="s">
        <v>16</v>
      </c>
      <c r="B35">
        <v>50</v>
      </c>
      <c r="C35">
        <v>55</v>
      </c>
      <c r="D35">
        <v>36</v>
      </c>
    </row>
    <row r="37" spans="1:4" x14ac:dyDescent="0.25">
      <c r="A37" t="s">
        <v>78</v>
      </c>
      <c r="B37">
        <v>2014</v>
      </c>
      <c r="C37">
        <v>2016</v>
      </c>
      <c r="D37">
        <v>2017</v>
      </c>
    </row>
    <row r="38" spans="1:4" x14ac:dyDescent="0.25">
      <c r="A38" t="s">
        <v>51</v>
      </c>
      <c r="B38">
        <v>24</v>
      </c>
      <c r="C38">
        <v>26</v>
      </c>
      <c r="D38">
        <v>21</v>
      </c>
    </row>
    <row r="39" spans="1:4" x14ac:dyDescent="0.25">
      <c r="A39" t="s">
        <v>52</v>
      </c>
      <c r="B39">
        <v>26</v>
      </c>
      <c r="C39">
        <v>29</v>
      </c>
      <c r="D39">
        <v>15</v>
      </c>
    </row>
    <row r="40" spans="1:4" x14ac:dyDescent="0.25">
      <c r="A40" t="s">
        <v>16</v>
      </c>
      <c r="B40">
        <v>50</v>
      </c>
      <c r="C40">
        <v>55</v>
      </c>
      <c r="D40">
        <v>36</v>
      </c>
    </row>
    <row r="42" spans="1:4" x14ac:dyDescent="0.25">
      <c r="A42" t="s">
        <v>254</v>
      </c>
    </row>
    <row r="43" spans="1:4" x14ac:dyDescent="0.25">
      <c r="A43" t="s">
        <v>1</v>
      </c>
    </row>
    <row r="44" spans="1:4" x14ac:dyDescent="0.25">
      <c r="B44">
        <v>2014</v>
      </c>
      <c r="C44">
        <v>2016</v>
      </c>
      <c r="D44">
        <v>2017</v>
      </c>
    </row>
    <row r="45" spans="1:4" x14ac:dyDescent="0.25">
      <c r="A45" t="s">
        <v>8</v>
      </c>
    </row>
    <row r="46" spans="1:4" x14ac:dyDescent="0.25">
      <c r="A46" t="s">
        <v>11</v>
      </c>
    </row>
    <row r="47" spans="1:4" x14ac:dyDescent="0.25">
      <c r="A47" t="s">
        <v>12</v>
      </c>
    </row>
    <row r="48" spans="1:4" x14ac:dyDescent="0.25">
      <c r="A48" t="s">
        <v>15</v>
      </c>
      <c r="B48">
        <v>42</v>
      </c>
      <c r="C48">
        <v>50</v>
      </c>
      <c r="D48">
        <v>54</v>
      </c>
    </row>
    <row r="50" spans="1:4" x14ac:dyDescent="0.25">
      <c r="A50" t="s">
        <v>255</v>
      </c>
    </row>
    <row r="51" spans="1:4" x14ac:dyDescent="0.25">
      <c r="A51" t="s">
        <v>1</v>
      </c>
      <c r="B51">
        <v>2014</v>
      </c>
      <c r="C51">
        <v>2016</v>
      </c>
      <c r="D51">
        <v>2017</v>
      </c>
    </row>
    <row r="52" spans="1:4" x14ac:dyDescent="0.25">
      <c r="A52" t="s">
        <v>8</v>
      </c>
    </row>
    <row r="53" spans="1:4" x14ac:dyDescent="0.25">
      <c r="A53" t="s">
        <v>11</v>
      </c>
    </row>
    <row r="54" spans="1:4" x14ac:dyDescent="0.25">
      <c r="A54" t="s">
        <v>12</v>
      </c>
    </row>
    <row r="55" spans="1:4" x14ac:dyDescent="0.25">
      <c r="A55" t="s">
        <v>15</v>
      </c>
      <c r="B55">
        <v>38</v>
      </c>
      <c r="C55">
        <v>48</v>
      </c>
      <c r="D55">
        <v>34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53"/>
  <sheetViews>
    <sheetView showGridLines="0" zoomScale="90" zoomScaleNormal="90" workbookViewId="0"/>
  </sheetViews>
  <sheetFormatPr defaultRowHeight="15" x14ac:dyDescent="0.25"/>
  <cols>
    <col min="1" max="1" width="1.42578125" style="20" customWidth="1"/>
    <col min="2" max="2" width="55.28515625" style="1" customWidth="1"/>
    <col min="3" max="6" width="11.140625" style="1" customWidth="1"/>
    <col min="7" max="7" width="44.42578125" style="1" customWidth="1"/>
    <col min="8" max="10" width="11.140625" style="1" customWidth="1"/>
    <col min="11" max="16384" width="9.140625" style="1"/>
  </cols>
  <sheetData>
    <row r="1" spans="1:16" ht="6" customHeight="1" x14ac:dyDescent="0.25"/>
    <row r="2" spans="1:16" ht="23.25" x14ac:dyDescent="0.25">
      <c r="B2" s="252" t="s">
        <v>492</v>
      </c>
    </row>
    <row r="3" spans="1:16" ht="6.75" customHeight="1" x14ac:dyDescent="0.25">
      <c r="B3" s="252"/>
    </row>
    <row r="4" spans="1:16" ht="21" x14ac:dyDescent="0.35">
      <c r="B4" s="255" t="s">
        <v>550</v>
      </c>
      <c r="K4" s="123" t="s">
        <v>432</v>
      </c>
    </row>
    <row r="5" spans="1:16" ht="10.5" customHeight="1" x14ac:dyDescent="0.3">
      <c r="B5" s="2"/>
    </row>
    <row r="6" spans="1:16" s="7" customFormat="1" ht="18.75" x14ac:dyDescent="0.3">
      <c r="A6" s="142"/>
      <c r="B6" s="254" t="s">
        <v>558</v>
      </c>
      <c r="I6" s="6"/>
    </row>
    <row r="7" spans="1:16" s="20" customFormat="1" ht="6.75" customHeight="1" x14ac:dyDescent="0.3">
      <c r="A7" s="142"/>
      <c r="B7" s="256"/>
      <c r="C7" s="256"/>
      <c r="J7" s="145"/>
    </row>
    <row r="8" spans="1:16" s="20" customFormat="1" ht="15.75" x14ac:dyDescent="0.25">
      <c r="A8" s="142"/>
      <c r="B8" s="143" t="s">
        <v>730</v>
      </c>
      <c r="C8" s="143"/>
      <c r="H8" s="299"/>
      <c r="I8" s="191"/>
      <c r="J8" s="300"/>
      <c r="K8" s="191"/>
      <c r="L8" s="191"/>
      <c r="M8" s="191"/>
      <c r="N8" s="191"/>
      <c r="O8" s="191"/>
      <c r="P8" s="191"/>
    </row>
    <row r="9" spans="1:16" s="20" customFormat="1" ht="6.75" customHeight="1" x14ac:dyDescent="0.25">
      <c r="A9" s="142"/>
      <c r="B9" s="143"/>
      <c r="C9" s="143"/>
      <c r="H9" s="299"/>
      <c r="I9" s="191"/>
      <c r="J9" s="300"/>
      <c r="K9" s="191"/>
      <c r="L9" s="191"/>
      <c r="M9" s="191"/>
      <c r="N9" s="191"/>
      <c r="O9" s="191"/>
      <c r="P9" s="191"/>
    </row>
    <row r="10" spans="1:16" ht="25.5" customHeight="1" x14ac:dyDescent="0.25">
      <c r="A10" s="142"/>
      <c r="B10" s="187" t="s">
        <v>202</v>
      </c>
      <c r="C10" s="214">
        <v>2016</v>
      </c>
      <c r="D10" s="185">
        <v>2017</v>
      </c>
      <c r="E10" s="185">
        <v>2018</v>
      </c>
      <c r="F10" s="185">
        <v>2019</v>
      </c>
      <c r="H10" s="107"/>
      <c r="I10" s="106"/>
      <c r="J10" s="106"/>
      <c r="K10" s="106"/>
      <c r="L10" s="80"/>
      <c r="M10" s="80"/>
      <c r="N10" s="80"/>
      <c r="O10" s="78"/>
      <c r="P10" s="78"/>
    </row>
    <row r="11" spans="1:16" ht="15.75" x14ac:dyDescent="0.25">
      <c r="A11" s="253"/>
      <c r="B11" s="103" t="s">
        <v>34</v>
      </c>
      <c r="C11" s="192">
        <v>1539</v>
      </c>
      <c r="D11" s="194">
        <v>1478</v>
      </c>
      <c r="E11" s="194">
        <v>1428</v>
      </c>
      <c r="F11" s="194">
        <v>1382</v>
      </c>
      <c r="H11" s="110"/>
      <c r="I11" s="186"/>
      <c r="J11" s="186"/>
      <c r="K11" s="186"/>
      <c r="L11" s="78"/>
      <c r="M11" s="78"/>
      <c r="N11" s="78"/>
      <c r="O11" s="78"/>
      <c r="P11" s="78"/>
    </row>
    <row r="12" spans="1:16" ht="15.75" x14ac:dyDescent="0.25">
      <c r="A12" s="253"/>
      <c r="B12" s="102" t="s">
        <v>37</v>
      </c>
      <c r="C12" s="238">
        <v>1382</v>
      </c>
      <c r="D12" s="194">
        <v>1329</v>
      </c>
      <c r="E12" s="194">
        <v>1279</v>
      </c>
      <c r="F12" s="194">
        <v>1181</v>
      </c>
      <c r="H12" s="110"/>
      <c r="I12" s="186"/>
      <c r="J12" s="186"/>
      <c r="K12" s="301"/>
      <c r="L12" s="78"/>
      <c r="M12" s="78"/>
      <c r="N12" s="78"/>
      <c r="O12" s="78"/>
      <c r="P12" s="78"/>
    </row>
    <row r="13" spans="1:16" ht="15.75" x14ac:dyDescent="0.25">
      <c r="A13" s="253"/>
      <c r="B13" s="103" t="s">
        <v>36</v>
      </c>
      <c r="C13" s="192">
        <v>429</v>
      </c>
      <c r="D13" s="194">
        <v>457</v>
      </c>
      <c r="E13" s="194">
        <v>476</v>
      </c>
      <c r="F13" s="298">
        <v>484</v>
      </c>
      <c r="H13" s="105"/>
      <c r="I13" s="186"/>
      <c r="J13" s="186"/>
      <c r="K13" s="186"/>
      <c r="L13" s="78"/>
      <c r="M13" s="78"/>
      <c r="N13" s="78"/>
      <c r="O13" s="78"/>
      <c r="P13" s="78"/>
    </row>
    <row r="14" spans="1:16" ht="15.75" x14ac:dyDescent="0.25">
      <c r="A14" s="253"/>
      <c r="B14" s="103" t="s">
        <v>69</v>
      </c>
      <c r="C14" s="192">
        <v>162</v>
      </c>
      <c r="D14" s="194">
        <v>184</v>
      </c>
      <c r="E14" s="194">
        <v>150</v>
      </c>
      <c r="F14" s="194">
        <v>138</v>
      </c>
      <c r="H14" s="110"/>
      <c r="I14" s="186"/>
      <c r="J14" s="186"/>
      <c r="K14" s="186"/>
      <c r="L14" s="78"/>
      <c r="M14" s="78"/>
      <c r="N14" s="78"/>
      <c r="O14" s="78"/>
      <c r="P14" s="78"/>
    </row>
    <row r="15" spans="1:16" ht="15.75" x14ac:dyDescent="0.25">
      <c r="A15" s="253"/>
      <c r="B15" s="103" t="s">
        <v>551</v>
      </c>
      <c r="C15" s="192">
        <v>40</v>
      </c>
      <c r="D15" s="194">
        <v>20</v>
      </c>
      <c r="E15" s="194">
        <v>15</v>
      </c>
      <c r="F15" s="194">
        <v>23</v>
      </c>
      <c r="H15" s="110"/>
      <c r="I15" s="186"/>
      <c r="J15" s="186"/>
      <c r="K15" s="186"/>
      <c r="L15" s="78"/>
      <c r="M15" s="78"/>
      <c r="N15" s="78"/>
      <c r="O15" s="78"/>
      <c r="P15" s="78"/>
    </row>
    <row r="16" spans="1:16" ht="15.75" x14ac:dyDescent="0.25">
      <c r="A16" s="253"/>
      <c r="B16" s="120" t="s">
        <v>50</v>
      </c>
      <c r="C16" s="247">
        <v>24</v>
      </c>
      <c r="D16" s="195">
        <v>23</v>
      </c>
      <c r="E16" s="195">
        <v>19</v>
      </c>
      <c r="F16" s="195">
        <v>15</v>
      </c>
      <c r="H16" s="288"/>
      <c r="I16" s="195"/>
      <c r="J16" s="195"/>
      <c r="K16" s="195"/>
      <c r="L16" s="78"/>
      <c r="M16" s="78"/>
      <c r="N16" s="78"/>
      <c r="O16" s="78"/>
      <c r="P16" s="78"/>
    </row>
    <row r="17" spans="1:16" ht="15.75" x14ac:dyDescent="0.25">
      <c r="A17" s="253"/>
      <c r="B17" s="120" t="s">
        <v>66</v>
      </c>
      <c r="C17" s="247">
        <v>2</v>
      </c>
      <c r="D17" s="195">
        <v>44</v>
      </c>
      <c r="E17" s="195">
        <v>18</v>
      </c>
      <c r="F17" s="195">
        <v>35</v>
      </c>
      <c r="H17" s="78"/>
      <c r="I17" s="78"/>
      <c r="J17" s="78"/>
      <c r="K17" s="78"/>
      <c r="L17" s="78"/>
      <c r="M17" s="78"/>
      <c r="N17" s="78"/>
      <c r="O17" s="78"/>
      <c r="P17" s="78"/>
    </row>
    <row r="18" spans="1:16" ht="15.75" x14ac:dyDescent="0.25">
      <c r="B18" s="103" t="s">
        <v>16</v>
      </c>
      <c r="C18" s="287">
        <v>3578</v>
      </c>
      <c r="D18" s="287">
        <v>3535</v>
      </c>
      <c r="E18" s="287">
        <v>3385</v>
      </c>
      <c r="F18" s="287">
        <v>3258</v>
      </c>
      <c r="H18" s="78"/>
      <c r="I18" s="287"/>
      <c r="J18" s="287"/>
      <c r="K18" s="287"/>
      <c r="L18" s="78"/>
      <c r="M18" s="78"/>
      <c r="N18" s="78"/>
      <c r="O18" s="78"/>
      <c r="P18" s="78"/>
    </row>
    <row r="19" spans="1:16" ht="8.25" customHeight="1" x14ac:dyDescent="0.25">
      <c r="H19" s="78"/>
      <c r="I19" s="78"/>
      <c r="J19" s="78"/>
      <c r="K19" s="78"/>
      <c r="L19" s="78"/>
      <c r="M19" s="78"/>
      <c r="N19" s="78"/>
      <c r="O19" s="78"/>
      <c r="P19" s="78"/>
    </row>
    <row r="20" spans="1:16" x14ac:dyDescent="0.25">
      <c r="B20" s="333" t="s">
        <v>552</v>
      </c>
      <c r="C20" s="211"/>
      <c r="H20" s="302"/>
      <c r="I20" s="78"/>
      <c r="J20" s="78"/>
      <c r="K20" s="78"/>
      <c r="L20" s="78"/>
      <c r="M20" s="78"/>
      <c r="N20" s="78"/>
      <c r="O20" s="78"/>
      <c r="P20" s="78"/>
    </row>
    <row r="21" spans="1:16" s="11" customFormat="1" ht="13.5" customHeight="1" x14ac:dyDescent="0.25">
      <c r="A21" s="289"/>
      <c r="B21" s="130"/>
      <c r="C21" s="131"/>
      <c r="D21" s="55"/>
      <c r="E21" s="55"/>
      <c r="F21" s="56"/>
      <c r="G21" s="55"/>
    </row>
    <row r="22" spans="1:16" s="7" customFormat="1" ht="18.75" x14ac:dyDescent="0.3">
      <c r="A22" s="142"/>
      <c r="B22" s="254" t="s">
        <v>559</v>
      </c>
      <c r="C22" s="109"/>
      <c r="I22" s="6"/>
    </row>
    <row r="23" spans="1:16" s="20" customFormat="1" ht="6" customHeight="1" x14ac:dyDescent="0.3">
      <c r="A23" s="142"/>
      <c r="B23" s="256"/>
      <c r="C23" s="144"/>
      <c r="I23" s="145"/>
    </row>
    <row r="24" spans="1:16" s="20" customFormat="1" ht="16.5" customHeight="1" x14ac:dyDescent="0.25">
      <c r="A24" s="142"/>
      <c r="B24" s="143" t="s">
        <v>553</v>
      </c>
      <c r="C24" s="144"/>
      <c r="I24" s="145"/>
    </row>
    <row r="25" spans="1:16" s="20" customFormat="1" ht="7.5" customHeight="1" x14ac:dyDescent="0.25">
      <c r="A25" s="142"/>
      <c r="B25" s="143"/>
      <c r="C25" s="144"/>
      <c r="I25" s="145"/>
    </row>
    <row r="26" spans="1:16" ht="17.25" customHeight="1" x14ac:dyDescent="0.25">
      <c r="A26" s="142"/>
      <c r="B26" s="187" t="s">
        <v>444</v>
      </c>
      <c r="C26" s="188">
        <v>2019</v>
      </c>
      <c r="D26" s="101"/>
      <c r="E26" s="101"/>
      <c r="F26" s="4"/>
      <c r="G26" s="4"/>
      <c r="H26" s="4"/>
      <c r="I26" s="4"/>
      <c r="J26" s="4"/>
      <c r="K26" s="4"/>
      <c r="L26" s="4"/>
      <c r="M26" s="4"/>
    </row>
    <row r="27" spans="1:16" ht="15.75" x14ac:dyDescent="0.25">
      <c r="A27" s="253"/>
      <c r="B27" s="134" t="s">
        <v>359</v>
      </c>
      <c r="C27" s="215">
        <v>960</v>
      </c>
      <c r="D27" s="113"/>
      <c r="E27" s="113"/>
    </row>
    <row r="28" spans="1:16" ht="15.75" x14ac:dyDescent="0.25">
      <c r="A28" s="253"/>
      <c r="B28" s="134" t="s">
        <v>293</v>
      </c>
      <c r="C28" s="215">
        <v>927</v>
      </c>
      <c r="D28" s="113"/>
      <c r="E28" s="113"/>
    </row>
    <row r="29" spans="1:16" ht="15.75" x14ac:dyDescent="0.25">
      <c r="A29" s="253"/>
      <c r="B29" s="134" t="s">
        <v>476</v>
      </c>
      <c r="C29" s="215">
        <v>218</v>
      </c>
      <c r="D29" s="113"/>
      <c r="E29" s="113"/>
    </row>
    <row r="30" spans="1:16" ht="15.75" x14ac:dyDescent="0.25">
      <c r="A30" s="253"/>
      <c r="B30" s="134" t="s">
        <v>554</v>
      </c>
      <c r="C30" s="215">
        <v>156</v>
      </c>
      <c r="D30" s="113"/>
      <c r="E30" s="113"/>
    </row>
    <row r="31" spans="1:16" ht="15.75" x14ac:dyDescent="0.25">
      <c r="A31" s="253"/>
      <c r="B31" s="134" t="s">
        <v>477</v>
      </c>
      <c r="C31" s="215">
        <v>116</v>
      </c>
      <c r="D31" s="113"/>
      <c r="E31" s="113"/>
    </row>
    <row r="32" spans="1:16" ht="15.75" x14ac:dyDescent="0.25">
      <c r="A32" s="253"/>
      <c r="B32" s="134" t="s">
        <v>292</v>
      </c>
      <c r="C32" s="215">
        <v>63</v>
      </c>
      <c r="D32" s="113"/>
      <c r="E32" s="113"/>
    </row>
    <row r="33" spans="1:13" ht="15.75" x14ac:dyDescent="0.25">
      <c r="B33" s="134" t="s">
        <v>478</v>
      </c>
      <c r="C33" s="215">
        <v>38</v>
      </c>
      <c r="D33" s="113"/>
      <c r="E33" s="113"/>
    </row>
    <row r="34" spans="1:13" ht="15.75" x14ac:dyDescent="0.25">
      <c r="B34" s="134" t="s">
        <v>362</v>
      </c>
      <c r="C34" s="215">
        <v>23</v>
      </c>
      <c r="D34" s="113"/>
      <c r="E34" s="113"/>
    </row>
    <row r="35" spans="1:13" ht="15.75" x14ac:dyDescent="0.25">
      <c r="B35" s="134" t="s">
        <v>479</v>
      </c>
      <c r="C35" s="215">
        <v>21</v>
      </c>
      <c r="D35" s="113"/>
      <c r="E35" s="113"/>
    </row>
    <row r="36" spans="1:13" ht="15.75" x14ac:dyDescent="0.25">
      <c r="B36" s="134" t="s">
        <v>480</v>
      </c>
      <c r="C36" s="215">
        <v>17</v>
      </c>
      <c r="D36" s="113"/>
      <c r="E36" s="113"/>
    </row>
    <row r="37" spans="1:13" ht="15.75" x14ac:dyDescent="0.25">
      <c r="B37" s="134" t="s">
        <v>363</v>
      </c>
      <c r="C37" s="215">
        <v>15</v>
      </c>
      <c r="D37" s="113"/>
      <c r="E37" s="113"/>
    </row>
    <row r="38" spans="1:13" ht="15.75" x14ac:dyDescent="0.25">
      <c r="B38" s="134" t="s">
        <v>291</v>
      </c>
      <c r="C38" s="215">
        <v>39</v>
      </c>
      <c r="D38" s="113"/>
      <c r="E38" s="113"/>
    </row>
    <row r="39" spans="1:13" ht="15.75" x14ac:dyDescent="0.25">
      <c r="B39" s="174" t="s">
        <v>59</v>
      </c>
      <c r="C39" s="216">
        <v>957</v>
      </c>
      <c r="D39" s="141"/>
      <c r="E39" s="141"/>
    </row>
    <row r="40" spans="1:13" ht="10.5" customHeight="1" x14ac:dyDescent="0.25">
      <c r="B40" s="174"/>
      <c r="C40" s="141"/>
      <c r="D40" s="141"/>
      <c r="E40" s="141"/>
    </row>
    <row r="41" spans="1:13" x14ac:dyDescent="0.25">
      <c r="B41" s="333" t="s">
        <v>481</v>
      </c>
    </row>
    <row r="42" spans="1:13" x14ac:dyDescent="0.25">
      <c r="B42" s="333" t="s">
        <v>475</v>
      </c>
    </row>
    <row r="43" spans="1:13" x14ac:dyDescent="0.25">
      <c r="B43" s="333" t="s">
        <v>555</v>
      </c>
    </row>
    <row r="45" spans="1:13" s="7" customFormat="1" ht="18.75" x14ac:dyDescent="0.3">
      <c r="A45" s="142"/>
      <c r="B45" s="254" t="s">
        <v>560</v>
      </c>
      <c r="C45" s="109"/>
      <c r="I45" s="6"/>
    </row>
    <row r="46" spans="1:13" s="20" customFormat="1" ht="6.75" customHeight="1" x14ac:dyDescent="0.3">
      <c r="A46" s="142"/>
      <c r="B46" s="256"/>
      <c r="C46" s="144"/>
      <c r="I46" s="145"/>
    </row>
    <row r="47" spans="1:13" ht="15.75" x14ac:dyDescent="0.25">
      <c r="A47" s="142"/>
      <c r="B47" s="100" t="s">
        <v>556</v>
      </c>
      <c r="C47" s="100"/>
      <c r="D47" s="111"/>
      <c r="H47" s="107"/>
      <c r="I47" s="78"/>
      <c r="J47" s="79"/>
      <c r="K47" s="78"/>
      <c r="L47" s="78"/>
      <c r="M47" s="78"/>
    </row>
    <row r="48" spans="1:13" ht="8.25" customHeight="1" x14ac:dyDescent="0.25">
      <c r="A48" s="142"/>
      <c r="B48" s="100"/>
      <c r="C48" s="100"/>
      <c r="D48" s="111">
        <v>3</v>
      </c>
      <c r="H48" s="78"/>
      <c r="I48" s="78"/>
      <c r="J48" s="79"/>
      <c r="K48" s="78"/>
      <c r="L48" s="78"/>
      <c r="M48" s="78"/>
    </row>
    <row r="49" spans="1:14" ht="15.75" x14ac:dyDescent="0.25">
      <c r="A49" s="142"/>
      <c r="B49" s="187" t="s">
        <v>401</v>
      </c>
      <c r="C49" s="188">
        <v>2016</v>
      </c>
      <c r="D49" s="185">
        <v>2017</v>
      </c>
      <c r="E49" s="185">
        <v>2018</v>
      </c>
      <c r="F49" s="185">
        <v>2019</v>
      </c>
      <c r="G49" s="4"/>
      <c r="H49" s="107"/>
      <c r="I49" s="106"/>
      <c r="J49" s="106"/>
      <c r="K49" s="106"/>
      <c r="L49" s="80"/>
      <c r="M49" s="80"/>
      <c r="N49" s="4"/>
    </row>
    <row r="50" spans="1:14" ht="15.75" x14ac:dyDescent="0.25">
      <c r="A50" s="290" t="s">
        <v>401</v>
      </c>
      <c r="B50" s="136">
        <v>1</v>
      </c>
      <c r="C50" s="179">
        <v>2784</v>
      </c>
      <c r="D50" s="303">
        <v>2764</v>
      </c>
      <c r="E50" s="303">
        <v>2534</v>
      </c>
      <c r="F50" s="303">
        <v>2390</v>
      </c>
      <c r="H50" s="304"/>
      <c r="I50" s="305"/>
      <c r="J50" s="305"/>
      <c r="K50" s="305"/>
      <c r="L50" s="78"/>
      <c r="M50" s="78"/>
    </row>
    <row r="51" spans="1:14" ht="15.75" x14ac:dyDescent="0.25">
      <c r="A51" s="253"/>
      <c r="B51" s="137">
        <v>2</v>
      </c>
      <c r="C51" s="179">
        <v>638</v>
      </c>
      <c r="D51" s="303">
        <v>537</v>
      </c>
      <c r="E51" s="303">
        <v>585</v>
      </c>
      <c r="F51" s="303">
        <v>575</v>
      </c>
      <c r="H51" s="306"/>
      <c r="I51" s="305"/>
      <c r="J51" s="305"/>
      <c r="K51" s="305"/>
      <c r="L51" s="78"/>
      <c r="M51" s="78"/>
    </row>
    <row r="52" spans="1:14" ht="15.75" x14ac:dyDescent="0.25">
      <c r="A52" s="253"/>
      <c r="B52" s="137">
        <v>3</v>
      </c>
      <c r="C52" s="179">
        <v>131</v>
      </c>
      <c r="D52" s="303">
        <v>122</v>
      </c>
      <c r="E52" s="303">
        <v>122</v>
      </c>
      <c r="F52" s="303">
        <v>158</v>
      </c>
      <c r="H52" s="306"/>
      <c r="I52" s="305"/>
      <c r="J52" s="305"/>
      <c r="K52" s="305"/>
      <c r="L52" s="78"/>
      <c r="M52" s="78"/>
    </row>
    <row r="53" spans="1:14" ht="15.75" x14ac:dyDescent="0.25">
      <c r="A53" s="253"/>
      <c r="B53" s="136" t="s">
        <v>400</v>
      </c>
      <c r="C53" s="179">
        <v>24</v>
      </c>
      <c r="D53" s="303">
        <v>26</v>
      </c>
      <c r="E53" s="303">
        <v>20</v>
      </c>
      <c r="F53" s="303">
        <v>29</v>
      </c>
      <c r="H53" s="304"/>
      <c r="I53" s="305"/>
      <c r="J53" s="305"/>
      <c r="K53" s="305"/>
      <c r="L53" s="78"/>
      <c r="M53" s="78"/>
    </row>
    <row r="54" spans="1:14" ht="9" customHeight="1" x14ac:dyDescent="0.25">
      <c r="A54" s="253"/>
      <c r="B54" s="137"/>
      <c r="C54" s="137"/>
      <c r="D54" s="138"/>
      <c r="E54" s="37"/>
      <c r="F54" s="37"/>
      <c r="H54" s="78"/>
      <c r="I54" s="78"/>
      <c r="J54" s="78"/>
      <c r="K54" s="78"/>
      <c r="L54" s="78"/>
      <c r="M54" s="78"/>
    </row>
    <row r="55" spans="1:14" ht="15.75" x14ac:dyDescent="0.25">
      <c r="A55" s="253"/>
      <c r="B55" s="333" t="s">
        <v>557</v>
      </c>
      <c r="C55" s="212"/>
      <c r="D55" s="138"/>
      <c r="E55" s="37"/>
      <c r="F55" s="37"/>
    </row>
    <row r="56" spans="1:14" ht="15.75" x14ac:dyDescent="0.25">
      <c r="A56" s="253"/>
      <c r="B56" s="333" t="s">
        <v>626</v>
      </c>
      <c r="C56" s="212"/>
      <c r="D56" s="139"/>
      <c r="E56" s="37"/>
      <c r="F56" s="37"/>
    </row>
    <row r="57" spans="1:14" ht="12.75" customHeight="1" x14ac:dyDescent="0.25"/>
    <row r="58" spans="1:14" s="7" customFormat="1" ht="18.75" x14ac:dyDescent="0.3">
      <c r="A58" s="142"/>
      <c r="B58" s="254" t="s">
        <v>566</v>
      </c>
      <c r="C58" s="109"/>
      <c r="I58" s="6"/>
    </row>
    <row r="59" spans="1:14" s="20" customFormat="1" ht="9" customHeight="1" x14ac:dyDescent="0.3">
      <c r="A59" s="142"/>
      <c r="B59" s="256"/>
      <c r="C59" s="144"/>
      <c r="I59" s="145"/>
    </row>
    <row r="60" spans="1:14" s="20" customFormat="1" ht="15.75" x14ac:dyDescent="0.25">
      <c r="A60" s="142"/>
      <c r="B60" s="100" t="s">
        <v>567</v>
      </c>
      <c r="C60" s="144"/>
      <c r="I60" s="145"/>
    </row>
    <row r="61" spans="1:14" ht="10.5" customHeight="1" x14ac:dyDescent="0.25">
      <c r="A61" s="142"/>
      <c r="B61" s="100"/>
      <c r="C61" s="111">
        <v>3</v>
      </c>
      <c r="I61" s="3"/>
    </row>
    <row r="62" spans="1:14" ht="15.75" x14ac:dyDescent="0.25">
      <c r="A62" s="142"/>
      <c r="B62" s="187" t="s">
        <v>199</v>
      </c>
      <c r="C62" s="188">
        <v>2017</v>
      </c>
      <c r="D62" s="185">
        <v>2018</v>
      </c>
      <c r="E62" s="185">
        <v>2019</v>
      </c>
      <c r="F62" s="4"/>
      <c r="G62" s="4"/>
      <c r="H62" s="4"/>
      <c r="I62" s="4"/>
      <c r="J62" s="4"/>
      <c r="K62" s="4"/>
      <c r="L62" s="4"/>
      <c r="M62" s="4"/>
    </row>
    <row r="63" spans="1:14" ht="15.75" x14ac:dyDescent="0.25">
      <c r="A63" s="253"/>
      <c r="B63" s="133" t="s">
        <v>63</v>
      </c>
      <c r="C63" s="189">
        <v>1000</v>
      </c>
      <c r="D63" s="113">
        <v>923</v>
      </c>
      <c r="E63" s="113">
        <v>806</v>
      </c>
    </row>
    <row r="64" spans="1:14" ht="15.75" x14ac:dyDescent="0.25">
      <c r="A64" s="253"/>
      <c r="B64" s="132" t="s">
        <v>48</v>
      </c>
      <c r="C64" s="189">
        <v>977</v>
      </c>
      <c r="D64" s="113">
        <v>927</v>
      </c>
      <c r="E64" s="113">
        <v>926</v>
      </c>
    </row>
    <row r="65" spans="1:5" ht="15.75" x14ac:dyDescent="0.25">
      <c r="A65" s="253"/>
      <c r="B65" s="132" t="s">
        <v>331</v>
      </c>
      <c r="C65" s="189">
        <v>354</v>
      </c>
      <c r="D65" s="113">
        <v>338</v>
      </c>
      <c r="E65" s="113">
        <v>347</v>
      </c>
    </row>
    <row r="66" spans="1:5" ht="15.75" x14ac:dyDescent="0.25">
      <c r="A66" s="253"/>
      <c r="B66" s="132" t="s">
        <v>326</v>
      </c>
      <c r="C66" s="189">
        <v>317</v>
      </c>
      <c r="D66" s="113">
        <v>337</v>
      </c>
      <c r="E66" s="113">
        <v>340</v>
      </c>
    </row>
    <row r="67" spans="1:5" ht="15.75" x14ac:dyDescent="0.25">
      <c r="A67" s="253"/>
      <c r="B67" s="133" t="s">
        <v>64</v>
      </c>
      <c r="C67" s="189">
        <v>279</v>
      </c>
      <c r="D67" s="113">
        <v>323</v>
      </c>
      <c r="E67" s="113">
        <v>280</v>
      </c>
    </row>
    <row r="68" spans="1:5" ht="15.75" x14ac:dyDescent="0.25">
      <c r="A68" s="253"/>
      <c r="B68" s="132" t="s">
        <v>330</v>
      </c>
      <c r="C68" s="189">
        <v>257</v>
      </c>
      <c r="D68" s="113">
        <v>220</v>
      </c>
      <c r="E68" s="113">
        <v>229</v>
      </c>
    </row>
    <row r="69" spans="1:5" ht="15.75" x14ac:dyDescent="0.25">
      <c r="A69" s="253"/>
      <c r="B69" s="132" t="s">
        <v>329</v>
      </c>
      <c r="C69" s="189">
        <v>229</v>
      </c>
      <c r="D69" s="113">
        <v>205</v>
      </c>
      <c r="E69" s="113">
        <v>219</v>
      </c>
    </row>
    <row r="70" spans="1:5" ht="15.75" x14ac:dyDescent="0.25">
      <c r="A70" s="253"/>
      <c r="B70" s="132" t="s">
        <v>396</v>
      </c>
      <c r="C70" s="189">
        <v>152</v>
      </c>
      <c r="D70" s="113">
        <v>132</v>
      </c>
      <c r="E70" s="113">
        <v>147</v>
      </c>
    </row>
    <row r="71" spans="1:5" ht="15.75" x14ac:dyDescent="0.25">
      <c r="B71" s="133" t="s">
        <v>336</v>
      </c>
      <c r="C71" s="189">
        <v>148</v>
      </c>
      <c r="D71" s="113">
        <v>161</v>
      </c>
      <c r="E71" s="113">
        <v>139</v>
      </c>
    </row>
    <row r="72" spans="1:5" ht="15.75" x14ac:dyDescent="0.25">
      <c r="B72" s="133" t="s">
        <v>335</v>
      </c>
      <c r="C72" s="189">
        <v>36</v>
      </c>
      <c r="D72" s="113">
        <v>33</v>
      </c>
      <c r="E72" s="113">
        <v>44</v>
      </c>
    </row>
    <row r="73" spans="1:5" ht="15.75" x14ac:dyDescent="0.25">
      <c r="B73" s="133" t="s">
        <v>333</v>
      </c>
      <c r="C73" s="189">
        <v>22</v>
      </c>
      <c r="D73" s="113">
        <v>35</v>
      </c>
      <c r="E73" s="113">
        <v>22</v>
      </c>
    </row>
    <row r="74" spans="1:5" ht="15.75" x14ac:dyDescent="0.25">
      <c r="B74" s="133" t="s">
        <v>328</v>
      </c>
      <c r="C74" s="189">
        <v>18</v>
      </c>
      <c r="D74" s="113">
        <v>29</v>
      </c>
      <c r="E74" s="113">
        <v>25</v>
      </c>
    </row>
    <row r="75" spans="1:5" ht="32.25" customHeight="1" x14ac:dyDescent="0.25">
      <c r="B75" s="140" t="s">
        <v>561</v>
      </c>
      <c r="C75" s="189">
        <v>18</v>
      </c>
      <c r="D75" s="113">
        <v>15</v>
      </c>
      <c r="E75" s="113">
        <v>20</v>
      </c>
    </row>
    <row r="76" spans="1:5" ht="9" customHeight="1" x14ac:dyDescent="0.25">
      <c r="B76" s="102"/>
      <c r="C76" s="112"/>
    </row>
    <row r="77" spans="1:5" x14ac:dyDescent="0.25">
      <c r="B77" s="333" t="s">
        <v>562</v>
      </c>
    </row>
    <row r="78" spans="1:5" x14ac:dyDescent="0.25">
      <c r="B78" s="333" t="s">
        <v>563</v>
      </c>
    </row>
    <row r="79" spans="1:5" x14ac:dyDescent="0.25">
      <c r="B79" s="333" t="s">
        <v>564</v>
      </c>
    </row>
    <row r="80" spans="1:5" x14ac:dyDescent="0.25">
      <c r="B80" s="333" t="s">
        <v>565</v>
      </c>
    </row>
    <row r="82" spans="1:13" s="7" customFormat="1" ht="18.75" x14ac:dyDescent="0.3">
      <c r="A82" s="142"/>
      <c r="B82" s="254" t="s">
        <v>568</v>
      </c>
      <c r="C82" s="109"/>
      <c r="I82" s="6"/>
    </row>
    <row r="83" spans="1:13" ht="6" customHeight="1" x14ac:dyDescent="0.25">
      <c r="A83" s="142"/>
      <c r="B83" s="100"/>
      <c r="C83" s="111">
        <v>3</v>
      </c>
      <c r="I83" s="3"/>
    </row>
    <row r="84" spans="1:13" ht="15.75" x14ac:dyDescent="0.25">
      <c r="A84" s="142"/>
      <c r="B84" s="100" t="s">
        <v>731</v>
      </c>
      <c r="C84" s="111"/>
      <c r="I84" s="3"/>
    </row>
    <row r="85" spans="1:13" ht="9" customHeight="1" x14ac:dyDescent="0.25">
      <c r="A85" s="142"/>
      <c r="B85" s="100"/>
      <c r="C85" s="111"/>
      <c r="I85" s="3"/>
    </row>
    <row r="86" spans="1:13" ht="16.5" customHeight="1" x14ac:dyDescent="0.25">
      <c r="A86" s="142"/>
      <c r="B86" s="187" t="s">
        <v>345</v>
      </c>
      <c r="C86" s="188">
        <v>2017</v>
      </c>
      <c r="D86" s="185">
        <v>2018</v>
      </c>
      <c r="E86" s="185">
        <v>2019</v>
      </c>
      <c r="F86" s="4"/>
      <c r="G86" s="4"/>
      <c r="H86" s="4"/>
      <c r="I86" s="4"/>
      <c r="J86" s="4"/>
      <c r="K86" s="4"/>
      <c r="L86" s="4"/>
      <c r="M86" s="4"/>
    </row>
    <row r="87" spans="1:13" ht="15.75" x14ac:dyDescent="0.25">
      <c r="A87" s="290" t="s">
        <v>345</v>
      </c>
      <c r="B87" s="136">
        <v>0</v>
      </c>
      <c r="C87" s="179">
        <v>1475</v>
      </c>
      <c r="D87" s="104">
        <v>1338</v>
      </c>
      <c r="E87" s="104">
        <v>1344</v>
      </c>
    </row>
    <row r="88" spans="1:13" ht="15.75" x14ac:dyDescent="0.25">
      <c r="A88" s="253"/>
      <c r="B88" s="137">
        <v>1</v>
      </c>
      <c r="C88" s="179">
        <v>894</v>
      </c>
      <c r="D88" s="104">
        <v>772</v>
      </c>
      <c r="E88" s="104">
        <v>746</v>
      </c>
    </row>
    <row r="89" spans="1:13" ht="15.75" x14ac:dyDescent="0.25">
      <c r="A89" s="253"/>
      <c r="B89" s="137">
        <v>2</v>
      </c>
      <c r="C89" s="179">
        <v>530</v>
      </c>
      <c r="D89" s="104">
        <v>572</v>
      </c>
      <c r="E89" s="104">
        <v>507</v>
      </c>
    </row>
    <row r="90" spans="1:13" ht="15.75" x14ac:dyDescent="0.25">
      <c r="A90" s="253"/>
      <c r="B90" s="136">
        <v>3</v>
      </c>
      <c r="C90" s="179">
        <v>316</v>
      </c>
      <c r="D90" s="104">
        <v>342</v>
      </c>
      <c r="E90" s="104">
        <v>319</v>
      </c>
    </row>
    <row r="91" spans="1:13" ht="15.75" x14ac:dyDescent="0.25">
      <c r="A91" s="253"/>
      <c r="B91" s="137">
        <v>4</v>
      </c>
      <c r="C91" s="179">
        <v>185</v>
      </c>
      <c r="D91" s="104">
        <v>194</v>
      </c>
      <c r="E91" s="104">
        <v>187</v>
      </c>
    </row>
    <row r="92" spans="1:13" ht="15.75" x14ac:dyDescent="0.25">
      <c r="A92" s="253"/>
      <c r="B92" s="136">
        <v>5</v>
      </c>
      <c r="C92" s="179">
        <v>74</v>
      </c>
      <c r="D92" s="104">
        <v>110</v>
      </c>
      <c r="E92" s="104">
        <v>101</v>
      </c>
    </row>
    <row r="93" spans="1:13" ht="15.75" x14ac:dyDescent="0.25">
      <c r="A93" s="253"/>
      <c r="B93" s="136" t="s">
        <v>343</v>
      </c>
      <c r="C93" s="179">
        <v>60</v>
      </c>
      <c r="D93" s="104">
        <v>56</v>
      </c>
      <c r="E93" s="104">
        <v>54</v>
      </c>
    </row>
    <row r="94" spans="1:13" ht="9" customHeight="1" x14ac:dyDescent="0.25">
      <c r="A94" s="253"/>
      <c r="C94" s="92"/>
      <c r="D94" s="37"/>
      <c r="E94" s="37"/>
    </row>
    <row r="95" spans="1:13" x14ac:dyDescent="0.25">
      <c r="A95" s="253"/>
      <c r="B95" s="333" t="s">
        <v>732</v>
      </c>
      <c r="C95" s="51"/>
      <c r="D95" s="37"/>
      <c r="E95" s="37"/>
    </row>
    <row r="96" spans="1:13" x14ac:dyDescent="0.25">
      <c r="A96" s="142"/>
      <c r="B96" s="36"/>
      <c r="C96" s="51"/>
      <c r="D96" s="37"/>
      <c r="E96" s="37"/>
    </row>
    <row r="97" spans="1:13" s="7" customFormat="1" ht="18.75" x14ac:dyDescent="0.3">
      <c r="A97" s="142"/>
      <c r="B97" s="254" t="s">
        <v>733</v>
      </c>
      <c r="C97" s="109"/>
      <c r="I97" s="6"/>
    </row>
    <row r="98" spans="1:13" ht="9.75" customHeight="1" x14ac:dyDescent="0.25">
      <c r="A98" s="142"/>
      <c r="B98" s="100"/>
      <c r="C98" s="111">
        <v>3</v>
      </c>
      <c r="I98" s="3"/>
    </row>
    <row r="99" spans="1:13" ht="15.75" x14ac:dyDescent="0.25">
      <c r="A99" s="142"/>
      <c r="B99" s="100" t="s">
        <v>734</v>
      </c>
      <c r="C99" s="111"/>
      <c r="I99" s="3"/>
    </row>
    <row r="100" spans="1:13" ht="10.5" customHeight="1" x14ac:dyDescent="0.25">
      <c r="A100" s="142"/>
      <c r="B100" s="100"/>
      <c r="C100" s="111"/>
      <c r="I100" s="3"/>
    </row>
    <row r="101" spans="1:13" ht="15.75" x14ac:dyDescent="0.25">
      <c r="A101" s="142"/>
      <c r="B101" s="187" t="s">
        <v>347</v>
      </c>
      <c r="C101" s="188">
        <v>2017</v>
      </c>
      <c r="D101" s="185">
        <v>2018</v>
      </c>
      <c r="E101" s="185">
        <v>2019</v>
      </c>
      <c r="G101" s="4"/>
      <c r="H101" s="4"/>
      <c r="I101" s="4"/>
      <c r="J101" s="4"/>
      <c r="K101" s="4"/>
      <c r="L101" s="4"/>
      <c r="M101" s="4"/>
    </row>
    <row r="102" spans="1:13" ht="15.75" x14ac:dyDescent="0.25">
      <c r="A102" s="290"/>
      <c r="B102" s="136" t="s">
        <v>313</v>
      </c>
      <c r="C102" s="217">
        <v>595</v>
      </c>
      <c r="D102" s="138">
        <v>587</v>
      </c>
      <c r="E102" s="138">
        <v>508</v>
      </c>
    </row>
    <row r="103" spans="1:13" ht="15.75" x14ac:dyDescent="0.25">
      <c r="A103" s="253"/>
      <c r="B103" s="137" t="s">
        <v>350</v>
      </c>
      <c r="C103" s="217">
        <v>578</v>
      </c>
      <c r="D103" s="138">
        <v>583</v>
      </c>
      <c r="E103" s="138">
        <v>493</v>
      </c>
    </row>
    <row r="104" spans="1:13" ht="15.75" x14ac:dyDescent="0.25">
      <c r="A104" s="253"/>
      <c r="B104" s="137" t="s">
        <v>314</v>
      </c>
      <c r="C104" s="217">
        <v>453</v>
      </c>
      <c r="D104" s="138">
        <v>412</v>
      </c>
      <c r="E104" s="138">
        <v>420</v>
      </c>
    </row>
    <row r="105" spans="1:13" ht="15.75" x14ac:dyDescent="0.25">
      <c r="A105" s="253"/>
      <c r="B105" s="137" t="s">
        <v>348</v>
      </c>
      <c r="C105" s="217">
        <v>422</v>
      </c>
      <c r="D105" s="138">
        <v>408</v>
      </c>
      <c r="E105" s="138">
        <v>396</v>
      </c>
    </row>
    <row r="106" spans="1:13" ht="15.75" x14ac:dyDescent="0.25">
      <c r="A106" s="253"/>
      <c r="B106" s="136" t="s">
        <v>349</v>
      </c>
      <c r="C106" s="217">
        <v>351</v>
      </c>
      <c r="D106" s="138">
        <v>311</v>
      </c>
      <c r="E106" s="138">
        <v>268</v>
      </c>
    </row>
    <row r="107" spans="1:13" ht="15.75" x14ac:dyDescent="0.25">
      <c r="A107" s="253"/>
      <c r="B107" s="102" t="s">
        <v>315</v>
      </c>
      <c r="C107" s="217">
        <v>291</v>
      </c>
      <c r="D107" s="138">
        <v>224</v>
      </c>
      <c r="E107" s="138">
        <v>216</v>
      </c>
    </row>
    <row r="108" spans="1:13" ht="15.75" x14ac:dyDescent="0.25">
      <c r="A108" s="253"/>
      <c r="B108" s="136" t="s">
        <v>317</v>
      </c>
      <c r="C108" s="217">
        <v>261</v>
      </c>
      <c r="D108" s="138">
        <v>230</v>
      </c>
      <c r="E108" s="138">
        <v>197</v>
      </c>
    </row>
    <row r="109" spans="1:13" ht="15.75" x14ac:dyDescent="0.25">
      <c r="A109" s="253"/>
      <c r="B109" s="102" t="s">
        <v>356</v>
      </c>
      <c r="C109" s="217">
        <v>260</v>
      </c>
      <c r="D109" s="138">
        <v>185</v>
      </c>
      <c r="E109" s="138">
        <v>174</v>
      </c>
    </row>
    <row r="110" spans="1:13" ht="15.75" x14ac:dyDescent="0.25">
      <c r="A110" s="253"/>
      <c r="B110" s="136" t="s">
        <v>319</v>
      </c>
      <c r="C110" s="217">
        <v>248</v>
      </c>
      <c r="D110" s="138">
        <v>188</v>
      </c>
      <c r="E110" s="138">
        <v>142</v>
      </c>
    </row>
    <row r="111" spans="1:13" ht="15.75" x14ac:dyDescent="0.25">
      <c r="A111" s="253"/>
      <c r="B111" s="103" t="s">
        <v>316</v>
      </c>
      <c r="C111" s="217">
        <v>216</v>
      </c>
      <c r="D111" s="138">
        <v>211</v>
      </c>
      <c r="E111" s="138">
        <v>196</v>
      </c>
    </row>
    <row r="112" spans="1:13" ht="15.75" x14ac:dyDescent="0.25">
      <c r="A112" s="142"/>
      <c r="B112" s="102" t="s">
        <v>445</v>
      </c>
      <c r="C112" s="217">
        <v>198</v>
      </c>
      <c r="D112" s="138">
        <v>167</v>
      </c>
      <c r="E112" s="138">
        <v>191</v>
      </c>
    </row>
    <row r="113" spans="1:14" ht="15.75" x14ac:dyDescent="0.25">
      <c r="B113" s="102" t="s">
        <v>446</v>
      </c>
      <c r="C113" s="217">
        <v>177</v>
      </c>
      <c r="D113" s="138">
        <v>140</v>
      </c>
      <c r="E113" s="138">
        <v>124</v>
      </c>
    </row>
    <row r="114" spans="1:14" ht="15.75" x14ac:dyDescent="0.25">
      <c r="B114" s="103" t="s">
        <v>447</v>
      </c>
      <c r="C114" s="217">
        <v>125</v>
      </c>
      <c r="D114" s="138">
        <v>112</v>
      </c>
      <c r="E114" s="138">
        <v>105</v>
      </c>
    </row>
    <row r="115" spans="1:14" ht="15.75" x14ac:dyDescent="0.25">
      <c r="B115" s="102" t="s">
        <v>448</v>
      </c>
      <c r="C115" s="217">
        <v>99</v>
      </c>
      <c r="D115" s="138">
        <v>114</v>
      </c>
      <c r="E115" s="138">
        <v>111</v>
      </c>
    </row>
    <row r="116" spans="1:14" ht="15.75" x14ac:dyDescent="0.25">
      <c r="B116" s="102" t="s">
        <v>355</v>
      </c>
      <c r="C116" s="217">
        <v>72</v>
      </c>
      <c r="D116" s="138">
        <v>75</v>
      </c>
      <c r="E116" s="138">
        <v>61</v>
      </c>
    </row>
    <row r="117" spans="1:14" ht="15.75" x14ac:dyDescent="0.25">
      <c r="B117" s="102" t="s">
        <v>318</v>
      </c>
      <c r="C117" s="217">
        <v>49</v>
      </c>
      <c r="D117" s="138">
        <v>52</v>
      </c>
      <c r="E117" s="138">
        <v>39</v>
      </c>
    </row>
    <row r="118" spans="1:14" ht="9" customHeight="1" x14ac:dyDescent="0.25">
      <c r="B118" s="102"/>
    </row>
    <row r="119" spans="1:14" x14ac:dyDescent="0.25">
      <c r="B119" s="333" t="s">
        <v>482</v>
      </c>
      <c r="N119" s="4"/>
    </row>
    <row r="120" spans="1:14" ht="12" customHeight="1" x14ac:dyDescent="0.25">
      <c r="N120" s="4"/>
    </row>
    <row r="121" spans="1:14" s="7" customFormat="1" ht="18.75" x14ac:dyDescent="0.3">
      <c r="A121" s="142"/>
      <c r="B121" s="254" t="s">
        <v>569</v>
      </c>
      <c r="C121" s="109"/>
      <c r="I121" s="6"/>
    </row>
    <row r="122" spans="1:14" s="20" customFormat="1" ht="6.75" customHeight="1" x14ac:dyDescent="0.3">
      <c r="A122" s="142"/>
      <c r="B122" s="256"/>
      <c r="C122" s="144"/>
      <c r="I122" s="145"/>
    </row>
    <row r="123" spans="1:14" s="20" customFormat="1" ht="15.75" x14ac:dyDescent="0.25">
      <c r="A123" s="142"/>
      <c r="B123" s="100" t="s">
        <v>570</v>
      </c>
      <c r="C123" s="144"/>
      <c r="I123" s="145"/>
    </row>
    <row r="124" spans="1:14" ht="7.5" customHeight="1" x14ac:dyDescent="0.25">
      <c r="A124" s="142"/>
      <c r="B124" s="36"/>
      <c r="C124" s="51"/>
      <c r="D124" s="37"/>
      <c r="E124" s="37"/>
    </row>
    <row r="125" spans="1:14" ht="16.5" customHeight="1" x14ac:dyDescent="0.25">
      <c r="A125" s="142"/>
      <c r="B125" s="187" t="s">
        <v>434</v>
      </c>
      <c r="C125" s="218">
        <v>2017</v>
      </c>
      <c r="D125" s="219">
        <v>2018</v>
      </c>
      <c r="E125" s="219">
        <v>2019</v>
      </c>
    </row>
    <row r="126" spans="1:14" ht="15.75" x14ac:dyDescent="0.25">
      <c r="A126" s="142"/>
      <c r="B126" s="151" t="s">
        <v>56</v>
      </c>
      <c r="C126" s="189">
        <v>1972</v>
      </c>
      <c r="D126" s="113">
        <v>2026</v>
      </c>
      <c r="E126" s="113">
        <v>1917</v>
      </c>
    </row>
    <row r="127" spans="1:14" ht="15.75" x14ac:dyDescent="0.25">
      <c r="A127" s="142"/>
      <c r="B127" s="151" t="s">
        <v>55</v>
      </c>
      <c r="C127" s="189">
        <v>78</v>
      </c>
      <c r="D127" s="113">
        <v>30</v>
      </c>
      <c r="E127" s="113">
        <v>55</v>
      </c>
    </row>
    <row r="128" spans="1:14" ht="15.75" x14ac:dyDescent="0.25">
      <c r="A128" s="142"/>
      <c r="B128" s="151" t="s">
        <v>435</v>
      </c>
      <c r="C128" s="189">
        <v>41</v>
      </c>
      <c r="D128" s="113">
        <v>45</v>
      </c>
      <c r="E128" s="113">
        <v>34</v>
      </c>
    </row>
    <row r="129" spans="1:9" ht="15.75" x14ac:dyDescent="0.25">
      <c r="A129" s="142"/>
      <c r="B129" s="151" t="s">
        <v>571</v>
      </c>
      <c r="C129" s="189">
        <v>122</v>
      </c>
      <c r="D129" s="112">
        <v>87</v>
      </c>
      <c r="E129" s="112">
        <v>71</v>
      </c>
    </row>
    <row r="130" spans="1:9" ht="10.5" customHeight="1" x14ac:dyDescent="0.25">
      <c r="A130" s="142"/>
      <c r="B130" s="152"/>
      <c r="C130" s="141"/>
      <c r="D130" s="141"/>
      <c r="E130" s="141"/>
    </row>
    <row r="131" spans="1:9" x14ac:dyDescent="0.25">
      <c r="A131" s="142"/>
      <c r="B131" s="333" t="s">
        <v>483</v>
      </c>
      <c r="C131" s="51"/>
      <c r="D131" s="37"/>
      <c r="E131" s="37"/>
    </row>
    <row r="132" spans="1:9" ht="10.5" customHeight="1" x14ac:dyDescent="0.25">
      <c r="A132" s="142"/>
      <c r="B132" s="36"/>
      <c r="C132" s="51"/>
      <c r="D132" s="37"/>
      <c r="E132" s="37"/>
    </row>
    <row r="133" spans="1:9" s="7" customFormat="1" ht="18.75" x14ac:dyDescent="0.3">
      <c r="A133" s="142"/>
      <c r="B133" s="254" t="s">
        <v>572</v>
      </c>
      <c r="C133" s="109"/>
      <c r="I133" s="6"/>
    </row>
    <row r="134" spans="1:9" ht="8.25" customHeight="1" x14ac:dyDescent="0.25">
      <c r="A134" s="142"/>
      <c r="B134" s="36"/>
      <c r="C134" s="51"/>
      <c r="D134" s="37"/>
      <c r="E134" s="37"/>
    </row>
    <row r="135" spans="1:9" ht="15.75" x14ac:dyDescent="0.25">
      <c r="A135" s="142"/>
      <c r="B135" s="100" t="s">
        <v>573</v>
      </c>
      <c r="C135" s="51"/>
      <c r="D135" s="37"/>
      <c r="E135" s="37"/>
    </row>
    <row r="136" spans="1:9" ht="6.75" customHeight="1" x14ac:dyDescent="0.25">
      <c r="A136" s="142"/>
      <c r="B136" s="36"/>
      <c r="C136" s="51"/>
      <c r="D136" s="37"/>
      <c r="E136" s="37"/>
    </row>
    <row r="137" spans="1:9" ht="15.75" x14ac:dyDescent="0.25">
      <c r="A137" s="142"/>
      <c r="B137" s="187" t="s">
        <v>452</v>
      </c>
      <c r="C137" s="218">
        <v>2017</v>
      </c>
      <c r="D137" s="219">
        <v>2018</v>
      </c>
      <c r="E137" s="219">
        <v>2019</v>
      </c>
    </row>
    <row r="138" spans="1:9" ht="15.75" x14ac:dyDescent="0.25">
      <c r="A138" s="142"/>
      <c r="B138" s="102" t="s">
        <v>56</v>
      </c>
      <c r="C138" s="189">
        <v>1090</v>
      </c>
      <c r="D138" s="113">
        <v>1075</v>
      </c>
      <c r="E138" s="113">
        <v>1066</v>
      </c>
    </row>
    <row r="139" spans="1:9" ht="15.75" x14ac:dyDescent="0.25">
      <c r="A139" s="142"/>
      <c r="B139" s="102" t="s">
        <v>55</v>
      </c>
      <c r="C139" s="189">
        <v>118</v>
      </c>
      <c r="D139" s="113">
        <v>35</v>
      </c>
      <c r="E139" s="113">
        <v>51</v>
      </c>
    </row>
    <row r="140" spans="1:9" ht="15.75" x14ac:dyDescent="0.25">
      <c r="A140" s="142"/>
      <c r="B140" s="102" t="s">
        <v>435</v>
      </c>
      <c r="C140" s="189">
        <v>49</v>
      </c>
      <c r="D140" s="113">
        <v>35</v>
      </c>
      <c r="E140" s="113">
        <v>29</v>
      </c>
    </row>
    <row r="141" spans="1:9" ht="15.75" x14ac:dyDescent="0.25">
      <c r="A141" s="142"/>
      <c r="B141" s="102" t="s">
        <v>571</v>
      </c>
      <c r="C141" s="189">
        <v>65</v>
      </c>
      <c r="D141" s="113">
        <v>51</v>
      </c>
      <c r="E141" s="113">
        <v>35</v>
      </c>
    </row>
    <row r="142" spans="1:9" ht="10.5" customHeight="1" x14ac:dyDescent="0.25">
      <c r="A142" s="142"/>
      <c r="B142" s="36"/>
      <c r="C142" s="51"/>
      <c r="D142" s="37"/>
      <c r="E142" s="37"/>
    </row>
    <row r="143" spans="1:9" x14ac:dyDescent="0.25">
      <c r="A143" s="142"/>
      <c r="B143" s="333" t="s">
        <v>484</v>
      </c>
      <c r="C143" s="51"/>
      <c r="D143" s="37"/>
      <c r="E143" s="37"/>
    </row>
    <row r="144" spans="1:9" x14ac:dyDescent="0.25">
      <c r="A144" s="142"/>
      <c r="C144" s="51"/>
      <c r="D144" s="37"/>
      <c r="E144" s="37"/>
    </row>
    <row r="145" spans="1:13" s="7" customFormat="1" ht="18.75" x14ac:dyDescent="0.3">
      <c r="A145" s="142"/>
      <c r="B145" s="254" t="s">
        <v>574</v>
      </c>
      <c r="C145" s="109"/>
      <c r="I145" s="6"/>
    </row>
    <row r="146" spans="1:13" ht="9" customHeight="1" x14ac:dyDescent="0.25">
      <c r="A146" s="142"/>
      <c r="B146" s="100"/>
      <c r="C146" s="111">
        <v>3</v>
      </c>
      <c r="I146" s="3"/>
    </row>
    <row r="147" spans="1:13" ht="15.75" x14ac:dyDescent="0.25">
      <c r="A147" s="142"/>
      <c r="B147" s="100" t="s">
        <v>575</v>
      </c>
      <c r="C147" s="111"/>
      <c r="I147" s="3"/>
    </row>
    <row r="148" spans="1:13" ht="9.75" customHeight="1" x14ac:dyDescent="0.25">
      <c r="A148" s="142"/>
      <c r="B148" s="100"/>
      <c r="C148" s="111"/>
      <c r="I148" s="3"/>
    </row>
    <row r="149" spans="1:13" ht="15.75" x14ac:dyDescent="0.25">
      <c r="A149" s="142"/>
      <c r="B149" s="187" t="s">
        <v>244</v>
      </c>
      <c r="C149" s="188">
        <v>2016</v>
      </c>
      <c r="D149" s="185">
        <v>2017</v>
      </c>
      <c r="E149" s="185">
        <v>2018</v>
      </c>
      <c r="F149" s="185">
        <v>2019</v>
      </c>
      <c r="G149" s="4"/>
      <c r="H149" s="4"/>
      <c r="I149" s="4"/>
      <c r="J149" s="4"/>
      <c r="K149" s="4"/>
      <c r="L149" s="4"/>
      <c r="M149" s="4"/>
    </row>
    <row r="150" spans="1:13" ht="15.75" x14ac:dyDescent="0.25">
      <c r="A150" s="253"/>
      <c r="B150" s="102" t="s">
        <v>246</v>
      </c>
      <c r="C150" s="189">
        <v>1226</v>
      </c>
      <c r="D150" s="113">
        <v>1227</v>
      </c>
      <c r="E150" s="113">
        <v>1176</v>
      </c>
      <c r="F150" s="113">
        <v>1117</v>
      </c>
    </row>
    <row r="151" spans="1:13" ht="15.75" x14ac:dyDescent="0.25">
      <c r="A151" s="253"/>
      <c r="B151" s="102" t="s">
        <v>247</v>
      </c>
      <c r="C151" s="189">
        <v>1056</v>
      </c>
      <c r="D151" s="113">
        <v>988</v>
      </c>
      <c r="E151" s="113">
        <v>953</v>
      </c>
      <c r="F151" s="113">
        <v>928</v>
      </c>
    </row>
    <row r="152" spans="1:13" ht="15.75" x14ac:dyDescent="0.25">
      <c r="A152" s="253"/>
      <c r="B152" s="103" t="s">
        <v>248</v>
      </c>
      <c r="C152" s="189">
        <v>961</v>
      </c>
      <c r="D152" s="113">
        <v>946</v>
      </c>
      <c r="E152" s="113">
        <v>922</v>
      </c>
      <c r="F152" s="113">
        <v>942</v>
      </c>
    </row>
    <row r="153" spans="1:13" ht="15.75" x14ac:dyDescent="0.25">
      <c r="A153" s="253"/>
      <c r="B153" s="103" t="s">
        <v>245</v>
      </c>
      <c r="C153" s="189">
        <v>190</v>
      </c>
      <c r="D153" s="113">
        <v>188</v>
      </c>
      <c r="E153" s="113">
        <v>164</v>
      </c>
      <c r="F153" s="113">
        <v>149</v>
      </c>
    </row>
    <row r="154" spans="1:13" ht="15.75" x14ac:dyDescent="0.25">
      <c r="A154" s="253"/>
      <c r="B154" s="114" t="s">
        <v>576</v>
      </c>
      <c r="C154" s="189">
        <v>129</v>
      </c>
      <c r="D154" s="113">
        <v>165</v>
      </c>
      <c r="E154" s="113">
        <v>158</v>
      </c>
      <c r="F154" s="113">
        <v>104</v>
      </c>
    </row>
    <row r="155" spans="1:13" ht="8.25" customHeight="1" x14ac:dyDescent="0.25">
      <c r="A155" s="253"/>
      <c r="B155" s="114"/>
      <c r="C155" s="194"/>
      <c r="D155" s="113"/>
      <c r="E155" s="113"/>
      <c r="F155" s="113"/>
    </row>
    <row r="156" spans="1:13" ht="15.75" x14ac:dyDescent="0.25">
      <c r="A156" s="253"/>
      <c r="B156" s="333" t="s">
        <v>577</v>
      </c>
      <c r="C156" s="194"/>
      <c r="D156" s="113"/>
      <c r="E156" s="113"/>
      <c r="F156" s="113"/>
    </row>
    <row r="157" spans="1:13" ht="11.25" customHeight="1" x14ac:dyDescent="0.25">
      <c r="A157" s="142"/>
      <c r="B157" s="36"/>
      <c r="C157" s="51"/>
      <c r="D157" s="37"/>
      <c r="E157" s="37"/>
    </row>
    <row r="158" spans="1:13" s="7" customFormat="1" ht="18.75" x14ac:dyDescent="0.3">
      <c r="A158" s="142"/>
      <c r="B158" s="254" t="s">
        <v>579</v>
      </c>
      <c r="C158" s="109"/>
      <c r="I158" s="6"/>
    </row>
    <row r="159" spans="1:13" s="20" customFormat="1" ht="9.75" customHeight="1" x14ac:dyDescent="0.25">
      <c r="A159" s="142"/>
      <c r="B159" s="143"/>
      <c r="C159" s="144"/>
      <c r="I159" s="145"/>
    </row>
    <row r="160" spans="1:13" s="20" customFormat="1" ht="15.75" x14ac:dyDescent="0.25">
      <c r="A160" s="142"/>
      <c r="B160" s="143" t="s">
        <v>578</v>
      </c>
      <c r="C160" s="144"/>
      <c r="I160" s="145"/>
    </row>
    <row r="161" spans="1:14" s="20" customFormat="1" ht="9" customHeight="1" x14ac:dyDescent="0.25">
      <c r="A161" s="142"/>
      <c r="B161" s="143"/>
      <c r="C161" s="144"/>
      <c r="I161" s="145"/>
    </row>
    <row r="162" spans="1:14" ht="18.75" customHeight="1" x14ac:dyDescent="0.25">
      <c r="A162" s="142"/>
      <c r="B162" s="187" t="s">
        <v>450</v>
      </c>
      <c r="C162" s="188">
        <v>2016</v>
      </c>
      <c r="D162" s="185">
        <v>2017</v>
      </c>
      <c r="E162" s="185">
        <v>2018</v>
      </c>
      <c r="F162" s="185">
        <v>2019</v>
      </c>
      <c r="G162" s="4"/>
      <c r="H162" s="4"/>
      <c r="I162" s="4"/>
      <c r="J162" s="4"/>
      <c r="K162" s="4"/>
      <c r="L162" s="4"/>
      <c r="M162" s="4"/>
    </row>
    <row r="163" spans="1:14" ht="15.75" x14ac:dyDescent="0.25">
      <c r="A163" s="351" t="s">
        <v>57</v>
      </c>
      <c r="B163" s="103" t="s">
        <v>249</v>
      </c>
      <c r="C163" s="189">
        <v>1248</v>
      </c>
      <c r="D163" s="113">
        <v>1171</v>
      </c>
      <c r="E163" s="113">
        <v>1092</v>
      </c>
      <c r="F163" s="113">
        <v>1170</v>
      </c>
    </row>
    <row r="164" spans="1:14" ht="15.75" x14ac:dyDescent="0.25">
      <c r="A164" s="352"/>
      <c r="B164" s="133" t="s">
        <v>200</v>
      </c>
      <c r="C164" s="179">
        <v>628</v>
      </c>
      <c r="D164" s="104">
        <v>637</v>
      </c>
      <c r="E164" s="104">
        <v>642</v>
      </c>
      <c r="F164" s="104">
        <v>687</v>
      </c>
    </row>
    <row r="165" spans="1:14" ht="15.75" x14ac:dyDescent="0.25">
      <c r="A165" s="352"/>
      <c r="B165" s="133" t="s">
        <v>201</v>
      </c>
      <c r="C165" s="179">
        <v>522</v>
      </c>
      <c r="D165" s="104">
        <v>539</v>
      </c>
      <c r="E165" s="104">
        <v>604</v>
      </c>
      <c r="F165" s="104">
        <v>588</v>
      </c>
    </row>
    <row r="166" spans="1:14" ht="7.5" customHeight="1" x14ac:dyDescent="0.25">
      <c r="A166" s="253"/>
      <c r="B166" s="4"/>
      <c r="C166" s="51"/>
      <c r="D166" s="37"/>
      <c r="E166" s="37"/>
    </row>
    <row r="167" spans="1:14" x14ac:dyDescent="0.25">
      <c r="A167" s="253"/>
      <c r="B167" s="333" t="s">
        <v>442</v>
      </c>
      <c r="C167" s="75"/>
      <c r="D167" s="93"/>
      <c r="E167" s="93"/>
    </row>
    <row r="168" spans="1:14" ht="9.75" customHeight="1" x14ac:dyDescent="0.25">
      <c r="A168" s="253"/>
      <c r="B168" s="57"/>
      <c r="C168" s="75"/>
      <c r="D168" s="37"/>
      <c r="E168" s="37"/>
    </row>
    <row r="169" spans="1:14" s="7" customFormat="1" ht="18.75" x14ac:dyDescent="0.3">
      <c r="A169" s="142"/>
      <c r="B169" s="254" t="s">
        <v>582</v>
      </c>
      <c r="C169" s="109"/>
      <c r="I169" s="6"/>
    </row>
    <row r="170" spans="1:14" ht="7.5" customHeight="1" x14ac:dyDescent="0.25">
      <c r="N170" s="4"/>
    </row>
    <row r="171" spans="1:14" ht="14.25" customHeight="1" x14ac:dyDescent="0.25">
      <c r="B171" s="143" t="s">
        <v>583</v>
      </c>
      <c r="N171" s="4"/>
    </row>
    <row r="172" spans="1:14" ht="9" customHeight="1" x14ac:dyDescent="0.25">
      <c r="N172" s="4"/>
    </row>
    <row r="173" spans="1:14" ht="18.75" customHeight="1" x14ac:dyDescent="0.25">
      <c r="A173" s="142"/>
      <c r="B173" s="177" t="s">
        <v>585</v>
      </c>
      <c r="C173" s="188">
        <v>2016</v>
      </c>
      <c r="D173" s="185">
        <v>2017</v>
      </c>
      <c r="E173" s="185">
        <v>2018</v>
      </c>
      <c r="F173" s="185">
        <v>2019</v>
      </c>
      <c r="G173" s="4"/>
      <c r="H173" s="4"/>
      <c r="I173" s="4"/>
      <c r="J173" s="4"/>
      <c r="K173" s="4"/>
      <c r="L173" s="4"/>
      <c r="M173" s="4"/>
    </row>
    <row r="174" spans="1:14" ht="15.75" x14ac:dyDescent="0.25">
      <c r="A174" s="253"/>
      <c r="B174" s="121" t="s">
        <v>387</v>
      </c>
      <c r="C174" s="222">
        <v>291</v>
      </c>
      <c r="D174" s="122">
        <v>316</v>
      </c>
      <c r="E174" s="122">
        <v>334</v>
      </c>
      <c r="F174" s="122">
        <v>350</v>
      </c>
    </row>
    <row r="175" spans="1:14" ht="15.75" x14ac:dyDescent="0.25">
      <c r="A175" s="253"/>
      <c r="B175" s="137" t="s">
        <v>388</v>
      </c>
      <c r="C175" s="222">
        <v>79</v>
      </c>
      <c r="D175" s="122">
        <v>70</v>
      </c>
      <c r="E175" s="122">
        <v>92</v>
      </c>
      <c r="F175" s="122">
        <v>91</v>
      </c>
    </row>
    <row r="176" spans="1:14" ht="15.75" x14ac:dyDescent="0.25">
      <c r="A176" s="253"/>
      <c r="B176" s="136" t="s">
        <v>389</v>
      </c>
      <c r="C176" s="222">
        <v>41</v>
      </c>
      <c r="D176" s="122">
        <v>34</v>
      </c>
      <c r="E176" s="122">
        <v>34</v>
      </c>
      <c r="F176" s="122">
        <v>25</v>
      </c>
    </row>
    <row r="177" spans="1:13" ht="15.75" x14ac:dyDescent="0.25">
      <c r="A177" s="253"/>
      <c r="B177" s="137" t="s">
        <v>390</v>
      </c>
      <c r="C177" s="222">
        <v>19</v>
      </c>
      <c r="D177" s="122">
        <v>16</v>
      </c>
      <c r="E177" s="122">
        <v>22</v>
      </c>
      <c r="F177" s="122">
        <v>20</v>
      </c>
    </row>
    <row r="178" spans="1:13" ht="15.75" x14ac:dyDescent="0.25">
      <c r="A178" s="253"/>
      <c r="B178" s="136" t="s">
        <v>391</v>
      </c>
      <c r="C178" s="222">
        <v>13</v>
      </c>
      <c r="D178" s="122">
        <v>24</v>
      </c>
      <c r="E178" s="122">
        <v>16</v>
      </c>
      <c r="F178" s="122">
        <v>14</v>
      </c>
    </row>
    <row r="179" spans="1:13" ht="15.75" x14ac:dyDescent="0.25">
      <c r="A179" s="253"/>
      <c r="B179" s="120" t="s">
        <v>306</v>
      </c>
      <c r="C179" s="120">
        <v>79</v>
      </c>
      <c r="D179" s="120">
        <v>79</v>
      </c>
      <c r="E179" s="120">
        <v>106</v>
      </c>
      <c r="F179" s="120">
        <v>88</v>
      </c>
    </row>
    <row r="180" spans="1:13" x14ac:dyDescent="0.25">
      <c r="A180" s="253"/>
      <c r="B180" s="14"/>
      <c r="C180" s="82"/>
      <c r="D180" s="37"/>
      <c r="E180" s="37"/>
    </row>
    <row r="181" spans="1:13" s="7" customFormat="1" ht="18.75" x14ac:dyDescent="0.3">
      <c r="A181" s="142"/>
      <c r="B181" s="254" t="s">
        <v>580</v>
      </c>
      <c r="C181" s="109"/>
      <c r="I181" s="6"/>
    </row>
    <row r="182" spans="1:13" ht="9.75" customHeight="1" x14ac:dyDescent="0.25">
      <c r="B182" s="3"/>
      <c r="C182" s="5"/>
    </row>
    <row r="183" spans="1:13" ht="15.75" x14ac:dyDescent="0.25">
      <c r="B183" s="143" t="s">
        <v>581</v>
      </c>
      <c r="C183" s="5"/>
    </row>
    <row r="184" spans="1:13" ht="8.25" customHeight="1" x14ac:dyDescent="0.25">
      <c r="B184" s="3"/>
      <c r="C184" s="5"/>
    </row>
    <row r="185" spans="1:13" ht="15.75" x14ac:dyDescent="0.25">
      <c r="A185" s="142"/>
      <c r="B185" s="220" t="s">
        <v>374</v>
      </c>
      <c r="C185" s="188">
        <v>2016</v>
      </c>
      <c r="D185" s="185">
        <v>2017</v>
      </c>
      <c r="E185" s="185">
        <v>2018</v>
      </c>
      <c r="F185" s="185">
        <v>2019</v>
      </c>
      <c r="H185" s="4"/>
      <c r="I185" s="4"/>
      <c r="J185" s="4"/>
      <c r="K185" s="4"/>
      <c r="L185" s="4"/>
      <c r="M185" s="4"/>
    </row>
    <row r="186" spans="1:13" ht="15.75" x14ac:dyDescent="0.25">
      <c r="A186" s="253"/>
      <c r="B186" s="103" t="s">
        <v>377</v>
      </c>
      <c r="C186" s="222">
        <v>289</v>
      </c>
      <c r="D186" s="122">
        <v>301</v>
      </c>
      <c r="E186" s="122">
        <v>340</v>
      </c>
      <c r="F186" s="122">
        <v>361</v>
      </c>
    </row>
    <row r="187" spans="1:13" ht="15.75" x14ac:dyDescent="0.25">
      <c r="A187" s="253"/>
      <c r="B187" s="102" t="s">
        <v>376</v>
      </c>
      <c r="C187" s="222">
        <v>77</v>
      </c>
      <c r="D187" s="122">
        <v>97</v>
      </c>
      <c r="E187" s="122">
        <v>98</v>
      </c>
      <c r="F187" s="122">
        <v>82</v>
      </c>
    </row>
    <row r="188" spans="1:13" ht="15.75" x14ac:dyDescent="0.25">
      <c r="A188" s="253"/>
      <c r="B188" s="132" t="s">
        <v>378</v>
      </c>
      <c r="C188" s="222">
        <v>65</v>
      </c>
      <c r="D188" s="122">
        <v>85</v>
      </c>
      <c r="E188" s="122">
        <v>81</v>
      </c>
      <c r="F188" s="122">
        <v>85</v>
      </c>
    </row>
    <row r="189" spans="1:13" ht="15.75" x14ac:dyDescent="0.25">
      <c r="A189" s="253"/>
      <c r="B189" s="133" t="s">
        <v>380</v>
      </c>
      <c r="C189" s="222">
        <v>77</v>
      </c>
      <c r="D189" s="122">
        <v>78</v>
      </c>
      <c r="E189" s="122">
        <v>88</v>
      </c>
      <c r="F189" s="122">
        <v>70</v>
      </c>
    </row>
    <row r="190" spans="1:13" ht="15.75" x14ac:dyDescent="0.25">
      <c r="A190" s="253"/>
      <c r="B190" s="132" t="s">
        <v>384</v>
      </c>
      <c r="C190" s="222">
        <v>47</v>
      </c>
      <c r="D190" s="122">
        <v>53</v>
      </c>
      <c r="E190" s="122">
        <v>50</v>
      </c>
      <c r="F190" s="122">
        <v>46</v>
      </c>
    </row>
    <row r="191" spans="1:13" ht="15.75" x14ac:dyDescent="0.25">
      <c r="A191" s="253"/>
      <c r="B191" s="133" t="s">
        <v>382</v>
      </c>
      <c r="C191" s="222">
        <v>53</v>
      </c>
      <c r="D191" s="122">
        <v>42</v>
      </c>
      <c r="E191" s="122">
        <v>42</v>
      </c>
      <c r="F191" s="122">
        <v>39</v>
      </c>
    </row>
    <row r="192" spans="1:13" ht="15.75" x14ac:dyDescent="0.25">
      <c r="A192" s="253"/>
      <c r="B192" s="133" t="s">
        <v>383</v>
      </c>
      <c r="C192" s="222">
        <v>23</v>
      </c>
      <c r="D192" s="122">
        <v>27</v>
      </c>
      <c r="E192" s="122">
        <v>28</v>
      </c>
      <c r="F192" s="122">
        <v>35</v>
      </c>
    </row>
    <row r="193" spans="1:13" ht="15.75" x14ac:dyDescent="0.25">
      <c r="A193" s="253"/>
      <c r="B193" s="132" t="s">
        <v>379</v>
      </c>
      <c r="C193" s="222">
        <v>32</v>
      </c>
      <c r="D193" s="122">
        <v>23</v>
      </c>
      <c r="E193" s="122">
        <v>25</v>
      </c>
      <c r="F193" s="122">
        <v>21</v>
      </c>
    </row>
    <row r="194" spans="1:13" ht="15.75" x14ac:dyDescent="0.25">
      <c r="A194" s="253"/>
      <c r="B194" s="132" t="s">
        <v>381</v>
      </c>
      <c r="C194" s="222">
        <v>18</v>
      </c>
      <c r="D194" s="122">
        <v>15</v>
      </c>
      <c r="E194" s="122">
        <v>14</v>
      </c>
      <c r="F194" s="122">
        <v>10</v>
      </c>
    </row>
    <row r="195" spans="1:13" ht="15.75" x14ac:dyDescent="0.25">
      <c r="A195" s="253"/>
      <c r="B195" s="1" t="s">
        <v>433</v>
      </c>
      <c r="C195" s="222">
        <v>10</v>
      </c>
      <c r="D195" s="122">
        <v>12</v>
      </c>
      <c r="E195" s="122">
        <v>14</v>
      </c>
      <c r="F195" s="122">
        <v>12</v>
      </c>
    </row>
    <row r="196" spans="1:13" ht="8.25" customHeight="1" x14ac:dyDescent="0.25">
      <c r="A196" s="142"/>
      <c r="C196" s="51"/>
      <c r="D196" s="37"/>
      <c r="E196" s="37"/>
    </row>
    <row r="197" spans="1:13" x14ac:dyDescent="0.25">
      <c r="B197" s="333" t="s">
        <v>442</v>
      </c>
      <c r="C197" s="51"/>
      <c r="D197" s="5"/>
      <c r="E197" s="5"/>
    </row>
    <row r="198" spans="1:13" x14ac:dyDescent="0.25">
      <c r="B198" s="333" t="s">
        <v>547</v>
      </c>
      <c r="C198" s="51"/>
      <c r="D198" s="5"/>
      <c r="E198" s="5"/>
    </row>
    <row r="200" spans="1:13" s="7" customFormat="1" ht="18.75" x14ac:dyDescent="0.3">
      <c r="A200" s="142"/>
      <c r="B200" s="254" t="s">
        <v>584</v>
      </c>
      <c r="C200" s="109"/>
      <c r="I200" s="6"/>
    </row>
    <row r="201" spans="1:13" s="20" customFormat="1" ht="9.75" customHeight="1" x14ac:dyDescent="0.25">
      <c r="A201" s="142"/>
      <c r="B201" s="143"/>
      <c r="C201" s="144"/>
      <c r="I201" s="145"/>
    </row>
    <row r="202" spans="1:13" s="20" customFormat="1" ht="15.75" x14ac:dyDescent="0.25">
      <c r="A202" s="142"/>
      <c r="B202" s="143" t="s">
        <v>586</v>
      </c>
      <c r="C202" s="144"/>
      <c r="I202" s="145"/>
    </row>
    <row r="203" spans="1:13" s="20" customFormat="1" ht="6.75" customHeight="1" x14ac:dyDescent="0.25">
      <c r="A203" s="142"/>
      <c r="B203" s="143"/>
      <c r="C203" s="144"/>
      <c r="I203" s="145"/>
    </row>
    <row r="204" spans="1:13" ht="17.25" customHeight="1" x14ac:dyDescent="0.25">
      <c r="A204" s="142"/>
      <c r="B204" s="223" t="s">
        <v>451</v>
      </c>
      <c r="C204" s="225">
        <v>2016</v>
      </c>
      <c r="D204" s="224">
        <v>2017</v>
      </c>
      <c r="E204" s="224">
        <v>2018</v>
      </c>
      <c r="F204" s="224">
        <v>2019</v>
      </c>
      <c r="G204" s="4"/>
      <c r="H204" s="4"/>
      <c r="I204" s="4"/>
      <c r="J204" s="4"/>
      <c r="K204" s="4"/>
      <c r="L204" s="4"/>
      <c r="M204" s="4"/>
    </row>
    <row r="205" spans="1:13" ht="15.75" x14ac:dyDescent="0.25">
      <c r="A205" s="253"/>
      <c r="B205" s="146" t="s">
        <v>410</v>
      </c>
      <c r="C205" s="226">
        <v>46</v>
      </c>
      <c r="D205" s="147">
        <v>35</v>
      </c>
      <c r="E205" s="147">
        <v>51</v>
      </c>
      <c r="F205" s="147">
        <v>33</v>
      </c>
    </row>
    <row r="206" spans="1:13" ht="15.75" x14ac:dyDescent="0.25">
      <c r="A206" s="253"/>
      <c r="B206" s="148" t="s">
        <v>411</v>
      </c>
      <c r="C206" s="226">
        <v>204</v>
      </c>
      <c r="D206" s="147">
        <v>190</v>
      </c>
      <c r="E206" s="147">
        <v>181</v>
      </c>
      <c r="F206" s="147">
        <v>156</v>
      </c>
    </row>
    <row r="207" spans="1:13" ht="15.75" x14ac:dyDescent="0.25">
      <c r="A207" s="253"/>
      <c r="B207" s="149" t="s">
        <v>412</v>
      </c>
      <c r="C207" s="226">
        <v>296</v>
      </c>
      <c r="D207" s="147">
        <v>290</v>
      </c>
      <c r="E207" s="147">
        <v>361</v>
      </c>
      <c r="F207" s="147">
        <v>372</v>
      </c>
    </row>
    <row r="208" spans="1:13" ht="10.5" customHeight="1" x14ac:dyDescent="0.25">
      <c r="A208" s="253"/>
      <c r="B208" s="95"/>
      <c r="C208" s="51"/>
      <c r="D208" s="37"/>
      <c r="E208" s="37"/>
    </row>
    <row r="209" spans="1:13" x14ac:dyDescent="0.25">
      <c r="A209" s="253"/>
      <c r="B209" s="333" t="s">
        <v>442</v>
      </c>
      <c r="C209" s="51"/>
      <c r="D209" s="37"/>
      <c r="E209" s="37"/>
    </row>
    <row r="210" spans="1:13" x14ac:dyDescent="0.25">
      <c r="A210" s="253"/>
      <c r="B210" s="333" t="s">
        <v>587</v>
      </c>
      <c r="C210" s="82"/>
      <c r="D210" s="37"/>
      <c r="E210" s="37"/>
    </row>
    <row r="211" spans="1:13" x14ac:dyDescent="0.25">
      <c r="A211" s="253"/>
      <c r="B211" s="14"/>
      <c r="C211" s="82"/>
      <c r="D211" s="37"/>
      <c r="E211" s="37"/>
    </row>
    <row r="212" spans="1:13" s="7" customFormat="1" ht="18.75" x14ac:dyDescent="0.3">
      <c r="A212" s="142"/>
      <c r="B212" s="254" t="s">
        <v>588</v>
      </c>
      <c r="I212" s="6"/>
    </row>
    <row r="213" spans="1:13" s="20" customFormat="1" ht="7.5" customHeight="1" x14ac:dyDescent="0.25">
      <c r="A213" s="142"/>
      <c r="B213" s="143"/>
      <c r="I213" s="145"/>
    </row>
    <row r="214" spans="1:13" s="20" customFormat="1" ht="13.5" customHeight="1" x14ac:dyDescent="0.25">
      <c r="A214" s="142"/>
      <c r="B214" s="143" t="s">
        <v>735</v>
      </c>
      <c r="I214" s="145"/>
    </row>
    <row r="215" spans="1:13" s="20" customFormat="1" ht="7.5" customHeight="1" x14ac:dyDescent="0.25">
      <c r="A215" s="142"/>
      <c r="B215" s="143"/>
      <c r="I215" s="145"/>
    </row>
    <row r="216" spans="1:13" ht="18" customHeight="1" x14ac:dyDescent="0.25">
      <c r="A216" s="142"/>
      <c r="B216" s="187" t="s">
        <v>590</v>
      </c>
      <c r="C216" s="188">
        <v>2016</v>
      </c>
      <c r="D216" s="185">
        <v>2017</v>
      </c>
      <c r="E216" s="185">
        <v>2018</v>
      </c>
      <c r="F216" s="185">
        <v>2019</v>
      </c>
      <c r="G216" s="4"/>
      <c r="H216" s="4"/>
      <c r="I216" s="4"/>
      <c r="J216" s="4"/>
      <c r="K216" s="4"/>
      <c r="L216" s="4"/>
      <c r="M216" s="4"/>
    </row>
    <row r="217" spans="1:13" ht="15.75" x14ac:dyDescent="0.25">
      <c r="A217" s="253"/>
      <c r="B217" s="307" t="s">
        <v>224</v>
      </c>
      <c r="C217" s="308">
        <v>445</v>
      </c>
      <c r="D217" s="309">
        <v>350</v>
      </c>
      <c r="E217" s="309">
        <v>331</v>
      </c>
      <c r="F217" s="309">
        <v>359</v>
      </c>
    </row>
    <row r="218" spans="1:13" ht="15.75" x14ac:dyDescent="0.25">
      <c r="A218" s="351" t="s">
        <v>57</v>
      </c>
      <c r="B218" s="102" t="s">
        <v>250</v>
      </c>
      <c r="C218" s="222">
        <v>202</v>
      </c>
      <c r="D218" s="122">
        <v>222</v>
      </c>
      <c r="E218" s="122">
        <v>221</v>
      </c>
      <c r="F218" s="122">
        <v>231</v>
      </c>
    </row>
    <row r="219" spans="1:13" ht="15.75" x14ac:dyDescent="0.25">
      <c r="A219" s="352"/>
      <c r="B219" s="103" t="s">
        <v>251</v>
      </c>
      <c r="C219" s="222">
        <v>189</v>
      </c>
      <c r="D219" s="122">
        <v>81</v>
      </c>
      <c r="E219" s="122">
        <v>83</v>
      </c>
      <c r="F219" s="122">
        <v>92</v>
      </c>
    </row>
    <row r="220" spans="1:13" ht="15.75" x14ac:dyDescent="0.25">
      <c r="A220" s="352"/>
      <c r="B220" s="133" t="s">
        <v>252</v>
      </c>
      <c r="C220" s="217">
        <v>63</v>
      </c>
      <c r="D220" s="138">
        <v>51</v>
      </c>
      <c r="E220" s="138">
        <v>39</v>
      </c>
      <c r="F220" s="138">
        <v>47</v>
      </c>
    </row>
    <row r="221" spans="1:13" ht="8.25" customHeight="1" x14ac:dyDescent="0.25">
      <c r="A221" s="253"/>
      <c r="B221" s="120"/>
      <c r="C221" s="150"/>
      <c r="D221" s="150"/>
      <c r="E221" s="150"/>
    </row>
    <row r="222" spans="1:13" ht="15.75" x14ac:dyDescent="0.25">
      <c r="A222" s="253"/>
      <c r="B222" s="333" t="s">
        <v>449</v>
      </c>
      <c r="C222" s="122"/>
      <c r="D222" s="122"/>
      <c r="E222" s="122"/>
    </row>
    <row r="223" spans="1:13" ht="11.25" customHeight="1" x14ac:dyDescent="0.25">
      <c r="A223" s="253"/>
      <c r="B223" s="102"/>
      <c r="C223" s="122"/>
      <c r="D223" s="122"/>
      <c r="E223" s="122"/>
    </row>
    <row r="224" spans="1:13" s="7" customFormat="1" ht="18.75" x14ac:dyDescent="0.3">
      <c r="A224" s="142"/>
      <c r="B224" s="254" t="s">
        <v>589</v>
      </c>
      <c r="I224" s="6"/>
    </row>
    <row r="225" spans="1:14" s="11" customFormat="1" ht="7.5" customHeight="1" x14ac:dyDescent="0.25">
      <c r="A225" s="289"/>
      <c r="B225" s="10"/>
      <c r="C225" s="8"/>
      <c r="D225" s="8"/>
      <c r="E225" s="8"/>
      <c r="F225" s="8"/>
    </row>
    <row r="226" spans="1:14" s="11" customFormat="1" ht="15.75" x14ac:dyDescent="0.25">
      <c r="A226" s="289"/>
      <c r="B226" s="143" t="s">
        <v>591</v>
      </c>
      <c r="C226" s="8"/>
      <c r="D226" s="8"/>
      <c r="E226" s="8"/>
      <c r="F226" s="8"/>
    </row>
    <row r="227" spans="1:14" s="11" customFormat="1" ht="6.75" customHeight="1" x14ac:dyDescent="0.25">
      <c r="A227" s="289"/>
      <c r="B227" s="10"/>
      <c r="C227" s="8"/>
      <c r="D227" s="8"/>
      <c r="E227" s="8"/>
      <c r="F227" s="8"/>
    </row>
    <row r="228" spans="1:14" ht="15.75" x14ac:dyDescent="0.25">
      <c r="A228" s="253"/>
      <c r="B228" s="187" t="s">
        <v>253</v>
      </c>
      <c r="C228" s="188">
        <v>2016</v>
      </c>
      <c r="D228" s="185">
        <v>2017</v>
      </c>
      <c r="E228" s="185">
        <v>2018</v>
      </c>
      <c r="F228" s="185">
        <v>2019</v>
      </c>
    </row>
    <row r="229" spans="1:14" ht="15.75" x14ac:dyDescent="0.25">
      <c r="A229" s="253"/>
      <c r="B229" s="113" t="s">
        <v>56</v>
      </c>
      <c r="C229" s="189">
        <v>412</v>
      </c>
      <c r="D229" s="113">
        <v>405</v>
      </c>
      <c r="E229" s="113">
        <v>447</v>
      </c>
      <c r="F229" s="113">
        <v>362</v>
      </c>
    </row>
    <row r="230" spans="1:14" ht="15.75" x14ac:dyDescent="0.25">
      <c r="A230" s="142"/>
      <c r="B230" s="102" t="s">
        <v>55</v>
      </c>
      <c r="C230" s="189">
        <v>2878</v>
      </c>
      <c r="D230" s="113">
        <v>2893</v>
      </c>
      <c r="E230" s="113">
        <v>2782</v>
      </c>
      <c r="F230" s="113">
        <v>2744</v>
      </c>
    </row>
    <row r="231" spans="1:14" ht="15.75" x14ac:dyDescent="0.25">
      <c r="B231" s="114" t="s">
        <v>341</v>
      </c>
      <c r="C231" s="190">
        <v>288</v>
      </c>
      <c r="D231" s="115">
        <v>237</v>
      </c>
      <c r="E231" s="115">
        <v>156</v>
      </c>
      <c r="F231" s="115">
        <v>152</v>
      </c>
    </row>
    <row r="232" spans="1:14" x14ac:dyDescent="0.25">
      <c r="B232" s="4"/>
      <c r="C232" s="51"/>
    </row>
    <row r="233" spans="1:14" x14ac:dyDescent="0.25">
      <c r="B233" s="3"/>
      <c r="C233" s="52"/>
    </row>
    <row r="237" spans="1:14" x14ac:dyDescent="0.25">
      <c r="N237" s="4"/>
    </row>
    <row r="238" spans="1:14" x14ac:dyDescent="0.25">
      <c r="B238" s="3"/>
    </row>
    <row r="239" spans="1:14" s="11" customFormat="1" x14ac:dyDescent="0.25">
      <c r="A239" s="289"/>
    </row>
    <row r="253" spans="2:2" x14ac:dyDescent="0.25">
      <c r="B253" s="1" t="s">
        <v>94</v>
      </c>
    </row>
  </sheetData>
  <mergeCells count="2">
    <mergeCell ref="A163:A165"/>
    <mergeCell ref="A218:A220"/>
  </mergeCells>
  <hyperlinks>
    <hyperlink ref="K4" location="Contents!A1" display="Link to contents page" xr:uid="{00000000-0004-0000-0700-000000000000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P53"/>
  <sheetViews>
    <sheetView showGridLines="0" zoomScale="90" zoomScaleNormal="90" workbookViewId="0"/>
  </sheetViews>
  <sheetFormatPr defaultRowHeight="15" x14ac:dyDescent="0.25"/>
  <cols>
    <col min="1" max="1" width="1" style="11" customWidth="1"/>
    <col min="2" max="2" width="51.5703125" style="11" customWidth="1"/>
    <col min="3" max="4" width="11.140625" style="11" customWidth="1"/>
    <col min="5" max="5" width="11" style="11" customWidth="1"/>
    <col min="6" max="16384" width="9.140625" style="11"/>
  </cols>
  <sheetData>
    <row r="1" spans="1:16" ht="5.25" customHeight="1" x14ac:dyDescent="0.25"/>
    <row r="2" spans="1:16" ht="23.25" x14ac:dyDescent="0.25">
      <c r="B2" s="252" t="s">
        <v>492</v>
      </c>
    </row>
    <row r="3" spans="1:16" ht="7.5" customHeight="1" x14ac:dyDescent="0.25">
      <c r="B3" s="252"/>
    </row>
    <row r="4" spans="1:16" ht="21" x14ac:dyDescent="0.35">
      <c r="B4" s="255" t="s">
        <v>592</v>
      </c>
      <c r="P4" s="123" t="s">
        <v>432</v>
      </c>
    </row>
    <row r="5" spans="1:16" ht="9" customHeight="1" x14ac:dyDescent="0.35">
      <c r="B5" s="255"/>
      <c r="K5" s="123"/>
    </row>
    <row r="6" spans="1:16" s="7" customFormat="1" ht="18.75" x14ac:dyDescent="0.3">
      <c r="A6" s="142"/>
      <c r="B6" s="254" t="s">
        <v>593</v>
      </c>
      <c r="I6" s="6"/>
    </row>
    <row r="7" spans="1:16" s="20" customFormat="1" ht="7.5" customHeight="1" x14ac:dyDescent="0.3">
      <c r="A7" s="142"/>
      <c r="B7" s="256"/>
      <c r="C7" s="256"/>
      <c r="J7" s="145"/>
    </row>
    <row r="8" spans="1:16" s="20" customFormat="1" ht="15.75" x14ac:dyDescent="0.25">
      <c r="A8" s="142"/>
      <c r="B8" s="143" t="s">
        <v>594</v>
      </c>
      <c r="C8" s="143"/>
      <c r="H8" s="299"/>
      <c r="I8" s="191"/>
      <c r="J8" s="300"/>
      <c r="K8" s="191"/>
      <c r="L8" s="191"/>
      <c r="M8" s="191"/>
      <c r="N8" s="191"/>
      <c r="O8" s="191"/>
      <c r="P8" s="191"/>
    </row>
    <row r="9" spans="1:16" ht="8.25" customHeight="1" x14ac:dyDescent="0.25"/>
    <row r="10" spans="1:16" ht="18.75" customHeight="1" x14ac:dyDescent="0.25">
      <c r="B10" s="177" t="s">
        <v>60</v>
      </c>
      <c r="C10" s="188">
        <v>2014</v>
      </c>
      <c r="D10" s="177">
        <v>2016</v>
      </c>
      <c r="E10" s="177">
        <v>2017</v>
      </c>
      <c r="F10" s="177">
        <v>2018</v>
      </c>
      <c r="G10" s="177">
        <v>2019</v>
      </c>
    </row>
    <row r="11" spans="1:16" ht="15.75" x14ac:dyDescent="0.25">
      <c r="B11" s="102" t="s">
        <v>225</v>
      </c>
      <c r="C11" s="227">
        <v>26</v>
      </c>
      <c r="D11" s="153">
        <v>32</v>
      </c>
      <c r="E11" s="153">
        <v>13</v>
      </c>
      <c r="F11" s="153">
        <v>20</v>
      </c>
      <c r="G11" s="153">
        <v>21</v>
      </c>
      <c r="H11" s="12"/>
    </row>
    <row r="12" spans="1:16" ht="15.75" x14ac:dyDescent="0.25">
      <c r="B12" s="121" t="s">
        <v>226</v>
      </c>
      <c r="C12" s="227">
        <v>24</v>
      </c>
      <c r="D12" s="153">
        <v>23</v>
      </c>
      <c r="E12" s="153">
        <v>23</v>
      </c>
      <c r="F12" s="153">
        <v>37</v>
      </c>
      <c r="G12" s="153">
        <v>31</v>
      </c>
      <c r="H12" s="12"/>
    </row>
    <row r="13" spans="1:16" ht="15.75" x14ac:dyDescent="0.25">
      <c r="B13" s="154" t="s">
        <v>80</v>
      </c>
      <c r="C13" s="228">
        <v>50</v>
      </c>
      <c r="D13" s="155">
        <v>55</v>
      </c>
      <c r="E13" s="155">
        <v>36</v>
      </c>
      <c r="F13" s="155">
        <v>57</v>
      </c>
      <c r="G13" s="155">
        <v>52</v>
      </c>
      <c r="H13" s="12"/>
    </row>
    <row r="14" spans="1:16" ht="6.75" customHeight="1" x14ac:dyDescent="0.35">
      <c r="B14" s="255"/>
      <c r="K14" s="123"/>
    </row>
    <row r="15" spans="1:16" s="7" customFormat="1" ht="18.75" x14ac:dyDescent="0.3">
      <c r="A15" s="142"/>
      <c r="B15" s="254" t="s">
        <v>596</v>
      </c>
      <c r="I15" s="6"/>
    </row>
    <row r="16" spans="1:16" s="20" customFormat="1" ht="7.5" customHeight="1" x14ac:dyDescent="0.3">
      <c r="A16" s="142"/>
      <c r="B16" s="256"/>
      <c r="C16" s="256"/>
      <c r="J16" s="145"/>
    </row>
    <row r="17" spans="1:16" s="20" customFormat="1" ht="15.75" x14ac:dyDescent="0.25">
      <c r="A17" s="142"/>
      <c r="B17" s="143" t="s">
        <v>597</v>
      </c>
      <c r="C17" s="143"/>
      <c r="H17" s="299"/>
      <c r="I17" s="191"/>
      <c r="J17" s="300"/>
      <c r="K17" s="191"/>
      <c r="L17" s="191"/>
      <c r="M17" s="191"/>
      <c r="N17" s="191"/>
      <c r="O17" s="191"/>
      <c r="P17" s="191"/>
    </row>
    <row r="18" spans="1:16" ht="8.25" customHeight="1" x14ac:dyDescent="0.25"/>
    <row r="19" spans="1:16" ht="16.5" customHeight="1" x14ac:dyDescent="0.25">
      <c r="B19" s="177" t="s">
        <v>22</v>
      </c>
      <c r="C19" s="188">
        <v>2014</v>
      </c>
      <c r="D19" s="177">
        <v>2016</v>
      </c>
      <c r="E19" s="177">
        <v>2017</v>
      </c>
      <c r="F19" s="177">
        <v>2018</v>
      </c>
      <c r="G19" s="177">
        <v>2019</v>
      </c>
    </row>
    <row r="20" spans="1:16" ht="15.75" x14ac:dyDescent="0.25">
      <c r="B20" s="102" t="s">
        <v>190</v>
      </c>
      <c r="C20" s="227">
        <v>38</v>
      </c>
      <c r="D20" s="153">
        <v>48</v>
      </c>
      <c r="E20" s="153">
        <v>34</v>
      </c>
      <c r="F20" s="153">
        <v>51</v>
      </c>
      <c r="G20" s="153">
        <v>46</v>
      </c>
      <c r="H20" s="12"/>
    </row>
    <row r="21" spans="1:16" ht="15.75" x14ac:dyDescent="0.25">
      <c r="B21" s="156" t="s">
        <v>50</v>
      </c>
      <c r="C21" s="229">
        <v>12</v>
      </c>
      <c r="D21" s="157">
        <v>7</v>
      </c>
      <c r="E21" s="157">
        <v>2</v>
      </c>
      <c r="F21" s="157">
        <v>6</v>
      </c>
      <c r="G21" s="157">
        <v>6</v>
      </c>
      <c r="H21" s="12"/>
    </row>
    <row r="22" spans="1:16" ht="15.75" x14ac:dyDescent="0.25">
      <c r="B22" s="154" t="s">
        <v>16</v>
      </c>
      <c r="C22" s="228">
        <v>50</v>
      </c>
      <c r="D22" s="155">
        <v>55</v>
      </c>
      <c r="E22" s="155">
        <v>36</v>
      </c>
      <c r="F22" s="155">
        <v>57</v>
      </c>
      <c r="G22" s="155">
        <v>52</v>
      </c>
      <c r="H22" s="12"/>
    </row>
    <row r="23" spans="1:16" ht="6.75" customHeight="1" x14ac:dyDescent="0.35">
      <c r="B23" s="255"/>
      <c r="K23" s="123"/>
    </row>
    <row r="24" spans="1:16" s="7" customFormat="1" ht="18.75" x14ac:dyDescent="0.3">
      <c r="A24" s="142"/>
      <c r="B24" s="254" t="s">
        <v>598</v>
      </c>
      <c r="I24" s="6"/>
    </row>
    <row r="25" spans="1:16" s="20" customFormat="1" ht="7.5" customHeight="1" x14ac:dyDescent="0.3">
      <c r="A25" s="142"/>
      <c r="B25" s="256"/>
      <c r="C25" s="256"/>
      <c r="J25" s="145"/>
    </row>
    <row r="26" spans="1:16" s="20" customFormat="1" ht="15.75" x14ac:dyDescent="0.25">
      <c r="A26" s="142"/>
      <c r="B26" s="143" t="s">
        <v>599</v>
      </c>
      <c r="C26" s="143"/>
      <c r="H26" s="299"/>
      <c r="I26" s="191"/>
      <c r="J26" s="300"/>
      <c r="K26" s="191"/>
      <c r="L26" s="191"/>
      <c r="M26" s="191"/>
      <c r="N26" s="191"/>
      <c r="O26" s="191"/>
      <c r="P26" s="191"/>
    </row>
    <row r="27" spans="1:16" ht="6.75" customHeight="1" x14ac:dyDescent="0.35">
      <c r="B27" s="255"/>
      <c r="K27" s="123"/>
    </row>
    <row r="28" spans="1:16" ht="17.25" customHeight="1" x14ac:dyDescent="0.25">
      <c r="B28" s="177" t="s">
        <v>61</v>
      </c>
      <c r="C28" s="188">
        <v>2014</v>
      </c>
      <c r="D28" s="177">
        <v>2016</v>
      </c>
      <c r="E28" s="177">
        <v>2017</v>
      </c>
      <c r="F28" s="177">
        <v>2018</v>
      </c>
      <c r="G28" s="177">
        <v>2019</v>
      </c>
    </row>
    <row r="29" spans="1:16" ht="15.75" x14ac:dyDescent="0.25">
      <c r="B29" s="102" t="s">
        <v>35</v>
      </c>
      <c r="C29" s="227">
        <v>38</v>
      </c>
      <c r="D29" s="153">
        <v>50</v>
      </c>
      <c r="E29" s="153">
        <v>35</v>
      </c>
      <c r="F29" s="153">
        <v>51</v>
      </c>
      <c r="G29" s="153">
        <v>43</v>
      </c>
      <c r="H29" s="12"/>
    </row>
    <row r="30" spans="1:16" ht="15.75" x14ac:dyDescent="0.25">
      <c r="B30" s="156" t="s">
        <v>50</v>
      </c>
      <c r="C30" s="229">
        <v>12</v>
      </c>
      <c r="D30" s="157">
        <v>5</v>
      </c>
      <c r="E30" s="157">
        <v>1</v>
      </c>
      <c r="F30" s="157">
        <v>6</v>
      </c>
      <c r="G30" s="157">
        <v>9</v>
      </c>
      <c r="H30" s="12"/>
    </row>
    <row r="31" spans="1:16" ht="15.75" x14ac:dyDescent="0.25">
      <c r="B31" s="154" t="s">
        <v>16</v>
      </c>
      <c r="C31" s="228">
        <v>50</v>
      </c>
      <c r="D31" s="155">
        <v>55</v>
      </c>
      <c r="E31" s="155">
        <v>36</v>
      </c>
      <c r="F31" s="155">
        <v>57</v>
      </c>
      <c r="G31" s="155">
        <v>52</v>
      </c>
      <c r="H31" s="12"/>
    </row>
    <row r="32" spans="1:16" ht="6.75" customHeight="1" x14ac:dyDescent="0.35">
      <c r="B32" s="255"/>
      <c r="K32" s="123"/>
    </row>
    <row r="33" spans="1:16" s="7" customFormat="1" ht="18.75" x14ac:dyDescent="0.3">
      <c r="A33" s="142"/>
      <c r="B33" s="254" t="s">
        <v>600</v>
      </c>
      <c r="I33" s="6"/>
    </row>
    <row r="34" spans="1:16" s="20" customFormat="1" ht="7.5" customHeight="1" x14ac:dyDescent="0.3">
      <c r="A34" s="142"/>
      <c r="B34" s="256"/>
      <c r="C34" s="256"/>
      <c r="J34" s="145"/>
    </row>
    <row r="35" spans="1:16" s="20" customFormat="1" ht="15.75" x14ac:dyDescent="0.25">
      <c r="A35" s="142"/>
      <c r="B35" s="143" t="s">
        <v>601</v>
      </c>
      <c r="C35" s="143"/>
      <c r="H35" s="299"/>
      <c r="I35" s="191"/>
      <c r="J35" s="300"/>
      <c r="K35" s="191"/>
      <c r="L35" s="191"/>
      <c r="M35" s="191"/>
      <c r="N35" s="191"/>
      <c r="O35" s="191"/>
      <c r="P35" s="191"/>
    </row>
    <row r="36" spans="1:16" ht="6.75" customHeight="1" x14ac:dyDescent="0.35">
      <c r="B36" s="255"/>
      <c r="K36" s="123"/>
    </row>
    <row r="37" spans="1:16" ht="19.5" customHeight="1" x14ac:dyDescent="0.25">
      <c r="B37" s="177" t="s">
        <v>41</v>
      </c>
      <c r="C37" s="188">
        <v>2014</v>
      </c>
      <c r="D37" s="177">
        <v>2016</v>
      </c>
      <c r="E37" s="177">
        <v>2017</v>
      </c>
      <c r="F37" s="177">
        <v>2018</v>
      </c>
      <c r="G37" s="177">
        <v>2019</v>
      </c>
    </row>
    <row r="38" spans="1:16" ht="15.75" x14ac:dyDescent="0.25">
      <c r="B38" s="129" t="s">
        <v>71</v>
      </c>
      <c r="C38" s="209">
        <v>13</v>
      </c>
      <c r="D38" s="129">
        <v>20</v>
      </c>
      <c r="E38" s="129">
        <v>14</v>
      </c>
      <c r="F38" s="129">
        <v>21</v>
      </c>
      <c r="G38" s="129">
        <v>20</v>
      </c>
    </row>
    <row r="39" spans="1:16" ht="15.75" x14ac:dyDescent="0.25">
      <c r="B39" s="129" t="s">
        <v>44</v>
      </c>
      <c r="C39" s="209">
        <v>19</v>
      </c>
      <c r="D39" s="129">
        <v>19</v>
      </c>
      <c r="E39" s="129">
        <v>9</v>
      </c>
      <c r="F39" s="129">
        <v>13</v>
      </c>
      <c r="G39" s="129">
        <v>12</v>
      </c>
    </row>
    <row r="40" spans="1:16" ht="15.75" x14ac:dyDescent="0.25">
      <c r="B40" s="129" t="s">
        <v>79</v>
      </c>
      <c r="C40" s="209">
        <v>18</v>
      </c>
      <c r="D40" s="129">
        <v>16</v>
      </c>
      <c r="E40" s="129">
        <v>13</v>
      </c>
      <c r="F40" s="129">
        <v>23</v>
      </c>
      <c r="G40" s="129">
        <v>20</v>
      </c>
    </row>
    <row r="41" spans="1:16" ht="10.5" customHeight="1" x14ac:dyDescent="0.25">
      <c r="B41" s="129"/>
      <c r="C41" s="335"/>
      <c r="D41" s="129"/>
      <c r="E41" s="129"/>
      <c r="F41" s="129"/>
      <c r="G41" s="129"/>
    </row>
    <row r="42" spans="1:16" ht="15.75" x14ac:dyDescent="0.25">
      <c r="B42" s="311" t="s">
        <v>62</v>
      </c>
      <c r="C42" s="336">
        <v>62.5</v>
      </c>
      <c r="D42" s="310">
        <v>49</v>
      </c>
      <c r="E42" s="310">
        <v>46</v>
      </c>
      <c r="F42" s="310">
        <v>62</v>
      </c>
      <c r="G42" s="310">
        <v>51</v>
      </c>
    </row>
    <row r="43" spans="1:16" ht="14.25" customHeight="1" x14ac:dyDescent="0.35">
      <c r="B43" s="255"/>
      <c r="K43" s="123"/>
    </row>
    <row r="44" spans="1:16" s="7" customFormat="1" ht="18.75" x14ac:dyDescent="0.3">
      <c r="A44" s="142"/>
      <c r="B44" s="254" t="s">
        <v>602</v>
      </c>
      <c r="I44" s="6"/>
    </row>
    <row r="45" spans="1:16" s="20" customFormat="1" ht="7.5" customHeight="1" x14ac:dyDescent="0.3">
      <c r="A45" s="142"/>
      <c r="B45" s="256"/>
      <c r="C45" s="256"/>
      <c r="J45" s="145"/>
    </row>
    <row r="46" spans="1:16" s="20" customFormat="1" ht="15.75" x14ac:dyDescent="0.25">
      <c r="A46" s="142"/>
      <c r="B46" s="143" t="s">
        <v>603</v>
      </c>
      <c r="C46" s="143"/>
      <c r="H46" s="299"/>
      <c r="I46" s="191"/>
      <c r="J46" s="300"/>
      <c r="K46" s="191"/>
      <c r="L46" s="191"/>
      <c r="M46" s="191"/>
      <c r="N46" s="191"/>
      <c r="O46" s="191"/>
      <c r="P46" s="191"/>
    </row>
    <row r="47" spans="1:16" ht="6.75" customHeight="1" x14ac:dyDescent="0.35">
      <c r="B47" s="255"/>
      <c r="K47" s="123"/>
    </row>
    <row r="48" spans="1:16" ht="18" customHeight="1" x14ac:dyDescent="0.25">
      <c r="B48" s="177" t="s">
        <v>49</v>
      </c>
      <c r="C48" s="188">
        <v>2014</v>
      </c>
      <c r="D48" s="177">
        <v>2016</v>
      </c>
      <c r="E48" s="177">
        <v>2017</v>
      </c>
      <c r="F48" s="177">
        <v>2018</v>
      </c>
      <c r="G48" s="177">
        <v>2019</v>
      </c>
    </row>
    <row r="49" spans="1:7" ht="15.75" x14ac:dyDescent="0.25">
      <c r="B49" s="159" t="s">
        <v>189</v>
      </c>
      <c r="C49" s="231">
        <v>27</v>
      </c>
      <c r="D49" s="127">
        <v>48</v>
      </c>
      <c r="E49" s="127">
        <v>32</v>
      </c>
      <c r="F49" s="127">
        <v>38</v>
      </c>
      <c r="G49" s="127">
        <v>35</v>
      </c>
    </row>
    <row r="50" spans="1:7" ht="15.75" x14ac:dyDescent="0.25">
      <c r="B50" s="156" t="s">
        <v>50</v>
      </c>
      <c r="C50" s="232">
        <v>23</v>
      </c>
      <c r="D50" s="160">
        <v>7</v>
      </c>
      <c r="E50" s="160">
        <v>4</v>
      </c>
      <c r="F50" s="160">
        <v>19</v>
      </c>
      <c r="G50" s="160">
        <v>17</v>
      </c>
    </row>
    <row r="51" spans="1:7" ht="15.75" x14ac:dyDescent="0.25">
      <c r="B51" s="128" t="s">
        <v>16</v>
      </c>
      <c r="C51" s="233">
        <v>50</v>
      </c>
      <c r="D51" s="161">
        <v>55</v>
      </c>
      <c r="E51" s="161">
        <v>36</v>
      </c>
      <c r="F51" s="161">
        <v>57</v>
      </c>
      <c r="G51" s="161">
        <v>52</v>
      </c>
    </row>
    <row r="53" spans="1:7" x14ac:dyDescent="0.25">
      <c r="A53" s="11" t="s">
        <v>94</v>
      </c>
    </row>
  </sheetData>
  <hyperlinks>
    <hyperlink ref="P4" location="Contents!A1" display="Link to contents page" xr:uid="{00000000-0004-0000-08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Data_Overview</vt:lpstr>
      <vt:lpstr>Data_Adults</vt:lpstr>
      <vt:lpstr>P1.1 - Overview</vt:lpstr>
      <vt:lpstr>P1.2 - Ward Breakdowns</vt:lpstr>
      <vt:lpstr>P1.3 - All Patients Overview</vt:lpstr>
      <vt:lpstr>P1.4 - Adults</vt:lpstr>
      <vt:lpstr>P1.5 - Young People (under 18)</vt:lpstr>
      <vt:lpstr>P1.6 - Forensic Services</vt:lpstr>
      <vt:lpstr>P2.1 - Out with NHS Scotland</vt:lpstr>
      <vt:lpstr>Annex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2019-10-08T07:32:02Z</dcterms:modified>
</cp:coreProperties>
</file>