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0177a\datashare\dd\EAS7\Homelessness\Dissemination\Publications\2019\June\Tables\"/>
    </mc:Choice>
  </mc:AlternateContent>
  <bookViews>
    <workbookView xWindow="0" yWindow="465" windowWidth="19200" windowHeight="6555" tabRatio="821" firstSheet="4" activeTab="14"/>
  </bookViews>
  <sheets>
    <sheet name="Contents" sheetId="5" r:id="rId1"/>
    <sheet name="HL3 Data Quality" sheetId="64" r:id="rId2"/>
    <sheet name="Table 1" sheetId="7" r:id="rId3"/>
    <sheet name="Table 2" sheetId="9" r:id="rId4"/>
    <sheet name="Table 3" sheetId="11" r:id="rId5"/>
    <sheet name="Table 4" sheetId="13" r:id="rId6"/>
    <sheet name="Table 5" sheetId="14" r:id="rId7"/>
    <sheet name="Table 6" sheetId="15" r:id="rId8"/>
    <sheet name="Table 7" sheetId="18" r:id="rId9"/>
    <sheet name="Table 8" sheetId="19" r:id="rId10"/>
    <sheet name="Table 9" sheetId="22" r:id="rId11"/>
    <sheet name="Table 10" sheetId="20" r:id="rId12"/>
    <sheet name="Table 11" sheetId="24" r:id="rId13"/>
    <sheet name="Table 11c" sheetId="25" r:id="rId14"/>
    <sheet name="Table 12" sheetId="49" r:id="rId15"/>
    <sheet name="Table 13" sheetId="27" r:id="rId16"/>
    <sheet name="Table 14" sheetId="28" r:id="rId17"/>
    <sheet name="Table 15" sheetId="29" r:id="rId18"/>
    <sheet name="Table 16" sheetId="31" r:id="rId19"/>
    <sheet name="Table 17" sheetId="50" r:id="rId20"/>
    <sheet name="Table 18" sheetId="51" r:id="rId21"/>
    <sheet name="Table 19" sheetId="52" r:id="rId22"/>
    <sheet name="Table 20" sheetId="53" r:id="rId23"/>
    <sheet name="Table 21" sheetId="54" r:id="rId24"/>
    <sheet name="Table 22" sheetId="55" r:id="rId25"/>
    <sheet name="Table 23" sheetId="57" r:id="rId26"/>
    <sheet name="Table 24" sheetId="58" r:id="rId27"/>
    <sheet name="Table 25" sheetId="59" r:id="rId28"/>
    <sheet name="Table 26" sheetId="60" r:id="rId29"/>
    <sheet name="Table 27" sheetId="61" r:id="rId30"/>
    <sheet name="Table 28" sheetId="62" r:id="rId31"/>
    <sheet name="Table 29" sheetId="63" r:id="rId32"/>
    <sheet name="Table 30" sheetId="43" r:id="rId33"/>
    <sheet name="Table 31" sheetId="44" r:id="rId34"/>
    <sheet name="Table 32" sheetId="45" r:id="rId35"/>
    <sheet name="Table 33" sheetId="48" r:id="rId36"/>
    <sheet name="Data over time" sheetId="65" r:id="rId37"/>
  </sheets>
  <calcPr calcId="162913"/>
</workbook>
</file>

<file path=xl/calcChain.xml><?xml version="1.0" encoding="utf-8"?>
<calcChain xmlns="http://schemas.openxmlformats.org/spreadsheetml/2006/main">
  <c r="O29" i="11" l="1"/>
  <c r="O28" i="11"/>
  <c r="O27" i="11"/>
  <c r="O26" i="11"/>
  <c r="O25" i="11"/>
  <c r="O24" i="11"/>
  <c r="O23" i="11"/>
  <c r="O22" i="11"/>
  <c r="O21" i="11"/>
  <c r="O20" i="11"/>
  <c r="O19" i="11"/>
  <c r="O18" i="11"/>
  <c r="O17" i="11"/>
  <c r="O16" i="11"/>
  <c r="O15" i="11"/>
  <c r="O14" i="11"/>
  <c r="O13" i="11"/>
  <c r="O12" i="11"/>
  <c r="O11" i="11"/>
  <c r="O10" i="11"/>
  <c r="O9" i="11"/>
  <c r="O8" i="11"/>
  <c r="O7" i="11"/>
  <c r="O6" i="11"/>
  <c r="O5" i="11"/>
  <c r="D22" i="60" l="1"/>
  <c r="C22" i="60"/>
  <c r="T6" i="7" l="1"/>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5" i="7"/>
  <c r="M27" i="65" l="1"/>
  <c r="L27" i="65"/>
  <c r="L28" i="65"/>
  <c r="K27" i="65"/>
  <c r="K28" i="65"/>
  <c r="K29" i="65"/>
  <c r="J27" i="65"/>
  <c r="J28" i="65"/>
  <c r="J29" i="65"/>
  <c r="J30" i="65"/>
  <c r="I27" i="65"/>
  <c r="I28" i="65"/>
  <c r="I29" i="65"/>
  <c r="I30" i="65"/>
  <c r="I31" i="65"/>
  <c r="H27" i="65"/>
  <c r="H28" i="65"/>
  <c r="H29" i="65"/>
  <c r="H30" i="65"/>
  <c r="H31" i="65"/>
  <c r="H32" i="65"/>
  <c r="G27" i="65"/>
  <c r="G28" i="65"/>
  <c r="G29" i="65"/>
  <c r="G30" i="65"/>
  <c r="G31" i="65"/>
  <c r="G32" i="65"/>
  <c r="G33" i="65"/>
  <c r="F27" i="65"/>
  <c r="F28" i="65"/>
  <c r="F29" i="65"/>
  <c r="F30" i="65"/>
  <c r="F31" i="65"/>
  <c r="F32" i="65"/>
  <c r="F33" i="65"/>
  <c r="E27" i="65"/>
  <c r="E28" i="65"/>
  <c r="E29" i="65"/>
  <c r="E30" i="65"/>
  <c r="E31" i="65"/>
  <c r="E32" i="65"/>
  <c r="E33" i="65"/>
  <c r="D27" i="65"/>
  <c r="D28" i="65"/>
  <c r="D29" i="65"/>
  <c r="D30" i="65"/>
  <c r="D31" i="65"/>
  <c r="D32" i="65"/>
  <c r="D33" i="65"/>
  <c r="C27" i="65"/>
  <c r="C28" i="65"/>
  <c r="C29" i="65"/>
  <c r="C30" i="65"/>
  <c r="C31" i="65"/>
  <c r="C32" i="65"/>
  <c r="C33" i="65"/>
  <c r="B27" i="65"/>
  <c r="B28" i="65"/>
  <c r="B29" i="65"/>
  <c r="B30" i="65"/>
  <c r="B31" i="65"/>
  <c r="B32" i="65"/>
  <c r="B33" i="65"/>
  <c r="C26" i="65"/>
  <c r="D26" i="65"/>
  <c r="E26" i="65"/>
  <c r="F26" i="65"/>
  <c r="G26" i="65"/>
  <c r="H26" i="65"/>
  <c r="I26" i="65"/>
  <c r="J26" i="65"/>
  <c r="K26" i="65"/>
  <c r="L26" i="65"/>
  <c r="M26" i="65"/>
  <c r="N26" i="65"/>
  <c r="B26" i="65"/>
  <c r="M16" i="65"/>
  <c r="L16" i="65"/>
  <c r="L17" i="65"/>
  <c r="K16" i="65"/>
  <c r="K17" i="65"/>
  <c r="K18" i="65"/>
  <c r="J16" i="65"/>
  <c r="J17" i="65"/>
  <c r="J18" i="65"/>
  <c r="J19" i="65"/>
  <c r="I16" i="65"/>
  <c r="I17" i="65"/>
  <c r="I18" i="65"/>
  <c r="I19" i="65"/>
  <c r="I20" i="65"/>
  <c r="H21" i="65"/>
  <c r="H16" i="65"/>
  <c r="H17" i="65"/>
  <c r="H18" i="65"/>
  <c r="H19" i="65"/>
  <c r="H20" i="65"/>
  <c r="G16" i="65"/>
  <c r="G17" i="65"/>
  <c r="G18" i="65"/>
  <c r="G19" i="65"/>
  <c r="G20" i="65"/>
  <c r="G21" i="65"/>
  <c r="G22" i="65"/>
  <c r="F16" i="65"/>
  <c r="F17" i="65"/>
  <c r="F18" i="65"/>
  <c r="F19" i="65"/>
  <c r="F20" i="65"/>
  <c r="F21" i="65"/>
  <c r="F22" i="65"/>
  <c r="E16" i="65"/>
  <c r="E17" i="65"/>
  <c r="E18" i="65"/>
  <c r="E19" i="65"/>
  <c r="E20" i="65"/>
  <c r="E21" i="65"/>
  <c r="E22" i="65"/>
  <c r="D16" i="65"/>
  <c r="D17" i="65"/>
  <c r="D18" i="65"/>
  <c r="D19" i="65"/>
  <c r="D20" i="65"/>
  <c r="D21" i="65"/>
  <c r="D22" i="65"/>
  <c r="C16" i="65"/>
  <c r="C17" i="65"/>
  <c r="C18" i="65"/>
  <c r="C19" i="65"/>
  <c r="C20" i="65"/>
  <c r="C21" i="65"/>
  <c r="C22" i="65"/>
  <c r="B16" i="65"/>
  <c r="B17" i="65"/>
  <c r="B18" i="65"/>
  <c r="B19" i="65"/>
  <c r="B20" i="65"/>
  <c r="B21" i="65"/>
  <c r="B22" i="65"/>
  <c r="C15" i="65"/>
  <c r="D15" i="65"/>
  <c r="E15" i="65"/>
  <c r="F15" i="65"/>
  <c r="G15" i="65"/>
  <c r="H15" i="65"/>
  <c r="I15" i="65"/>
  <c r="J15" i="65"/>
  <c r="K15" i="65"/>
  <c r="L15" i="65"/>
  <c r="M15" i="65"/>
  <c r="N15" i="65"/>
  <c r="B15" i="65"/>
  <c r="M7" i="13" l="1"/>
  <c r="N5" i="13" l="1"/>
  <c r="O5" i="13" s="1"/>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E51" i="9" l="1"/>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H9" i="64" l="1"/>
  <c r="T6" i="9"/>
  <c r="S9" i="9"/>
  <c r="T9" i="9" s="1"/>
  <c r="S6" i="9"/>
  <c r="R10" i="9"/>
  <c r="R5" i="9"/>
  <c r="R7" i="9" s="1"/>
  <c r="R8" i="48"/>
  <c r="R9" i="48"/>
  <c r="R10" i="48"/>
  <c r="C8" i="48"/>
  <c r="D8" i="48"/>
  <c r="E8" i="48"/>
  <c r="F8" i="48"/>
  <c r="G8" i="48"/>
  <c r="H8" i="48"/>
  <c r="I8" i="48"/>
  <c r="J8" i="48"/>
  <c r="K8" i="48"/>
  <c r="L8" i="48"/>
  <c r="M8" i="48"/>
  <c r="N8" i="48"/>
  <c r="O8" i="48"/>
  <c r="P8" i="48"/>
  <c r="Q8" i="48"/>
  <c r="C9" i="48"/>
  <c r="D9" i="48"/>
  <c r="E9" i="48"/>
  <c r="F9" i="48"/>
  <c r="G9" i="48"/>
  <c r="H9" i="48"/>
  <c r="I9" i="48"/>
  <c r="J9" i="48"/>
  <c r="K9" i="48"/>
  <c r="L9" i="48"/>
  <c r="M9" i="48"/>
  <c r="N9" i="48"/>
  <c r="O9" i="48"/>
  <c r="P9" i="48"/>
  <c r="Q9" i="48"/>
  <c r="C10" i="48"/>
  <c r="D10" i="48"/>
  <c r="E10" i="48"/>
  <c r="F10" i="48"/>
  <c r="G10" i="48"/>
  <c r="H10" i="48"/>
  <c r="I10" i="48"/>
  <c r="J10" i="48"/>
  <c r="K10" i="48"/>
  <c r="L10" i="48"/>
  <c r="M10" i="48"/>
  <c r="N10" i="48"/>
  <c r="O10" i="48"/>
  <c r="P10" i="48"/>
  <c r="Q10" i="48"/>
  <c r="B10" i="48"/>
  <c r="B9" i="48"/>
  <c r="B8" i="48"/>
  <c r="L36" i="45"/>
  <c r="L35" i="45"/>
  <c r="L34" i="45"/>
  <c r="L33" i="45"/>
  <c r="L32" i="45"/>
  <c r="L31" i="45"/>
  <c r="L30" i="45"/>
  <c r="L29" i="45"/>
  <c r="L28" i="45"/>
  <c r="L27" i="45"/>
  <c r="L26" i="45"/>
  <c r="L25" i="45"/>
  <c r="L24" i="45"/>
  <c r="L23" i="45"/>
  <c r="L22" i="45"/>
  <c r="L21" i="45"/>
  <c r="L20" i="45"/>
  <c r="L19" i="45"/>
  <c r="L18" i="45"/>
  <c r="L17" i="45"/>
  <c r="L16" i="45"/>
  <c r="L15" i="45"/>
  <c r="L14" i="45"/>
  <c r="L13" i="45"/>
  <c r="L12" i="45"/>
  <c r="L11" i="45"/>
  <c r="L10" i="45"/>
  <c r="L9" i="45"/>
  <c r="L8" i="45"/>
  <c r="L7" i="45"/>
  <c r="L6" i="45"/>
  <c r="L5" i="45"/>
  <c r="L4" i="45"/>
  <c r="T25" i="43"/>
  <c r="T21" i="43"/>
  <c r="S26" i="43"/>
  <c r="T26" i="43" s="1"/>
  <c r="S25" i="43"/>
  <c r="S24" i="43"/>
  <c r="T24" i="43" s="1"/>
  <c r="S23" i="43"/>
  <c r="T23" i="43" s="1"/>
  <c r="S22" i="43"/>
  <c r="T22" i="43" s="1"/>
  <c r="S21" i="43"/>
  <c r="S20" i="43"/>
  <c r="T20" i="43" s="1"/>
  <c r="S19" i="43"/>
  <c r="T19" i="43" s="1"/>
  <c r="S18" i="43"/>
  <c r="T18" i="43" s="1"/>
  <c r="S13" i="43"/>
  <c r="T13" i="43" s="1"/>
  <c r="S12" i="43"/>
  <c r="T12" i="43" s="1"/>
  <c r="S11" i="43"/>
  <c r="T11" i="43" s="1"/>
  <c r="S10" i="43"/>
  <c r="T10" i="43" s="1"/>
  <c r="S9" i="43"/>
  <c r="T9" i="43" s="1"/>
  <c r="S8" i="43"/>
  <c r="T8" i="43" s="1"/>
  <c r="S7" i="43"/>
  <c r="T7" i="43" s="1"/>
  <c r="S6" i="43"/>
  <c r="T6" i="43" s="1"/>
  <c r="S5" i="43"/>
  <c r="T5" i="43" s="1"/>
  <c r="R14" i="43"/>
  <c r="B14" i="43"/>
  <c r="C14" i="43"/>
  <c r="D14" i="43"/>
  <c r="E14" i="43"/>
  <c r="F14" i="43"/>
  <c r="G14" i="43"/>
  <c r="H14" i="43"/>
  <c r="I14" i="43"/>
  <c r="J14" i="43"/>
  <c r="K14" i="43"/>
  <c r="L14" i="43"/>
  <c r="M14" i="43"/>
  <c r="N14" i="43"/>
  <c r="O14" i="43"/>
  <c r="P14" i="43"/>
  <c r="Q14" i="43"/>
  <c r="U34" i="52" l="1"/>
  <c r="U30" i="52"/>
  <c r="U26" i="52"/>
  <c r="U22" i="52"/>
  <c r="U18" i="52"/>
  <c r="U14" i="52"/>
  <c r="U10" i="52"/>
  <c r="U6" i="52"/>
  <c r="T37" i="52"/>
  <c r="U37" i="52" s="1"/>
  <c r="T36" i="52"/>
  <c r="U36" i="52" s="1"/>
  <c r="T35" i="52"/>
  <c r="U35" i="52" s="1"/>
  <c r="T34" i="52"/>
  <c r="T33" i="52"/>
  <c r="U33" i="52" s="1"/>
  <c r="T32" i="52"/>
  <c r="U32" i="52" s="1"/>
  <c r="T31" i="52"/>
  <c r="U31" i="52" s="1"/>
  <c r="T30" i="52"/>
  <c r="T29" i="52"/>
  <c r="U29" i="52" s="1"/>
  <c r="T28" i="52"/>
  <c r="U28" i="52" s="1"/>
  <c r="T27" i="52"/>
  <c r="U27" i="52" s="1"/>
  <c r="T26" i="52"/>
  <c r="T25" i="52"/>
  <c r="U25" i="52" s="1"/>
  <c r="T24" i="52"/>
  <c r="U24" i="52" s="1"/>
  <c r="T23" i="52"/>
  <c r="U23" i="52" s="1"/>
  <c r="T22" i="52"/>
  <c r="T21" i="52"/>
  <c r="U21" i="52" s="1"/>
  <c r="T20" i="52"/>
  <c r="U20" i="52" s="1"/>
  <c r="T19" i="52"/>
  <c r="U19" i="52" s="1"/>
  <c r="T18" i="52"/>
  <c r="T17" i="52"/>
  <c r="U17" i="52" s="1"/>
  <c r="T16" i="52"/>
  <c r="U16" i="52" s="1"/>
  <c r="T15" i="52"/>
  <c r="U15" i="52" s="1"/>
  <c r="T14" i="52"/>
  <c r="T13" i="52"/>
  <c r="U13" i="52" s="1"/>
  <c r="T12" i="52"/>
  <c r="U12" i="52" s="1"/>
  <c r="T11" i="52"/>
  <c r="U11" i="52" s="1"/>
  <c r="T10" i="52"/>
  <c r="T9" i="52"/>
  <c r="U9" i="52" s="1"/>
  <c r="T8" i="52"/>
  <c r="U8" i="52" s="1"/>
  <c r="T7" i="52"/>
  <c r="U7" i="52" s="1"/>
  <c r="T6" i="52"/>
  <c r="T5" i="52"/>
  <c r="U5" i="52" s="1"/>
  <c r="U27" i="51"/>
  <c r="U23" i="51"/>
  <c r="U19" i="51"/>
  <c r="U15" i="51"/>
  <c r="U11" i="51"/>
  <c r="U7" i="51"/>
  <c r="T37" i="51"/>
  <c r="U37" i="51" s="1"/>
  <c r="T36" i="51"/>
  <c r="U36" i="51" s="1"/>
  <c r="T35" i="51"/>
  <c r="U35" i="51" s="1"/>
  <c r="T34" i="51"/>
  <c r="U34" i="51" s="1"/>
  <c r="T33" i="51"/>
  <c r="U33" i="51" s="1"/>
  <c r="T32" i="51"/>
  <c r="U32" i="51" s="1"/>
  <c r="T31" i="51"/>
  <c r="U31" i="51" s="1"/>
  <c r="T30" i="51"/>
  <c r="U30" i="51" s="1"/>
  <c r="T29" i="51"/>
  <c r="U29" i="51" s="1"/>
  <c r="T28" i="51"/>
  <c r="T27" i="51"/>
  <c r="T26" i="51"/>
  <c r="U26" i="51" s="1"/>
  <c r="T25" i="51"/>
  <c r="U25" i="51" s="1"/>
  <c r="T24" i="51"/>
  <c r="U24" i="51" s="1"/>
  <c r="T23" i="51"/>
  <c r="T22" i="51"/>
  <c r="U22" i="51" s="1"/>
  <c r="T21" i="51"/>
  <c r="U21" i="51" s="1"/>
  <c r="T20" i="51"/>
  <c r="U20" i="51" s="1"/>
  <c r="T19" i="51"/>
  <c r="T18" i="51"/>
  <c r="U18" i="51" s="1"/>
  <c r="T17" i="51"/>
  <c r="U17" i="51" s="1"/>
  <c r="T16" i="51"/>
  <c r="U16" i="51" s="1"/>
  <c r="T15" i="51"/>
  <c r="T14" i="51"/>
  <c r="U14" i="51" s="1"/>
  <c r="T13" i="51"/>
  <c r="U13" i="51" s="1"/>
  <c r="T12" i="51"/>
  <c r="U12" i="51" s="1"/>
  <c r="T11" i="51"/>
  <c r="T10" i="51"/>
  <c r="U10" i="51" s="1"/>
  <c r="T9" i="51"/>
  <c r="U9" i="51" s="1"/>
  <c r="T8" i="51"/>
  <c r="U8" i="51" s="1"/>
  <c r="T7" i="51"/>
  <c r="T6" i="51"/>
  <c r="U6" i="51" s="1"/>
  <c r="T5" i="51"/>
  <c r="U5" i="51" s="1"/>
  <c r="T37" i="50" l="1"/>
  <c r="U37" i="50" s="1"/>
  <c r="T36" i="50"/>
  <c r="U36" i="50" s="1"/>
  <c r="T35" i="50"/>
  <c r="U35" i="50" s="1"/>
  <c r="T34" i="50"/>
  <c r="U34" i="50" s="1"/>
  <c r="T33" i="50"/>
  <c r="U33" i="50" s="1"/>
  <c r="T32" i="50"/>
  <c r="U32" i="50" s="1"/>
  <c r="T31" i="50"/>
  <c r="U31" i="50" s="1"/>
  <c r="T30" i="50"/>
  <c r="U30" i="50" s="1"/>
  <c r="T29" i="50"/>
  <c r="U29" i="50" s="1"/>
  <c r="T28" i="50"/>
  <c r="U28" i="50" s="1"/>
  <c r="T27" i="50"/>
  <c r="U27" i="50" s="1"/>
  <c r="T26" i="50"/>
  <c r="U26" i="50" s="1"/>
  <c r="T25" i="50"/>
  <c r="U25" i="50" s="1"/>
  <c r="T24" i="50"/>
  <c r="U24" i="50" s="1"/>
  <c r="T23" i="50"/>
  <c r="U23" i="50" s="1"/>
  <c r="T22" i="50"/>
  <c r="U22" i="50" s="1"/>
  <c r="T21" i="50"/>
  <c r="U21" i="50" s="1"/>
  <c r="T20" i="50"/>
  <c r="U20" i="50" s="1"/>
  <c r="T19" i="50"/>
  <c r="U19" i="50" s="1"/>
  <c r="T18" i="50"/>
  <c r="U18" i="50" s="1"/>
  <c r="T17" i="50"/>
  <c r="U17" i="50" s="1"/>
  <c r="T16" i="50"/>
  <c r="U16" i="50" s="1"/>
  <c r="T15" i="50"/>
  <c r="U15" i="50" s="1"/>
  <c r="T14" i="50"/>
  <c r="U14" i="50" s="1"/>
  <c r="T13" i="50"/>
  <c r="U13" i="50" s="1"/>
  <c r="T12" i="50"/>
  <c r="U12" i="50" s="1"/>
  <c r="T11" i="50"/>
  <c r="U11" i="50" s="1"/>
  <c r="T10" i="50"/>
  <c r="U10" i="50" s="1"/>
  <c r="T9" i="50"/>
  <c r="U9" i="50" s="1"/>
  <c r="T8" i="50"/>
  <c r="U8" i="50" s="1"/>
  <c r="T7" i="50"/>
  <c r="U7" i="50" s="1"/>
  <c r="T6" i="50"/>
  <c r="U6" i="50" s="1"/>
  <c r="T5" i="50"/>
  <c r="U5" i="50" s="1"/>
  <c r="N37" i="31"/>
  <c r="O37" i="31" s="1"/>
  <c r="N36" i="31"/>
  <c r="O36" i="31" s="1"/>
  <c r="N35" i="31"/>
  <c r="O35" i="31" s="1"/>
  <c r="N34" i="31"/>
  <c r="O34" i="31" s="1"/>
  <c r="N33" i="31"/>
  <c r="O33" i="31" s="1"/>
  <c r="N32" i="31"/>
  <c r="O32" i="31" s="1"/>
  <c r="N31" i="31"/>
  <c r="O31" i="31" s="1"/>
  <c r="N30" i="31"/>
  <c r="O30" i="31" s="1"/>
  <c r="N29" i="31"/>
  <c r="O29" i="31" s="1"/>
  <c r="N28" i="31"/>
  <c r="O28" i="31" s="1"/>
  <c r="N27" i="31"/>
  <c r="O27" i="31" s="1"/>
  <c r="N26" i="31"/>
  <c r="O26" i="31" s="1"/>
  <c r="N25" i="31"/>
  <c r="O25" i="31" s="1"/>
  <c r="N24" i="31"/>
  <c r="O24" i="31" s="1"/>
  <c r="N23" i="31"/>
  <c r="O23" i="31" s="1"/>
  <c r="N22" i="31"/>
  <c r="O22" i="31" s="1"/>
  <c r="N21" i="31"/>
  <c r="O21" i="31" s="1"/>
  <c r="N20" i="31"/>
  <c r="O20" i="31" s="1"/>
  <c r="N19" i="31"/>
  <c r="O19" i="31" s="1"/>
  <c r="N18" i="31"/>
  <c r="O18" i="31" s="1"/>
  <c r="N17" i="31"/>
  <c r="O17" i="31" s="1"/>
  <c r="N16" i="31"/>
  <c r="O16" i="31" s="1"/>
  <c r="N15" i="31"/>
  <c r="O15" i="31" s="1"/>
  <c r="N14" i="31"/>
  <c r="O14" i="31" s="1"/>
  <c r="N13" i="31"/>
  <c r="O13" i="31" s="1"/>
  <c r="N12" i="31"/>
  <c r="O12" i="31" s="1"/>
  <c r="N11" i="31"/>
  <c r="O11" i="31" s="1"/>
  <c r="N10" i="31"/>
  <c r="O10" i="31" s="1"/>
  <c r="N9" i="31"/>
  <c r="O9" i="31" s="1"/>
  <c r="N8" i="31"/>
  <c r="O8" i="31" s="1"/>
  <c r="N7" i="31"/>
  <c r="O7" i="31" s="1"/>
  <c r="N6" i="31"/>
  <c r="O6" i="31" s="1"/>
  <c r="N5" i="31"/>
  <c r="O5" i="31" s="1"/>
  <c r="M24" i="29"/>
  <c r="M23" i="29"/>
  <c r="M22" i="29"/>
  <c r="M21" i="29"/>
  <c r="M20" i="29"/>
  <c r="M19" i="29"/>
  <c r="M18" i="29"/>
  <c r="M14" i="29"/>
  <c r="N11" i="29"/>
  <c r="O11" i="29" s="1"/>
  <c r="N10" i="29"/>
  <c r="O10" i="29" s="1"/>
  <c r="N9" i="29"/>
  <c r="O9" i="29" s="1"/>
  <c r="N8" i="29"/>
  <c r="O8" i="29" s="1"/>
  <c r="N7" i="29"/>
  <c r="O7" i="29" s="1"/>
  <c r="N6" i="29"/>
  <c r="O6" i="29" s="1"/>
  <c r="N5" i="29"/>
  <c r="O5" i="29" s="1"/>
  <c r="N4" i="29"/>
  <c r="O4" i="29" s="1"/>
  <c r="M4" i="29"/>
  <c r="S43" i="28"/>
  <c r="T43" i="28" s="1"/>
  <c r="S42" i="28"/>
  <c r="T42" i="28" s="1"/>
  <c r="S41" i="28"/>
  <c r="T41" i="28" s="1"/>
  <c r="S40" i="28"/>
  <c r="T40" i="28" s="1"/>
  <c r="S39" i="28"/>
  <c r="T39" i="28" s="1"/>
  <c r="S38" i="28"/>
  <c r="T38" i="28" s="1"/>
  <c r="S37" i="28"/>
  <c r="T37" i="28" s="1"/>
  <c r="S36" i="28"/>
  <c r="T36" i="28" s="1"/>
  <c r="S35" i="28"/>
  <c r="T35" i="28" s="1"/>
  <c r="S34" i="28"/>
  <c r="T34" i="28" s="1"/>
  <c r="S33" i="28"/>
  <c r="T33" i="28" s="1"/>
  <c r="S32" i="28"/>
  <c r="T32" i="28" s="1"/>
  <c r="S31" i="28"/>
  <c r="T31" i="28" s="1"/>
  <c r="S30" i="28"/>
  <c r="T30" i="28" s="1"/>
  <c r="S29" i="28"/>
  <c r="T29" i="28" s="1"/>
  <c r="S28" i="28"/>
  <c r="T28" i="28" s="1"/>
  <c r="S27" i="28"/>
  <c r="T27" i="28" s="1"/>
  <c r="S26" i="28"/>
  <c r="T26" i="28" s="1"/>
  <c r="S25" i="28"/>
  <c r="T25" i="28" s="1"/>
  <c r="S24" i="28"/>
  <c r="T24" i="28" s="1"/>
  <c r="S23" i="28"/>
  <c r="T23" i="28" s="1"/>
  <c r="S22" i="28"/>
  <c r="T22" i="28" s="1"/>
  <c r="S21" i="28"/>
  <c r="T21" i="28" s="1"/>
  <c r="S20" i="28"/>
  <c r="T20" i="28" s="1"/>
  <c r="S19" i="28"/>
  <c r="T19" i="28" s="1"/>
  <c r="S18" i="28"/>
  <c r="T18" i="28" s="1"/>
  <c r="S17" i="28"/>
  <c r="T17" i="28" s="1"/>
  <c r="S16" i="28"/>
  <c r="T16" i="28" s="1"/>
  <c r="S15" i="28"/>
  <c r="T15" i="28" s="1"/>
  <c r="S14" i="28"/>
  <c r="T14" i="28" s="1"/>
  <c r="S13" i="28"/>
  <c r="T13" i="28" s="1"/>
  <c r="S12" i="28"/>
  <c r="T12" i="28" s="1"/>
  <c r="S11" i="28"/>
  <c r="T11" i="28" s="1"/>
  <c r="S5" i="28"/>
  <c r="T5" i="28" s="1"/>
  <c r="S4" i="28"/>
  <c r="T4" i="28" s="1"/>
  <c r="R6" i="28"/>
  <c r="T36" i="27"/>
  <c r="T32" i="27"/>
  <c r="T28" i="27"/>
  <c r="T24" i="27"/>
  <c r="T20" i="27"/>
  <c r="T16" i="27"/>
  <c r="T12" i="27"/>
  <c r="T8" i="27"/>
  <c r="S37" i="27"/>
  <c r="T37" i="27" s="1"/>
  <c r="S36" i="27"/>
  <c r="S35" i="27"/>
  <c r="T35" i="27" s="1"/>
  <c r="S34" i="27"/>
  <c r="T34" i="27" s="1"/>
  <c r="S33" i="27"/>
  <c r="T33" i="27" s="1"/>
  <c r="S32" i="27"/>
  <c r="S31" i="27"/>
  <c r="T31" i="27" s="1"/>
  <c r="S30" i="27"/>
  <c r="T30" i="27" s="1"/>
  <c r="S29" i="27"/>
  <c r="T29" i="27" s="1"/>
  <c r="S28" i="27"/>
  <c r="S27" i="27"/>
  <c r="T27" i="27" s="1"/>
  <c r="S26" i="27"/>
  <c r="T26" i="27" s="1"/>
  <c r="S25" i="27"/>
  <c r="T25" i="27" s="1"/>
  <c r="S24" i="27"/>
  <c r="S23" i="27"/>
  <c r="T23" i="27" s="1"/>
  <c r="S22" i="27"/>
  <c r="T22" i="27" s="1"/>
  <c r="S21" i="27"/>
  <c r="T21" i="27" s="1"/>
  <c r="S20" i="27"/>
  <c r="S19" i="27"/>
  <c r="T19" i="27" s="1"/>
  <c r="S18" i="27"/>
  <c r="T18" i="27" s="1"/>
  <c r="S17" i="27"/>
  <c r="T17" i="27" s="1"/>
  <c r="S16" i="27"/>
  <c r="S15" i="27"/>
  <c r="T15" i="27" s="1"/>
  <c r="S14" i="27"/>
  <c r="T14" i="27" s="1"/>
  <c r="S13" i="27"/>
  <c r="T13" i="27" s="1"/>
  <c r="S12" i="27"/>
  <c r="S11" i="27"/>
  <c r="T11" i="27" s="1"/>
  <c r="S10" i="27"/>
  <c r="T10" i="27" s="1"/>
  <c r="S9" i="27"/>
  <c r="T9" i="27" s="1"/>
  <c r="S8" i="27"/>
  <c r="S7" i="27"/>
  <c r="T7" i="27" s="1"/>
  <c r="S6" i="27"/>
  <c r="T6" i="27" s="1"/>
  <c r="S5" i="27"/>
  <c r="T5" i="27" s="1"/>
  <c r="G6" i="49"/>
  <c r="G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5" i="49"/>
  <c r="C44" i="25"/>
  <c r="D44" i="25"/>
  <c r="E44" i="25"/>
  <c r="F44" i="25"/>
  <c r="G44" i="25"/>
  <c r="H44" i="25"/>
  <c r="I44" i="25"/>
  <c r="J44" i="25"/>
  <c r="C45" i="25"/>
  <c r="D45" i="25"/>
  <c r="E45" i="25"/>
  <c r="F45" i="25"/>
  <c r="G45" i="25"/>
  <c r="H45" i="25"/>
  <c r="I45" i="25"/>
  <c r="J45" i="25"/>
  <c r="C46" i="25"/>
  <c r="D46" i="25"/>
  <c r="E46" i="25"/>
  <c r="F46" i="25"/>
  <c r="G46" i="25"/>
  <c r="H46" i="25"/>
  <c r="I46" i="25"/>
  <c r="J46" i="25"/>
  <c r="C47" i="25"/>
  <c r="D47" i="25"/>
  <c r="E47" i="25"/>
  <c r="F47" i="25"/>
  <c r="G47" i="25"/>
  <c r="H47" i="25"/>
  <c r="I47" i="25"/>
  <c r="J47" i="25"/>
  <c r="C48" i="25"/>
  <c r="D48" i="25"/>
  <c r="E48" i="25"/>
  <c r="F48" i="25"/>
  <c r="G48" i="25"/>
  <c r="H48" i="25"/>
  <c r="I48" i="25"/>
  <c r="J48" i="25"/>
  <c r="C49" i="25"/>
  <c r="D49" i="25"/>
  <c r="E49" i="25"/>
  <c r="F49" i="25"/>
  <c r="G49" i="25"/>
  <c r="H49" i="25"/>
  <c r="I49" i="25"/>
  <c r="J49" i="25"/>
  <c r="C50" i="25"/>
  <c r="D50" i="25"/>
  <c r="E50" i="25"/>
  <c r="F50" i="25"/>
  <c r="G50" i="25"/>
  <c r="H50" i="25"/>
  <c r="I50" i="25"/>
  <c r="J50" i="25"/>
  <c r="C51" i="25"/>
  <c r="D51" i="25"/>
  <c r="E51" i="25"/>
  <c r="F51" i="25"/>
  <c r="G51" i="25"/>
  <c r="H51" i="25"/>
  <c r="I51" i="25"/>
  <c r="J51" i="25"/>
  <c r="C52" i="25"/>
  <c r="D52" i="25"/>
  <c r="E52" i="25"/>
  <c r="F52" i="25"/>
  <c r="G52" i="25"/>
  <c r="H52" i="25"/>
  <c r="I52" i="25"/>
  <c r="J52" i="25"/>
  <c r="C53" i="25"/>
  <c r="D53" i="25"/>
  <c r="E53" i="25"/>
  <c r="F53" i="25"/>
  <c r="G53" i="25"/>
  <c r="H53" i="25"/>
  <c r="I53" i="25"/>
  <c r="J53" i="25"/>
  <c r="C54" i="25"/>
  <c r="D54" i="25"/>
  <c r="E54" i="25"/>
  <c r="F54" i="25"/>
  <c r="G54" i="25"/>
  <c r="H54" i="25"/>
  <c r="I54" i="25"/>
  <c r="J54" i="25"/>
  <c r="C55" i="25"/>
  <c r="D55" i="25"/>
  <c r="E55" i="25"/>
  <c r="F55" i="25"/>
  <c r="G55" i="25"/>
  <c r="H55" i="25"/>
  <c r="I55" i="25"/>
  <c r="J55" i="25"/>
  <c r="C56" i="25"/>
  <c r="D56" i="25"/>
  <c r="E56" i="25"/>
  <c r="F56" i="25"/>
  <c r="G56" i="25"/>
  <c r="H56" i="25"/>
  <c r="I56" i="25"/>
  <c r="J56" i="25"/>
  <c r="C57" i="25"/>
  <c r="D57" i="25"/>
  <c r="E57" i="25"/>
  <c r="F57" i="25"/>
  <c r="G57" i="25"/>
  <c r="H57" i="25"/>
  <c r="I57" i="25"/>
  <c r="J57" i="25"/>
  <c r="C58" i="25"/>
  <c r="D58" i="25"/>
  <c r="E58" i="25"/>
  <c r="F58" i="25"/>
  <c r="G58" i="25"/>
  <c r="H58" i="25"/>
  <c r="I58" i="25"/>
  <c r="J58" i="25"/>
  <c r="C59" i="25"/>
  <c r="D59" i="25"/>
  <c r="E59" i="25"/>
  <c r="F59" i="25"/>
  <c r="G59" i="25"/>
  <c r="H59" i="25"/>
  <c r="I59" i="25"/>
  <c r="J59" i="25"/>
  <c r="C60" i="25"/>
  <c r="D60" i="25"/>
  <c r="E60" i="25"/>
  <c r="F60" i="25"/>
  <c r="G60" i="25"/>
  <c r="H60" i="25"/>
  <c r="I60" i="25"/>
  <c r="J60" i="25"/>
  <c r="C61" i="25"/>
  <c r="D61" i="25"/>
  <c r="E61" i="25"/>
  <c r="F61" i="25"/>
  <c r="G61" i="25"/>
  <c r="H61" i="25"/>
  <c r="I61" i="25"/>
  <c r="J61" i="25"/>
  <c r="C62" i="25"/>
  <c r="D62" i="25"/>
  <c r="E62" i="25"/>
  <c r="F62" i="25"/>
  <c r="G62" i="25"/>
  <c r="H62" i="25"/>
  <c r="I62" i="25"/>
  <c r="J62" i="25"/>
  <c r="C63" i="25"/>
  <c r="D63" i="25"/>
  <c r="E63" i="25"/>
  <c r="F63" i="25"/>
  <c r="G63" i="25"/>
  <c r="H63" i="25"/>
  <c r="I63" i="25"/>
  <c r="J63" i="25"/>
  <c r="C64" i="25"/>
  <c r="D64" i="25"/>
  <c r="E64" i="25"/>
  <c r="F64" i="25"/>
  <c r="G64" i="25"/>
  <c r="H64" i="25"/>
  <c r="I64" i="25"/>
  <c r="J64" i="25"/>
  <c r="C65" i="25"/>
  <c r="D65" i="25"/>
  <c r="E65" i="25"/>
  <c r="F65" i="25"/>
  <c r="G65" i="25"/>
  <c r="H65" i="25"/>
  <c r="I65" i="25"/>
  <c r="J65" i="25"/>
  <c r="C66" i="25"/>
  <c r="D66" i="25"/>
  <c r="E66" i="25"/>
  <c r="F66" i="25"/>
  <c r="G66" i="25"/>
  <c r="H66" i="25"/>
  <c r="I66" i="25"/>
  <c r="J66" i="25"/>
  <c r="C67" i="25"/>
  <c r="D67" i="25"/>
  <c r="E67" i="25"/>
  <c r="F67" i="25"/>
  <c r="G67" i="25"/>
  <c r="H67" i="25"/>
  <c r="I67" i="25"/>
  <c r="J67" i="25"/>
  <c r="C68" i="25"/>
  <c r="D68" i="25"/>
  <c r="E68" i="25"/>
  <c r="F68" i="25"/>
  <c r="G68" i="25"/>
  <c r="H68" i="25"/>
  <c r="I68" i="25"/>
  <c r="J68" i="25"/>
  <c r="C69" i="25"/>
  <c r="D69" i="25"/>
  <c r="E69" i="25"/>
  <c r="F69" i="25"/>
  <c r="G69" i="25"/>
  <c r="H69" i="25"/>
  <c r="I69" i="25"/>
  <c r="J69" i="25"/>
  <c r="C70" i="25"/>
  <c r="D70" i="25"/>
  <c r="E70" i="25"/>
  <c r="F70" i="25"/>
  <c r="G70" i="25"/>
  <c r="H70" i="25"/>
  <c r="I70" i="25"/>
  <c r="J70" i="25"/>
  <c r="C71" i="25"/>
  <c r="D71" i="25"/>
  <c r="E71" i="25"/>
  <c r="F71" i="25"/>
  <c r="G71" i="25"/>
  <c r="H71" i="25"/>
  <c r="I71" i="25"/>
  <c r="J71" i="25"/>
  <c r="C72" i="25"/>
  <c r="D72" i="25"/>
  <c r="E72" i="25"/>
  <c r="F72" i="25"/>
  <c r="G72" i="25"/>
  <c r="H72" i="25"/>
  <c r="I72" i="25"/>
  <c r="J72" i="25"/>
  <c r="C73" i="25"/>
  <c r="D73" i="25"/>
  <c r="E73" i="25"/>
  <c r="F73" i="25"/>
  <c r="G73" i="25"/>
  <c r="H73" i="25"/>
  <c r="I73" i="25"/>
  <c r="J73" i="25"/>
  <c r="C74" i="25"/>
  <c r="D74" i="25"/>
  <c r="E74" i="25"/>
  <c r="F74" i="25"/>
  <c r="G74" i="25"/>
  <c r="H74" i="25"/>
  <c r="I74" i="25"/>
  <c r="J74" i="25"/>
  <c r="C75" i="25"/>
  <c r="D75" i="25"/>
  <c r="E75" i="25"/>
  <c r="F75" i="25"/>
  <c r="G75" i="25"/>
  <c r="H75" i="25"/>
  <c r="I75" i="25"/>
  <c r="J75"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44" i="25"/>
  <c r="W13" i="24"/>
  <c r="V13" i="24"/>
  <c r="W7" i="24"/>
  <c r="X7" i="24" s="1"/>
  <c r="Y7" i="24" s="1"/>
  <c r="V7" i="24"/>
  <c r="R40" i="24"/>
  <c r="R39" i="24"/>
  <c r="R38" i="24"/>
  <c r="R37" i="24"/>
  <c r="R35" i="24"/>
  <c r="R33" i="24"/>
  <c r="R32" i="24"/>
  <c r="R30" i="24"/>
  <c r="R29" i="24"/>
  <c r="R27" i="24"/>
  <c r="T18" i="24"/>
  <c r="S18" i="24"/>
  <c r="S17" i="24"/>
  <c r="T17" i="24" s="1"/>
  <c r="S16" i="24"/>
  <c r="T16" i="24" s="1"/>
  <c r="S15" i="24"/>
  <c r="T15" i="24" s="1"/>
  <c r="S13" i="24"/>
  <c r="T13" i="24" s="1"/>
  <c r="S11" i="24"/>
  <c r="T11" i="24" s="1"/>
  <c r="S10" i="24"/>
  <c r="T10" i="24" s="1"/>
  <c r="S8" i="24"/>
  <c r="T8" i="24" s="1"/>
  <c r="S7" i="24"/>
  <c r="T7" i="24" s="1"/>
  <c r="S5" i="24"/>
  <c r="T5" i="24" s="1"/>
  <c r="R6" i="24"/>
  <c r="O13" i="20"/>
  <c r="O9" i="20"/>
  <c r="N16" i="20"/>
  <c r="O16" i="20" s="1"/>
  <c r="N15" i="20"/>
  <c r="O15" i="20" s="1"/>
  <c r="N14" i="20"/>
  <c r="O14" i="20" s="1"/>
  <c r="N13" i="20"/>
  <c r="N12" i="20"/>
  <c r="O12" i="20" s="1"/>
  <c r="N11" i="20"/>
  <c r="O11" i="20" s="1"/>
  <c r="N10" i="20"/>
  <c r="O10" i="20" s="1"/>
  <c r="N9" i="20"/>
  <c r="N8" i="20"/>
  <c r="O8" i="20" s="1"/>
  <c r="N7" i="20"/>
  <c r="O7" i="20" s="1"/>
  <c r="N6" i="20"/>
  <c r="O6" i="20" s="1"/>
  <c r="N5" i="20"/>
  <c r="O5" i="20" s="1"/>
  <c r="M33" i="20"/>
  <c r="M32" i="20"/>
  <c r="M31" i="20"/>
  <c r="M30" i="20"/>
  <c r="M29" i="20"/>
  <c r="M28" i="20"/>
  <c r="M27" i="20"/>
  <c r="M26" i="20"/>
  <c r="M25" i="20"/>
  <c r="M24" i="20"/>
  <c r="M23" i="20"/>
  <c r="L33" i="20"/>
  <c r="K33" i="20"/>
  <c r="J33" i="20"/>
  <c r="I33" i="20"/>
  <c r="H33" i="20"/>
  <c r="G33" i="20"/>
  <c r="F33" i="20"/>
  <c r="E33" i="20"/>
  <c r="D33" i="20"/>
  <c r="C33" i="20"/>
  <c r="B33" i="20"/>
  <c r="B23" i="20"/>
  <c r="M51" i="22"/>
  <c r="M50" i="22"/>
  <c r="M49" i="22"/>
  <c r="M48" i="22"/>
  <c r="M47" i="22"/>
  <c r="M46" i="22"/>
  <c r="M45" i="22"/>
  <c r="M43" i="22"/>
  <c r="M42" i="22"/>
  <c r="M41" i="22"/>
  <c r="M40" i="22"/>
  <c r="M39" i="22"/>
  <c r="M38" i="22"/>
  <c r="M37" i="22"/>
  <c r="M36" i="22"/>
  <c r="M35" i="22"/>
  <c r="M34" i="22"/>
  <c r="M33" i="22"/>
  <c r="O23" i="22"/>
  <c r="O19" i="22"/>
  <c r="O14" i="22"/>
  <c r="O10" i="22"/>
  <c r="N25" i="22"/>
  <c r="O25" i="22" s="1"/>
  <c r="N24" i="22"/>
  <c r="O24" i="22" s="1"/>
  <c r="N23" i="22"/>
  <c r="N22" i="22"/>
  <c r="O22" i="22" s="1"/>
  <c r="N21" i="22"/>
  <c r="O21" i="22" s="1"/>
  <c r="N20" i="22"/>
  <c r="O20" i="22" s="1"/>
  <c r="N19" i="22"/>
  <c r="N17" i="22"/>
  <c r="O17" i="22" s="1"/>
  <c r="N16" i="22"/>
  <c r="O16" i="22" s="1"/>
  <c r="N15" i="22"/>
  <c r="O15" i="22" s="1"/>
  <c r="N14" i="22"/>
  <c r="N13" i="22"/>
  <c r="O13" i="22" s="1"/>
  <c r="N12" i="22"/>
  <c r="O12" i="22" s="1"/>
  <c r="N11" i="22"/>
  <c r="O11" i="22" s="1"/>
  <c r="N10" i="22"/>
  <c r="N9" i="22"/>
  <c r="O9" i="22" s="1"/>
  <c r="N8" i="22"/>
  <c r="O8" i="22" s="1"/>
  <c r="N7" i="22"/>
  <c r="O7" i="22" s="1"/>
  <c r="N5" i="22"/>
  <c r="O5" i="22" s="1"/>
  <c r="R35" i="19"/>
  <c r="R34" i="19"/>
  <c r="R33" i="19"/>
  <c r="R32" i="19"/>
  <c r="R31" i="19"/>
  <c r="R30" i="19"/>
  <c r="R29" i="19"/>
  <c r="R28" i="19"/>
  <c r="R27" i="19"/>
  <c r="R26" i="19"/>
  <c r="R25" i="19"/>
  <c r="R24" i="19"/>
  <c r="S16" i="19"/>
  <c r="T16" i="19" s="1"/>
  <c r="S15" i="19"/>
  <c r="T15" i="19" s="1"/>
  <c r="S14" i="19"/>
  <c r="T14" i="19" s="1"/>
  <c r="S13" i="19"/>
  <c r="T13" i="19" s="1"/>
  <c r="S12" i="19"/>
  <c r="T12" i="19" s="1"/>
  <c r="S11" i="19"/>
  <c r="T11" i="19" s="1"/>
  <c r="S10" i="19"/>
  <c r="T10" i="19" s="1"/>
  <c r="S9" i="19"/>
  <c r="T9" i="19" s="1"/>
  <c r="S8" i="19"/>
  <c r="T8" i="19" s="1"/>
  <c r="S7" i="19"/>
  <c r="T7" i="19" s="1"/>
  <c r="S6" i="19"/>
  <c r="T6" i="19" s="1"/>
  <c r="S5" i="19"/>
  <c r="T5" i="19" s="1"/>
  <c r="T15" i="18"/>
  <c r="T12" i="18"/>
  <c r="T11" i="18"/>
  <c r="S15" i="18"/>
  <c r="S14" i="18"/>
  <c r="T14" i="18" s="1"/>
  <c r="S13" i="18"/>
  <c r="T13" i="18" s="1"/>
  <c r="S12" i="18"/>
  <c r="S11" i="18"/>
  <c r="S10" i="18"/>
  <c r="T10" i="18" s="1"/>
  <c r="S9" i="18"/>
  <c r="T9" i="18" s="1"/>
  <c r="S8" i="18"/>
  <c r="T8" i="18" s="1"/>
  <c r="S7" i="18"/>
  <c r="T7" i="18" s="1"/>
  <c r="S6" i="18"/>
  <c r="T6" i="18" s="1"/>
  <c r="S5" i="18"/>
  <c r="T5" i="18" s="1"/>
  <c r="R31" i="18"/>
  <c r="R30" i="18"/>
  <c r="R29" i="18"/>
  <c r="R28" i="18"/>
  <c r="R27" i="18"/>
  <c r="R26" i="18"/>
  <c r="R25" i="18"/>
  <c r="R24" i="18"/>
  <c r="R23" i="18"/>
  <c r="R22" i="18"/>
  <c r="U19" i="15"/>
  <c r="U16" i="15"/>
  <c r="U15" i="15"/>
  <c r="U12" i="15"/>
  <c r="U11" i="15"/>
  <c r="U8" i="15"/>
  <c r="U7" i="15"/>
  <c r="T19" i="15"/>
  <c r="T18" i="15"/>
  <c r="U18" i="15" s="1"/>
  <c r="T17" i="15"/>
  <c r="U17" i="15" s="1"/>
  <c r="T16" i="15"/>
  <c r="T15" i="15"/>
  <c r="T14" i="15"/>
  <c r="U14" i="15" s="1"/>
  <c r="T13" i="15"/>
  <c r="U13" i="15" s="1"/>
  <c r="T12" i="15"/>
  <c r="T11" i="15"/>
  <c r="T10" i="15"/>
  <c r="U10" i="15" s="1"/>
  <c r="T9" i="15"/>
  <c r="U9" i="15" s="1"/>
  <c r="T8" i="15"/>
  <c r="T7" i="15"/>
  <c r="T6" i="15"/>
  <c r="U6" i="15" s="1"/>
  <c r="T5" i="15"/>
  <c r="U5" i="15" s="1"/>
  <c r="S38" i="15"/>
  <c r="S37" i="15"/>
  <c r="S36" i="15"/>
  <c r="S35" i="15"/>
  <c r="S34" i="15"/>
  <c r="S33" i="15"/>
  <c r="S32" i="15"/>
  <c r="S31" i="15"/>
  <c r="S30" i="15"/>
  <c r="S29" i="15"/>
  <c r="S28" i="15"/>
  <c r="S27" i="15"/>
  <c r="S26" i="15"/>
  <c r="S25" i="15"/>
  <c r="O15" i="14"/>
  <c r="N15" i="14"/>
  <c r="N14" i="14"/>
  <c r="O14" i="14" s="1"/>
  <c r="N11" i="14"/>
  <c r="O11" i="14" s="1"/>
  <c r="N9" i="14"/>
  <c r="O9" i="14" s="1"/>
  <c r="N5" i="14"/>
  <c r="O5" i="14" s="1"/>
  <c r="M12" i="14"/>
  <c r="M10" i="14"/>
  <c r="M6" i="14"/>
  <c r="O15" i="13"/>
  <c r="N15" i="13"/>
  <c r="N14" i="13"/>
  <c r="O14" i="13" s="1"/>
  <c r="N11" i="13"/>
  <c r="O11" i="13" s="1"/>
  <c r="N9" i="13"/>
  <c r="O9" i="13" s="1"/>
  <c r="M12" i="13"/>
  <c r="M10" i="13"/>
  <c r="M6" i="13"/>
  <c r="N6" i="11"/>
  <c r="N7" i="11"/>
  <c r="N8" i="11"/>
  <c r="N9" i="11"/>
  <c r="N10" i="11"/>
  <c r="N11" i="11"/>
  <c r="N12" i="11"/>
  <c r="N13" i="11"/>
  <c r="N14" i="11"/>
  <c r="N15" i="11"/>
  <c r="N16" i="11"/>
  <c r="N17" i="11"/>
  <c r="N18" i="11"/>
  <c r="N19" i="11"/>
  <c r="N20" i="11"/>
  <c r="N21" i="11"/>
  <c r="N22" i="11"/>
  <c r="N23" i="11"/>
  <c r="N24" i="11"/>
  <c r="N25" i="11"/>
  <c r="N26" i="11"/>
  <c r="N27" i="11"/>
  <c r="N28" i="11"/>
  <c r="N29" i="11"/>
  <c r="N5" i="11"/>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5" i="7"/>
  <c r="P6" i="61"/>
  <c r="O6" i="61"/>
  <c r="Q36" i="60"/>
  <c r="Q37" i="60"/>
  <c r="Q38" i="60"/>
  <c r="Q39" i="60"/>
  <c r="Q40" i="60"/>
  <c r="Q41" i="60"/>
  <c r="Q42" i="60"/>
  <c r="Q43" i="60"/>
  <c r="Q44" i="60"/>
  <c r="Q45" i="60"/>
  <c r="H36" i="60"/>
  <c r="H37" i="60"/>
  <c r="H38" i="60"/>
  <c r="H39" i="60"/>
  <c r="H40" i="60"/>
  <c r="H41" i="60"/>
  <c r="H42" i="60"/>
  <c r="H43" i="60"/>
  <c r="H44" i="60"/>
  <c r="H45" i="60"/>
  <c r="Q24" i="60"/>
  <c r="Q25" i="60"/>
  <c r="Q26" i="60"/>
  <c r="Q27" i="60"/>
  <c r="Q28" i="60"/>
  <c r="Q29" i="60"/>
  <c r="Q30" i="60"/>
  <c r="Q31" i="60"/>
  <c r="Q32" i="60"/>
  <c r="Q33" i="60"/>
  <c r="H24" i="60"/>
  <c r="H25" i="60"/>
  <c r="H26" i="60"/>
  <c r="H27" i="60"/>
  <c r="H28" i="60"/>
  <c r="H29" i="60"/>
  <c r="H30" i="60"/>
  <c r="H31" i="60"/>
  <c r="H32" i="60"/>
  <c r="H33" i="60"/>
  <c r="J6" i="24"/>
  <c r="B10" i="5"/>
  <c r="H7" i="64"/>
  <c r="I7" i="64" s="1"/>
  <c r="D7" i="64"/>
  <c r="E7" i="64" s="1"/>
  <c r="H39" i="64"/>
  <c r="I39" i="64" s="1"/>
  <c r="D39" i="64"/>
  <c r="E39" i="64" s="1"/>
  <c r="H38" i="64"/>
  <c r="I38" i="64" s="1"/>
  <c r="D38" i="64"/>
  <c r="E38" i="64" s="1"/>
  <c r="H37" i="64"/>
  <c r="I37" i="64" s="1"/>
  <c r="D37" i="64"/>
  <c r="E37" i="64"/>
  <c r="H36" i="64"/>
  <c r="I36" i="64" s="1"/>
  <c r="D36" i="64"/>
  <c r="E36" i="64" s="1"/>
  <c r="H35" i="64"/>
  <c r="I35" i="64" s="1"/>
  <c r="D35" i="64"/>
  <c r="E35" i="64" s="1"/>
  <c r="H34" i="64"/>
  <c r="I34" i="64" s="1"/>
  <c r="D34" i="64"/>
  <c r="E34" i="64" s="1"/>
  <c r="H33" i="64"/>
  <c r="I33" i="64" s="1"/>
  <c r="D33" i="64"/>
  <c r="E33" i="64" s="1"/>
  <c r="H32" i="64"/>
  <c r="I32" i="64" s="1"/>
  <c r="D32" i="64"/>
  <c r="E32" i="64" s="1"/>
  <c r="H31" i="64"/>
  <c r="I31" i="64" s="1"/>
  <c r="D31" i="64"/>
  <c r="E31" i="64" s="1"/>
  <c r="H30" i="64"/>
  <c r="I30" i="64"/>
  <c r="D30" i="64"/>
  <c r="E30" i="64" s="1"/>
  <c r="H29" i="64"/>
  <c r="I29" i="64" s="1"/>
  <c r="D29" i="64"/>
  <c r="E29" i="64" s="1"/>
  <c r="H28" i="64"/>
  <c r="I28" i="64" s="1"/>
  <c r="D28" i="64"/>
  <c r="E28" i="64" s="1"/>
  <c r="H27" i="64"/>
  <c r="I27" i="64" s="1"/>
  <c r="D27" i="64"/>
  <c r="E27" i="64" s="1"/>
  <c r="H26" i="64"/>
  <c r="I26" i="64" s="1"/>
  <c r="D26" i="64"/>
  <c r="E26" i="64" s="1"/>
  <c r="H25" i="64"/>
  <c r="I25" i="64" s="1"/>
  <c r="D25" i="64"/>
  <c r="E25" i="64" s="1"/>
  <c r="H24" i="64"/>
  <c r="I24" i="64" s="1"/>
  <c r="D24" i="64"/>
  <c r="E24" i="64" s="1"/>
  <c r="H23" i="64"/>
  <c r="I23" i="64" s="1"/>
  <c r="D23" i="64"/>
  <c r="E23" i="64" s="1"/>
  <c r="H22" i="64"/>
  <c r="I22" i="64" s="1"/>
  <c r="D22" i="64"/>
  <c r="E22" i="64" s="1"/>
  <c r="H21" i="64"/>
  <c r="I21" i="64" s="1"/>
  <c r="D21" i="64"/>
  <c r="E21" i="64" s="1"/>
  <c r="H20" i="64"/>
  <c r="I20" i="64" s="1"/>
  <c r="D20" i="64"/>
  <c r="E20" i="64" s="1"/>
  <c r="H19" i="64"/>
  <c r="I19" i="64" s="1"/>
  <c r="D19" i="64"/>
  <c r="E19" i="64" s="1"/>
  <c r="H18" i="64"/>
  <c r="I18" i="64" s="1"/>
  <c r="D18" i="64"/>
  <c r="E18" i="64" s="1"/>
  <c r="H17" i="64"/>
  <c r="I17" i="64" s="1"/>
  <c r="D17" i="64"/>
  <c r="E17" i="64" s="1"/>
  <c r="H16" i="64"/>
  <c r="I16" i="64" s="1"/>
  <c r="D16" i="64"/>
  <c r="E16" i="64" s="1"/>
  <c r="H15" i="64"/>
  <c r="I15" i="64" s="1"/>
  <c r="D15" i="64"/>
  <c r="E15" i="64"/>
  <c r="H14" i="64"/>
  <c r="I14" i="64" s="1"/>
  <c r="D14" i="64"/>
  <c r="E14" i="64" s="1"/>
  <c r="H13" i="64"/>
  <c r="I13" i="64" s="1"/>
  <c r="D13" i="64"/>
  <c r="E13" i="64" s="1"/>
  <c r="H12" i="64"/>
  <c r="I12" i="64" s="1"/>
  <c r="D12" i="64"/>
  <c r="E12" i="64" s="1"/>
  <c r="H11" i="64"/>
  <c r="I11" i="64" s="1"/>
  <c r="D11" i="64"/>
  <c r="E11" i="64" s="1"/>
  <c r="H10" i="64"/>
  <c r="I10" i="64" s="1"/>
  <c r="D10" i="64"/>
  <c r="E10" i="64" s="1"/>
  <c r="I9" i="64"/>
  <c r="D9" i="64"/>
  <c r="E9" i="64" s="1"/>
  <c r="H8" i="64"/>
  <c r="I8" i="64" s="1"/>
  <c r="D8" i="64"/>
  <c r="E8" i="64" s="1"/>
  <c r="B85" i="5"/>
  <c r="B83" i="5"/>
  <c r="B81" i="5"/>
  <c r="B79" i="5"/>
  <c r="B77" i="5"/>
  <c r="B75" i="5"/>
  <c r="B73" i="5"/>
  <c r="B71" i="5"/>
  <c r="B69" i="5"/>
  <c r="B67" i="5"/>
  <c r="B65" i="5"/>
  <c r="B63" i="5"/>
  <c r="B61" i="5"/>
  <c r="P38" i="61"/>
  <c r="O38" i="61"/>
  <c r="N38" i="61"/>
  <c r="P37" i="61"/>
  <c r="O37" i="61"/>
  <c r="N37" i="61"/>
  <c r="P36" i="61"/>
  <c r="O36" i="61"/>
  <c r="N36" i="61"/>
  <c r="P35" i="61"/>
  <c r="O35" i="61"/>
  <c r="N35" i="61"/>
  <c r="P34" i="61"/>
  <c r="O34" i="61"/>
  <c r="N34" i="61"/>
  <c r="P33" i="61"/>
  <c r="O33" i="61"/>
  <c r="N33" i="61"/>
  <c r="P32" i="61"/>
  <c r="O32" i="61"/>
  <c r="N32" i="61"/>
  <c r="P31" i="61"/>
  <c r="O31" i="61"/>
  <c r="N31" i="61"/>
  <c r="P30" i="61"/>
  <c r="O30" i="61"/>
  <c r="N30" i="61"/>
  <c r="P29" i="61"/>
  <c r="O29" i="61"/>
  <c r="N29" i="61"/>
  <c r="P28" i="61"/>
  <c r="O28" i="61"/>
  <c r="N28" i="61"/>
  <c r="P27" i="61"/>
  <c r="O27" i="61"/>
  <c r="N27" i="61"/>
  <c r="P26" i="61"/>
  <c r="O26" i="61"/>
  <c r="N26" i="61"/>
  <c r="P25" i="61"/>
  <c r="O25" i="61"/>
  <c r="N25" i="61"/>
  <c r="P24" i="61"/>
  <c r="O24" i="61"/>
  <c r="N24" i="61"/>
  <c r="P23" i="61"/>
  <c r="O23" i="61"/>
  <c r="N23" i="61"/>
  <c r="P22" i="61"/>
  <c r="O22" i="61"/>
  <c r="N22" i="61"/>
  <c r="P21" i="61"/>
  <c r="O21" i="61"/>
  <c r="N21" i="61"/>
  <c r="P20" i="61"/>
  <c r="O20" i="61"/>
  <c r="N20" i="61"/>
  <c r="P19" i="61"/>
  <c r="O19" i="61"/>
  <c r="N19" i="61"/>
  <c r="P18" i="61"/>
  <c r="O18" i="61"/>
  <c r="N18" i="61"/>
  <c r="P17" i="61"/>
  <c r="O17" i="61"/>
  <c r="N17" i="61"/>
  <c r="P16" i="61"/>
  <c r="O16" i="61"/>
  <c r="N16" i="61"/>
  <c r="P15" i="61"/>
  <c r="O15" i="61"/>
  <c r="N15" i="61"/>
  <c r="P14" i="61"/>
  <c r="O14" i="61"/>
  <c r="N14" i="61"/>
  <c r="P13" i="61"/>
  <c r="O13" i="61"/>
  <c r="N13" i="61"/>
  <c r="P12" i="61"/>
  <c r="O12" i="61"/>
  <c r="N12" i="61"/>
  <c r="P11" i="61"/>
  <c r="O11" i="61"/>
  <c r="N11" i="61"/>
  <c r="P10" i="61"/>
  <c r="O10" i="61"/>
  <c r="N10" i="61"/>
  <c r="P9" i="61"/>
  <c r="O9" i="61"/>
  <c r="N9" i="61"/>
  <c r="P8" i="61"/>
  <c r="O8" i="61"/>
  <c r="N8" i="61"/>
  <c r="P7" i="61"/>
  <c r="O7" i="61"/>
  <c r="N7" i="61"/>
  <c r="N6" i="61"/>
  <c r="R45" i="60"/>
  <c r="P45" i="60"/>
  <c r="O45" i="60"/>
  <c r="N45" i="60"/>
  <c r="M45" i="60"/>
  <c r="L45" i="60"/>
  <c r="K45" i="60"/>
  <c r="I45" i="60"/>
  <c r="G45" i="60"/>
  <c r="F45" i="60"/>
  <c r="E45" i="60"/>
  <c r="D45" i="60"/>
  <c r="C45" i="60"/>
  <c r="B45" i="60"/>
  <c r="R44" i="60"/>
  <c r="P44" i="60"/>
  <c r="O44" i="60"/>
  <c r="N44" i="60"/>
  <c r="M44" i="60"/>
  <c r="L44" i="60"/>
  <c r="K44" i="60"/>
  <c r="I44" i="60"/>
  <c r="G44" i="60"/>
  <c r="F44" i="60"/>
  <c r="E44" i="60"/>
  <c r="D44" i="60"/>
  <c r="C44" i="60"/>
  <c r="B44" i="60"/>
  <c r="R43" i="60"/>
  <c r="P43" i="60"/>
  <c r="O43" i="60"/>
  <c r="N43" i="60"/>
  <c r="M43" i="60"/>
  <c r="L43" i="60"/>
  <c r="K43" i="60"/>
  <c r="I43" i="60"/>
  <c r="G43" i="60"/>
  <c r="F43" i="60"/>
  <c r="E43" i="60"/>
  <c r="D43" i="60"/>
  <c r="C43" i="60"/>
  <c r="B43" i="60"/>
  <c r="R42" i="60"/>
  <c r="P42" i="60"/>
  <c r="O42" i="60"/>
  <c r="N42" i="60"/>
  <c r="M42" i="60"/>
  <c r="L42" i="60"/>
  <c r="K42" i="60"/>
  <c r="I42" i="60"/>
  <c r="G42" i="60"/>
  <c r="F42" i="60"/>
  <c r="E42" i="60"/>
  <c r="D42" i="60"/>
  <c r="C42" i="60"/>
  <c r="B42" i="60"/>
  <c r="R41" i="60"/>
  <c r="P41" i="60"/>
  <c r="O41" i="60"/>
  <c r="N41" i="60"/>
  <c r="M41" i="60"/>
  <c r="L41" i="60"/>
  <c r="K41" i="60"/>
  <c r="I41" i="60"/>
  <c r="G41" i="60"/>
  <c r="F41" i="60"/>
  <c r="E41" i="60"/>
  <c r="D41" i="60"/>
  <c r="C41" i="60"/>
  <c r="B41" i="60"/>
  <c r="R40" i="60"/>
  <c r="P40" i="60"/>
  <c r="O40" i="60"/>
  <c r="N40" i="60"/>
  <c r="M40" i="60"/>
  <c r="L40" i="60"/>
  <c r="K40" i="60"/>
  <c r="I40" i="60"/>
  <c r="G40" i="60"/>
  <c r="F40" i="60"/>
  <c r="E40" i="60"/>
  <c r="D40" i="60"/>
  <c r="C40" i="60"/>
  <c r="B40" i="60"/>
  <c r="R39" i="60"/>
  <c r="P39" i="60"/>
  <c r="O39" i="60"/>
  <c r="N39" i="60"/>
  <c r="M39" i="60"/>
  <c r="L39" i="60"/>
  <c r="K39" i="60"/>
  <c r="I39" i="60"/>
  <c r="G39" i="60"/>
  <c r="F39" i="60"/>
  <c r="E39" i="60"/>
  <c r="D39" i="60"/>
  <c r="C39" i="60"/>
  <c r="B39" i="60"/>
  <c r="R38" i="60"/>
  <c r="P38" i="60"/>
  <c r="O38" i="60"/>
  <c r="N38" i="60"/>
  <c r="M38" i="60"/>
  <c r="L38" i="60"/>
  <c r="K38" i="60"/>
  <c r="I38" i="60"/>
  <c r="G38" i="60"/>
  <c r="F38" i="60"/>
  <c r="E38" i="60"/>
  <c r="D38" i="60"/>
  <c r="C38" i="60"/>
  <c r="B38" i="60"/>
  <c r="R37" i="60"/>
  <c r="P37" i="60"/>
  <c r="O37" i="60"/>
  <c r="N37" i="60"/>
  <c r="M37" i="60"/>
  <c r="L37" i="60"/>
  <c r="K37" i="60"/>
  <c r="I37" i="60"/>
  <c r="G37" i="60"/>
  <c r="F37" i="60"/>
  <c r="E37" i="60"/>
  <c r="D37" i="60"/>
  <c r="C37" i="60"/>
  <c r="B37" i="60"/>
  <c r="R36" i="60"/>
  <c r="P36" i="60"/>
  <c r="O36" i="60"/>
  <c r="N36" i="60"/>
  <c r="M36" i="60"/>
  <c r="L36" i="60"/>
  <c r="K36" i="60"/>
  <c r="I36" i="60"/>
  <c r="G36" i="60"/>
  <c r="F36" i="60"/>
  <c r="E36" i="60"/>
  <c r="D36" i="60"/>
  <c r="C36" i="60"/>
  <c r="B36" i="60"/>
  <c r="R33" i="60"/>
  <c r="P33" i="60"/>
  <c r="O33" i="60"/>
  <c r="N33" i="60"/>
  <c r="M33" i="60"/>
  <c r="L33" i="60"/>
  <c r="K33" i="60"/>
  <c r="I33" i="60"/>
  <c r="G33" i="60"/>
  <c r="F33" i="60"/>
  <c r="E33" i="60"/>
  <c r="D33" i="60"/>
  <c r="C33" i="60"/>
  <c r="B33" i="60"/>
  <c r="R32" i="60"/>
  <c r="P32" i="60"/>
  <c r="O32" i="60"/>
  <c r="N32" i="60"/>
  <c r="M32" i="60"/>
  <c r="L32" i="60"/>
  <c r="K32" i="60"/>
  <c r="I32" i="60"/>
  <c r="G32" i="60"/>
  <c r="F32" i="60"/>
  <c r="E32" i="60"/>
  <c r="D32" i="60"/>
  <c r="C32" i="60"/>
  <c r="B32" i="60"/>
  <c r="R31" i="60"/>
  <c r="P31" i="60"/>
  <c r="O31" i="60"/>
  <c r="N31" i="60"/>
  <c r="M31" i="60"/>
  <c r="L31" i="60"/>
  <c r="K31" i="60"/>
  <c r="I31" i="60"/>
  <c r="G31" i="60"/>
  <c r="F31" i="60"/>
  <c r="E31" i="60"/>
  <c r="D31" i="60"/>
  <c r="C31" i="60"/>
  <c r="B31" i="60"/>
  <c r="R30" i="60"/>
  <c r="P30" i="60"/>
  <c r="O30" i="60"/>
  <c r="N30" i="60"/>
  <c r="M30" i="60"/>
  <c r="L30" i="60"/>
  <c r="K30" i="60"/>
  <c r="I30" i="60"/>
  <c r="G30" i="60"/>
  <c r="F30" i="60"/>
  <c r="E30" i="60"/>
  <c r="D30" i="60"/>
  <c r="C30" i="60"/>
  <c r="B30" i="60"/>
  <c r="R29" i="60"/>
  <c r="P29" i="60"/>
  <c r="O29" i="60"/>
  <c r="N29" i="60"/>
  <c r="M29" i="60"/>
  <c r="L29" i="60"/>
  <c r="K29" i="60"/>
  <c r="I29" i="60"/>
  <c r="G29" i="60"/>
  <c r="F29" i="60"/>
  <c r="E29" i="60"/>
  <c r="D29" i="60"/>
  <c r="C29" i="60"/>
  <c r="B29" i="60"/>
  <c r="R28" i="60"/>
  <c r="P28" i="60"/>
  <c r="O28" i="60"/>
  <c r="N28" i="60"/>
  <c r="M28" i="60"/>
  <c r="L28" i="60"/>
  <c r="K28" i="60"/>
  <c r="I28" i="60"/>
  <c r="G28" i="60"/>
  <c r="F28" i="60"/>
  <c r="E28" i="60"/>
  <c r="D28" i="60"/>
  <c r="C28" i="60"/>
  <c r="B28" i="60"/>
  <c r="R27" i="60"/>
  <c r="P27" i="60"/>
  <c r="O27" i="60"/>
  <c r="N27" i="60"/>
  <c r="M27" i="60"/>
  <c r="L27" i="60"/>
  <c r="K27" i="60"/>
  <c r="I27" i="60"/>
  <c r="G27" i="60"/>
  <c r="F27" i="60"/>
  <c r="E27" i="60"/>
  <c r="D27" i="60"/>
  <c r="C27" i="60"/>
  <c r="B27" i="60"/>
  <c r="R26" i="60"/>
  <c r="P26" i="60"/>
  <c r="O26" i="60"/>
  <c r="N26" i="60"/>
  <c r="M26" i="60"/>
  <c r="L26" i="60"/>
  <c r="K26" i="60"/>
  <c r="I26" i="60"/>
  <c r="G26" i="60"/>
  <c r="F26" i="60"/>
  <c r="E26" i="60"/>
  <c r="D26" i="60"/>
  <c r="C26" i="60"/>
  <c r="B26" i="60"/>
  <c r="R25" i="60"/>
  <c r="P25" i="60"/>
  <c r="O25" i="60"/>
  <c r="N25" i="60"/>
  <c r="M25" i="60"/>
  <c r="L25" i="60"/>
  <c r="K25" i="60"/>
  <c r="I25" i="60"/>
  <c r="G25" i="60"/>
  <c r="F25" i="60"/>
  <c r="E25" i="60"/>
  <c r="D25" i="60"/>
  <c r="C25" i="60"/>
  <c r="B25" i="60"/>
  <c r="R24" i="60"/>
  <c r="P24" i="60"/>
  <c r="O24" i="60"/>
  <c r="N24" i="60"/>
  <c r="M24" i="60"/>
  <c r="L24" i="60"/>
  <c r="K24" i="60"/>
  <c r="I24" i="60"/>
  <c r="G24" i="60"/>
  <c r="F24" i="60"/>
  <c r="E24" i="60"/>
  <c r="D24" i="60"/>
  <c r="C24" i="60"/>
  <c r="B24" i="60"/>
  <c r="K78" i="59"/>
  <c r="J78" i="59"/>
  <c r="I78" i="59"/>
  <c r="H78" i="59"/>
  <c r="G78" i="59"/>
  <c r="F78" i="59"/>
  <c r="E78" i="59"/>
  <c r="D78" i="59"/>
  <c r="C78" i="59"/>
  <c r="B78" i="59"/>
  <c r="K77" i="59"/>
  <c r="J77" i="59"/>
  <c r="I77" i="59"/>
  <c r="H77" i="59"/>
  <c r="G77" i="59"/>
  <c r="F77" i="59"/>
  <c r="E77" i="59"/>
  <c r="D77" i="59"/>
  <c r="C77" i="59"/>
  <c r="B77" i="59"/>
  <c r="K76" i="59"/>
  <c r="J76" i="59"/>
  <c r="I76" i="59"/>
  <c r="H76" i="59"/>
  <c r="G76" i="59"/>
  <c r="F76" i="59"/>
  <c r="E76" i="59"/>
  <c r="D76" i="59"/>
  <c r="C76" i="59"/>
  <c r="B76" i="59"/>
  <c r="K75" i="59"/>
  <c r="J75" i="59"/>
  <c r="I75" i="59"/>
  <c r="H75" i="59"/>
  <c r="G75" i="59"/>
  <c r="F75" i="59"/>
  <c r="E75" i="59"/>
  <c r="D75" i="59"/>
  <c r="C75" i="59"/>
  <c r="B75" i="59"/>
  <c r="K74" i="59"/>
  <c r="J74" i="59"/>
  <c r="I74" i="59"/>
  <c r="H74" i="59"/>
  <c r="G74" i="59"/>
  <c r="F74" i="59"/>
  <c r="E74" i="59"/>
  <c r="D74" i="59"/>
  <c r="C74" i="59"/>
  <c r="B74" i="59"/>
  <c r="K73" i="59"/>
  <c r="J73" i="59"/>
  <c r="I73" i="59"/>
  <c r="H73" i="59"/>
  <c r="G73" i="59"/>
  <c r="F73" i="59"/>
  <c r="E73" i="59"/>
  <c r="D73" i="59"/>
  <c r="C73" i="59"/>
  <c r="B73" i="59"/>
  <c r="K72" i="59"/>
  <c r="J72" i="59"/>
  <c r="I72" i="59"/>
  <c r="H72" i="59"/>
  <c r="G72" i="59"/>
  <c r="F72" i="59"/>
  <c r="E72" i="59"/>
  <c r="D72" i="59"/>
  <c r="C72" i="59"/>
  <c r="B72" i="59"/>
  <c r="K71" i="59"/>
  <c r="J71" i="59"/>
  <c r="I71" i="59"/>
  <c r="H71" i="59"/>
  <c r="G71" i="59"/>
  <c r="F71" i="59"/>
  <c r="E71" i="59"/>
  <c r="D71" i="59"/>
  <c r="C71" i="59"/>
  <c r="B71" i="59"/>
  <c r="K70" i="59"/>
  <c r="J70" i="59"/>
  <c r="I70" i="59"/>
  <c r="H70" i="59"/>
  <c r="G70" i="59"/>
  <c r="F70" i="59"/>
  <c r="E70" i="59"/>
  <c r="D70" i="59"/>
  <c r="C70" i="59"/>
  <c r="B70" i="59"/>
  <c r="K69" i="59"/>
  <c r="J69" i="59"/>
  <c r="I69" i="59"/>
  <c r="H69" i="59"/>
  <c r="G69" i="59"/>
  <c r="F69" i="59"/>
  <c r="E69" i="59"/>
  <c r="D69" i="59"/>
  <c r="C69" i="59"/>
  <c r="B69" i="59"/>
  <c r="K68" i="59"/>
  <c r="J68" i="59"/>
  <c r="I68" i="59"/>
  <c r="H68" i="59"/>
  <c r="G68" i="59"/>
  <c r="F68" i="59"/>
  <c r="E68" i="59"/>
  <c r="D68" i="59"/>
  <c r="C68" i="59"/>
  <c r="B68" i="59"/>
  <c r="K67" i="59"/>
  <c r="J67" i="59"/>
  <c r="I67" i="59"/>
  <c r="H67" i="59"/>
  <c r="G67" i="59"/>
  <c r="F67" i="59"/>
  <c r="E67" i="59"/>
  <c r="D67" i="59"/>
  <c r="C67" i="59"/>
  <c r="B67" i="59"/>
  <c r="K66" i="59"/>
  <c r="J66" i="59"/>
  <c r="I66" i="59"/>
  <c r="H66" i="59"/>
  <c r="G66" i="59"/>
  <c r="F66" i="59"/>
  <c r="E66" i="59"/>
  <c r="D66" i="59"/>
  <c r="C66" i="59"/>
  <c r="B66" i="59"/>
  <c r="K65" i="59"/>
  <c r="J65" i="59"/>
  <c r="I65" i="59"/>
  <c r="H65" i="59"/>
  <c r="G65" i="59"/>
  <c r="F65" i="59"/>
  <c r="E65" i="59"/>
  <c r="D65" i="59"/>
  <c r="C65" i="59"/>
  <c r="B65" i="59"/>
  <c r="K64" i="59"/>
  <c r="J64" i="59"/>
  <c r="I64" i="59"/>
  <c r="H64" i="59"/>
  <c r="G64" i="59"/>
  <c r="F64" i="59"/>
  <c r="E64" i="59"/>
  <c r="D64" i="59"/>
  <c r="C64" i="59"/>
  <c r="B64" i="59"/>
  <c r="K63" i="59"/>
  <c r="J63" i="59"/>
  <c r="I63" i="59"/>
  <c r="H63" i="59"/>
  <c r="G63" i="59"/>
  <c r="F63" i="59"/>
  <c r="E63" i="59"/>
  <c r="D63" i="59"/>
  <c r="C63" i="59"/>
  <c r="B63" i="59"/>
  <c r="K62" i="59"/>
  <c r="J62" i="59"/>
  <c r="I62" i="59"/>
  <c r="H62" i="59"/>
  <c r="G62" i="59"/>
  <c r="F62" i="59"/>
  <c r="E62" i="59"/>
  <c r="D62" i="59"/>
  <c r="C62" i="59"/>
  <c r="B62" i="59"/>
  <c r="K61" i="59"/>
  <c r="J61" i="59"/>
  <c r="I61" i="59"/>
  <c r="H61" i="59"/>
  <c r="G61" i="59"/>
  <c r="F61" i="59"/>
  <c r="E61" i="59"/>
  <c r="D61" i="59"/>
  <c r="C61" i="59"/>
  <c r="B61" i="59"/>
  <c r="K60" i="59"/>
  <c r="J60" i="59"/>
  <c r="I60" i="59"/>
  <c r="H60" i="59"/>
  <c r="G60" i="59"/>
  <c r="F60" i="59"/>
  <c r="E60" i="59"/>
  <c r="D60" i="59"/>
  <c r="C60" i="59"/>
  <c r="B60" i="59"/>
  <c r="K59" i="59"/>
  <c r="J59" i="59"/>
  <c r="I59" i="59"/>
  <c r="H59" i="59"/>
  <c r="G59" i="59"/>
  <c r="F59" i="59"/>
  <c r="E59" i="59"/>
  <c r="D59" i="59"/>
  <c r="C59" i="59"/>
  <c r="B59" i="59"/>
  <c r="K58" i="59"/>
  <c r="J58" i="59"/>
  <c r="I58" i="59"/>
  <c r="H58" i="59"/>
  <c r="G58" i="59"/>
  <c r="F58" i="59"/>
  <c r="E58" i="59"/>
  <c r="D58" i="59"/>
  <c r="C58" i="59"/>
  <c r="B58" i="59"/>
  <c r="K57" i="59"/>
  <c r="J57" i="59"/>
  <c r="I57" i="59"/>
  <c r="H57" i="59"/>
  <c r="G57" i="59"/>
  <c r="F57" i="59"/>
  <c r="E57" i="59"/>
  <c r="D57" i="59"/>
  <c r="C57" i="59"/>
  <c r="B57" i="59"/>
  <c r="K56" i="59"/>
  <c r="J56" i="59"/>
  <c r="I56" i="59"/>
  <c r="H56" i="59"/>
  <c r="G56" i="59"/>
  <c r="F56" i="59"/>
  <c r="E56" i="59"/>
  <c r="D56" i="59"/>
  <c r="C56" i="59"/>
  <c r="B56" i="59"/>
  <c r="K55" i="59"/>
  <c r="J55" i="59"/>
  <c r="I55" i="59"/>
  <c r="H55" i="59"/>
  <c r="G55" i="59"/>
  <c r="F55" i="59"/>
  <c r="E55" i="59"/>
  <c r="D55" i="59"/>
  <c r="C55" i="59"/>
  <c r="B55" i="59"/>
  <c r="K54" i="59"/>
  <c r="J54" i="59"/>
  <c r="I54" i="59"/>
  <c r="H54" i="59"/>
  <c r="G54" i="59"/>
  <c r="F54" i="59"/>
  <c r="E54" i="59"/>
  <c r="D54" i="59"/>
  <c r="C54" i="59"/>
  <c r="B54" i="59"/>
  <c r="K53" i="59"/>
  <c r="J53" i="59"/>
  <c r="I53" i="59"/>
  <c r="H53" i="59"/>
  <c r="G53" i="59"/>
  <c r="F53" i="59"/>
  <c r="E53" i="59"/>
  <c r="D53" i="59"/>
  <c r="C53" i="59"/>
  <c r="B53" i="59"/>
  <c r="K52" i="59"/>
  <c r="J52" i="59"/>
  <c r="I52" i="59"/>
  <c r="H52" i="59"/>
  <c r="G52" i="59"/>
  <c r="F52" i="59"/>
  <c r="E52" i="59"/>
  <c r="D52" i="59"/>
  <c r="C52" i="59"/>
  <c r="B52" i="59"/>
  <c r="K51" i="59"/>
  <c r="J51" i="59"/>
  <c r="I51" i="59"/>
  <c r="H51" i="59"/>
  <c r="G51" i="59"/>
  <c r="F51" i="59"/>
  <c r="E51" i="59"/>
  <c r="D51" i="59"/>
  <c r="C51" i="59"/>
  <c r="B51" i="59"/>
  <c r="K50" i="59"/>
  <c r="J50" i="59"/>
  <c r="I50" i="59"/>
  <c r="H50" i="59"/>
  <c r="G50" i="59"/>
  <c r="F50" i="59"/>
  <c r="E50" i="59"/>
  <c r="D50" i="59"/>
  <c r="C50" i="59"/>
  <c r="B50" i="59"/>
  <c r="K49" i="59"/>
  <c r="J49" i="59"/>
  <c r="I49" i="59"/>
  <c r="H49" i="59"/>
  <c r="G49" i="59"/>
  <c r="F49" i="59"/>
  <c r="E49" i="59"/>
  <c r="D49" i="59"/>
  <c r="C49" i="59"/>
  <c r="B49" i="59"/>
  <c r="K48" i="59"/>
  <c r="J48" i="59"/>
  <c r="I48" i="59"/>
  <c r="H48" i="59"/>
  <c r="G48" i="59"/>
  <c r="F48" i="59"/>
  <c r="E48" i="59"/>
  <c r="D48" i="59"/>
  <c r="C48" i="59"/>
  <c r="B48" i="59"/>
  <c r="K47" i="59"/>
  <c r="J47" i="59"/>
  <c r="I47" i="59"/>
  <c r="H47" i="59"/>
  <c r="G47" i="59"/>
  <c r="F47" i="59"/>
  <c r="E47" i="59"/>
  <c r="D47" i="59"/>
  <c r="C47" i="59"/>
  <c r="B47" i="59"/>
  <c r="K46" i="59"/>
  <c r="J46" i="59"/>
  <c r="I46" i="59"/>
  <c r="H46" i="59"/>
  <c r="G46" i="59"/>
  <c r="F46" i="59"/>
  <c r="E46" i="59"/>
  <c r="D46" i="59"/>
  <c r="C46" i="59"/>
  <c r="B46" i="59"/>
  <c r="E40" i="57"/>
  <c r="F40" i="57" s="1"/>
  <c r="E39" i="57"/>
  <c r="F39" i="57" s="1"/>
  <c r="E38" i="57"/>
  <c r="F38" i="57"/>
  <c r="E37" i="57"/>
  <c r="F37" i="57" s="1"/>
  <c r="E36" i="57"/>
  <c r="F36" i="57" s="1"/>
  <c r="E35" i="57"/>
  <c r="F35" i="57" s="1"/>
  <c r="E34" i="57"/>
  <c r="F34" i="57" s="1"/>
  <c r="E33" i="57"/>
  <c r="F33" i="57" s="1"/>
  <c r="E32" i="57"/>
  <c r="F32" i="57" s="1"/>
  <c r="E31" i="57"/>
  <c r="F31" i="57" s="1"/>
  <c r="E30" i="57"/>
  <c r="F30" i="57" s="1"/>
  <c r="E29" i="57"/>
  <c r="F29" i="57" s="1"/>
  <c r="E28" i="57"/>
  <c r="F28" i="57" s="1"/>
  <c r="E27" i="57"/>
  <c r="F27" i="57" s="1"/>
  <c r="E26" i="57"/>
  <c r="F26" i="57" s="1"/>
  <c r="E25" i="57"/>
  <c r="F25" i="57" s="1"/>
  <c r="E24" i="57"/>
  <c r="F24" i="57" s="1"/>
  <c r="E23" i="57"/>
  <c r="F23" i="57" s="1"/>
  <c r="E22" i="57"/>
  <c r="F22" i="57" s="1"/>
  <c r="E21" i="57"/>
  <c r="F21" i="57" s="1"/>
  <c r="E20" i="57"/>
  <c r="F20" i="57" s="1"/>
  <c r="E19" i="57"/>
  <c r="F19" i="57" s="1"/>
  <c r="E18" i="57"/>
  <c r="F18" i="57" s="1"/>
  <c r="E17" i="57"/>
  <c r="F17" i="57" s="1"/>
  <c r="E16" i="57"/>
  <c r="F16" i="57" s="1"/>
  <c r="E15" i="57"/>
  <c r="F15" i="57" s="1"/>
  <c r="E14" i="57"/>
  <c r="F14" i="57" s="1"/>
  <c r="E13" i="57"/>
  <c r="F13" i="57" s="1"/>
  <c r="E12" i="57"/>
  <c r="F12" i="57"/>
  <c r="E11" i="57"/>
  <c r="F11" i="57" s="1"/>
  <c r="E10" i="57"/>
  <c r="F10" i="57" s="1"/>
  <c r="E9" i="57"/>
  <c r="F9" i="57" s="1"/>
  <c r="E8" i="57"/>
  <c r="F8" i="57" s="1"/>
  <c r="X13" i="24"/>
  <c r="Y13" i="24" s="1"/>
  <c r="B18" i="29"/>
  <c r="C18" i="29"/>
  <c r="B19" i="29"/>
  <c r="C19" i="29"/>
  <c r="B20" i="29"/>
  <c r="C20" i="29"/>
  <c r="B21" i="29"/>
  <c r="C21" i="29"/>
  <c r="B22" i="29"/>
  <c r="C22" i="29"/>
  <c r="B23" i="29"/>
  <c r="C23" i="29"/>
  <c r="B24" i="29"/>
  <c r="C24" i="29"/>
  <c r="D19" i="29"/>
  <c r="E19" i="29"/>
  <c r="F19" i="29"/>
  <c r="G19" i="29"/>
  <c r="H19" i="29"/>
  <c r="I19" i="29"/>
  <c r="J19" i="29"/>
  <c r="K19" i="29"/>
  <c r="L19" i="29"/>
  <c r="D20" i="29"/>
  <c r="E20" i="29"/>
  <c r="F20" i="29"/>
  <c r="G20" i="29"/>
  <c r="H20" i="29"/>
  <c r="I20" i="29"/>
  <c r="J20" i="29"/>
  <c r="K20" i="29"/>
  <c r="L20" i="29"/>
  <c r="D21" i="29"/>
  <c r="E21" i="29"/>
  <c r="F21" i="29"/>
  <c r="G21" i="29"/>
  <c r="H21" i="29"/>
  <c r="I21" i="29"/>
  <c r="J21" i="29"/>
  <c r="K21" i="29"/>
  <c r="L21" i="29"/>
  <c r="D22" i="29"/>
  <c r="E22" i="29"/>
  <c r="F22" i="29"/>
  <c r="G22" i="29"/>
  <c r="H22" i="29"/>
  <c r="I22" i="29"/>
  <c r="J22" i="29"/>
  <c r="K22" i="29"/>
  <c r="L22" i="29"/>
  <c r="D23" i="29"/>
  <c r="E23" i="29"/>
  <c r="F23" i="29"/>
  <c r="G23" i="29"/>
  <c r="H23" i="29"/>
  <c r="I23" i="29"/>
  <c r="J23" i="29"/>
  <c r="K23" i="29"/>
  <c r="L23" i="29"/>
  <c r="D24" i="29"/>
  <c r="E24" i="29"/>
  <c r="F24" i="29"/>
  <c r="G24" i="29"/>
  <c r="H24" i="29"/>
  <c r="I24" i="29"/>
  <c r="J24" i="29"/>
  <c r="K24" i="29"/>
  <c r="L24" i="29"/>
  <c r="D18" i="29"/>
  <c r="E18" i="29"/>
  <c r="F18" i="29"/>
  <c r="G18" i="29"/>
  <c r="H18" i="29"/>
  <c r="I18" i="29"/>
  <c r="J18" i="29"/>
  <c r="K18" i="29"/>
  <c r="L18" i="29"/>
  <c r="C23" i="20"/>
  <c r="D23" i="20"/>
  <c r="E23" i="20"/>
  <c r="F23" i="20"/>
  <c r="G23" i="20"/>
  <c r="H23" i="20"/>
  <c r="I23" i="20"/>
  <c r="J23" i="20"/>
  <c r="K23" i="20"/>
  <c r="L23" i="20"/>
  <c r="L5" i="44"/>
  <c r="L6" i="44"/>
  <c r="L7" i="44"/>
  <c r="L8" i="44"/>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4" i="44"/>
  <c r="L14" i="29"/>
  <c r="L4" i="29"/>
  <c r="Q6" i="28"/>
  <c r="C6" i="49"/>
  <c r="C7" i="49"/>
  <c r="C8" i="49"/>
  <c r="C9" i="49"/>
  <c r="C10" i="49"/>
  <c r="C11" i="49"/>
  <c r="C12" i="49"/>
  <c r="C13" i="49"/>
  <c r="C14" i="49"/>
  <c r="C15" i="49"/>
  <c r="C16" i="49"/>
  <c r="C17" i="49"/>
  <c r="C18" i="49"/>
  <c r="C19" i="49"/>
  <c r="C20" i="49"/>
  <c r="C21" i="49"/>
  <c r="C22" i="49"/>
  <c r="C23" i="49"/>
  <c r="C24" i="49"/>
  <c r="C25" i="49"/>
  <c r="C26" i="49"/>
  <c r="C27" i="49"/>
  <c r="C28" i="49"/>
  <c r="C29" i="49"/>
  <c r="C30" i="49"/>
  <c r="C31" i="49"/>
  <c r="C32" i="49"/>
  <c r="C33" i="49"/>
  <c r="C34" i="49"/>
  <c r="C35" i="49"/>
  <c r="C36" i="49"/>
  <c r="C37" i="49"/>
  <c r="C5" i="49"/>
  <c r="E6" i="49"/>
  <c r="E7" i="49"/>
  <c r="E8" i="49"/>
  <c r="E9" i="49"/>
  <c r="E10" i="49"/>
  <c r="E11" i="49"/>
  <c r="E12" i="49"/>
  <c r="E13" i="49"/>
  <c r="E14" i="49"/>
  <c r="E15" i="49"/>
  <c r="E16" i="49"/>
  <c r="E17" i="49"/>
  <c r="E18" i="49"/>
  <c r="E19" i="49"/>
  <c r="E20" i="49"/>
  <c r="E21" i="49"/>
  <c r="E22" i="49"/>
  <c r="E23" i="49"/>
  <c r="E24" i="49"/>
  <c r="E25" i="49"/>
  <c r="E26" i="49"/>
  <c r="E27" i="49"/>
  <c r="E28" i="49"/>
  <c r="E29" i="49"/>
  <c r="E30" i="49"/>
  <c r="E31" i="49"/>
  <c r="E32" i="49"/>
  <c r="E33" i="49"/>
  <c r="E34" i="49"/>
  <c r="E35" i="49"/>
  <c r="E36" i="49"/>
  <c r="E37" i="49"/>
  <c r="E5" i="49"/>
  <c r="C43" i="25"/>
  <c r="D43" i="25"/>
  <c r="E43" i="25"/>
  <c r="F43" i="25"/>
  <c r="G43" i="25"/>
  <c r="H43" i="25"/>
  <c r="I43" i="25"/>
  <c r="J43" i="25"/>
  <c r="K46" i="25"/>
  <c r="K50" i="25"/>
  <c r="K54" i="25"/>
  <c r="K58" i="25"/>
  <c r="K62" i="25"/>
  <c r="K66" i="25"/>
  <c r="K70" i="25"/>
  <c r="K74" i="25"/>
  <c r="B43" i="25"/>
  <c r="K44" i="25"/>
  <c r="K45" i="25"/>
  <c r="K47" i="25"/>
  <c r="K48" i="25"/>
  <c r="K49" i="25"/>
  <c r="K51" i="25"/>
  <c r="K52" i="25"/>
  <c r="K53" i="25"/>
  <c r="K55" i="25"/>
  <c r="K56" i="25"/>
  <c r="K57" i="25"/>
  <c r="K59" i="25"/>
  <c r="K60" i="25"/>
  <c r="K61" i="25"/>
  <c r="K63" i="25"/>
  <c r="K64" i="25"/>
  <c r="K65" i="25"/>
  <c r="K67" i="25"/>
  <c r="K68" i="25"/>
  <c r="K69" i="25"/>
  <c r="K71" i="25"/>
  <c r="K72" i="25"/>
  <c r="K73" i="25"/>
  <c r="K75" i="25"/>
  <c r="K43" i="25"/>
  <c r="Q27" i="24"/>
  <c r="Q29" i="24"/>
  <c r="Q30" i="24"/>
  <c r="Q32" i="24"/>
  <c r="Q33" i="24"/>
  <c r="Q35" i="24"/>
  <c r="Q37" i="24"/>
  <c r="Q38" i="24"/>
  <c r="Q39" i="24"/>
  <c r="Q40" i="24"/>
  <c r="Q6" i="24"/>
  <c r="L24" i="20"/>
  <c r="L25" i="20"/>
  <c r="L26" i="20"/>
  <c r="L27" i="20"/>
  <c r="L28" i="20"/>
  <c r="L29" i="20"/>
  <c r="L30" i="20"/>
  <c r="L31" i="20"/>
  <c r="L32" i="20"/>
  <c r="L33" i="22"/>
  <c r="L34" i="22"/>
  <c r="L35" i="22"/>
  <c r="L36" i="22"/>
  <c r="L37" i="22"/>
  <c r="L38" i="22"/>
  <c r="L39" i="22"/>
  <c r="L40" i="22"/>
  <c r="L41" i="22"/>
  <c r="L42" i="22"/>
  <c r="L43" i="22"/>
  <c r="L45" i="22"/>
  <c r="L46" i="22"/>
  <c r="L47" i="22"/>
  <c r="L48" i="22"/>
  <c r="L49" i="22"/>
  <c r="L50" i="22"/>
  <c r="L51" i="22"/>
  <c r="Q26" i="19"/>
  <c r="Q22" i="18"/>
  <c r="Q23" i="18"/>
  <c r="Q24" i="18"/>
  <c r="Q25" i="18"/>
  <c r="Q26" i="18"/>
  <c r="Q27" i="18"/>
  <c r="Q28" i="18"/>
  <c r="Q29" i="18"/>
  <c r="Q30" i="18"/>
  <c r="Q31" i="18"/>
  <c r="R25" i="15"/>
  <c r="R26" i="15"/>
  <c r="R27" i="15"/>
  <c r="R28" i="15"/>
  <c r="R29" i="15"/>
  <c r="R30" i="15"/>
  <c r="R31" i="15"/>
  <c r="R32" i="15"/>
  <c r="R33" i="15"/>
  <c r="R34" i="15"/>
  <c r="R35" i="15"/>
  <c r="R36" i="15"/>
  <c r="R37" i="15"/>
  <c r="R38" i="15"/>
  <c r="L12" i="14"/>
  <c r="L10" i="14"/>
  <c r="L6" i="14"/>
  <c r="L12" i="13"/>
  <c r="L10" i="13"/>
  <c r="L6" i="13"/>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19" i="9"/>
  <c r="Q5" i="9"/>
  <c r="K4" i="29"/>
  <c r="K14" i="29"/>
  <c r="P6" i="28"/>
  <c r="P27" i="24"/>
  <c r="P29" i="24"/>
  <c r="P30" i="24"/>
  <c r="P32" i="24"/>
  <c r="P33" i="24"/>
  <c r="P35" i="24"/>
  <c r="P37" i="24"/>
  <c r="P38" i="24"/>
  <c r="P39" i="24"/>
  <c r="P40" i="24"/>
  <c r="P6" i="24"/>
  <c r="K24" i="20"/>
  <c r="K25" i="20"/>
  <c r="K26" i="20"/>
  <c r="K27" i="20"/>
  <c r="K28" i="20"/>
  <c r="K29" i="20"/>
  <c r="K30" i="20"/>
  <c r="K31" i="20"/>
  <c r="K32" i="20"/>
  <c r="K33" i="22"/>
  <c r="K34" i="22"/>
  <c r="K35" i="22"/>
  <c r="K36" i="22"/>
  <c r="K37" i="22"/>
  <c r="K38" i="22"/>
  <c r="K39" i="22"/>
  <c r="K40" i="22"/>
  <c r="K41" i="22"/>
  <c r="K42" i="22"/>
  <c r="K43" i="22"/>
  <c r="K45" i="22"/>
  <c r="K46" i="22"/>
  <c r="K47" i="22"/>
  <c r="K48" i="22"/>
  <c r="K49" i="22"/>
  <c r="K50" i="22"/>
  <c r="K51" i="22"/>
  <c r="C31" i="19"/>
  <c r="D26" i="19"/>
  <c r="E30" i="19"/>
  <c r="G33" i="19"/>
  <c r="H31" i="19"/>
  <c r="I32" i="19"/>
  <c r="K33" i="19"/>
  <c r="L31" i="19"/>
  <c r="M29" i="19"/>
  <c r="N27" i="19"/>
  <c r="O27" i="19"/>
  <c r="P29" i="19"/>
  <c r="P24" i="18"/>
  <c r="P23" i="18"/>
  <c r="Q36" i="15"/>
  <c r="Q31" i="15"/>
  <c r="K6" i="14"/>
  <c r="K7" i="14" s="1"/>
  <c r="K6" i="13"/>
  <c r="K7" i="13" s="1"/>
  <c r="K10" i="13"/>
  <c r="C5" i="9"/>
  <c r="C10" i="9" s="1"/>
  <c r="D5" i="9"/>
  <c r="D7" i="9" s="1"/>
  <c r="E5" i="9"/>
  <c r="E7" i="9" s="1"/>
  <c r="F5" i="9"/>
  <c r="F10" i="9" s="1"/>
  <c r="G5" i="9"/>
  <c r="G10" i="9" s="1"/>
  <c r="H5" i="9"/>
  <c r="H7" i="9" s="1"/>
  <c r="I5" i="9"/>
  <c r="I10" i="9" s="1"/>
  <c r="J5" i="9"/>
  <c r="J10" i="9" s="1"/>
  <c r="K5" i="9"/>
  <c r="K10" i="9" s="1"/>
  <c r="L5" i="9"/>
  <c r="L7" i="9" s="1"/>
  <c r="M5" i="9"/>
  <c r="N5" i="9"/>
  <c r="N7" i="9" s="1"/>
  <c r="O5" i="9"/>
  <c r="O7" i="9" s="1"/>
  <c r="P5" i="9"/>
  <c r="P7" i="9" s="1"/>
  <c r="B5" i="9"/>
  <c r="B10" i="9" s="1"/>
  <c r="Q38" i="15"/>
  <c r="Q37" i="15"/>
  <c r="Q35" i="15"/>
  <c r="Q34" i="15"/>
  <c r="Q33" i="15"/>
  <c r="Q26" i="15"/>
  <c r="P26" i="18"/>
  <c r="P29" i="18"/>
  <c r="P30" i="18"/>
  <c r="P25" i="18"/>
  <c r="P28" i="18"/>
  <c r="P22" i="18"/>
  <c r="Q25" i="15"/>
  <c r="Q30" i="15"/>
  <c r="Q28" i="15"/>
  <c r="Q29" i="15"/>
  <c r="K10" i="14"/>
  <c r="K12" i="13"/>
  <c r="K12" i="14"/>
  <c r="P10" i="9"/>
  <c r="P31" i="18"/>
  <c r="P27" i="18"/>
  <c r="Q32" i="15"/>
  <c r="Q27" i="15"/>
  <c r="J14" i="29"/>
  <c r="O6" i="24"/>
  <c r="J51" i="22"/>
  <c r="B48" i="22"/>
  <c r="B46" i="22"/>
  <c r="B45" i="22"/>
  <c r="J32" i="20"/>
  <c r="B25" i="20"/>
  <c r="C25" i="20"/>
  <c r="D25" i="20"/>
  <c r="E25" i="20"/>
  <c r="F25" i="20"/>
  <c r="G25" i="20"/>
  <c r="H25" i="20"/>
  <c r="I25" i="20"/>
  <c r="J25" i="20"/>
  <c r="B26" i="20"/>
  <c r="C26" i="20"/>
  <c r="D26" i="20"/>
  <c r="E26" i="20"/>
  <c r="F26" i="20"/>
  <c r="G26" i="20"/>
  <c r="H26" i="20"/>
  <c r="I26" i="20"/>
  <c r="J26" i="20"/>
  <c r="B27" i="20"/>
  <c r="C27" i="20"/>
  <c r="D27" i="20"/>
  <c r="E27" i="20"/>
  <c r="F27" i="20"/>
  <c r="G27" i="20"/>
  <c r="H27" i="20"/>
  <c r="I27" i="20"/>
  <c r="J27" i="20"/>
  <c r="B28" i="20"/>
  <c r="C28" i="20"/>
  <c r="D28" i="20"/>
  <c r="E28" i="20"/>
  <c r="F28" i="20"/>
  <c r="G28" i="20"/>
  <c r="H28" i="20"/>
  <c r="I28" i="20"/>
  <c r="J28" i="20"/>
  <c r="B29" i="20"/>
  <c r="C29" i="20"/>
  <c r="D29" i="20"/>
  <c r="E29" i="20"/>
  <c r="F29" i="20"/>
  <c r="G29" i="20"/>
  <c r="H29" i="20"/>
  <c r="I29" i="20"/>
  <c r="J29" i="20"/>
  <c r="B30" i="20"/>
  <c r="C30" i="20"/>
  <c r="D30" i="20"/>
  <c r="E30" i="20"/>
  <c r="F30" i="20"/>
  <c r="G30" i="20"/>
  <c r="H30" i="20"/>
  <c r="I30" i="20"/>
  <c r="J30" i="20"/>
  <c r="B31" i="20"/>
  <c r="C31" i="20"/>
  <c r="D31" i="20"/>
  <c r="E31" i="20"/>
  <c r="F31" i="20"/>
  <c r="G31" i="20"/>
  <c r="H31" i="20"/>
  <c r="I31" i="20"/>
  <c r="J31" i="20"/>
  <c r="B32" i="20"/>
  <c r="C32" i="20"/>
  <c r="D32" i="20"/>
  <c r="E32" i="20"/>
  <c r="F32" i="20"/>
  <c r="G32" i="20"/>
  <c r="H32" i="20"/>
  <c r="I32" i="20"/>
  <c r="C24" i="20"/>
  <c r="D24" i="20"/>
  <c r="E24" i="20"/>
  <c r="F24" i="20"/>
  <c r="G24" i="20"/>
  <c r="H24" i="20"/>
  <c r="I24" i="20"/>
  <c r="J24" i="20"/>
  <c r="B24" i="20"/>
  <c r="C14" i="29"/>
  <c r="D14" i="29"/>
  <c r="E14" i="29"/>
  <c r="F14" i="29"/>
  <c r="G14" i="29"/>
  <c r="H14" i="29"/>
  <c r="I14" i="29"/>
  <c r="B14" i="29"/>
  <c r="B43" i="5"/>
  <c r="B95" i="5"/>
  <c r="O22" i="18"/>
  <c r="B38" i="5"/>
  <c r="B37" i="5"/>
  <c r="B35" i="5"/>
  <c r="B34" i="5"/>
  <c r="B46" i="5"/>
  <c r="B6" i="24"/>
  <c r="C26" i="15"/>
  <c r="B6" i="14"/>
  <c r="B7" i="14" s="1"/>
  <c r="B6" i="13"/>
  <c r="B7" i="13" s="1"/>
  <c r="B29" i="24"/>
  <c r="C29" i="24"/>
  <c r="D29" i="24"/>
  <c r="E29" i="24"/>
  <c r="F29" i="24"/>
  <c r="G29" i="24"/>
  <c r="H29" i="24"/>
  <c r="I29" i="24"/>
  <c r="J29" i="24"/>
  <c r="K29" i="24"/>
  <c r="L29" i="24"/>
  <c r="M29" i="24"/>
  <c r="N29" i="24"/>
  <c r="O29" i="24"/>
  <c r="B27" i="24"/>
  <c r="B26" i="19"/>
  <c r="F26" i="19"/>
  <c r="J26" i="19"/>
  <c r="M26" i="19"/>
  <c r="N26" i="19"/>
  <c r="B27" i="19"/>
  <c r="C27" i="19"/>
  <c r="F27" i="19"/>
  <c r="J27" i="19"/>
  <c r="M27" i="19"/>
  <c r="B28" i="19"/>
  <c r="F28" i="19"/>
  <c r="I28" i="19"/>
  <c r="J28" i="19"/>
  <c r="M28" i="19"/>
  <c r="N28" i="19"/>
  <c r="N29" i="19"/>
  <c r="B30" i="19"/>
  <c r="F30" i="19"/>
  <c r="J30" i="19"/>
  <c r="M30" i="19"/>
  <c r="N30" i="19"/>
  <c r="B31" i="19"/>
  <c r="F31" i="19"/>
  <c r="J31" i="19"/>
  <c r="M31" i="19"/>
  <c r="B32" i="19"/>
  <c r="C32" i="19"/>
  <c r="F32" i="19"/>
  <c r="J32" i="19"/>
  <c r="K32" i="19"/>
  <c r="L32" i="19"/>
  <c r="M32" i="19"/>
  <c r="N32" i="19"/>
  <c r="B33" i="19"/>
  <c r="E33" i="19"/>
  <c r="F33" i="19"/>
  <c r="J33" i="19"/>
  <c r="M33" i="19"/>
  <c r="B34" i="19"/>
  <c r="F34" i="19"/>
  <c r="J34" i="19"/>
  <c r="M34" i="19"/>
  <c r="N34" i="19"/>
  <c r="B35" i="19"/>
  <c r="F35" i="19"/>
  <c r="J35" i="19"/>
  <c r="L35" i="19"/>
  <c r="M35" i="19"/>
  <c r="N35" i="19"/>
  <c r="F25" i="19"/>
  <c r="I25" i="19"/>
  <c r="J25" i="19"/>
  <c r="M25" i="19"/>
  <c r="N25" i="19"/>
  <c r="B25" i="19"/>
  <c r="C24" i="19"/>
  <c r="F24" i="19"/>
  <c r="J24" i="19"/>
  <c r="K24" i="19"/>
  <c r="M24" i="19"/>
  <c r="B24" i="19"/>
  <c r="B12" i="14"/>
  <c r="B10" i="14"/>
  <c r="J12" i="14"/>
  <c r="I12" i="14"/>
  <c r="H12" i="14"/>
  <c r="G12" i="14"/>
  <c r="F12" i="14"/>
  <c r="E12" i="14"/>
  <c r="D12" i="14"/>
  <c r="C12" i="14"/>
  <c r="J10" i="14"/>
  <c r="I10" i="14"/>
  <c r="H10" i="14"/>
  <c r="G10" i="14"/>
  <c r="F10" i="14"/>
  <c r="E10" i="14"/>
  <c r="D10" i="14"/>
  <c r="C10" i="14"/>
  <c r="J6" i="14"/>
  <c r="J7" i="14" s="1"/>
  <c r="I6" i="14"/>
  <c r="I7" i="14" s="1"/>
  <c r="H6" i="14"/>
  <c r="H7" i="14"/>
  <c r="G6" i="14"/>
  <c r="G7" i="14" s="1"/>
  <c r="F6" i="14"/>
  <c r="F7" i="14" s="1"/>
  <c r="E6" i="14"/>
  <c r="E7" i="14" s="1"/>
  <c r="D6" i="14"/>
  <c r="D7" i="14" s="1"/>
  <c r="C6" i="14"/>
  <c r="C7" i="14" s="1"/>
  <c r="F33" i="15"/>
  <c r="J33" i="15"/>
  <c r="N33" i="15"/>
  <c r="E34" i="15"/>
  <c r="I34" i="15"/>
  <c r="M34" i="15"/>
  <c r="F36" i="15"/>
  <c r="G36" i="15"/>
  <c r="J36" i="15"/>
  <c r="K36" i="15"/>
  <c r="N36" i="15"/>
  <c r="O36" i="15"/>
  <c r="F37" i="15"/>
  <c r="J37" i="15"/>
  <c r="N37" i="15"/>
  <c r="E38" i="15"/>
  <c r="F38" i="15"/>
  <c r="I38" i="15"/>
  <c r="J38" i="15"/>
  <c r="M38" i="15"/>
  <c r="N38" i="15"/>
  <c r="C38" i="15"/>
  <c r="C36" i="15"/>
  <c r="F32" i="15"/>
  <c r="J32" i="15"/>
  <c r="N32" i="15"/>
  <c r="D27" i="15"/>
  <c r="E26" i="15"/>
  <c r="F29" i="15"/>
  <c r="G29" i="15"/>
  <c r="H27" i="15"/>
  <c r="I26" i="15"/>
  <c r="J29" i="15"/>
  <c r="K29" i="15"/>
  <c r="L27" i="15"/>
  <c r="M26" i="15"/>
  <c r="N29" i="15"/>
  <c r="O29" i="15"/>
  <c r="C28" i="15"/>
  <c r="D36" i="15"/>
  <c r="E35" i="15"/>
  <c r="F34" i="15"/>
  <c r="G33" i="15"/>
  <c r="H36" i="15"/>
  <c r="I35" i="15"/>
  <c r="J34" i="15"/>
  <c r="K33" i="15"/>
  <c r="L36" i="15"/>
  <c r="M35" i="15"/>
  <c r="N34" i="15"/>
  <c r="O33" i="15"/>
  <c r="P36" i="15"/>
  <c r="C33" i="15"/>
  <c r="P27" i="15"/>
  <c r="O25" i="15"/>
  <c r="O31" i="15"/>
  <c r="D31" i="15"/>
  <c r="G27" i="15"/>
  <c r="H25" i="15"/>
  <c r="L31" i="15"/>
  <c r="L30" i="15"/>
  <c r="P26" i="15"/>
  <c r="G25" i="15"/>
  <c r="H31" i="15"/>
  <c r="D30" i="15"/>
  <c r="K26" i="15"/>
  <c r="P25" i="15"/>
  <c r="P31" i="15"/>
  <c r="G31" i="15"/>
  <c r="G28" i="15"/>
  <c r="H26" i="15"/>
  <c r="P35" i="15"/>
  <c r="H35" i="15"/>
  <c r="C32" i="15"/>
  <c r="M32" i="15"/>
  <c r="I32" i="15"/>
  <c r="E32" i="15"/>
  <c r="C35" i="15"/>
  <c r="P38" i="15"/>
  <c r="L38" i="15"/>
  <c r="H38" i="15"/>
  <c r="D38" i="15"/>
  <c r="M37" i="15"/>
  <c r="I37" i="15"/>
  <c r="E37" i="15"/>
  <c r="O35" i="15"/>
  <c r="K35" i="15"/>
  <c r="G35" i="15"/>
  <c r="P34" i="15"/>
  <c r="L34" i="15"/>
  <c r="H34" i="15"/>
  <c r="D34" i="15"/>
  <c r="M33" i="15"/>
  <c r="I33" i="15"/>
  <c r="E33" i="15"/>
  <c r="P32" i="15"/>
  <c r="L32" i="15"/>
  <c r="H32" i="15"/>
  <c r="D32" i="15"/>
  <c r="C34" i="15"/>
  <c r="O38" i="15"/>
  <c r="K38" i="15"/>
  <c r="G38" i="15"/>
  <c r="P37" i="15"/>
  <c r="L37" i="15"/>
  <c r="H37" i="15"/>
  <c r="D37" i="15"/>
  <c r="M36" i="15"/>
  <c r="I36" i="15"/>
  <c r="E36" i="15"/>
  <c r="N35" i="15"/>
  <c r="J35" i="15"/>
  <c r="F35" i="15"/>
  <c r="O34" i="15"/>
  <c r="K34" i="15"/>
  <c r="G34" i="15"/>
  <c r="P33" i="15"/>
  <c r="L33" i="15"/>
  <c r="H33" i="15"/>
  <c r="D33" i="15"/>
  <c r="L35" i="15"/>
  <c r="D35" i="15"/>
  <c r="O32" i="15"/>
  <c r="K32" i="15"/>
  <c r="G32" i="15"/>
  <c r="C37" i="15"/>
  <c r="O37" i="15"/>
  <c r="K37" i="15"/>
  <c r="G37" i="15"/>
  <c r="K30" i="15"/>
  <c r="O28" i="15"/>
  <c r="F28" i="15"/>
  <c r="L25" i="15"/>
  <c r="D25" i="15"/>
  <c r="K31" i="15"/>
  <c r="P30" i="15"/>
  <c r="H30" i="15"/>
  <c r="N28" i="15"/>
  <c r="O27" i="15"/>
  <c r="O26" i="15"/>
  <c r="G26" i="15"/>
  <c r="K25" i="15"/>
  <c r="O30" i="15"/>
  <c r="G30" i="15"/>
  <c r="K28" i="15"/>
  <c r="K27" i="15"/>
  <c r="L26" i="15"/>
  <c r="D26" i="15"/>
  <c r="I29" i="15"/>
  <c r="J28" i="15"/>
  <c r="C30" i="15"/>
  <c r="N31" i="15"/>
  <c r="J31" i="15"/>
  <c r="F31" i="15"/>
  <c r="P29" i="15"/>
  <c r="L29" i="15"/>
  <c r="H29" i="15"/>
  <c r="D29" i="15"/>
  <c r="M28" i="15"/>
  <c r="I28" i="15"/>
  <c r="E28" i="15"/>
  <c r="N27" i="15"/>
  <c r="J27" i="15"/>
  <c r="F27" i="15"/>
  <c r="N25" i="15"/>
  <c r="J25" i="15"/>
  <c r="F25" i="15"/>
  <c r="C29" i="15"/>
  <c r="C31" i="15"/>
  <c r="M31" i="15"/>
  <c r="I31" i="15"/>
  <c r="E31" i="15"/>
  <c r="N30" i="15"/>
  <c r="J30" i="15"/>
  <c r="F30" i="15"/>
  <c r="P28" i="15"/>
  <c r="L28" i="15"/>
  <c r="H28" i="15"/>
  <c r="D28" i="15"/>
  <c r="M27" i="15"/>
  <c r="I27" i="15"/>
  <c r="E27" i="15"/>
  <c r="N26" i="15"/>
  <c r="J26" i="15"/>
  <c r="F26" i="15"/>
  <c r="C27" i="15"/>
  <c r="M29" i="15"/>
  <c r="E29" i="15"/>
  <c r="C25" i="15"/>
  <c r="M25" i="15"/>
  <c r="I25" i="15"/>
  <c r="E25" i="15"/>
  <c r="M30" i="15"/>
  <c r="I30" i="15"/>
  <c r="E30" i="15"/>
  <c r="C6" i="24"/>
  <c r="D6" i="24"/>
  <c r="E6" i="24"/>
  <c r="F6" i="24"/>
  <c r="G6" i="24"/>
  <c r="H6" i="24"/>
  <c r="I6" i="24"/>
  <c r="K6" i="24"/>
  <c r="L6" i="24"/>
  <c r="M6" i="24"/>
  <c r="N6" i="24"/>
  <c r="O40" i="24"/>
  <c r="N40" i="24"/>
  <c r="M40" i="24"/>
  <c r="L40" i="24"/>
  <c r="K40" i="24"/>
  <c r="J40" i="24"/>
  <c r="I40" i="24"/>
  <c r="H40" i="24"/>
  <c r="G40" i="24"/>
  <c r="O39" i="24"/>
  <c r="N39" i="24"/>
  <c r="M39" i="24"/>
  <c r="L39" i="24"/>
  <c r="K39" i="24"/>
  <c r="J39" i="24"/>
  <c r="I39" i="24"/>
  <c r="H39" i="24"/>
  <c r="G39" i="24"/>
  <c r="O38" i="24"/>
  <c r="N38" i="24"/>
  <c r="M38" i="24"/>
  <c r="L38" i="24"/>
  <c r="K38" i="24"/>
  <c r="J38" i="24"/>
  <c r="I38" i="24"/>
  <c r="H38" i="24"/>
  <c r="G38" i="24"/>
  <c r="O37" i="24"/>
  <c r="N37" i="24"/>
  <c r="M37" i="24"/>
  <c r="L37" i="24"/>
  <c r="K37" i="24"/>
  <c r="J37" i="24"/>
  <c r="I37" i="24"/>
  <c r="H37" i="24"/>
  <c r="G37" i="24"/>
  <c r="F37" i="24"/>
  <c r="E37" i="24"/>
  <c r="D37" i="24"/>
  <c r="C37" i="24"/>
  <c r="G36" i="24"/>
  <c r="F36" i="24"/>
  <c r="E36" i="24"/>
  <c r="D36" i="24"/>
  <c r="C36" i="24"/>
  <c r="O35" i="24"/>
  <c r="N35" i="24"/>
  <c r="M35" i="24"/>
  <c r="L35" i="24"/>
  <c r="K35" i="24"/>
  <c r="J35" i="24"/>
  <c r="I35" i="24"/>
  <c r="H35" i="24"/>
  <c r="G35" i="24"/>
  <c r="F35" i="24"/>
  <c r="E35" i="24"/>
  <c r="D35" i="24"/>
  <c r="C35" i="24"/>
  <c r="L34" i="24"/>
  <c r="K34" i="24"/>
  <c r="J34" i="24"/>
  <c r="I34" i="24"/>
  <c r="H34" i="24"/>
  <c r="G34" i="24"/>
  <c r="F34" i="24"/>
  <c r="E34" i="24"/>
  <c r="D34" i="24"/>
  <c r="C34" i="24"/>
  <c r="O33" i="24"/>
  <c r="N33" i="24"/>
  <c r="M33" i="24"/>
  <c r="L33" i="24"/>
  <c r="K33" i="24"/>
  <c r="J33" i="24"/>
  <c r="I33" i="24"/>
  <c r="H33" i="24"/>
  <c r="G33" i="24"/>
  <c r="F33" i="24"/>
  <c r="E33" i="24"/>
  <c r="D33" i="24"/>
  <c r="C33" i="24"/>
  <c r="O32" i="24"/>
  <c r="N32" i="24"/>
  <c r="M32" i="24"/>
  <c r="L32" i="24"/>
  <c r="K32" i="24"/>
  <c r="J32" i="24"/>
  <c r="I32" i="24"/>
  <c r="H32" i="24"/>
  <c r="G32" i="24"/>
  <c r="F32" i="24"/>
  <c r="E32" i="24"/>
  <c r="D32" i="24"/>
  <c r="C32" i="24"/>
  <c r="L31" i="24"/>
  <c r="K31" i="24"/>
  <c r="J31" i="24"/>
  <c r="I31" i="24"/>
  <c r="H31" i="24"/>
  <c r="G31" i="24"/>
  <c r="F31" i="24"/>
  <c r="E31" i="24"/>
  <c r="D31" i="24"/>
  <c r="C31" i="24"/>
  <c r="O30" i="24"/>
  <c r="N30" i="24"/>
  <c r="M30" i="24"/>
  <c r="L30" i="24"/>
  <c r="K30" i="24"/>
  <c r="J30" i="24"/>
  <c r="I30" i="24"/>
  <c r="H30" i="24"/>
  <c r="G30" i="24"/>
  <c r="F30" i="24"/>
  <c r="E30" i="24"/>
  <c r="D30" i="24"/>
  <c r="C30" i="24"/>
  <c r="O27" i="24"/>
  <c r="N27" i="24"/>
  <c r="M27" i="24"/>
  <c r="L27" i="24"/>
  <c r="K27" i="24"/>
  <c r="J27" i="24"/>
  <c r="I27" i="24"/>
  <c r="H27" i="24"/>
  <c r="G27" i="24"/>
  <c r="F27" i="24"/>
  <c r="E27" i="24"/>
  <c r="D27" i="24"/>
  <c r="C27" i="24"/>
  <c r="B37" i="24"/>
  <c r="B36" i="24"/>
  <c r="B35" i="24"/>
  <c r="B34" i="24"/>
  <c r="B33" i="24"/>
  <c r="B32" i="24"/>
  <c r="B31" i="24"/>
  <c r="B30" i="24"/>
  <c r="I51" i="22"/>
  <c r="H51" i="22"/>
  <c r="G51" i="22"/>
  <c r="F51" i="22"/>
  <c r="E51" i="22"/>
  <c r="D51" i="22"/>
  <c r="C51" i="22"/>
  <c r="J50" i="22"/>
  <c r="I50" i="22"/>
  <c r="H50" i="22"/>
  <c r="G50" i="22"/>
  <c r="F50" i="22"/>
  <c r="E50" i="22"/>
  <c r="D50" i="22"/>
  <c r="C50" i="22"/>
  <c r="J49" i="22"/>
  <c r="I49" i="22"/>
  <c r="H49" i="22"/>
  <c r="G49" i="22"/>
  <c r="F49" i="22"/>
  <c r="E49" i="22"/>
  <c r="D49" i="22"/>
  <c r="C49" i="22"/>
  <c r="J48" i="22"/>
  <c r="I48" i="22"/>
  <c r="H48" i="22"/>
  <c r="G48" i="22"/>
  <c r="F48" i="22"/>
  <c r="E48" i="22"/>
  <c r="D48" i="22"/>
  <c r="C48" i="22"/>
  <c r="J47" i="22"/>
  <c r="I47" i="22"/>
  <c r="H47" i="22"/>
  <c r="G47" i="22"/>
  <c r="F47" i="22"/>
  <c r="E47" i="22"/>
  <c r="D47" i="22"/>
  <c r="C47" i="22"/>
  <c r="J46" i="22"/>
  <c r="I46" i="22"/>
  <c r="H46" i="22"/>
  <c r="G46" i="22"/>
  <c r="F46" i="22"/>
  <c r="E46" i="22"/>
  <c r="D46" i="22"/>
  <c r="C46" i="22"/>
  <c r="J45" i="22"/>
  <c r="I45" i="22"/>
  <c r="H45" i="22"/>
  <c r="G45" i="22"/>
  <c r="F45" i="22"/>
  <c r="E45" i="22"/>
  <c r="D45" i="22"/>
  <c r="C45" i="22"/>
  <c r="J43" i="22"/>
  <c r="I43" i="22"/>
  <c r="H43" i="22"/>
  <c r="G43" i="22"/>
  <c r="F43" i="22"/>
  <c r="E43" i="22"/>
  <c r="D43" i="22"/>
  <c r="C43" i="22"/>
  <c r="J42" i="22"/>
  <c r="I42" i="22"/>
  <c r="H42" i="22"/>
  <c r="G42" i="22"/>
  <c r="F42" i="22"/>
  <c r="E42" i="22"/>
  <c r="D42" i="22"/>
  <c r="C42" i="22"/>
  <c r="J41" i="22"/>
  <c r="I41" i="22"/>
  <c r="H41" i="22"/>
  <c r="G41" i="22"/>
  <c r="F41" i="22"/>
  <c r="E41" i="22"/>
  <c r="D41" i="22"/>
  <c r="C41" i="22"/>
  <c r="J40" i="22"/>
  <c r="I40" i="22"/>
  <c r="H40" i="22"/>
  <c r="G40" i="22"/>
  <c r="F40" i="22"/>
  <c r="E40" i="22"/>
  <c r="D40" i="22"/>
  <c r="C40" i="22"/>
  <c r="J39" i="22"/>
  <c r="I39" i="22"/>
  <c r="H39" i="22"/>
  <c r="G39" i="22"/>
  <c r="F39" i="22"/>
  <c r="E39" i="22"/>
  <c r="D39" i="22"/>
  <c r="C39" i="22"/>
  <c r="J38" i="22"/>
  <c r="I38" i="22"/>
  <c r="H38" i="22"/>
  <c r="G38" i="22"/>
  <c r="F38" i="22"/>
  <c r="E38" i="22"/>
  <c r="D38" i="22"/>
  <c r="C38" i="22"/>
  <c r="J37" i="22"/>
  <c r="I37" i="22"/>
  <c r="H37" i="22"/>
  <c r="G37" i="22"/>
  <c r="F37" i="22"/>
  <c r="E37" i="22"/>
  <c r="D37" i="22"/>
  <c r="C37" i="22"/>
  <c r="J36" i="22"/>
  <c r="I36" i="22"/>
  <c r="H36" i="22"/>
  <c r="G36" i="22"/>
  <c r="F36" i="22"/>
  <c r="E36" i="22"/>
  <c r="D36" i="22"/>
  <c r="C36" i="22"/>
  <c r="J35" i="22"/>
  <c r="I35" i="22"/>
  <c r="H35" i="22"/>
  <c r="G35" i="22"/>
  <c r="F35" i="22"/>
  <c r="E35" i="22"/>
  <c r="D35" i="22"/>
  <c r="C35" i="22"/>
  <c r="J34" i="22"/>
  <c r="I34" i="22"/>
  <c r="H34" i="22"/>
  <c r="G34" i="22"/>
  <c r="F34" i="22"/>
  <c r="E34" i="22"/>
  <c r="D34" i="22"/>
  <c r="C34" i="22"/>
  <c r="J33" i="22"/>
  <c r="I33" i="22"/>
  <c r="H33" i="22"/>
  <c r="G33" i="22"/>
  <c r="F33" i="22"/>
  <c r="E33" i="22"/>
  <c r="D33" i="22"/>
  <c r="C33" i="22"/>
  <c r="B51" i="22"/>
  <c r="B50" i="22"/>
  <c r="B49" i="22"/>
  <c r="B47" i="22"/>
  <c r="B43" i="22"/>
  <c r="B42" i="22"/>
  <c r="B41" i="22"/>
  <c r="B40" i="22"/>
  <c r="B39" i="22"/>
  <c r="B38" i="22"/>
  <c r="B37" i="22"/>
  <c r="B36" i="22"/>
  <c r="B35" i="22"/>
  <c r="B34" i="22"/>
  <c r="B33" i="22"/>
  <c r="O31" i="18"/>
  <c r="N31" i="18"/>
  <c r="M31" i="18"/>
  <c r="L31" i="18"/>
  <c r="K31" i="18"/>
  <c r="J31" i="18"/>
  <c r="I31" i="18"/>
  <c r="H31" i="18"/>
  <c r="G31" i="18"/>
  <c r="F31" i="18"/>
  <c r="E31" i="18"/>
  <c r="D31" i="18"/>
  <c r="C31" i="18"/>
  <c r="O30" i="18"/>
  <c r="N30" i="18"/>
  <c r="M30" i="18"/>
  <c r="L30" i="18"/>
  <c r="K30" i="18"/>
  <c r="J30" i="18"/>
  <c r="I30" i="18"/>
  <c r="H30" i="18"/>
  <c r="G30" i="18"/>
  <c r="F30" i="18"/>
  <c r="E30" i="18"/>
  <c r="D30" i="18"/>
  <c r="C30" i="18"/>
  <c r="O29" i="18"/>
  <c r="N29" i="18"/>
  <c r="M29" i="18"/>
  <c r="L29" i="18"/>
  <c r="K29" i="18"/>
  <c r="J29" i="18"/>
  <c r="I29" i="18"/>
  <c r="H29" i="18"/>
  <c r="G29" i="18"/>
  <c r="F29" i="18"/>
  <c r="E29" i="18"/>
  <c r="D29" i="18"/>
  <c r="C29" i="18"/>
  <c r="O28" i="18"/>
  <c r="N28" i="18"/>
  <c r="M28" i="18"/>
  <c r="L28" i="18"/>
  <c r="K28" i="18"/>
  <c r="J28" i="18"/>
  <c r="I28" i="18"/>
  <c r="H28" i="18"/>
  <c r="G28" i="18"/>
  <c r="F28" i="18"/>
  <c r="E28" i="18"/>
  <c r="D28" i="18"/>
  <c r="C28" i="18"/>
  <c r="O27" i="18"/>
  <c r="N27" i="18"/>
  <c r="M27" i="18"/>
  <c r="L27" i="18"/>
  <c r="K27" i="18"/>
  <c r="J27" i="18"/>
  <c r="I27" i="18"/>
  <c r="H27" i="18"/>
  <c r="G27" i="18"/>
  <c r="F27" i="18"/>
  <c r="E27" i="18"/>
  <c r="D27" i="18"/>
  <c r="C27" i="18"/>
  <c r="O26" i="18"/>
  <c r="N26" i="18"/>
  <c r="M26" i="18"/>
  <c r="L26" i="18"/>
  <c r="K26" i="18"/>
  <c r="J26" i="18"/>
  <c r="I26" i="18"/>
  <c r="H26" i="18"/>
  <c r="G26" i="18"/>
  <c r="F26" i="18"/>
  <c r="E26" i="18"/>
  <c r="D26" i="18"/>
  <c r="C26" i="18"/>
  <c r="O25" i="18"/>
  <c r="N25" i="18"/>
  <c r="M25" i="18"/>
  <c r="L25" i="18"/>
  <c r="K25" i="18"/>
  <c r="J25" i="18"/>
  <c r="I25" i="18"/>
  <c r="H25" i="18"/>
  <c r="G25" i="18"/>
  <c r="F25" i="18"/>
  <c r="E25" i="18"/>
  <c r="D25" i="18"/>
  <c r="C25" i="18"/>
  <c r="O24" i="18"/>
  <c r="N24" i="18"/>
  <c r="M24" i="18"/>
  <c r="L24" i="18"/>
  <c r="K24" i="18"/>
  <c r="J24" i="18"/>
  <c r="I24" i="18"/>
  <c r="H24" i="18"/>
  <c r="G24" i="18"/>
  <c r="F24" i="18"/>
  <c r="E24" i="18"/>
  <c r="D24" i="18"/>
  <c r="C24" i="18"/>
  <c r="O23" i="18"/>
  <c r="N23" i="18"/>
  <c r="M23" i="18"/>
  <c r="L23" i="18"/>
  <c r="K23" i="18"/>
  <c r="J23" i="18"/>
  <c r="I23" i="18"/>
  <c r="H23" i="18"/>
  <c r="G23" i="18"/>
  <c r="F23" i="18"/>
  <c r="E23" i="18"/>
  <c r="D23" i="18"/>
  <c r="C23" i="18"/>
  <c r="N22" i="18"/>
  <c r="M22" i="18"/>
  <c r="L22" i="18"/>
  <c r="K22" i="18"/>
  <c r="J22" i="18"/>
  <c r="I22" i="18"/>
  <c r="H22" i="18"/>
  <c r="G22" i="18"/>
  <c r="F22" i="18"/>
  <c r="E22" i="18"/>
  <c r="D22" i="18"/>
  <c r="C22" i="18"/>
  <c r="B31" i="18"/>
  <c r="B30" i="18"/>
  <c r="B29" i="18"/>
  <c r="B28" i="18"/>
  <c r="B27" i="18"/>
  <c r="B26" i="18"/>
  <c r="B25" i="18"/>
  <c r="B24" i="18"/>
  <c r="B23" i="18"/>
  <c r="B22" i="18"/>
  <c r="C6" i="13"/>
  <c r="C7" i="13" s="1"/>
  <c r="D6" i="13"/>
  <c r="D7" i="13" s="1"/>
  <c r="E6" i="13"/>
  <c r="E7" i="13"/>
  <c r="F6" i="13"/>
  <c r="F7" i="13" s="1"/>
  <c r="G6" i="13"/>
  <c r="G7" i="13" s="1"/>
  <c r="H6" i="13"/>
  <c r="H7" i="13" s="1"/>
  <c r="I6" i="13"/>
  <c r="I7" i="13"/>
  <c r="J6" i="13"/>
  <c r="J7" i="13" s="1"/>
  <c r="B93" i="5"/>
  <c r="B91" i="5"/>
  <c r="B89" i="5"/>
  <c r="B55" i="5"/>
  <c r="B53" i="5"/>
  <c r="B51" i="5"/>
  <c r="B50" i="5"/>
  <c r="B48" i="5"/>
  <c r="B44" i="5"/>
  <c r="B42" i="5"/>
  <c r="B32" i="5"/>
  <c r="B31" i="5"/>
  <c r="B29" i="5"/>
  <c r="B28" i="5"/>
  <c r="B26" i="5"/>
  <c r="B25" i="5"/>
  <c r="B23" i="5"/>
  <c r="B21" i="5"/>
  <c r="B19" i="5"/>
  <c r="B17" i="5"/>
  <c r="B16" i="5"/>
  <c r="B14" i="5"/>
  <c r="C4" i="29"/>
  <c r="B4" i="29"/>
  <c r="B10" i="13"/>
  <c r="M10" i="9"/>
  <c r="N10" i="9"/>
  <c r="M7" i="9"/>
  <c r="J4" i="29"/>
  <c r="D4" i="29"/>
  <c r="E4" i="29"/>
  <c r="F4" i="29"/>
  <c r="G4" i="29"/>
  <c r="H4" i="29"/>
  <c r="I4" i="29"/>
  <c r="C6" i="28"/>
  <c r="D6" i="28"/>
  <c r="E6" i="28"/>
  <c r="F6" i="28"/>
  <c r="G6" i="28"/>
  <c r="H6" i="28"/>
  <c r="I6" i="28"/>
  <c r="J6" i="28"/>
  <c r="K6" i="28"/>
  <c r="L6" i="28"/>
  <c r="M6" i="28"/>
  <c r="N6" i="28"/>
  <c r="O6" i="28"/>
  <c r="B6" i="28"/>
  <c r="C12" i="13"/>
  <c r="D12" i="13"/>
  <c r="E12" i="13"/>
  <c r="F12" i="13"/>
  <c r="G12" i="13"/>
  <c r="H12" i="13"/>
  <c r="I12" i="13"/>
  <c r="J12" i="13"/>
  <c r="B12" i="13"/>
  <c r="C10" i="13"/>
  <c r="D10" i="13"/>
  <c r="E10" i="13"/>
  <c r="F10" i="13"/>
  <c r="G10" i="13"/>
  <c r="H10" i="13"/>
  <c r="I10" i="13"/>
  <c r="J10" i="13"/>
  <c r="H10" i="9"/>
  <c r="K34" i="19"/>
  <c r="G34" i="19"/>
  <c r="C34" i="19"/>
  <c r="K31" i="19"/>
  <c r="K30" i="19"/>
  <c r="G30" i="19"/>
  <c r="C30" i="19"/>
  <c r="K28" i="19"/>
  <c r="G28" i="19"/>
  <c r="C28" i="19"/>
  <c r="G27" i="19"/>
  <c r="L7" i="14"/>
  <c r="Q24" i="19"/>
  <c r="Q28" i="19"/>
  <c r="Q25" i="19"/>
  <c r="Q29" i="19"/>
  <c r="Q27" i="19"/>
  <c r="K25" i="19"/>
  <c r="G25" i="19"/>
  <c r="C25" i="19"/>
  <c r="C33" i="19"/>
  <c r="K27" i="19"/>
  <c r="K26" i="19"/>
  <c r="G26" i="19"/>
  <c r="C26" i="19"/>
  <c r="K35" i="19"/>
  <c r="G35" i="19"/>
  <c r="C35" i="19"/>
  <c r="P34" i="19"/>
  <c r="S6" i="24" l="1"/>
  <c r="T6" i="24" s="1"/>
  <c r="N28" i="24"/>
  <c r="R28" i="24"/>
  <c r="N6" i="14"/>
  <c r="O6" i="14" s="1"/>
  <c r="M7" i="14"/>
  <c r="N6" i="13"/>
  <c r="O6" i="13" s="1"/>
  <c r="Q7" i="9"/>
  <c r="S5" i="9"/>
  <c r="T5" i="9" s="1"/>
  <c r="Q10" i="9"/>
  <c r="I7" i="9"/>
  <c r="D10" i="9"/>
  <c r="F7" i="9"/>
  <c r="K7" i="9"/>
  <c r="O28" i="24"/>
  <c r="C28" i="24"/>
  <c r="G28" i="24"/>
  <c r="F28" i="24"/>
  <c r="P28" i="24"/>
  <c r="B28" i="24"/>
  <c r="H28" i="24"/>
  <c r="L28" i="24"/>
  <c r="D28" i="24"/>
  <c r="I28" i="24"/>
  <c r="E28" i="24"/>
  <c r="M28" i="24"/>
  <c r="K28" i="24"/>
  <c r="Q28" i="24"/>
  <c r="J28" i="24"/>
  <c r="Q31" i="19"/>
  <c r="Q35" i="19"/>
  <c r="E24" i="19"/>
  <c r="L33" i="19"/>
  <c r="I30" i="19"/>
  <c r="P33" i="19"/>
  <c r="P27" i="19"/>
  <c r="L27" i="19"/>
  <c r="Q33" i="19"/>
  <c r="Q32" i="19"/>
  <c r="D24" i="19"/>
  <c r="I31" i="19"/>
  <c r="E26" i="19"/>
  <c r="N24" i="19"/>
  <c r="G24" i="19"/>
  <c r="E35" i="19"/>
  <c r="L34" i="19"/>
  <c r="N33" i="19"/>
  <c r="G32" i="19"/>
  <c r="N31" i="19"/>
  <c r="G31" i="19"/>
  <c r="L26" i="19"/>
  <c r="L7" i="13"/>
  <c r="P30" i="19"/>
  <c r="I24" i="19"/>
  <c r="D27" i="19"/>
  <c r="P32" i="19"/>
  <c r="P31" i="19"/>
  <c r="G7" i="9"/>
  <c r="L24" i="19"/>
  <c r="L25" i="19"/>
  <c r="I35" i="19"/>
  <c r="I34" i="19"/>
  <c r="I33" i="19"/>
  <c r="E32" i="19"/>
  <c r="L30" i="19"/>
  <c r="L28" i="19"/>
  <c r="I27" i="19"/>
  <c r="I26" i="19"/>
  <c r="P26" i="19"/>
  <c r="P25" i="19"/>
  <c r="P35" i="19"/>
  <c r="H34" i="19"/>
  <c r="P28" i="19"/>
  <c r="O25" i="19"/>
  <c r="D25" i="19"/>
  <c r="D35" i="19"/>
  <c r="D32" i="19"/>
  <c r="D30" i="19"/>
  <c r="H28" i="19"/>
  <c r="H27" i="19"/>
  <c r="O28" i="19"/>
  <c r="O30" i="19"/>
  <c r="B7" i="9"/>
  <c r="J7" i="9"/>
  <c r="C7" i="9"/>
  <c r="D34" i="19"/>
  <c r="O29" i="19"/>
  <c r="D33" i="19"/>
  <c r="D31" i="19"/>
  <c r="D28" i="19"/>
  <c r="O33" i="19"/>
  <c r="O35" i="19"/>
  <c r="O26" i="19"/>
  <c r="O34" i="19"/>
  <c r="O10" i="9"/>
  <c r="E10" i="9"/>
  <c r="H24" i="19"/>
  <c r="H25" i="19"/>
  <c r="H32" i="19"/>
  <c r="H30" i="19"/>
  <c r="P24" i="19"/>
  <c r="Q34" i="19"/>
  <c r="O24" i="19"/>
  <c r="H35" i="19"/>
  <c r="E34" i="19"/>
  <c r="H33" i="19"/>
  <c r="O32" i="19"/>
  <c r="E31" i="19"/>
  <c r="E28" i="19"/>
  <c r="E27" i="19"/>
  <c r="H26" i="19"/>
  <c r="Q30" i="19"/>
  <c r="L10" i="9"/>
  <c r="O31" i="19"/>
  <c r="E25" i="19"/>
</calcChain>
</file>

<file path=xl/sharedStrings.xml><?xml version="1.0" encoding="utf-8"?>
<sst xmlns="http://schemas.openxmlformats.org/spreadsheetml/2006/main" count="2433" uniqueCount="428">
  <si>
    <t>Bed &amp; Breakfast</t>
  </si>
  <si>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</si>
  <si>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</si>
  <si>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</si>
  <si>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</si>
  <si>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</si>
  <si>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</si>
  <si>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</si>
  <si>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</si>
  <si>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</si>
  <si>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</si>
  <si>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</si>
  <si>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</si>
  <si>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</si>
  <si>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</si>
  <si>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</si>
  <si>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</si>
  <si>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</si>
  <si>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</si>
  <si>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</si>
  <si>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</si>
  <si>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</si>
  <si>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</si>
  <si>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</si>
  <si>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</si>
  <si>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</si>
  <si>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</si>
  <si>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</si>
  <si>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</si>
  <si>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</si>
  <si>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</si>
  <si>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</si>
  <si>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</si>
  <si>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Scotland</t>
  </si>
  <si>
    <t>Other</t>
  </si>
  <si>
    <t>.</t>
  </si>
  <si>
    <t>Less than 5 years ago</t>
  </si>
  <si>
    <t>5 or more years ago</t>
  </si>
  <si>
    <t>Never been in armed services</t>
  </si>
  <si>
    <t>Not known/refused</t>
  </si>
  <si>
    <t>Male</t>
  </si>
  <si>
    <t>Female</t>
  </si>
  <si>
    <t>Total</t>
  </si>
  <si>
    <t>Other action by landlord resulting in the termination of the tenancy</t>
  </si>
  <si>
    <t>Applicant terminated secure accommodation</t>
  </si>
  <si>
    <t>Loss of service / tied accommodation</t>
  </si>
  <si>
    <t>Discharge from prison / hospital / care / other institution</t>
  </si>
  <si>
    <t>Emergency (fire, flood, storm, closing order from Environmental Health etc.)</t>
  </si>
  <si>
    <t>Forced division and sale of matrimonial home</t>
  </si>
  <si>
    <t>Other reason for loss of accommodation</t>
  </si>
  <si>
    <t>Dispute within household: violent or abusive</t>
  </si>
  <si>
    <t>Dispute within household / relationship breakdown: non-violent</t>
  </si>
  <si>
    <t>Fleeing non-domestic violence</t>
  </si>
  <si>
    <t>Harassment</t>
  </si>
  <si>
    <t>Overcrowding</t>
  </si>
  <si>
    <t>Asked to leave</t>
  </si>
  <si>
    <t>Other reason for leaving accommodation / household</t>
  </si>
  <si>
    <t>Financial difficulties/ debt/ unemployment</t>
  </si>
  <si>
    <t>Physical health reasons</t>
  </si>
  <si>
    <t>Mental health reasons</t>
  </si>
  <si>
    <t>Unmet need for support from housing/ social work/ health services</t>
  </si>
  <si>
    <t>Lack of support from friends/ family</t>
  </si>
  <si>
    <t>Difficulties managing on own</t>
  </si>
  <si>
    <t>Drug/ alcohol dependency</t>
  </si>
  <si>
    <t>Criminal/ anti-social behaviour</t>
  </si>
  <si>
    <t>Not to do with applicant household (e.g. landlord selling property, fire, circumstances of other persons sharing previous property, harassment by others, etc)</t>
  </si>
  <si>
    <t>All completing this question</t>
  </si>
  <si>
    <t>Homeless - priority unintentional</t>
  </si>
  <si>
    <t>Homeless - priority intentional</t>
  </si>
  <si>
    <t>Potentially homeless - priority unintentional</t>
  </si>
  <si>
    <t>Potentially homeless - priority intentional</t>
  </si>
  <si>
    <t>Neither homeless nor potentially homeless</t>
  </si>
  <si>
    <t>Lost contact or withdrew before assessment decision (pre- 1 April 2007)</t>
  </si>
  <si>
    <t>Applicant resolved homelessness prior to assessment decision</t>
  </si>
  <si>
    <t>Lost contact before assessment decision (from 1 April 2007)</t>
  </si>
  <si>
    <t>Withdrew application before assessment decision (from 1 April 2007)</t>
  </si>
  <si>
    <t>Ineligible for assistance (from 1 April 2007)</t>
  </si>
  <si>
    <t>Mental health problem</t>
  </si>
  <si>
    <t>Learning disability</t>
  </si>
  <si>
    <t>Physical disability</t>
  </si>
  <si>
    <t>Medical condition</t>
  </si>
  <si>
    <t>Drug or alcohol dependency</t>
  </si>
  <si>
    <t>Table of Contents</t>
  </si>
  <si>
    <t>http://scotland.gov.uk/Topics/Statistics/Browse/Housing-Regeneration/RefTables</t>
  </si>
  <si>
    <t>Applications</t>
  </si>
  <si>
    <t>Assessments</t>
  </si>
  <si>
    <t>D: African</t>
  </si>
  <si>
    <t>E: Caribbean or Black</t>
  </si>
  <si>
    <t>C: Asian, Asian Scottish or Asian British</t>
  </si>
  <si>
    <t>B: Mixed or multiple ethnic groups</t>
  </si>
  <si>
    <t>F: Other ethnic group</t>
  </si>
  <si>
    <t>G: Not known or Refused</t>
  </si>
  <si>
    <t>Not known / refused</t>
  </si>
  <si>
    <t>Own property - LA tenancy</t>
  </si>
  <si>
    <t>Own property - RSL tenancy</t>
  </si>
  <si>
    <t>Own property - private rented tenancy</t>
  </si>
  <si>
    <t>Own property - tenancy secured through employment / tied house</t>
  </si>
  <si>
    <t>Own property - owning / buying</t>
  </si>
  <si>
    <t>Parental / family home / relatives</t>
  </si>
  <si>
    <t>Friends / partners</t>
  </si>
  <si>
    <t>Armed services accommodation</t>
  </si>
  <si>
    <t>Prison</t>
  </si>
  <si>
    <t>Hospital</t>
  </si>
  <si>
    <t>Childrens residential accommodation (looked after by the local authority)</t>
  </si>
  <si>
    <t>Supported accommodation</t>
  </si>
  <si>
    <t>Hostel (unsupported)</t>
  </si>
  <si>
    <t>Caravan / mobile home</t>
  </si>
  <si>
    <t>Long-term roofless</t>
  </si>
  <si>
    <t>Long-term "sofa-surfing"</t>
  </si>
  <si>
    <t>Own property - Shared ownership / Shared equity / LCHO</t>
  </si>
  <si>
    <t>Lodger</t>
  </si>
  <si>
    <t>Shared Property – Private Rented Sector</t>
  </si>
  <si>
    <t>Shared Property – Local authority</t>
  </si>
  <si>
    <t>Shared Property - RSL</t>
  </si>
  <si>
    <t>A: White: Scottish</t>
  </si>
  <si>
    <t>A: White: Other British</t>
  </si>
  <si>
    <t>A: White: Irish</t>
  </si>
  <si>
    <t>A: White: Other</t>
  </si>
  <si>
    <t>Termination of tenancy to rent arrears: LA tenancy</t>
  </si>
  <si>
    <t>Termination of tenancy to rent arrears: RSL tenancy</t>
  </si>
  <si>
    <t>Termination of tenancy to rent arrears: Private rented tenancy</t>
  </si>
  <si>
    <t>Termination of mortgage due to default on payments</t>
  </si>
  <si>
    <t>Homeless - Unintentional</t>
  </si>
  <si>
    <t>Homeless - Intentional</t>
  </si>
  <si>
    <t>Threatened with homelessness - Unintentional</t>
  </si>
  <si>
    <t>Threatened with homeless - Intentional</t>
  </si>
  <si>
    <t>Basic housing management / independent living skills</t>
  </si>
  <si>
    <t>LA tenancy</t>
  </si>
  <si>
    <t>Returned to previous/present accommodation</t>
  </si>
  <si>
    <t>Moved-in with friends/ relatives</t>
  </si>
  <si>
    <t>Other (known)</t>
  </si>
  <si>
    <t>Back to contents</t>
  </si>
  <si>
    <t>2007-08</t>
  </si>
  <si>
    <t>2008-09</t>
  </si>
  <si>
    <t>2009-10</t>
  </si>
  <si>
    <t>2010-11</t>
  </si>
  <si>
    <t>2011-12</t>
  </si>
  <si>
    <t>2012-13</t>
  </si>
  <si>
    <t>2013-14</t>
  </si>
  <si>
    <t>2014-15</t>
  </si>
  <si>
    <t>Number</t>
  </si>
  <si>
    <t>Percentage</t>
  </si>
  <si>
    <t>Edinburgh, City of</t>
  </si>
  <si>
    <t xml:space="preserve">Orkney </t>
  </si>
  <si>
    <t>Scottish Borders, The</t>
  </si>
  <si>
    <t>2015-16</t>
  </si>
  <si>
    <t>Note: As of 31st December 2012, Local Authorities no longer apply the priority need test to homeless households, due to the Abolition of Priority Need Test (Scotland) Order 2012.</t>
  </si>
  <si>
    <t>at least once during the last 3 months</t>
  </si>
  <si>
    <t>All applications for homelessness</t>
  </si>
  <si>
    <t>the night before</t>
  </si>
  <si>
    <t>% of all applications</t>
  </si>
  <si>
    <t>where slept rough the night before</t>
  </si>
  <si>
    <t>%</t>
  </si>
  <si>
    <t>Applications for homelessness where applicant slept rough:</t>
  </si>
  <si>
    <t>All applications</t>
  </si>
  <si>
    <t>All applications (100%)</t>
  </si>
  <si>
    <t>Gender</t>
  </si>
  <si>
    <t>Age band</t>
  </si>
  <si>
    <t>Total Males</t>
  </si>
  <si>
    <t>Total Females</t>
  </si>
  <si>
    <t>All applicants</t>
  </si>
  <si>
    <t xml:space="preserve">National and Local Authority analyses </t>
  </si>
  <si>
    <t>Household type</t>
  </si>
  <si>
    <t>Single person: male</t>
  </si>
  <si>
    <t>Single person: female</t>
  </si>
  <si>
    <t>Total single person</t>
  </si>
  <si>
    <t>Single parent: male</t>
  </si>
  <si>
    <t>Single parent: female</t>
  </si>
  <si>
    <t>Total single parent</t>
  </si>
  <si>
    <t>Couple without children</t>
  </si>
  <si>
    <t>Couple with children</t>
  </si>
  <si>
    <t>Other with children</t>
  </si>
  <si>
    <t>Other without children</t>
  </si>
  <si>
    <t>Note: Totals may not sum to 100% due to rounding.</t>
  </si>
  <si>
    <t>Reason accommodation is no longer available</t>
  </si>
  <si>
    <t>Private rented tenancy</t>
  </si>
  <si>
    <t>Lost contact before assessment decision</t>
  </si>
  <si>
    <t>Withdrew application before assessment decision</t>
  </si>
  <si>
    <t>Ineligible for assistance</t>
  </si>
  <si>
    <t>Repeat homelessness cases</t>
  </si>
  <si>
    <t>Total assessed as homeless or threatened with homelessness (100%)</t>
  </si>
  <si>
    <t>% of total</t>
  </si>
  <si>
    <t>Repeat homelessness cases by LA</t>
  </si>
  <si>
    <t>Repeat homelessness cases in Scotland</t>
  </si>
  <si>
    <t>Where at least one support need identified</t>
  </si>
  <si>
    <r>
      <t xml:space="preserve">Total of all indicated support needs                       </t>
    </r>
    <r>
      <rPr>
        <sz val="10"/>
        <rFont val="Arial"/>
        <family val="2"/>
      </rPr>
      <t>(multiple answers possible)</t>
    </r>
  </si>
  <si>
    <t>Hostel</t>
  </si>
  <si>
    <t>Social sector accom</t>
  </si>
  <si>
    <t>All outcomes</t>
  </si>
  <si>
    <t>50 to 59yrs</t>
  </si>
  <si>
    <t>2002-03</t>
  </si>
  <si>
    <t>2003-04</t>
  </si>
  <si>
    <t>2004-05</t>
  </si>
  <si>
    <t>2005-06</t>
  </si>
  <si>
    <t>2006-07</t>
  </si>
  <si>
    <t>where slept rough: at least once during the last 3 months</t>
  </si>
  <si>
    <t>-</t>
  </si>
  <si>
    <t>Reason for having to leave accommodation/household</t>
  </si>
  <si>
    <t>Note: Applicants may select multiple responses, which is reflected in the higher count of the 'all those completing this question' category.</t>
  </si>
  <si>
    <t>Note: Local Authority level figures have been rounded to the nearest 5 for disclosure control purposes.</t>
  </si>
  <si>
    <r>
      <t>White: Polish</t>
    </r>
    <r>
      <rPr>
        <b/>
        <vertAlign val="superscript"/>
        <sz val="10"/>
        <rFont val="Arial"/>
        <family val="2"/>
      </rPr>
      <t>1</t>
    </r>
  </si>
  <si>
    <t>1) Polish ethnic category was introduced following a data collection specification change in July 2013.</t>
  </si>
  <si>
    <t>Notes: Ethnic classifications (with the exception of 'White: Polish' classification) are from Scotland's Census 2011, found online at: http://www.scotlandscensus.gov.uk/variables-classification/ethnic-group</t>
  </si>
  <si>
    <r>
      <t>Homeless - non-priority</t>
    </r>
    <r>
      <rPr>
        <vertAlign val="superscript"/>
        <sz val="10"/>
        <rFont val="Arial"/>
        <family val="2"/>
      </rPr>
      <t>1</t>
    </r>
  </si>
  <si>
    <r>
      <t>Potentially homeless - non-priority</t>
    </r>
    <r>
      <rPr>
        <vertAlign val="superscript"/>
        <sz val="10"/>
        <rFont val="Arial"/>
        <family val="2"/>
      </rPr>
      <t>1</t>
    </r>
  </si>
  <si>
    <t>Note 1: As of 31st December 2012, Local Authorities no longer apply the priority need test to homeless households, due to the Abolition of Priority Need Test (Scotland) Order 2012.</t>
  </si>
  <si>
    <t>Temporary Accommodation</t>
  </si>
  <si>
    <t>Outcomes</t>
  </si>
  <si>
    <t>Links to Table</t>
  </si>
  <si>
    <t>Please see the notes in the latest publication for further information. This is found online at:</t>
  </si>
  <si>
    <t>Note: This information was not collected prior to 1 April 2007. The data specification was updated in July 2013 to include lodgers and different types of shared properties.</t>
  </si>
  <si>
    <t>Total (Previous member of armed services)</t>
  </si>
  <si>
    <t>Number assessed as intentionally homeless/ threatened with homelessness</t>
  </si>
  <si>
    <t>As at 31 March 2002</t>
  </si>
  <si>
    <t>16 to 17yrs</t>
  </si>
  <si>
    <t>18 to 24yrs</t>
  </si>
  <si>
    <t>25 to 34yrs</t>
  </si>
  <si>
    <t>35 to 49yrs</t>
  </si>
  <si>
    <t>60yrs and over</t>
  </si>
  <si>
    <t>Total (Previously looked after by LA)</t>
  </si>
  <si>
    <t>Never been looked after by LA</t>
  </si>
  <si>
    <t>Note: Figures have been rounded to the nearest 5 for disclosure control purposes.</t>
  </si>
  <si>
    <t>Homeless</t>
  </si>
  <si>
    <t xml:space="preserve">Threatened with homelessness </t>
  </si>
  <si>
    <t>Unintentional</t>
  </si>
  <si>
    <t>Intentional</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</si>
  <si>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</si>
  <si>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</si>
  <si>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</si>
  <si>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</si>
  <si>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</si>
  <si>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</si>
  <si>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</si>
  <si>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</si>
  <si>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</si>
  <si>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</si>
  <si>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</si>
  <si>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</si>
  <si>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</si>
  <si>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</si>
  <si>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Contact maintained</t>
  </si>
  <si>
    <t>Not known / Lost contact post-assessment</t>
  </si>
  <si>
    <t>Total decisions</t>
  </si>
  <si>
    <r>
      <t>Unintentionally homeless</t>
    </r>
    <r>
      <rPr>
        <b/>
        <vertAlign val="superscript"/>
        <sz val="10"/>
        <rFont val="Arial"/>
        <family val="2"/>
      </rPr>
      <t>1</t>
    </r>
  </si>
  <si>
    <r>
      <t>All other homelessness assessments</t>
    </r>
    <r>
      <rPr>
        <b/>
        <vertAlign val="superscript"/>
        <sz val="10"/>
        <rFont val="Arial"/>
        <family val="2"/>
      </rPr>
      <t>2</t>
    </r>
  </si>
  <si>
    <t>Total applications assessed as homelessness or threatened with homelessness</t>
  </si>
  <si>
    <t xml:space="preserve">% of these applications where at least one support need identified </t>
  </si>
  <si>
    <t>% Contact maintained</t>
  </si>
  <si>
    <t>% Not known / Lost contact post-assessment</t>
  </si>
  <si>
    <t>Scotland (%)</t>
  </si>
  <si>
    <t>Proportion assessed as homeless/ threatened with homelessness</t>
  </si>
  <si>
    <t>RSL (Housing Association)</t>
  </si>
  <si>
    <t>Not Known/Lost contact post-assessment</t>
  </si>
  <si>
    <t>Proportion securing settled accommodation</t>
  </si>
  <si>
    <t>All Outcomes</t>
  </si>
  <si>
    <t>Cases assessed as homeless or threatened with homelessness only.</t>
  </si>
  <si>
    <t>Disclosure control has been applied to this table.  All cells have been rounded to the nearest 5.</t>
  </si>
  <si>
    <t>All cases where the household was assessed as unintentionally homeless or unintentionally potentially homeless.</t>
  </si>
  <si>
    <t>All cases where the household was assessed as intentionally homeless or intentionally threatened with homelessness.</t>
  </si>
  <si>
    <t>Note 1: From 31st  December 2012, the priority need test for homeless households was abolished.  As a result, all unintentionally homeless households (including unintentionally potentially homeless) are entitled to settled accommodation. This includes  RSL, LA or assured tenancies in the private rented sector.</t>
  </si>
  <si>
    <t xml:space="preserve">Note 2: All cases where the household was assessed as intentionally homeless or intentionally threatened with homelessness. </t>
  </si>
  <si>
    <t>2016-17</t>
  </si>
  <si>
    <t>31 March 2017</t>
  </si>
  <si>
    <t>As at 31 March 2017</t>
  </si>
  <si>
    <t xml:space="preserve">Homelessness Statistics, Communities Analysis Division </t>
  </si>
  <si>
    <t>2017-18</t>
  </si>
  <si>
    <t>As at 31 March 2018</t>
  </si>
  <si>
    <t>Change 2017-2018</t>
  </si>
  <si>
    <t>31 March 2018</t>
  </si>
  <si>
    <t>% of applicants with a support need identified</t>
  </si>
  <si>
    <t>Assessed as homeless/threatened with homelessness</t>
  </si>
  <si>
    <t xml:space="preserve">change - number </t>
  </si>
  <si>
    <t>change - percent</t>
  </si>
  <si>
    <t>Unintentional summary</t>
  </si>
  <si>
    <t>To note: All figures in the table are rounded to 5 for disclosure purposes</t>
  </si>
  <si>
    <t>31 March 2002</t>
  </si>
  <si>
    <t>31 March 2003</t>
  </si>
  <si>
    <t>31 March 2004</t>
  </si>
  <si>
    <t>31 March 2005</t>
  </si>
  <si>
    <t>31 March 2006</t>
  </si>
  <si>
    <t>31 March 2007</t>
  </si>
  <si>
    <t>31 March 2008</t>
  </si>
  <si>
    <t>31 March 2009</t>
  </si>
  <si>
    <t>31 March 2010</t>
  </si>
  <si>
    <t>31 March 2011</t>
  </si>
  <si>
    <t>31 March 2012</t>
  </si>
  <si>
    <t>31 March 2013</t>
  </si>
  <si>
    <t>31 March 2014</t>
  </si>
  <si>
    <t>31 March 2015</t>
  </si>
  <si>
    <t>31 March 2016</t>
  </si>
  <si>
    <t>&lt;4</t>
  </si>
  <si>
    <t>For disclosure purposes, figures in the table are rounded to the nearest 5, apart from 1,2 and 3, which are rounded to '&lt;4'.</t>
  </si>
  <si>
    <t xml:space="preserve">Based on a count of unique households entering temporary accommodation in a given year (based on entry date of first placement) </t>
  </si>
  <si>
    <t xml:space="preserve">Households entering TA </t>
  </si>
  <si>
    <t xml:space="preserve">Households exiting TA </t>
  </si>
  <si>
    <t>Financial year of entry</t>
  </si>
  <si>
    <t>Financial year of exit</t>
  </si>
  <si>
    <t>Difference</t>
  </si>
  <si>
    <t xml:space="preserve">Scotland </t>
  </si>
  <si>
    <t>Figures are rounded to nearest 5 for disclosure purposes</t>
  </si>
  <si>
    <t>and unique households exiting temporary accommodation in a given year (based on date of last closed placement)</t>
  </si>
  <si>
    <t>Households entering TA</t>
  </si>
  <si>
    <t xml:space="preserve">Households exiting TA </t>
  </si>
  <si>
    <t>Single Person</t>
  </si>
  <si>
    <t>Single Parent</t>
  </si>
  <si>
    <t>Couple</t>
  </si>
  <si>
    <t>Couple with Children</t>
  </si>
  <si>
    <t>Other with Children</t>
  </si>
  <si>
    <t>Note: 'Other' includes households with 2 adults that are not a couple or households with more than 2 adults.</t>
  </si>
  <si>
    <t>Note that information on household type is derived from the information on household type as at the time of the original homelessness application, and therefore may not reflect the actual composition of the household whilst in temporary accommodation</t>
  </si>
  <si>
    <t>Households exiting TA</t>
  </si>
  <si>
    <t>LA ordinary dwelling</t>
  </si>
  <si>
    <t>Housing Association/RSL dwelling</t>
  </si>
  <si>
    <t>Hostel - LA owned</t>
  </si>
  <si>
    <t>Hostel - RSL</t>
  </si>
  <si>
    <t>Hostel - Other</t>
  </si>
  <si>
    <t>Bed and Breakfast</t>
  </si>
  <si>
    <t>Womens Refuge</t>
  </si>
  <si>
    <t>Private Sector Lease</t>
  </si>
  <si>
    <t>Other placed by local authority</t>
  </si>
  <si>
    <t>Total (ALL)</t>
  </si>
  <si>
    <t>Note: 'Other placed by local authority' includes all other propery not owned by the local authority, such as mobile homes, caravans or chalets.</t>
  </si>
  <si>
    <t>DIFFERENCE</t>
  </si>
  <si>
    <t>Household type as at the time of the homelessness application</t>
  </si>
  <si>
    <t>Figures are rounded to nearest 5 for disclosure protection purposes</t>
  </si>
  <si>
    <t>Also note that information on household type is derived from the information on household type as at the time of the original homelessness application, and therefore may not reflect the actual composition of the household whilst in temporary accommodation</t>
  </si>
  <si>
    <t>Column percentages:</t>
  </si>
  <si>
    <t>Row percentages:</t>
  </si>
  <si>
    <t>Average duration (days)</t>
  </si>
  <si>
    <t xml:space="preserve">Total </t>
  </si>
  <si>
    <t>Households without children</t>
  </si>
  <si>
    <t>Households with children</t>
  </si>
  <si>
    <t xml:space="preserve"> All household types</t>
  </si>
  <si>
    <t>Average for households with children</t>
  </si>
  <si>
    <t>Average for households without children</t>
  </si>
  <si>
    <t>A household can have multiple placements</t>
  </si>
  <si>
    <t>Quarter of offer</t>
  </si>
  <si>
    <t>Quarter of exit</t>
  </si>
  <si>
    <t>Table 20:  Households in temporary accommodation by type of accommodation, by Local Authority at 31 March each year</t>
  </si>
  <si>
    <t>Table 21: Households with children or pregnant women in temporary accommodation by type of accommodation, by Local Authority at 31 March each year</t>
  </si>
  <si>
    <t>Table 22: Number of children in temporary accommodation by type of accommodation, by Local Authority at 31 March each year</t>
  </si>
  <si>
    <t xml:space="preserve">HL2 - ALL </t>
  </si>
  <si>
    <t>HL3 - ALL</t>
  </si>
  <si>
    <t xml:space="preserve">Difference </t>
  </si>
  <si>
    <t>HL3 - ALL WITH HL1</t>
  </si>
  <si>
    <t xml:space="preserve">% </t>
  </si>
  <si>
    <t>There are two ways that HL3 data has been quality assured.</t>
  </si>
  <si>
    <t xml:space="preserve">1) Snapshot HL2 figures at the end of a quarter have been compared to HL3 data configured to the same snapshot date.  Column B and column C compare the overall number of households in temporary accommodation as at the 31st March 2018.  Where local authorities have a large difference in total numbers (i.e. Fife), validation of these differences have been requested – see below for reasons given.  </t>
  </si>
  <si>
    <t>Fife – the HL3 return includes the Fife council and PSP accommodation, whereas Fife council temporary accommodation only included on HL2.</t>
  </si>
  <si>
    <t>Orkney – Orkney have a number of HL3 cases that aren’t in their HL2 totals - cases which have not correctly been closed (an exit date provided).  Orkney  are assessing data accuracy for next quarter.</t>
  </si>
  <si>
    <t>Midlothian, Perth and Kinross – Historic cases which have been in temporary accommodation a while have not been included in the HL3 return as it has been phased in.  Total figures will align as the data collection continues.</t>
  </si>
  <si>
    <t>All published figures for Highland are heavily caveated for this reason.</t>
  </si>
  <si>
    <t>Comparison with HL2 data as at 31st March</t>
  </si>
  <si>
    <t>Source: HL1, HL2 and HL3 as at 10 May 2018</t>
  </si>
  <si>
    <t>No HL1</t>
  </si>
  <si>
    <t>A household can have multiple applications</t>
  </si>
  <si>
    <t xml:space="preserve">2) All HL3 placements should have a corresponding and valid HL1 return, otherwise, household level information is not available.  All local authorities, apart from Highland, have a very high proportion of placements with a corresponding HL1, therefore, household level analysis has been possible (see column I).  </t>
  </si>
  <si>
    <t>2018-19</t>
  </si>
  <si>
    <t>Change 2017-18 to 2018-19</t>
  </si>
  <si>
    <t>Table 1: Number of applications under the Homeless Persons legislation by Local Authority in Scotland: 2002-03 to 2018-19</t>
  </si>
  <si>
    <t>Table 3: Type of property where the applicant became homeless/threatened with homelessness in Scotland, 2007-08 to 2018-19</t>
  </si>
  <si>
    <t>Table 4: Number of homelessness applicants formerly in the armed services in Scotland, 2007-08 to 2018-2019</t>
  </si>
  <si>
    <t>Table 5: Number of applicants formerly looked after by the Local Authority in Scotland, 2007-08 to 2018-2019</t>
  </si>
  <si>
    <t>Table 6a: Age &amp; gender of all main applicants, 2002-03 to 2018-19</t>
  </si>
  <si>
    <t>Table 6b: Age &amp; gender of all main applicants, proportions, 2002-03 to 2018-19</t>
  </si>
  <si>
    <t>Table 7a: Household type of homelessness applicants in Scotland, 2007-2008 to 2018-2019</t>
  </si>
  <si>
    <t>Table 7b: Household type of homelessness applicants in Scotland, proportions, 2007-2008 to 2018-2019</t>
  </si>
  <si>
    <t>Table 8a: Ethnicity of all main applicants, 2002-03 to 2018-19</t>
  </si>
  <si>
    <t>Table 8b: Ethnicity of all main applicants, proportions, 2002-03 to 2018-19</t>
  </si>
  <si>
    <t>Table 9a:  Main reason for making an application for homelenessness to a Local Authority in Scotland, 2007-08 to 2018-19</t>
  </si>
  <si>
    <t>Table 9b:  Main reason for making an application for homelenessness to a Local Authority in Scotland, proportions, 2007-08 to 2018-19</t>
  </si>
  <si>
    <t>Refused</t>
  </si>
  <si>
    <t>Table 10a:  Reasons for failing to maintain accommodation prior to application, Scotland, 2007-08 to 2018-19</t>
  </si>
  <si>
    <t>Table 10b:  Reasons for failing to maintain accommodation prior to application, Scotland, proportions, 2007-08 to 2018-19</t>
  </si>
  <si>
    <t>Table 11a: All homelessness assessment decisions in Scotland over the period 2002-03 to 2018-19</t>
  </si>
  <si>
    <t>Table 11b: All homelessness assessment decisions in Scotland, proportions, over the period 2002-03 to 2018-19</t>
  </si>
  <si>
    <t>Table 11c: All homelessness assessment decisions by Local Authority in Scotland, 2018-2019</t>
  </si>
  <si>
    <t>Table 11d: All homelessness assessment decisions by Local Authority in Scotland, proportions, 2018-2019</t>
  </si>
  <si>
    <t>Table 12: All homelessness assessment decisions by Local Authority in Scotland, 2018-2019</t>
  </si>
  <si>
    <t>Table 13:  Applications assessed as homeless or threatened with homelessness by Local Authority in Scotland, 2002-03 to 2018-19</t>
  </si>
  <si>
    <t>Table 14a:  Repeated homelessness: Households re-assessed as homeless within the same year, Scotland, 2002-03 to 2018-19</t>
  </si>
  <si>
    <t>Table 14b:  Repeated homelessness: Households re-assessed as homeless within the same year by Local Authority, 2002-03 to 2018-19</t>
  </si>
  <si>
    <t>Table 15:  Support need identified for those homeless (or threatened with homelessness) households, 2007-08 to 2018-19</t>
  </si>
  <si>
    <t>Table 16:  At least one support need identified for those assessed as homeless (or threatened with homelessness) households by Local Authority, 2007-08 to 2018-19</t>
  </si>
  <si>
    <t>As at 31 March 2019</t>
  </si>
  <si>
    <t>Table 17: Households in temporary accommodation at 31 March each year, by Local Authority, 2002 to 2019</t>
  </si>
  <si>
    <t>Change 2018 to 2019</t>
  </si>
  <si>
    <t>Table 18: Number of households with a pregnant woman or children who are in temporary accommodation at 31 March each year, Scotland, 2002 to 2019</t>
  </si>
  <si>
    <t>Table 19: Number of children in temporary accommodation at 31 March each year, Scotland, 2002 to 2019</t>
  </si>
  <si>
    <t>31 March 2019</t>
  </si>
  <si>
    <t>2018/19</t>
  </si>
  <si>
    <t>Financial year of entry: 2018/2019</t>
  </si>
  <si>
    <t xml:space="preserve">Figures are based on the average total duration of all individual placements within the same homelessness application, for TA cases that exited during 2018/19 </t>
  </si>
  <si>
    <t>Households exiting during 2018/19</t>
  </si>
  <si>
    <t>All</t>
  </si>
  <si>
    <t>2018Q2</t>
  </si>
  <si>
    <t>2018Q3</t>
  </si>
  <si>
    <t>2018Q4</t>
  </si>
  <si>
    <t>2019Q1</t>
  </si>
  <si>
    <t>Table 2a: Number of homelessness applications where rough sleeping occurred prior to application in Scotland: 2002-03 to 2018-19</t>
  </si>
  <si>
    <t>Homelessness in Scotland: Annual Publication 2018-19</t>
  </si>
  <si>
    <t>All households in TA as at 31 March 2019</t>
  </si>
  <si>
    <t>HL3 Data Quality: Households in Temporary Accommodation as at 31st March 2019</t>
  </si>
  <si>
    <t>Homeless - non-priority</t>
  </si>
  <si>
    <t>Potentially homeless - non-priority</t>
  </si>
  <si>
    <t>2017Q2</t>
  </si>
  <si>
    <t>2017Q3</t>
  </si>
  <si>
    <t>2017Q4</t>
  </si>
  <si>
    <t>2018Q1</t>
  </si>
  <si>
    <t>Reporting of the Number of Applications</t>
  </si>
  <si>
    <t>Publication Date</t>
  </si>
  <si>
    <t>Difference in applications between publication shown and most recent publication</t>
  </si>
  <si>
    <t>Percentage difference in applications between publication shown and most recent publication</t>
  </si>
  <si>
    <t>Table 2b: Number of homelessness applications where rough sleeping occurred prior to application in Scotland by Local Authority: 2017-18 and 2018-19</t>
  </si>
  <si>
    <r>
      <t>Glasgow City</t>
    </r>
    <r>
      <rPr>
        <sz val="10"/>
        <rFont val="Arial"/>
        <family val="2"/>
      </rPr>
      <t xml:space="preserve"> </t>
    </r>
  </si>
  <si>
    <t>Table 23: Number of households entering and exiting temporary accommodation, by local authority during 2018/19</t>
  </si>
  <si>
    <t>Table 24: Number of households entering and exiting temporary accommodation, by household type and local authority during 2018/19</t>
  </si>
  <si>
    <t>Table 25: Number of households entering and exiting temporary accommodation, placement type and by local authority during 2018/19</t>
  </si>
  <si>
    <t>Table 26: Number of households entering and exiting temporary accommodation, by household and placement type during 2018/19</t>
  </si>
  <si>
    <t>Table 27: Average length of time (days) in temporary accommodation (across all placements) during 2018/19</t>
  </si>
  <si>
    <t>Table 28: Number of applications that have not been offered temporary accommodation: 2017/18 - 2018/19</t>
  </si>
  <si>
    <t>Table 30: Outcomes for households assessed as homeless or threatened with homelessness by intentionality, 2007-08 to 2018-19</t>
  </si>
  <si>
    <t>Table 31: Outcomes for households assessed as unintentionally homeless or unintentionally threatened with homelessness by Local Authority, 2018-2019</t>
  </si>
  <si>
    <t>Table 32: Outcomes for households assessed as intentionally homeless and threatened with homelessness by Local Authority, 2018-2019</t>
  </si>
  <si>
    <t>Table 33: Number of applications where not known or lost contact post-assessment, 2002-2003 to 2018-2019</t>
  </si>
  <si>
    <t>Table 29: Number of placements that have been in breach of the Unsuitable Accommodation Order: 2017/18 -  2018/19 (closed placements only)</t>
  </si>
  <si>
    <t>Total Unintentionally Homeless (or threatened)</t>
  </si>
  <si>
    <t>Total Intentionally Homeless (or threatened with homelessness)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</si>
</sst>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0_);_)\-#,##0_);_)0_);_)@_)"/>
    <numFmt numFmtId="165" formatCode="#,##0_);;&quot;- &quot;_);@_)\ "/>
    <numFmt numFmtId="166" formatCode="_-* #,##0_-;\-* #,##0_-;_-* &quot;-&quot;??_-;_-@_-"/>
    <numFmt numFmtId="167" formatCode="#,##0_ ;\-#,##0\ "/>
    <numFmt numFmtId="168" formatCode="0.0%"/>
    <numFmt numFmtId="169" formatCode="0.0"/>
  </numFmts>
  <fonts count="35" x14ac:knownFonts="1">
    <font>
      <sz val="10"/>
      <color theme="1"/>
      <name val="Arial"/>
      <family val="2"/>
    </font>
    <font>
      <sz val="11"/>
      <color theme="1"/>
      <name val="Calibri"/>
      <family val="2"/>
      <scheme val="minor"/>
    </font>
    <font>
      <sz val="11"/>
      <color theme="1"/>
      <name val="Calibri"/>
      <family val="2"/>
      <scheme val="minor"/>
    </font>
    <font>
      <sz val="10"/>
      <color indexed="62"/>
      <name val="Arial"/>
      <family val="2"/>
    </font>
    <font>
      <b/>
      <sz val="10"/>
      <color indexed="12"/>
      <name val="Arial"/>
      <family val="2"/>
    </font>
    <font>
      <sz val="10"/>
      <name val="Arial"/>
      <family val="2"/>
    </font>
    <font>
      <b/>
      <sz val="10"/>
      <name val="Arial"/>
      <family val="2"/>
    </font>
    <font>
      <u/>
      <sz val="10"/>
      <color indexed="30"/>
      <name val="Arial"/>
      <family val="2"/>
    </font>
    <font>
      <sz val="11"/>
      <name val="Times New Roman"/>
      <family val="1"/>
    </font>
    <font>
      <i/>
      <sz val="10"/>
      <name val="Arial"/>
      <family val="2"/>
    </font>
    <font>
      <vertAlign val="superscript"/>
      <sz val="10"/>
      <name val="Arial"/>
      <family val="2"/>
    </font>
    <font>
      <sz val="10"/>
      <name val="Times New Roman"/>
      <family val="1"/>
    </font>
    <font>
      <b/>
      <sz val="10"/>
      <name val="Times New Roman"/>
      <family val="1"/>
    </font>
    <font>
      <b/>
      <sz val="15"/>
      <color indexed="56"/>
      <name val="Calibri"/>
      <family val="2"/>
    </font>
    <font>
      <b/>
      <sz val="11"/>
      <name val="Times New Roman"/>
      <family val="1"/>
    </font>
    <font>
      <b/>
      <sz val="12"/>
      <name val="Times New Roman"/>
      <family val="1"/>
    </font>
    <font>
      <b/>
      <i/>
      <sz val="10"/>
      <name val="Arial"/>
      <family val="2"/>
    </font>
    <font>
      <b/>
      <vertAlign val="superscript"/>
      <sz val="10"/>
      <name val="Arial"/>
      <family val="2"/>
    </font>
    <font>
      <sz val="8"/>
      <name val="Arial"/>
      <family val="2"/>
    </font>
    <font>
      <u/>
      <sz val="10"/>
      <color indexed="12"/>
      <name val="Arial"/>
      <family val="2"/>
    </font>
    <font>
      <u/>
      <sz val="8"/>
      <color indexed="12"/>
      <name val="Arial"/>
      <family val="2"/>
    </font>
    <font>
      <sz val="10"/>
      <color theme="1"/>
      <name val="Arial"/>
      <family val="2"/>
    </font>
    <font>
      <u/>
      <sz val="10"/>
      <color theme="10"/>
      <name val="Arial"/>
      <family val="2"/>
    </font>
    <font>
      <b/>
      <sz val="12"/>
      <color rgb="FF112277"/>
      <name val="Arial"/>
      <family val="2"/>
    </font>
    <font>
      <b/>
      <sz val="12"/>
      <color rgb="FFFF0000"/>
      <name val="Arial"/>
      <family val="2"/>
    </font>
    <font>
      <b/>
      <sz val="14"/>
      <color theme="1"/>
      <name val="Arial"/>
      <family val="2"/>
    </font>
    <font>
      <b/>
      <sz val="10"/>
      <color theme="1"/>
      <name val="Arial"/>
      <family val="2"/>
    </font>
    <font>
      <i/>
      <sz val="10"/>
      <color theme="1"/>
      <name val="Arial"/>
      <family val="2"/>
    </font>
    <font>
      <b/>
      <sz val="10"/>
      <color rgb="FF000000"/>
      <name val="Arial"/>
      <family val="2"/>
    </font>
    <font>
      <sz val="10"/>
      <color rgb="FF000000"/>
      <name val="Arial"/>
      <family val="2"/>
    </font>
    <font>
      <b/>
      <i/>
      <sz val="10"/>
      <color theme="1"/>
      <name val="Arial"/>
      <family val="2"/>
    </font>
    <font>
      <b/>
      <sz val="13"/>
      <color rgb="FFFF0000"/>
      <name val="Arial"/>
      <family val="2"/>
    </font>
    <font>
      <b/>
      <sz val="10"/>
      <color rgb="FFFF0000"/>
      <name val="Arial"/>
      <family val="2"/>
    </font>
    <font>
      <b/>
      <sz val="16"/>
      <color indexed="12"/>
      <name val="Calibri"/>
      <family val="2"/>
      <scheme val="minor"/>
    </font>
    <font>
      <b/>
      <sz val="18"/>
      <color indexed="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medium">
        <color indexed="64"/>
      </top>
      <bottom/>
      <diagonal/>
    </border>
    <border>
      <left/>
      <right/>
      <top/>
      <bottom style="thick">
        <color indexed="62"/>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4">
    <xf numFmtId="0" fontId="0" fillId="0" borderId="0"/>
    <xf numFmtId="164" fontId="1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0" fontId="12" fillId="0" borderId="1" applyNumberFormat="0" applyFill="0" applyBorder="0" applyProtection="0">
      <alignment horizontal="centerContinuous" vertical="center" wrapText="1"/>
    </xf>
    <xf numFmtId="0" fontId="13" fillId="0" borderId="2" applyNumberFormat="0" applyFill="0" applyAlignment="0" applyProtection="0"/>
    <xf numFmtId="0" fontId="22"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 fillId="0" borderId="0"/>
    <xf numFmtId="0" fontId="5" fillId="0" borderId="0"/>
    <xf numFmtId="0" fontId="21" fillId="0" borderId="0"/>
    <xf numFmtId="0" fontId="18" fillId="0" borderId="0"/>
    <xf numFmtId="0" fontId="18" fillId="0" borderId="0"/>
    <xf numFmtId="0" fontId="5" fillId="0" borderId="0"/>
    <xf numFmtId="0" fontId="21" fillId="0" borderId="0"/>
    <xf numFmtId="0" fontId="5" fillId="0" borderId="0"/>
    <xf numFmtId="0" fontId="21" fillId="0" borderId="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165" fontId="8" fillId="0" borderId="0" applyFill="0" applyBorder="0" applyProtection="0">
      <alignment horizontal="right"/>
    </xf>
    <xf numFmtId="165" fontId="8" fillId="0" borderId="3" applyFill="0" applyBorder="0" applyProtection="0">
      <alignment horizontal="right"/>
    </xf>
    <xf numFmtId="0" fontId="14" fillId="0" borderId="0" applyNumberFormat="0" applyFill="0" applyBorder="0" applyProtection="0">
      <alignment horizontal="center" vertical="center" wrapText="1"/>
    </xf>
    <xf numFmtId="0" fontId="15" fillId="0" borderId="0" applyNumberFormat="0" applyFill="0" applyBorder="0" applyProtection="0">
      <alignment horizontal="right" vertical="top"/>
    </xf>
    <xf numFmtId="1" fontId="15" fillId="0" borderId="0" applyNumberFormat="0" applyFill="0" applyBorder="0" applyProtection="0">
      <alignment horizontal="right" vertical="top"/>
    </xf>
    <xf numFmtId="0" fontId="8" fillId="0" borderId="0" applyNumberFormat="0" applyFill="0" applyBorder="0" applyProtection="0">
      <alignment horizontal="left"/>
    </xf>
    <xf numFmtId="0" fontId="15" fillId="0" borderId="0" applyNumberFormat="0" applyFill="0" applyBorder="0" applyProtection="0">
      <alignment horizontal="left" vertical="top"/>
    </xf>
    <xf numFmtId="0" fontId="2" fillId="0" borderId="0"/>
    <xf numFmtId="0" fontId="1" fillId="0" borderId="0"/>
  </cellStyleXfs>
  <cellXfs count="729">
    <xf numFmtId="0" fontId="0" fillId="0" borderId="0" xfId="0"/>
    <xf numFmtId="0" fontId="0" fillId="0" borderId="0" xfId="0" applyAlignment="1"/>
    <xf numFmtId="0" fontId="23" fillId="0" borderId="0" xfId="0" applyFont="1" applyAlignment="1">
      <alignment vertical="center"/>
    </xf>
    <xf numFmtId="0" fontId="24" fillId="0" borderId="0" xfId="0" applyFont="1"/>
    <xf numFmtId="0" fontId="22" fillId="2" borderId="0" xfId="7" applyNumberFormat="1" applyFill="1" applyAlignment="1" applyProtection="1">
      <alignment wrapText="1"/>
    </xf>
    <xf numFmtId="0" fontId="25" fillId="0" borderId="0" xfId="0" applyFont="1" applyAlignment="1">
      <alignment wrapText="1"/>
    </xf>
    <xf numFmtId="0" fontId="0" fillId="0" borderId="0" xfId="0" applyAlignment="1">
      <alignment wrapText="1"/>
    </xf>
    <xf numFmtId="14" fontId="26" fillId="0" borderId="0" xfId="0" applyNumberFormat="1"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6" fillId="0" borderId="0" xfId="21" applyFont="1"/>
    <xf numFmtId="0" fontId="5" fillId="0" borderId="0" xfId="21"/>
    <xf numFmtId="0" fontId="7" fillId="0" borderId="0" xfId="13" applyAlignment="1" applyProtection="1"/>
    <xf numFmtId="0" fontId="5" fillId="0" borderId="0" xfId="21" applyAlignment="1">
      <alignment horizontal="center"/>
    </xf>
    <xf numFmtId="3" fontId="6" fillId="0" borderId="0" xfId="21" applyNumberFormat="1" applyFont="1"/>
    <xf numFmtId="0" fontId="6" fillId="0" borderId="4" xfId="21" applyFont="1" applyBorder="1" applyAlignment="1">
      <alignment horizontal="center"/>
    </xf>
    <xf numFmtId="0" fontId="6" fillId="0" borderId="5" xfId="21" applyFont="1" applyBorder="1" applyAlignment="1">
      <alignment horizontal="center"/>
    </xf>
    <xf numFmtId="0" fontId="6" fillId="0" borderId="6" xfId="40" applyFont="1" applyBorder="1" applyAlignment="1">
      <alignment horizontal="left" vertical="center" indent="1"/>
    </xf>
    <xf numFmtId="3" fontId="6" fillId="0" borderId="7" xfId="21" applyNumberFormat="1" applyFont="1" applyBorder="1" applyAlignment="1">
      <alignment horizontal="right" indent="1"/>
    </xf>
    <xf numFmtId="3" fontId="6" fillId="0" borderId="6" xfId="21" applyNumberFormat="1" applyFont="1" applyBorder="1" applyAlignment="1">
      <alignment horizontal="right"/>
    </xf>
    <xf numFmtId="0" fontId="5" fillId="0" borderId="8" xfId="40" applyFont="1" applyBorder="1" applyAlignment="1">
      <alignment horizontal="left" indent="1"/>
    </xf>
    <xf numFmtId="3" fontId="5" fillId="0" borderId="9" xfId="21" applyNumberFormat="1" applyFont="1" applyBorder="1" applyAlignment="1">
      <alignment horizontal="right" indent="1"/>
    </xf>
    <xf numFmtId="0" fontId="5" fillId="0" borderId="10" xfId="40" applyFont="1" applyBorder="1" applyAlignment="1">
      <alignment horizontal="left" indent="1"/>
    </xf>
    <xf numFmtId="3" fontId="5" fillId="0" borderId="11" xfId="21" applyNumberFormat="1" applyFont="1" applyBorder="1" applyAlignment="1">
      <alignment horizontal="right" indent="1"/>
    </xf>
    <xf numFmtId="3" fontId="5" fillId="0" borderId="8" xfId="21" applyNumberFormat="1" applyFont="1" applyBorder="1" applyAlignment="1">
      <alignment horizontal="right" indent="1"/>
    </xf>
    <xf numFmtId="3" fontId="5" fillId="0" borderId="10" xfId="21" applyNumberFormat="1" applyFont="1" applyBorder="1" applyAlignment="1">
      <alignment horizontal="right" indent="1"/>
    </xf>
    <xf numFmtId="0" fontId="5" fillId="0" borderId="0" xfId="40" applyFont="1" applyBorder="1" applyAlignment="1">
      <alignment horizontal="left" indent="1"/>
    </xf>
    <xf numFmtId="3" fontId="5" fillId="0" borderId="0" xfId="21" applyNumberFormat="1" applyFont="1" applyBorder="1" applyAlignment="1">
      <alignment horizontal="right" indent="1"/>
    </xf>
    <xf numFmtId="3" fontId="5" fillId="0" borderId="0" xfId="21" applyNumberFormat="1" applyBorder="1" applyAlignment="1">
      <alignment horizontal="right"/>
    </xf>
    <xf numFmtId="9" fontId="9" fillId="0" borderId="0" xfId="31" applyFont="1" applyBorder="1" applyAlignment="1">
      <alignment horizontal="right"/>
    </xf>
    <xf numFmtId="0" fontId="6" fillId="0" borderId="6" xfId="21" applyFont="1" applyBorder="1" applyAlignment="1">
      <alignment horizontal="center"/>
    </xf>
    <xf numFmtId="3" fontId="5" fillId="0" borderId="0" xfId="21" applyNumberFormat="1" applyFont="1" applyAlignment="1">
      <alignment horizontal="left" wrapText="1"/>
    </xf>
    <xf numFmtId="0" fontId="5" fillId="0" borderId="8" xfId="40" applyFont="1" applyBorder="1" applyAlignment="1">
      <alignment horizontal="left" wrapText="1" indent="1"/>
    </xf>
    <xf numFmtId="0" fontId="6" fillId="0" borderId="7" xfId="21" applyFont="1" applyBorder="1" applyAlignment="1">
      <alignment horizontal="center"/>
    </xf>
    <xf numFmtId="0" fontId="6" fillId="0" borderId="8" xfId="40" applyFont="1" applyBorder="1" applyAlignment="1">
      <alignment horizontal="left" indent="1"/>
    </xf>
    <xf numFmtId="0" fontId="6" fillId="0" borderId="10" xfId="40" applyFont="1" applyBorder="1" applyAlignment="1">
      <alignment horizontal="left" indent="1"/>
    </xf>
    <xf numFmtId="0" fontId="6" fillId="0" borderId="6" xfId="40" applyFont="1" applyBorder="1" applyAlignment="1">
      <alignment horizontal="left" indent="1"/>
    </xf>
    <xf numFmtId="3" fontId="5" fillId="0" borderId="8" xfId="21" applyNumberFormat="1" applyFont="1" applyBorder="1" applyAlignment="1"/>
    <xf numFmtId="3" fontId="6" fillId="0" borderId="4" xfId="21" applyNumberFormat="1" applyFont="1" applyBorder="1" applyAlignment="1"/>
    <xf numFmtId="0" fontId="6" fillId="0" borderId="9" xfId="40" applyFont="1" applyBorder="1" applyAlignment="1">
      <alignment horizontal="left" indent="1"/>
    </xf>
    <xf numFmtId="9" fontId="5" fillId="0" borderId="7" xfId="30" applyFont="1" applyBorder="1"/>
    <xf numFmtId="9" fontId="5" fillId="0" borderId="9" xfId="30" applyFont="1" applyBorder="1"/>
    <xf numFmtId="9" fontId="5" fillId="0" borderId="11" xfId="30" applyFont="1" applyBorder="1"/>
    <xf numFmtId="3" fontId="0" fillId="0" borderId="0" xfId="0" applyNumberFormat="1"/>
    <xf numFmtId="0" fontId="0" fillId="0" borderId="7" xfId="0" applyFont="1" applyBorder="1" applyAlignment="1">
      <alignment horizontal="left" indent="1"/>
    </xf>
    <xf numFmtId="0" fontId="0" fillId="0" borderId="9" xfId="0" applyFont="1" applyBorder="1" applyAlignment="1">
      <alignment horizontal="left" indent="1"/>
    </xf>
    <xf numFmtId="0" fontId="26" fillId="0" borderId="5" xfId="0" applyFont="1" applyBorder="1" applyAlignment="1">
      <alignment horizontal="left" indent="1"/>
    </xf>
    <xf numFmtId="0" fontId="5" fillId="0" borderId="0" xfId="21" applyFill="1"/>
    <xf numFmtId="0" fontId="5" fillId="0" borderId="9" xfId="40" applyFont="1" applyFill="1" applyBorder="1" applyAlignment="1">
      <alignment horizontal="left" indent="1"/>
    </xf>
    <xf numFmtId="3" fontId="0" fillId="0" borderId="9" xfId="0" applyNumberFormat="1" applyBorder="1"/>
    <xf numFmtId="166" fontId="5" fillId="0" borderId="9" xfId="2" applyNumberFormat="1" applyFont="1" applyBorder="1"/>
    <xf numFmtId="0" fontId="6" fillId="0" borderId="0" xfId="21" applyFont="1" applyFill="1"/>
    <xf numFmtId="3" fontId="6" fillId="0" borderId="0" xfId="21" applyNumberFormat="1" applyFont="1" applyFill="1"/>
    <xf numFmtId="0" fontId="6" fillId="0" borderId="6" xfId="40" applyFont="1" applyFill="1" applyBorder="1" applyAlignment="1">
      <alignment horizontal="left" vertical="center" indent="1"/>
    </xf>
    <xf numFmtId="3" fontId="6" fillId="0" borderId="7" xfId="21" applyNumberFormat="1" applyFont="1" applyFill="1" applyBorder="1" applyAlignment="1">
      <alignment horizontal="right" indent="1"/>
    </xf>
    <xf numFmtId="0" fontId="5" fillId="0" borderId="8" xfId="40" applyFont="1" applyFill="1" applyBorder="1" applyAlignment="1">
      <alignment horizontal="left" indent="1"/>
    </xf>
    <xf numFmtId="3" fontId="5" fillId="0" borderId="9" xfId="21" applyNumberFormat="1" applyFont="1" applyFill="1" applyBorder="1" applyAlignment="1">
      <alignment horizontal="right" indent="1"/>
    </xf>
    <xf numFmtId="0" fontId="5" fillId="0" borderId="0" xfId="21" applyFont="1" applyFill="1"/>
    <xf numFmtId="0" fontId="0" fillId="0" borderId="0" xfId="0" applyFill="1"/>
    <xf numFmtId="0" fontId="5" fillId="0" borderId="10" xfId="40" applyFont="1" applyFill="1" applyBorder="1" applyAlignment="1">
      <alignment horizontal="left" indent="1"/>
    </xf>
    <xf numFmtId="3" fontId="5" fillId="0" borderId="11" xfId="21" applyNumberFormat="1" applyFont="1" applyFill="1" applyBorder="1" applyAlignment="1">
      <alignment horizontal="right" indent="1"/>
    </xf>
    <xf numFmtId="0" fontId="5" fillId="0" borderId="0" xfId="40" applyFont="1" applyFill="1" applyBorder="1" applyAlignment="1">
      <alignment horizontal="left" indent="1"/>
    </xf>
    <xf numFmtId="3" fontId="5" fillId="0" borderId="0" xfId="21" applyNumberFormat="1" applyFont="1" applyFill="1" applyBorder="1" applyAlignment="1">
      <alignment horizontal="right" indent="1"/>
    </xf>
    <xf numFmtId="3" fontId="6" fillId="0" borderId="7" xfId="21" applyNumberFormat="1" applyFont="1" applyFill="1" applyBorder="1" applyAlignment="1">
      <alignment horizontal="center" vertical="center"/>
    </xf>
    <xf numFmtId="0" fontId="5" fillId="0" borderId="0" xfId="21" applyFill="1" applyAlignment="1">
      <alignment horizontal="right"/>
    </xf>
    <xf numFmtId="0" fontId="7" fillId="0" borderId="0" xfId="13" applyFill="1" applyAlignment="1" applyProtection="1">
      <alignment horizontal="right"/>
    </xf>
    <xf numFmtId="3" fontId="6" fillId="0" borderId="0" xfId="21" applyNumberFormat="1" applyFont="1" applyFill="1" applyAlignment="1">
      <alignment horizontal="right"/>
    </xf>
    <xf numFmtId="0" fontId="0" fillId="0" borderId="0" xfId="0" applyFill="1" applyAlignment="1">
      <alignment horizontal="right"/>
    </xf>
    <xf numFmtId="3" fontId="6" fillId="0" borderId="12" xfId="21" applyNumberFormat="1" applyFont="1" applyFill="1" applyBorder="1" applyAlignment="1">
      <alignment horizontal="right" indent="1"/>
    </xf>
    <xf numFmtId="3" fontId="6" fillId="0" borderId="6" xfId="21" applyNumberFormat="1" applyFont="1" applyFill="1" applyBorder="1" applyAlignment="1">
      <alignment horizontal="left" vertical="center" wrapText="1"/>
    </xf>
    <xf numFmtId="0" fontId="6" fillId="0" borderId="6" xfId="40" applyFont="1" applyFill="1" applyBorder="1" applyAlignment="1">
      <alignment vertical="center"/>
    </xf>
    <xf numFmtId="0" fontId="6" fillId="0" borderId="10" xfId="40" applyFont="1" applyFill="1" applyBorder="1" applyAlignment="1">
      <alignment horizontal="right" vertical="center"/>
    </xf>
    <xf numFmtId="0" fontId="5" fillId="0" borderId="11" xfId="40" applyFont="1" applyFill="1" applyBorder="1" applyAlignment="1">
      <alignment horizontal="left" indent="1"/>
    </xf>
    <xf numFmtId="3" fontId="6" fillId="0" borderId="5" xfId="21" applyNumberFormat="1" applyFont="1" applyFill="1" applyBorder="1" applyAlignment="1">
      <alignment horizontal="right" indent="1"/>
    </xf>
    <xf numFmtId="0" fontId="6" fillId="0" borderId="5" xfId="40" applyFont="1" applyFill="1" applyBorder="1" applyAlignment="1">
      <alignment horizontal="left" wrapText="1" indent="1"/>
    </xf>
    <xf numFmtId="0" fontId="6" fillId="0" borderId="7" xfId="40" applyFont="1" applyFill="1" applyBorder="1" applyAlignment="1">
      <alignment horizontal="left" wrapText="1" indent="1"/>
    </xf>
    <xf numFmtId="3" fontId="6" fillId="0" borderId="8" xfId="21" applyNumberFormat="1" applyFont="1" applyBorder="1" applyAlignment="1">
      <alignment horizontal="right" indent="1"/>
    </xf>
    <xf numFmtId="3" fontId="5" fillId="0" borderId="13" xfId="21" applyNumberFormat="1" applyFont="1" applyBorder="1" applyAlignment="1">
      <alignment horizontal="right" indent="1"/>
    </xf>
    <xf numFmtId="0" fontId="26" fillId="0" borderId="5" xfId="0" applyFont="1" applyBorder="1" applyAlignment="1">
      <alignment horizontal="center" vertical="center" wrapText="1"/>
    </xf>
    <xf numFmtId="0" fontId="6" fillId="0" borderId="6" xfId="40" applyFont="1" applyFill="1" applyBorder="1" applyAlignment="1">
      <alignment wrapText="1"/>
    </xf>
    <xf numFmtId="3" fontId="6" fillId="0" borderId="9" xfId="21" applyNumberFormat="1" applyFont="1" applyBorder="1" applyAlignment="1">
      <alignment horizontal="right" indent="1"/>
    </xf>
    <xf numFmtId="3" fontId="6" fillId="0" borderId="11" xfId="21" applyNumberFormat="1" applyFont="1" applyBorder="1" applyAlignment="1">
      <alignment horizontal="right" indent="1"/>
    </xf>
    <xf numFmtId="3" fontId="5" fillId="0" borderId="3" xfId="21" applyNumberFormat="1" applyFont="1" applyFill="1" applyBorder="1" applyAlignment="1">
      <alignment horizontal="left"/>
    </xf>
    <xf numFmtId="0" fontId="5" fillId="0" borderId="0" xfId="21" applyFill="1" applyAlignment="1">
      <alignment horizontal="left"/>
    </xf>
    <xf numFmtId="9" fontId="6" fillId="0" borderId="7" xfId="30" applyFont="1" applyBorder="1" applyAlignment="1">
      <alignment horizontal="right" indent="1"/>
    </xf>
    <xf numFmtId="166" fontId="5" fillId="0" borderId="9" xfId="2" applyNumberFormat="1" applyFont="1" applyBorder="1" applyAlignment="1">
      <alignment horizontal="right" indent="1"/>
    </xf>
    <xf numFmtId="166" fontId="5" fillId="0" borderId="11" xfId="2" applyNumberFormat="1" applyFont="1" applyBorder="1" applyAlignment="1">
      <alignment horizontal="right" indent="1"/>
    </xf>
    <xf numFmtId="0" fontId="7" fillId="0" borderId="0" xfId="13" applyAlignment="1" applyProtection="1">
      <alignment horizontal="right"/>
    </xf>
    <xf numFmtId="0" fontId="26" fillId="0" borderId="11" xfId="0" applyFont="1" applyBorder="1" applyAlignment="1">
      <alignment horizontal="left" indent="1"/>
    </xf>
    <xf numFmtId="9" fontId="6" fillId="0" borderId="11" xfId="30" applyFont="1" applyBorder="1"/>
    <xf numFmtId="0" fontId="0" fillId="0" borderId="11" xfId="0" applyFont="1" applyBorder="1" applyAlignment="1">
      <alignment horizontal="left" indent="1"/>
    </xf>
    <xf numFmtId="3" fontId="5" fillId="0" borderId="6" xfId="21" applyNumberFormat="1" applyFont="1" applyBorder="1" applyAlignment="1"/>
    <xf numFmtId="3" fontId="5" fillId="0" borderId="9" xfId="21" applyNumberFormat="1" applyFont="1" applyBorder="1" applyAlignment="1"/>
    <xf numFmtId="0" fontId="6" fillId="0" borderId="9" xfId="40" applyFont="1" applyFill="1" applyBorder="1" applyAlignment="1">
      <alignment horizontal="left" indent="1"/>
    </xf>
    <xf numFmtId="3" fontId="0" fillId="0" borderId="8" xfId="0" applyNumberFormat="1" applyBorder="1"/>
    <xf numFmtId="0" fontId="6" fillId="0" borderId="8" xfId="40" applyFont="1" applyBorder="1" applyAlignment="1">
      <alignment horizontal="left"/>
    </xf>
    <xf numFmtId="0" fontId="26" fillId="0" borderId="8" xfId="0" applyFont="1" applyBorder="1"/>
    <xf numFmtId="0" fontId="0" fillId="0" borderId="8" xfId="0" applyBorder="1" applyAlignment="1">
      <alignment horizontal="left" indent="1"/>
    </xf>
    <xf numFmtId="0" fontId="0" fillId="0" borderId="10" xfId="0" applyBorder="1" applyAlignment="1">
      <alignment horizontal="left" indent="1"/>
    </xf>
    <xf numFmtId="3" fontId="6" fillId="0" borderId="6" xfId="21" applyNumberFormat="1" applyFont="1" applyBorder="1" applyAlignment="1">
      <alignment horizontal="right" indent="1"/>
    </xf>
    <xf numFmtId="166" fontId="6" fillId="0" borderId="9" xfId="2" applyNumberFormat="1" applyFont="1" applyBorder="1" applyAlignment="1">
      <alignment horizontal="right" indent="1"/>
    </xf>
    <xf numFmtId="9" fontId="5" fillId="0" borderId="9" xfId="30" applyFont="1" applyBorder="1" applyAlignment="1"/>
    <xf numFmtId="3" fontId="5" fillId="0" borderId="11" xfId="21" applyNumberFormat="1" applyFont="1" applyBorder="1" applyAlignment="1"/>
    <xf numFmtId="3" fontId="5" fillId="0" borderId="10" xfId="21" applyNumberFormat="1" applyFont="1" applyBorder="1" applyAlignment="1"/>
    <xf numFmtId="0" fontId="6" fillId="0" borderId="5" xfId="40" applyFont="1" applyBorder="1" applyAlignment="1"/>
    <xf numFmtId="3" fontId="6" fillId="3" borderId="7" xfId="21" applyNumberFormat="1" applyFont="1" applyFill="1" applyBorder="1" applyAlignment="1">
      <alignment horizontal="center" vertical="center" wrapText="1"/>
    </xf>
    <xf numFmtId="3" fontId="6" fillId="3" borderId="5" xfId="21" applyNumberFormat="1" applyFont="1" applyFill="1" applyBorder="1" applyAlignment="1">
      <alignment horizontal="center" vertical="center" wrapText="1"/>
    </xf>
    <xf numFmtId="3" fontId="6" fillId="0" borderId="6" xfId="21" applyNumberFormat="1" applyFont="1" applyFill="1" applyBorder="1" applyAlignment="1">
      <alignment horizontal="right" vertical="center" indent="1"/>
    </xf>
    <xf numFmtId="3" fontId="5" fillId="0" borderId="8" xfId="21" applyNumberFormat="1" applyFont="1" applyFill="1" applyBorder="1" applyAlignment="1">
      <alignment horizontal="right" indent="1"/>
    </xf>
    <xf numFmtId="3" fontId="5" fillId="0" borderId="10" xfId="21" applyNumberFormat="1" applyFont="1" applyFill="1" applyBorder="1" applyAlignment="1">
      <alignment horizontal="right" indent="1"/>
    </xf>
    <xf numFmtId="9" fontId="5" fillId="0" borderId="8" xfId="30" applyFont="1" applyFill="1" applyBorder="1" applyAlignment="1">
      <alignment horizontal="right" indent="1"/>
    </xf>
    <xf numFmtId="3" fontId="6" fillId="0" borderId="5" xfId="21" applyNumberFormat="1" applyFont="1" applyFill="1" applyBorder="1" applyAlignment="1">
      <alignment horizontal="right" vertical="center" indent="1"/>
    </xf>
    <xf numFmtId="3" fontId="6" fillId="0" borderId="6" xfId="21" applyNumberFormat="1" applyFont="1" applyFill="1" applyBorder="1" applyAlignment="1">
      <alignment horizontal="right" indent="1"/>
    </xf>
    <xf numFmtId="9" fontId="5" fillId="0" borderId="9" xfId="30" applyFont="1" applyFill="1" applyBorder="1" applyAlignment="1">
      <alignment horizontal="right" indent="1"/>
    </xf>
    <xf numFmtId="9" fontId="5" fillId="0" borderId="10" xfId="30" applyFont="1" applyFill="1" applyBorder="1" applyAlignment="1">
      <alignment horizontal="right" indent="1"/>
    </xf>
    <xf numFmtId="9" fontId="6" fillId="0" borderId="4" xfId="30" applyFont="1" applyBorder="1" applyAlignment="1"/>
    <xf numFmtId="9" fontId="5" fillId="0" borderId="6" xfId="30" applyFont="1" applyBorder="1" applyAlignment="1"/>
    <xf numFmtId="9" fontId="5" fillId="0" borderId="8" xfId="30" applyFont="1" applyBorder="1" applyAlignment="1"/>
    <xf numFmtId="9" fontId="5" fillId="0" borderId="10" xfId="30" applyFont="1" applyBorder="1" applyAlignment="1"/>
    <xf numFmtId="9" fontId="5" fillId="0" borderId="7" xfId="30" applyFont="1" applyBorder="1" applyAlignment="1"/>
    <xf numFmtId="9" fontId="5" fillId="0" borderId="11" xfId="30" applyFont="1" applyBorder="1" applyAlignment="1"/>
    <xf numFmtId="9" fontId="6" fillId="0" borderId="5" xfId="30" applyFont="1" applyBorder="1" applyAlignment="1"/>
    <xf numFmtId="9" fontId="16" fillId="0" borderId="7" xfId="31" applyFont="1" applyBorder="1" applyAlignment="1">
      <alignment horizontal="right"/>
    </xf>
    <xf numFmtId="166" fontId="5" fillId="0" borderId="7" xfId="2" applyNumberFormat="1" applyFont="1" applyBorder="1"/>
    <xf numFmtId="166" fontId="6" fillId="0" borderId="11" xfId="2" applyNumberFormat="1" applyFont="1" applyBorder="1"/>
    <xf numFmtId="166" fontId="5" fillId="0" borderId="11" xfId="2" applyNumberFormat="1" applyFont="1" applyBorder="1"/>
    <xf numFmtId="3" fontId="26" fillId="0" borderId="5" xfId="0" applyNumberFormat="1" applyFont="1" applyBorder="1"/>
    <xf numFmtId="3" fontId="26" fillId="0" borderId="4" xfId="0" applyNumberFormat="1" applyFont="1" applyBorder="1"/>
    <xf numFmtId="0" fontId="6" fillId="0" borderId="8" xfId="40" applyFont="1" applyFill="1" applyBorder="1" applyAlignment="1">
      <alignment horizontal="left" indent="1"/>
    </xf>
    <xf numFmtId="0" fontId="6" fillId="0" borderId="0" xfId="40" applyFont="1" applyFill="1" applyBorder="1" applyAlignment="1">
      <alignment horizontal="right" vertical="center"/>
    </xf>
    <xf numFmtId="9" fontId="5" fillId="0" borderId="0" xfId="30" applyFont="1" applyFill="1" applyBorder="1" applyAlignment="1">
      <alignment horizontal="right" indent="1"/>
    </xf>
    <xf numFmtId="3" fontId="0" fillId="0" borderId="11" xfId="0" applyNumberFormat="1" applyBorder="1"/>
    <xf numFmtId="3" fontId="0" fillId="0" borderId="10" xfId="0" applyNumberFormat="1" applyBorder="1"/>
    <xf numFmtId="3" fontId="0" fillId="0" borderId="11" xfId="0" applyNumberFormat="1" applyBorder="1" applyAlignment="1">
      <alignment vertical="top"/>
    </xf>
    <xf numFmtId="3" fontId="0" fillId="0" borderId="10" xfId="0" applyNumberFormat="1" applyBorder="1" applyAlignment="1">
      <alignment vertical="top"/>
    </xf>
    <xf numFmtId="0" fontId="5" fillId="0" borderId="10" xfId="40" applyFont="1" applyBorder="1" applyAlignment="1">
      <alignment horizontal="left" vertical="top" indent="1"/>
    </xf>
    <xf numFmtId="0" fontId="6" fillId="0" borderId="4" xfId="40" applyFont="1" applyBorder="1" applyAlignment="1">
      <alignment horizontal="left"/>
    </xf>
    <xf numFmtId="0" fontId="7" fillId="0" borderId="0" xfId="13" applyFill="1" applyAlignment="1" applyProtection="1"/>
    <xf numFmtId="0" fontId="6" fillId="0" borderId="7" xfId="40" applyFont="1" applyFill="1" applyBorder="1" applyAlignment="1">
      <alignment horizontal="left" indent="1"/>
    </xf>
    <xf numFmtId="3" fontId="26" fillId="0" borderId="7" xfId="0" applyNumberFormat="1" applyFont="1" applyFill="1" applyBorder="1" applyAlignment="1">
      <alignment horizontal="right"/>
    </xf>
    <xf numFmtId="3" fontId="0" fillId="0" borderId="9" xfId="0" applyNumberFormat="1" applyFill="1" applyBorder="1" applyAlignment="1">
      <alignment horizontal="right"/>
    </xf>
    <xf numFmtId="0" fontId="0" fillId="0" borderId="9" xfId="0" applyFill="1" applyBorder="1" applyAlignment="1">
      <alignment horizontal="right"/>
    </xf>
    <xf numFmtId="0" fontId="6" fillId="0" borderId="9" xfId="40" applyFont="1" applyFill="1" applyBorder="1" applyAlignment="1">
      <alignment horizontal="left" indent="2"/>
    </xf>
    <xf numFmtId="0" fontId="6" fillId="0" borderId="11" xfId="40" applyFont="1" applyFill="1" applyBorder="1" applyAlignment="1">
      <alignment horizontal="left" indent="1"/>
    </xf>
    <xf numFmtId="0" fontId="6" fillId="0" borderId="5" xfId="40" applyFont="1" applyFill="1" applyBorder="1" applyAlignment="1">
      <alignment horizontal="left" indent="1"/>
    </xf>
    <xf numFmtId="9" fontId="21" fillId="0" borderId="0" xfId="30" applyFont="1" applyFill="1"/>
    <xf numFmtId="9" fontId="26" fillId="0" borderId="4" xfId="30" applyFont="1" applyFill="1" applyBorder="1"/>
    <xf numFmtId="9" fontId="26" fillId="0" borderId="5" xfId="30" applyFont="1" applyFill="1" applyBorder="1"/>
    <xf numFmtId="9" fontId="21" fillId="0" borderId="9" xfId="30" applyFont="1" applyFill="1" applyBorder="1"/>
    <xf numFmtId="9" fontId="21" fillId="0" borderId="11" xfId="30" applyFont="1" applyFill="1" applyBorder="1"/>
    <xf numFmtId="3" fontId="26" fillId="0" borderId="5" xfId="0" applyNumberFormat="1" applyFont="1" applyFill="1" applyBorder="1" applyAlignment="1">
      <alignment horizontal="right"/>
    </xf>
    <xf numFmtId="166" fontId="6" fillId="0" borderId="5" xfId="2" applyNumberFormat="1" applyFont="1" applyBorder="1"/>
    <xf numFmtId="0" fontId="5" fillId="0" borderId="0" xfId="21" applyAlignment="1">
      <alignment vertical="center"/>
    </xf>
    <xf numFmtId="3" fontId="6" fillId="0" borderId="7" xfId="21" applyNumberFormat="1" applyFont="1" applyFill="1" applyBorder="1" applyAlignment="1">
      <alignment horizontal="right" vertical="center" indent="1"/>
    </xf>
    <xf numFmtId="9" fontId="9" fillId="0" borderId="11" xfId="30" applyFont="1" applyFill="1" applyBorder="1"/>
    <xf numFmtId="0" fontId="6" fillId="0" borderId="4" xfId="21" applyFont="1" applyBorder="1" applyAlignment="1">
      <alignment horizontal="center" vertical="center"/>
    </xf>
    <xf numFmtId="0" fontId="6" fillId="0" borderId="5" xfId="21" applyFont="1" applyBorder="1" applyAlignment="1">
      <alignment horizontal="center" vertical="center"/>
    </xf>
    <xf numFmtId="0" fontId="5" fillId="0" borderId="11" xfId="21" applyFill="1" applyBorder="1"/>
    <xf numFmtId="9" fontId="9" fillId="0" borderId="5" xfId="30" applyFont="1" applyFill="1" applyBorder="1" applyAlignment="1">
      <alignment vertical="center"/>
    </xf>
    <xf numFmtId="0" fontId="22" fillId="0" borderId="0" xfId="7" applyAlignment="1" applyProtection="1"/>
    <xf numFmtId="9" fontId="5" fillId="0" borderId="9" xfId="30" applyFont="1" applyFill="1" applyBorder="1" applyAlignment="1"/>
    <xf numFmtId="3" fontId="5" fillId="0" borderId="14" xfId="21" applyNumberFormat="1" applyFont="1" applyBorder="1" applyAlignment="1"/>
    <xf numFmtId="9" fontId="5" fillId="0" borderId="14" xfId="30" applyFont="1" applyBorder="1" applyAlignment="1"/>
    <xf numFmtId="3" fontId="5" fillId="0" borderId="15" xfId="21" applyNumberFormat="1" applyFont="1" applyBorder="1" applyAlignment="1"/>
    <xf numFmtId="0" fontId="5" fillId="0" borderId="9" xfId="40" applyFont="1" applyBorder="1" applyAlignment="1">
      <alignment horizontal="left" indent="1"/>
    </xf>
    <xf numFmtId="0" fontId="5" fillId="0" borderId="11" xfId="40" applyFont="1" applyBorder="1" applyAlignment="1">
      <alignment horizontal="left" indent="1"/>
    </xf>
    <xf numFmtId="166" fontId="0" fillId="0" borderId="0" xfId="0" applyNumberFormat="1"/>
    <xf numFmtId="9" fontId="5" fillId="0" borderId="14" xfId="30" applyFont="1" applyFill="1" applyBorder="1" applyAlignment="1"/>
    <xf numFmtId="0" fontId="5" fillId="0" borderId="7" xfId="40" applyFont="1" applyBorder="1" applyAlignment="1">
      <alignment horizontal="left" indent="1"/>
    </xf>
    <xf numFmtId="3" fontId="5" fillId="0" borderId="12" xfId="21" applyNumberFormat="1" applyFont="1" applyBorder="1" applyAlignment="1"/>
    <xf numFmtId="3" fontId="5" fillId="0" borderId="7" xfId="21" applyNumberFormat="1" applyFont="1" applyBorder="1" applyAlignment="1"/>
    <xf numFmtId="166" fontId="6" fillId="0" borderId="12" xfId="2" applyNumberFormat="1" applyFont="1" applyFill="1" applyBorder="1" applyAlignment="1"/>
    <xf numFmtId="9" fontId="5" fillId="0" borderId="15" xfId="30" applyFont="1" applyFill="1" applyBorder="1" applyAlignment="1"/>
    <xf numFmtId="0" fontId="6" fillId="0" borderId="7" xfId="40" applyFont="1" applyBorder="1" applyAlignment="1">
      <alignment horizontal="left" vertical="center"/>
    </xf>
    <xf numFmtId="3" fontId="6" fillId="0" borderId="14" xfId="21" applyNumberFormat="1" applyFont="1" applyBorder="1" applyAlignment="1">
      <alignment vertical="center"/>
    </xf>
    <xf numFmtId="0" fontId="5" fillId="0" borderId="8" xfId="40" applyFont="1" applyFill="1" applyBorder="1" applyAlignment="1">
      <alignment horizontal="left" wrapText="1" indent="3"/>
    </xf>
    <xf numFmtId="3" fontId="5" fillId="0" borderId="8" xfId="21" applyNumberFormat="1" applyFill="1" applyBorder="1" applyAlignment="1">
      <alignment horizontal="right"/>
    </xf>
    <xf numFmtId="9" fontId="9" fillId="0" borderId="9" xfId="31" applyFont="1" applyFill="1" applyBorder="1" applyAlignment="1">
      <alignment horizontal="right"/>
    </xf>
    <xf numFmtId="0" fontId="5" fillId="0" borderId="8" xfId="40" applyFont="1" applyFill="1" applyBorder="1" applyAlignment="1">
      <alignment horizontal="left" indent="3"/>
    </xf>
    <xf numFmtId="0" fontId="5" fillId="0" borderId="10" xfId="40" applyFont="1" applyFill="1" applyBorder="1" applyAlignment="1">
      <alignment horizontal="left" indent="3"/>
    </xf>
    <xf numFmtId="3" fontId="5" fillId="0" borderId="10" xfId="21" applyNumberFormat="1" applyFill="1" applyBorder="1" applyAlignment="1">
      <alignment horizontal="right"/>
    </xf>
    <xf numFmtId="9" fontId="9" fillId="0" borderId="11" xfId="31" applyFont="1" applyFill="1" applyBorder="1" applyAlignment="1">
      <alignment horizontal="right"/>
    </xf>
    <xf numFmtId="9" fontId="6" fillId="0" borderId="11" xfId="30" applyFont="1" applyFill="1" applyBorder="1"/>
    <xf numFmtId="9" fontId="5" fillId="0" borderId="7" xfId="30" applyNumberFormat="1" applyFont="1" applyBorder="1"/>
    <xf numFmtId="9" fontId="21" fillId="0" borderId="9" xfId="30" applyFont="1" applyBorder="1"/>
    <xf numFmtId="9" fontId="21" fillId="0" borderId="11" xfId="30" applyFont="1" applyBorder="1"/>
    <xf numFmtId="9" fontId="5" fillId="0" borderId="9" xfId="21" applyNumberFormat="1" applyFont="1" applyBorder="1" applyAlignment="1">
      <alignment horizontal="right" indent="1"/>
    </xf>
    <xf numFmtId="9" fontId="5" fillId="0" borderId="8" xfId="21" applyNumberFormat="1" applyFont="1" applyFill="1" applyBorder="1" applyAlignment="1">
      <alignment horizontal="right" indent="1"/>
    </xf>
    <xf numFmtId="9" fontId="6" fillId="0" borderId="6" xfId="21" applyNumberFormat="1" applyFont="1" applyBorder="1" applyAlignment="1">
      <alignment horizontal="right" indent="1"/>
    </xf>
    <xf numFmtId="9" fontId="5" fillId="0" borderId="8" xfId="21" applyNumberFormat="1" applyFont="1" applyBorder="1" applyAlignment="1">
      <alignment horizontal="right" indent="1"/>
    </xf>
    <xf numFmtId="9" fontId="5" fillId="0" borderId="9" xfId="21" applyNumberFormat="1" applyFont="1" applyFill="1" applyBorder="1" applyAlignment="1">
      <alignment horizontal="right" indent="1"/>
    </xf>
    <xf numFmtId="9" fontId="5" fillId="0" borderId="11" xfId="21" applyNumberFormat="1" applyFont="1" applyBorder="1" applyAlignment="1">
      <alignment horizontal="right" indent="1"/>
    </xf>
    <xf numFmtId="0" fontId="6" fillId="0" borderId="4" xfId="40" applyFont="1" applyBorder="1" applyAlignment="1">
      <alignment horizontal="left" wrapText="1" indent="1"/>
    </xf>
    <xf numFmtId="3" fontId="6" fillId="0" borderId="5" xfId="21" applyNumberFormat="1" applyFont="1" applyBorder="1" applyAlignment="1">
      <alignment horizontal="right" indent="1"/>
    </xf>
    <xf numFmtId="3" fontId="5" fillId="0" borderId="0" xfId="21" applyNumberFormat="1" applyFont="1" applyFill="1" applyAlignment="1">
      <alignment horizontal="left" wrapText="1"/>
    </xf>
    <xf numFmtId="3" fontId="6" fillId="3" borderId="5" xfId="21" applyNumberFormat="1" applyFont="1" applyFill="1" applyBorder="1" applyAlignment="1">
      <alignment vertical="center"/>
    </xf>
    <xf numFmtId="9" fontId="6" fillId="0" borderId="7" xfId="21" applyNumberFormat="1" applyFont="1" applyBorder="1" applyAlignment="1">
      <alignment horizontal="right" indent="1"/>
    </xf>
    <xf numFmtId="0" fontId="6" fillId="0" borderId="6" xfId="40" applyFont="1" applyFill="1" applyBorder="1" applyAlignment="1">
      <alignment horizontal="left" indent="1"/>
    </xf>
    <xf numFmtId="0" fontId="6" fillId="0" borderId="8" xfId="40" applyFont="1" applyFill="1" applyBorder="1" applyAlignment="1">
      <alignment horizontal="left" indent="2"/>
    </xf>
    <xf numFmtId="0" fontId="6" fillId="0" borderId="10" xfId="40" applyFont="1" applyFill="1" applyBorder="1" applyAlignment="1">
      <alignment horizontal="left" indent="1"/>
    </xf>
    <xf numFmtId="0" fontId="5" fillId="0" borderId="4" xfId="21" applyFill="1" applyBorder="1" applyAlignment="1">
      <alignment horizontal="left" wrapText="1" indent="1"/>
    </xf>
    <xf numFmtId="0" fontId="0" fillId="0" borderId="4" xfId="0" applyFill="1" applyBorder="1" applyAlignment="1">
      <alignment horizontal="left" wrapText="1" indent="1"/>
    </xf>
    <xf numFmtId="0" fontId="6" fillId="3" borderId="8" xfId="21" applyFont="1" applyFill="1" applyBorder="1" applyAlignment="1">
      <alignment horizontal="center" vertical="center"/>
    </xf>
    <xf numFmtId="0" fontId="6" fillId="3" borderId="9" xfId="21" applyFont="1" applyFill="1" applyBorder="1" applyAlignment="1">
      <alignment horizontal="center" vertical="center"/>
    </xf>
    <xf numFmtId="0" fontId="6" fillId="3" borderId="6" xfId="21" applyFont="1" applyFill="1" applyBorder="1" applyAlignment="1">
      <alignment horizontal="center" vertical="center"/>
    </xf>
    <xf numFmtId="0" fontId="6" fillId="3" borderId="7" xfId="21" applyFont="1" applyFill="1" applyBorder="1" applyAlignment="1">
      <alignment horizontal="center" vertical="center"/>
    </xf>
    <xf numFmtId="3" fontId="6" fillId="0" borderId="16" xfId="21" applyNumberFormat="1" applyFont="1" applyFill="1" applyBorder="1" applyAlignment="1">
      <alignment horizontal="center" vertical="center" wrapText="1"/>
    </xf>
    <xf numFmtId="3" fontId="6" fillId="0" borderId="17" xfId="21" applyNumberFormat="1" applyFont="1" applyFill="1" applyBorder="1" applyAlignment="1">
      <alignment horizontal="center" vertical="center" wrapText="1"/>
    </xf>
    <xf numFmtId="3" fontId="6" fillId="0" borderId="16" xfId="21" applyNumberFormat="1" applyFont="1" applyFill="1" applyBorder="1" applyAlignment="1">
      <alignment horizontal="right" indent="1"/>
    </xf>
    <xf numFmtId="3" fontId="6" fillId="0" borderId="17" xfId="21" applyNumberFormat="1" applyFont="1" applyFill="1" applyBorder="1" applyAlignment="1">
      <alignment horizontal="right" indent="1"/>
    </xf>
    <xf numFmtId="3" fontId="5" fillId="0" borderId="18" xfId="21" applyNumberFormat="1" applyFont="1" applyBorder="1" applyAlignment="1">
      <alignment horizontal="right" indent="1"/>
    </xf>
    <xf numFmtId="3" fontId="5" fillId="0" borderId="19" xfId="21" applyNumberFormat="1" applyFont="1" applyBorder="1" applyAlignment="1">
      <alignment horizontal="right" indent="1"/>
    </xf>
    <xf numFmtId="3" fontId="5" fillId="0" borderId="20" xfId="21" applyNumberFormat="1" applyFont="1" applyBorder="1" applyAlignment="1">
      <alignment horizontal="right" indent="1"/>
    </xf>
    <xf numFmtId="3" fontId="5" fillId="0" borderId="21" xfId="21" applyNumberFormat="1" applyFont="1" applyBorder="1" applyAlignment="1">
      <alignment horizontal="right" indent="1"/>
    </xf>
    <xf numFmtId="0" fontId="5" fillId="0" borderId="0" xfId="21" applyFill="1" applyAlignment="1">
      <alignment horizontal="center"/>
    </xf>
    <xf numFmtId="0" fontId="22" fillId="0" borderId="0" xfId="7" applyFill="1" applyAlignment="1" applyProtection="1"/>
    <xf numFmtId="3" fontId="6" fillId="0" borderId="0" xfId="21" applyNumberFormat="1" applyFont="1" applyFill="1" applyBorder="1" applyAlignment="1">
      <alignment horizontal="right" indent="1"/>
    </xf>
    <xf numFmtId="3" fontId="6" fillId="0" borderId="8" xfId="21" applyNumberFormat="1" applyFont="1" applyFill="1" applyBorder="1" applyAlignment="1">
      <alignment horizontal="right" indent="1"/>
    </xf>
    <xf numFmtId="9" fontId="6" fillId="0" borderId="14" xfId="30" applyFont="1" applyFill="1" applyBorder="1" applyAlignment="1">
      <alignment horizontal="right" indent="1"/>
    </xf>
    <xf numFmtId="0" fontId="6" fillId="0" borderId="5" xfId="21" applyFont="1" applyFill="1" applyBorder="1" applyAlignment="1">
      <alignment horizontal="center" vertical="center" wrapText="1"/>
    </xf>
    <xf numFmtId="0" fontId="6" fillId="3" borderId="5" xfId="21" applyFont="1" applyFill="1" applyBorder="1" applyAlignment="1">
      <alignment horizontal="center" vertical="center" wrapText="1"/>
    </xf>
    <xf numFmtId="166" fontId="5" fillId="0" borderId="0" xfId="21" applyNumberFormat="1"/>
    <xf numFmtId="9" fontId="5" fillId="0" borderId="0" xfId="30" applyFont="1"/>
    <xf numFmtId="9" fontId="0" fillId="0" borderId="0" xfId="0" applyNumberFormat="1"/>
    <xf numFmtId="0" fontId="0" fillId="0" borderId="8" xfId="0" applyBorder="1"/>
    <xf numFmtId="0" fontId="0" fillId="0" borderId="10" xfId="0" applyBorder="1"/>
    <xf numFmtId="0" fontId="0" fillId="0" borderId="11" xfId="0" applyBorder="1"/>
    <xf numFmtId="166" fontId="21" fillId="0" borderId="9" xfId="2" applyNumberFormat="1" applyFont="1" applyBorder="1"/>
    <xf numFmtId="0" fontId="26" fillId="0" borderId="0" xfId="0" applyFont="1"/>
    <xf numFmtId="0" fontId="26" fillId="0" borderId="6" xfId="0" applyFont="1" applyBorder="1"/>
    <xf numFmtId="166" fontId="26" fillId="0" borderId="7" xfId="2" applyNumberFormat="1" applyFont="1" applyBorder="1"/>
    <xf numFmtId="9" fontId="26" fillId="0" borderId="7" xfId="30" applyFont="1" applyBorder="1"/>
    <xf numFmtId="168" fontId="5" fillId="0" borderId="10" xfId="30" applyNumberFormat="1" applyFont="1" applyFill="1" applyBorder="1" applyAlignment="1">
      <alignment horizontal="right" indent="1"/>
    </xf>
    <xf numFmtId="168" fontId="5" fillId="0" borderId="11" xfId="30" applyNumberFormat="1" applyFont="1" applyFill="1" applyBorder="1" applyAlignment="1">
      <alignment horizontal="right" indent="1"/>
    </xf>
    <xf numFmtId="3" fontId="5" fillId="0" borderId="0" xfId="21" applyNumberFormat="1"/>
    <xf numFmtId="0" fontId="5" fillId="0" borderId="7" xfId="21" applyBorder="1"/>
    <xf numFmtId="9" fontId="26" fillId="0" borderId="6" xfId="30" applyFont="1" applyFill="1" applyBorder="1"/>
    <xf numFmtId="0" fontId="5" fillId="0" borderId="9" xfId="21" applyBorder="1"/>
    <xf numFmtId="9" fontId="21" fillId="0" borderId="0" xfId="30" applyFont="1"/>
    <xf numFmtId="9" fontId="21" fillId="0" borderId="11" xfId="30" applyFont="1" applyFill="1" applyBorder="1" applyAlignment="1">
      <alignment vertical="top"/>
    </xf>
    <xf numFmtId="9" fontId="5" fillId="0" borderId="0" xfId="30" applyFont="1" applyFill="1"/>
    <xf numFmtId="0" fontId="5" fillId="0" borderId="7" xfId="40" applyFont="1" applyFill="1" applyBorder="1" applyAlignment="1">
      <alignment horizontal="left" wrapText="1" indent="1"/>
    </xf>
    <xf numFmtId="0" fontId="6" fillId="0" borderId="5" xfId="21" applyFont="1" applyFill="1" applyBorder="1" applyAlignment="1">
      <alignment horizontal="left" wrapText="1" indent="1"/>
    </xf>
    <xf numFmtId="9" fontId="5" fillId="0" borderId="0" xfId="30" applyFont="1" applyFill="1" applyAlignment="1">
      <alignment horizontal="right"/>
    </xf>
    <xf numFmtId="3" fontId="5" fillId="0" borderId="0" xfId="21" applyNumberFormat="1" applyFill="1" applyAlignment="1">
      <alignment horizontal="right"/>
    </xf>
    <xf numFmtId="9" fontId="9" fillId="0" borderId="15" xfId="30" applyFont="1" applyFill="1" applyBorder="1"/>
    <xf numFmtId="9" fontId="9" fillId="0" borderId="14" xfId="30" applyFont="1" applyFill="1" applyBorder="1"/>
    <xf numFmtId="9" fontId="27" fillId="0" borderId="5" xfId="30" applyFont="1" applyBorder="1" applyAlignment="1">
      <alignment horizontal="right" indent="1"/>
    </xf>
    <xf numFmtId="0" fontId="5" fillId="0" borderId="9" xfId="21" applyFont="1" applyFill="1" applyBorder="1" applyAlignment="1">
      <alignment horizontal="right" indent="1"/>
    </xf>
    <xf numFmtId="0" fontId="5" fillId="0" borderId="8" xfId="21" applyFont="1" applyFill="1" applyBorder="1" applyAlignment="1">
      <alignment horizontal="right" indent="1"/>
    </xf>
    <xf numFmtId="0" fontId="5" fillId="0" borderId="11" xfId="21" applyFont="1" applyFill="1" applyBorder="1" applyAlignment="1">
      <alignment horizontal="right" indent="1"/>
    </xf>
    <xf numFmtId="0" fontId="5" fillId="0" borderId="10" xfId="21" applyFont="1" applyFill="1" applyBorder="1" applyAlignment="1">
      <alignment horizontal="right" indent="1"/>
    </xf>
    <xf numFmtId="0" fontId="6" fillId="0" borderId="7" xfId="21" applyFont="1" applyBorder="1" applyAlignment="1">
      <alignment vertical="center"/>
    </xf>
    <xf numFmtId="0" fontId="5" fillId="0" borderId="9" xfId="21" applyFont="1" applyBorder="1" applyAlignment="1">
      <alignment horizontal="right" indent="1"/>
    </xf>
    <xf numFmtId="0" fontId="5" fillId="0" borderId="11" xfId="21" applyFont="1" applyBorder="1" applyAlignment="1">
      <alignment horizontal="right" indent="1"/>
    </xf>
    <xf numFmtId="0" fontId="26" fillId="0" borderId="5" xfId="0" applyFont="1" applyFill="1" applyBorder="1" applyAlignment="1">
      <alignment horizontal="center" vertical="center" wrapText="1"/>
    </xf>
    <xf numFmtId="9" fontId="16" fillId="0" borderId="7" xfId="30" applyFont="1" applyBorder="1" applyAlignment="1">
      <alignment horizontal="right" indent="1"/>
    </xf>
    <xf numFmtId="9" fontId="5" fillId="0" borderId="0" xfId="21" applyNumberFormat="1" applyFill="1"/>
    <xf numFmtId="3" fontId="5" fillId="0" borderId="0" xfId="21" applyNumberFormat="1" applyFont="1" applyFill="1" applyBorder="1" applyAlignment="1">
      <alignment horizontal="left"/>
    </xf>
    <xf numFmtId="9" fontId="6" fillId="0" borderId="5" xfId="30" applyFont="1" applyBorder="1" applyAlignment="1">
      <alignment horizontal="right" indent="1"/>
    </xf>
    <xf numFmtId="3" fontId="5" fillId="0" borderId="0" xfId="21" applyNumberFormat="1" applyFill="1"/>
    <xf numFmtId="0" fontId="28" fillId="0" borderId="0" xfId="0" applyFont="1" applyAlignment="1">
      <alignment horizontal="right"/>
    </xf>
    <xf numFmtId="0" fontId="29" fillId="0" borderId="13" xfId="0" applyFont="1" applyBorder="1" applyAlignment="1">
      <alignment horizontal="right"/>
    </xf>
    <xf numFmtId="3" fontId="28" fillId="0" borderId="3" xfId="0" applyNumberFormat="1" applyFont="1" applyBorder="1" applyAlignment="1">
      <alignment horizontal="right"/>
    </xf>
    <xf numFmtId="0" fontId="28" fillId="0" borderId="3" xfId="0" applyFont="1" applyBorder="1" applyAlignment="1">
      <alignment horizontal="right"/>
    </xf>
    <xf numFmtId="3" fontId="28" fillId="0" borderId="12" xfId="0" applyNumberFormat="1" applyFont="1" applyBorder="1" applyAlignment="1">
      <alignment horizontal="right"/>
    </xf>
    <xf numFmtId="0" fontId="29" fillId="0" borderId="0" xfId="0" applyFont="1" applyBorder="1" applyAlignment="1">
      <alignment horizontal="right"/>
    </xf>
    <xf numFmtId="0" fontId="28" fillId="0" borderId="14" xfId="0" applyFont="1" applyBorder="1" applyAlignment="1">
      <alignment horizontal="right"/>
    </xf>
    <xf numFmtId="3" fontId="28" fillId="0" borderId="14" xfId="0" applyNumberFormat="1" applyFont="1" applyBorder="1" applyAlignment="1">
      <alignment horizontal="right"/>
    </xf>
    <xf numFmtId="3" fontId="29" fillId="0" borderId="0" xfId="0" applyNumberFormat="1" applyFont="1" applyBorder="1" applyAlignment="1">
      <alignment horizontal="right"/>
    </xf>
    <xf numFmtId="0" fontId="28" fillId="0" borderId="15" xfId="0" applyFont="1" applyBorder="1" applyAlignment="1">
      <alignment horizontal="right"/>
    </xf>
    <xf numFmtId="3" fontId="28" fillId="0" borderId="7" xfId="0" applyNumberFormat="1" applyFont="1" applyBorder="1" applyAlignment="1">
      <alignment horizontal="right"/>
    </xf>
    <xf numFmtId="0" fontId="29" fillId="0" borderId="9" xfId="0" applyFont="1" applyBorder="1" applyAlignment="1">
      <alignment horizontal="right"/>
    </xf>
    <xf numFmtId="3" fontId="29" fillId="0" borderId="9" xfId="0" applyNumberFormat="1" applyFont="1" applyBorder="1" applyAlignment="1">
      <alignment horizontal="right"/>
    </xf>
    <xf numFmtId="0" fontId="29" fillId="0" borderId="11" xfId="0" applyFont="1" applyBorder="1" applyAlignment="1">
      <alignment horizontal="right"/>
    </xf>
    <xf numFmtId="0" fontId="6" fillId="0" borderId="7" xfId="40" applyFont="1" applyBorder="1" applyAlignment="1">
      <alignment horizontal="left" indent="1"/>
    </xf>
    <xf numFmtId="0" fontId="29" fillId="0" borderId="0" xfId="0" applyFont="1" applyAlignment="1">
      <alignment horizontal="right"/>
    </xf>
    <xf numFmtId="0" fontId="28" fillId="0" borderId="7" xfId="0" applyFont="1" applyBorder="1" applyAlignment="1">
      <alignment horizontal="right"/>
    </xf>
    <xf numFmtId="0" fontId="29" fillId="0" borderId="10" xfId="0" applyFont="1" applyBorder="1" applyAlignment="1">
      <alignment horizontal="right"/>
    </xf>
    <xf numFmtId="0" fontId="28" fillId="0" borderId="9" xfId="0" applyFont="1" applyBorder="1" applyAlignment="1">
      <alignment horizontal="right"/>
    </xf>
    <xf numFmtId="0" fontId="28" fillId="0" borderId="11" xfId="0" applyFont="1" applyBorder="1" applyAlignment="1">
      <alignment horizontal="right"/>
    </xf>
    <xf numFmtId="0" fontId="5" fillId="0" borderId="0" xfId="21" applyFill="1" applyBorder="1" applyAlignment="1">
      <alignment horizontal="left" wrapText="1"/>
    </xf>
    <xf numFmtId="3" fontId="6" fillId="0" borderId="7" xfId="21" applyNumberFormat="1" applyFont="1" applyFill="1" applyBorder="1" applyAlignment="1">
      <alignment horizontal="center" vertical="center" wrapText="1"/>
    </xf>
    <xf numFmtId="9" fontId="6" fillId="3" borderId="5" xfId="21" applyNumberFormat="1" applyFont="1" applyFill="1" applyBorder="1" applyAlignment="1">
      <alignment vertical="center"/>
    </xf>
    <xf numFmtId="167" fontId="5" fillId="0" borderId="7" xfId="2" applyNumberFormat="1" applyFont="1" applyBorder="1" applyAlignment="1">
      <alignment horizontal="right"/>
    </xf>
    <xf numFmtId="167" fontId="5" fillId="0" borderId="9" xfId="2" applyNumberFormat="1" applyFont="1" applyBorder="1" applyAlignment="1">
      <alignment horizontal="right"/>
    </xf>
    <xf numFmtId="167" fontId="6" fillId="0" borderId="11" xfId="2" applyNumberFormat="1" applyFont="1" applyBorder="1" applyAlignment="1">
      <alignment horizontal="right"/>
    </xf>
    <xf numFmtId="167" fontId="5" fillId="0" borderId="11" xfId="2" applyNumberFormat="1" applyFont="1" applyBorder="1" applyAlignment="1">
      <alignment horizontal="right"/>
    </xf>
    <xf numFmtId="9" fontId="26" fillId="0" borderId="5" xfId="0" applyNumberFormat="1" applyFont="1" applyBorder="1"/>
    <xf numFmtId="3" fontId="6" fillId="3" borderId="6" xfId="21" applyNumberFormat="1" applyFont="1" applyFill="1" applyBorder="1" applyAlignment="1">
      <alignment horizontal="center" vertical="center" wrapText="1"/>
    </xf>
    <xf numFmtId="3" fontId="6" fillId="0" borderId="9" xfId="21" applyNumberFormat="1" applyFont="1" applyFill="1" applyBorder="1" applyAlignment="1">
      <alignment horizontal="right" indent="1"/>
    </xf>
    <xf numFmtId="3" fontId="6" fillId="0" borderId="4" xfId="21" applyNumberFormat="1" applyFont="1" applyFill="1" applyBorder="1" applyAlignment="1">
      <alignment horizontal="right" indent="1"/>
    </xf>
    <xf numFmtId="3" fontId="5" fillId="0" borderId="5" xfId="21" applyNumberFormat="1" applyFont="1" applyFill="1" applyBorder="1" applyAlignment="1">
      <alignment wrapText="1"/>
    </xf>
    <xf numFmtId="0" fontId="5" fillId="0" borderId="3" xfId="21" applyFill="1" applyBorder="1"/>
    <xf numFmtId="9" fontId="5" fillId="0" borderId="14" xfId="30" applyFont="1" applyFill="1" applyBorder="1" applyAlignment="1">
      <alignment horizontal="right" indent="1"/>
    </xf>
    <xf numFmtId="9" fontId="5" fillId="0" borderId="15" xfId="30" applyFont="1" applyFill="1" applyBorder="1" applyAlignment="1">
      <alignment horizontal="right" indent="1"/>
    </xf>
    <xf numFmtId="9" fontId="6" fillId="0" borderId="7" xfId="21" applyNumberFormat="1" applyFont="1" applyFill="1" applyBorder="1" applyAlignment="1">
      <alignment horizontal="right" indent="1"/>
    </xf>
    <xf numFmtId="9" fontId="6" fillId="0" borderId="7" xfId="21" applyNumberFormat="1" applyFont="1" applyFill="1" applyBorder="1" applyAlignment="1">
      <alignment horizontal="right" vertical="center" indent="1"/>
    </xf>
    <xf numFmtId="9" fontId="5" fillId="0" borderId="11" xfId="30" applyFont="1" applyFill="1" applyBorder="1" applyAlignment="1">
      <alignment horizontal="right" indent="1"/>
    </xf>
    <xf numFmtId="3" fontId="0" fillId="0" borderId="0" xfId="0" applyNumberFormat="1" applyFill="1"/>
    <xf numFmtId="9" fontId="5" fillId="0" borderId="0" xfId="21" applyNumberFormat="1" applyFill="1" applyAlignment="1">
      <alignment horizontal="right"/>
    </xf>
    <xf numFmtId="9" fontId="5" fillId="0" borderId="0" xfId="21" applyNumberFormat="1" applyAlignment="1">
      <alignment horizontal="center"/>
    </xf>
    <xf numFmtId="9" fontId="5" fillId="0" borderId="0" xfId="21" applyNumberFormat="1"/>
    <xf numFmtId="168" fontId="0" fillId="0" borderId="0" xfId="0" applyNumberFormat="1" applyFill="1"/>
    <xf numFmtId="10" fontId="5" fillId="0" borderId="8" xfId="21" applyNumberFormat="1" applyFont="1" applyBorder="1" applyAlignment="1">
      <alignment horizontal="right" indent="1"/>
    </xf>
    <xf numFmtId="9" fontId="30" fillId="0" borderId="3" xfId="30" applyFont="1" applyBorder="1" applyAlignment="1">
      <alignment vertical="center"/>
    </xf>
    <xf numFmtId="0" fontId="5" fillId="0" borderId="0" xfId="21" applyFill="1" applyBorder="1"/>
    <xf numFmtId="0" fontId="31" fillId="0" borderId="0" xfId="0" applyFont="1" applyAlignment="1">
      <alignment vertical="center"/>
    </xf>
    <xf numFmtId="0" fontId="5" fillId="0" borderId="0" xfId="21" applyBorder="1"/>
    <xf numFmtId="3" fontId="6" fillId="0" borderId="11" xfId="21" applyNumberFormat="1" applyFont="1" applyFill="1" applyBorder="1" applyAlignment="1">
      <alignment horizontal="right" indent="1"/>
    </xf>
    <xf numFmtId="3" fontId="6" fillId="0" borderId="10" xfId="21" applyNumberFormat="1" applyFont="1" applyFill="1" applyBorder="1" applyAlignment="1">
      <alignment horizontal="right" indent="1"/>
    </xf>
    <xf numFmtId="9" fontId="6" fillId="0" borderId="9" xfId="21" applyNumberFormat="1" applyFont="1" applyFill="1" applyBorder="1" applyAlignment="1">
      <alignment horizontal="right" indent="1"/>
    </xf>
    <xf numFmtId="9" fontId="6" fillId="0" borderId="11" xfId="21" applyNumberFormat="1" applyFont="1" applyFill="1" applyBorder="1" applyAlignment="1">
      <alignment horizontal="right" indent="1"/>
    </xf>
    <xf numFmtId="0" fontId="5" fillId="0" borderId="8" xfId="21" applyFont="1" applyBorder="1" applyAlignment="1">
      <alignment horizontal="right" indent="1"/>
    </xf>
    <xf numFmtId="0" fontId="5" fillId="0" borderId="10" xfId="21" applyFont="1" applyBorder="1" applyAlignment="1">
      <alignment horizontal="right" indent="1"/>
    </xf>
    <xf numFmtId="0" fontId="5" fillId="0" borderId="14" xfId="21" applyFont="1" applyBorder="1" applyAlignment="1">
      <alignment horizontal="right" indent="1"/>
    </xf>
    <xf numFmtId="0" fontId="5" fillId="0" borderId="15" xfId="21" applyFont="1" applyBorder="1" applyAlignment="1">
      <alignment horizontal="right" indent="1"/>
    </xf>
    <xf numFmtId="0" fontId="6" fillId="5" borderId="6" xfId="21" applyFont="1" applyFill="1" applyBorder="1" applyAlignment="1">
      <alignment horizontal="center"/>
    </xf>
    <xf numFmtId="0" fontId="6" fillId="5" borderId="7" xfId="21" applyFont="1" applyFill="1" applyBorder="1" applyAlignment="1">
      <alignment horizontal="center"/>
    </xf>
    <xf numFmtId="3" fontId="6" fillId="5" borderId="6" xfId="21" applyNumberFormat="1" applyFont="1" applyFill="1" applyBorder="1" applyAlignment="1">
      <alignment horizontal="right" indent="1"/>
    </xf>
    <xf numFmtId="9" fontId="16" fillId="5" borderId="12" xfId="30" applyFont="1" applyFill="1" applyBorder="1" applyAlignment="1">
      <alignment horizontal="right" indent="1"/>
    </xf>
    <xf numFmtId="3" fontId="6" fillId="5" borderId="8" xfId="21" applyNumberFormat="1" applyFont="1" applyFill="1" applyBorder="1" applyAlignment="1">
      <alignment horizontal="right" indent="1"/>
    </xf>
    <xf numFmtId="9" fontId="16" fillId="5" borderId="14" xfId="30" applyFont="1" applyFill="1" applyBorder="1" applyAlignment="1">
      <alignment horizontal="right" indent="1"/>
    </xf>
    <xf numFmtId="3" fontId="6" fillId="5" borderId="10" xfId="21" applyNumberFormat="1" applyFont="1" applyFill="1" applyBorder="1" applyAlignment="1">
      <alignment horizontal="right" indent="1"/>
    </xf>
    <xf numFmtId="9" fontId="16" fillId="5" borderId="15" xfId="30" applyFont="1" applyFill="1" applyBorder="1" applyAlignment="1">
      <alignment horizontal="right" indent="1"/>
    </xf>
    <xf numFmtId="166" fontId="6" fillId="0" borderId="8" xfId="2" applyNumberFormat="1" applyFont="1" applyBorder="1" applyAlignment="1">
      <alignment horizontal="right" indent="1"/>
    </xf>
    <xf numFmtId="166" fontId="5" fillId="0" borderId="8" xfId="2" applyNumberFormat="1" applyFont="1" applyBorder="1" applyAlignment="1">
      <alignment horizontal="right" indent="1"/>
    </xf>
    <xf numFmtId="166" fontId="5" fillId="0" borderId="10" xfId="2" applyNumberFormat="1" applyFont="1" applyBorder="1" applyAlignment="1">
      <alignment horizontal="right" indent="1"/>
    </xf>
    <xf numFmtId="9" fontId="16" fillId="0" borderId="9" xfId="31" applyFont="1" applyBorder="1" applyAlignment="1">
      <alignment horizontal="right"/>
    </xf>
    <xf numFmtId="9" fontId="16" fillId="0" borderId="11" xfId="31" applyFont="1" applyBorder="1" applyAlignment="1">
      <alignment horizontal="right"/>
    </xf>
    <xf numFmtId="3" fontId="6" fillId="0" borderId="5" xfId="21" applyNumberFormat="1" applyFont="1" applyBorder="1" applyAlignment="1">
      <alignment horizontal="right" vertical="center"/>
    </xf>
    <xf numFmtId="9" fontId="16" fillId="0" borderId="7" xfId="30" applyFont="1" applyBorder="1" applyAlignment="1">
      <alignment horizontal="right" vertical="center"/>
    </xf>
    <xf numFmtId="3" fontId="6" fillId="0" borderId="7" xfId="21" applyNumberFormat="1" applyFont="1" applyBorder="1" applyAlignment="1">
      <alignment horizontal="right" vertical="center"/>
    </xf>
    <xf numFmtId="3" fontId="6" fillId="0" borderId="9" xfId="21" applyNumberFormat="1" applyFont="1" applyBorder="1" applyAlignment="1">
      <alignment horizontal="right" vertical="center"/>
    </xf>
    <xf numFmtId="3" fontId="6" fillId="0" borderId="11" xfId="21" applyNumberFormat="1" applyFont="1" applyBorder="1" applyAlignment="1">
      <alignment horizontal="right" vertical="center"/>
    </xf>
    <xf numFmtId="3" fontId="6" fillId="0" borderId="9" xfId="21" applyNumberFormat="1" applyFont="1" applyBorder="1" applyAlignment="1">
      <alignment horizontal="right"/>
    </xf>
    <xf numFmtId="3" fontId="6" fillId="0" borderId="7" xfId="21" applyNumberFormat="1" applyFont="1" applyBorder="1" applyAlignment="1">
      <alignment horizontal="right"/>
    </xf>
    <xf numFmtId="3" fontId="6" fillId="0" borderId="11" xfId="21" applyNumberFormat="1" applyFont="1" applyBorder="1" applyAlignment="1">
      <alignment horizontal="right"/>
    </xf>
    <xf numFmtId="167" fontId="5" fillId="0" borderId="9" xfId="2" applyNumberFormat="1" applyFont="1" applyFill="1" applyBorder="1" applyAlignment="1">
      <alignment horizontal="right"/>
    </xf>
    <xf numFmtId="9" fontId="6" fillId="0" borderId="7" xfId="2" applyNumberFormat="1" applyFont="1" applyBorder="1" applyAlignment="1">
      <alignment horizontal="right"/>
    </xf>
    <xf numFmtId="9" fontId="5" fillId="0" borderId="11" xfId="2" applyNumberFormat="1" applyFont="1" applyBorder="1" applyAlignment="1">
      <alignment horizontal="right"/>
    </xf>
    <xf numFmtId="9" fontId="5" fillId="0" borderId="9" xfId="2" applyNumberFormat="1" applyFont="1" applyBorder="1" applyAlignment="1">
      <alignment horizontal="right"/>
    </xf>
    <xf numFmtId="9" fontId="5" fillId="0" borderId="9" xfId="2" applyNumberFormat="1" applyFont="1" applyFill="1" applyBorder="1" applyAlignment="1">
      <alignment horizontal="right"/>
    </xf>
    <xf numFmtId="9" fontId="5" fillId="0" borderId="7" xfId="2" applyNumberFormat="1" applyFont="1" applyBorder="1" applyAlignment="1">
      <alignment horizontal="right"/>
    </xf>
    <xf numFmtId="9" fontId="6" fillId="0" borderId="7" xfId="21" applyNumberFormat="1" applyFont="1" applyBorder="1" applyAlignment="1">
      <alignment horizontal="right"/>
    </xf>
    <xf numFmtId="3" fontId="6" fillId="3" borderId="4" xfId="21" applyNumberFormat="1" applyFont="1" applyFill="1" applyBorder="1" applyAlignment="1">
      <alignment vertical="center"/>
    </xf>
    <xf numFmtId="3" fontId="6" fillId="3" borderId="6" xfId="21" applyNumberFormat="1" applyFont="1" applyFill="1" applyBorder="1" applyAlignment="1">
      <alignment vertical="center"/>
    </xf>
    <xf numFmtId="3" fontId="6" fillId="3" borderId="8" xfId="21" applyNumberFormat="1" applyFont="1" applyFill="1" applyBorder="1" applyAlignment="1">
      <alignment vertical="center"/>
    </xf>
    <xf numFmtId="3" fontId="6" fillId="3" borderId="10" xfId="21" applyNumberFormat="1" applyFont="1" applyFill="1" applyBorder="1" applyAlignment="1">
      <alignment vertical="center"/>
    </xf>
    <xf numFmtId="9" fontId="6" fillId="3" borderId="7" xfId="21" applyNumberFormat="1" applyFont="1" applyFill="1" applyBorder="1" applyAlignment="1">
      <alignment vertical="center"/>
    </xf>
    <xf numFmtId="9" fontId="6" fillId="3" borderId="9" xfId="21" applyNumberFormat="1" applyFont="1" applyFill="1" applyBorder="1" applyAlignment="1">
      <alignment vertical="center"/>
    </xf>
    <xf numFmtId="9" fontId="6" fillId="3" borderId="11" xfId="21" applyNumberFormat="1" applyFont="1" applyFill="1" applyBorder="1" applyAlignment="1">
      <alignment vertical="center"/>
    </xf>
    <xf numFmtId="166" fontId="5" fillId="0" borderId="6" xfId="2" applyNumberFormat="1" applyFont="1" applyBorder="1"/>
    <xf numFmtId="166" fontId="5" fillId="0" borderId="8" xfId="2" applyNumberFormat="1" applyFont="1" applyBorder="1"/>
    <xf numFmtId="166" fontId="5" fillId="0" borderId="10" xfId="2" applyNumberFormat="1" applyFont="1" applyBorder="1"/>
    <xf numFmtId="167" fontId="6" fillId="0" borderId="7" xfId="2" applyNumberFormat="1" applyFont="1" applyBorder="1" applyAlignment="1">
      <alignment horizontal="right"/>
    </xf>
    <xf numFmtId="9" fontId="16" fillId="0" borderId="7" xfId="30" applyFont="1" applyBorder="1"/>
    <xf numFmtId="9" fontId="16" fillId="0" borderId="14" xfId="30" applyFont="1" applyBorder="1"/>
    <xf numFmtId="9" fontId="16" fillId="0" borderId="15" xfId="30" applyFont="1" applyBorder="1"/>
    <xf numFmtId="167" fontId="6" fillId="0" borderId="9" xfId="2" applyNumberFormat="1" applyFont="1" applyBorder="1" applyAlignment="1">
      <alignment horizontal="right"/>
    </xf>
    <xf numFmtId="3" fontId="26" fillId="0" borderId="4" xfId="0" applyNumberFormat="1" applyFont="1" applyFill="1" applyBorder="1" applyAlignment="1">
      <alignment horizontal="right"/>
    </xf>
    <xf numFmtId="3" fontId="26" fillId="0" borderId="6" xfId="0" applyNumberFormat="1" applyFont="1" applyFill="1" applyBorder="1" applyAlignment="1">
      <alignment horizontal="right"/>
    </xf>
    <xf numFmtId="3" fontId="0" fillId="0" borderId="8" xfId="0" applyNumberFormat="1" applyFill="1" applyBorder="1" applyAlignment="1">
      <alignment horizontal="right"/>
    </xf>
    <xf numFmtId="0" fontId="0" fillId="0" borderId="8" xfId="0" applyFill="1" applyBorder="1" applyAlignment="1">
      <alignment horizontal="right"/>
    </xf>
    <xf numFmtId="0" fontId="6" fillId="0" borderId="7" xfId="21" applyFont="1" applyFill="1" applyBorder="1" applyAlignment="1">
      <alignment horizontal="center"/>
    </xf>
    <xf numFmtId="3" fontId="6" fillId="0" borderId="6" xfId="21" applyNumberFormat="1" applyFont="1" applyFill="1" applyBorder="1"/>
    <xf numFmtId="3" fontId="6" fillId="0" borderId="8" xfId="21" applyNumberFormat="1" applyFont="1" applyFill="1" applyBorder="1"/>
    <xf numFmtId="3" fontId="6" fillId="0" borderId="10" xfId="21" applyNumberFormat="1" applyFont="1" applyFill="1" applyBorder="1"/>
    <xf numFmtId="9" fontId="16" fillId="0" borderId="9" xfId="30" applyFont="1" applyFill="1" applyBorder="1"/>
    <xf numFmtId="9" fontId="16" fillId="0" borderId="11" xfId="30" applyFont="1" applyFill="1" applyBorder="1"/>
    <xf numFmtId="9" fontId="6" fillId="0" borderId="7" xfId="30" applyNumberFormat="1" applyFont="1" applyFill="1" applyBorder="1"/>
    <xf numFmtId="9" fontId="6" fillId="0" borderId="5" xfId="30" applyNumberFormat="1" applyFont="1" applyFill="1" applyBorder="1"/>
    <xf numFmtId="9" fontId="5" fillId="0" borderId="7" xfId="30" applyNumberFormat="1" applyFont="1" applyFill="1" applyBorder="1"/>
    <xf numFmtId="9" fontId="5" fillId="0" borderId="9" xfId="30" applyNumberFormat="1" applyFont="1" applyFill="1" applyBorder="1"/>
    <xf numFmtId="9" fontId="5" fillId="0" borderId="9" xfId="30" applyNumberFormat="1" applyFont="1" applyFill="1" applyBorder="1" applyAlignment="1">
      <alignment horizontal="right"/>
    </xf>
    <xf numFmtId="9" fontId="5" fillId="0" borderId="11" xfId="30" applyNumberFormat="1" applyFont="1" applyFill="1" applyBorder="1"/>
    <xf numFmtId="9" fontId="26" fillId="0" borderId="12" xfId="0" applyNumberFormat="1" applyFont="1" applyBorder="1"/>
    <xf numFmtId="9" fontId="26" fillId="0" borderId="14" xfId="0" applyNumberFormat="1" applyFont="1" applyBorder="1"/>
    <xf numFmtId="9" fontId="26" fillId="0" borderId="15" xfId="0" applyNumberFormat="1" applyFont="1" applyBorder="1"/>
    <xf numFmtId="3" fontId="26" fillId="0" borderId="7" xfId="0" applyNumberFormat="1" applyFont="1" applyBorder="1"/>
    <xf numFmtId="3" fontId="26" fillId="0" borderId="9" xfId="0" applyNumberFormat="1" applyFont="1" applyBorder="1"/>
    <xf numFmtId="3" fontId="26" fillId="0" borderId="11" xfId="0" applyNumberFormat="1" applyFont="1" applyBorder="1"/>
    <xf numFmtId="9" fontId="26" fillId="0" borderId="7" xfId="0" applyNumberFormat="1" applyFont="1" applyBorder="1"/>
    <xf numFmtId="3" fontId="6" fillId="0" borderId="10" xfId="21" applyNumberFormat="1" applyFont="1" applyBorder="1" applyAlignment="1">
      <alignment horizontal="right" indent="1"/>
    </xf>
    <xf numFmtId="9" fontId="6" fillId="0" borderId="9" xfId="21" applyNumberFormat="1" applyFont="1" applyBorder="1" applyAlignment="1">
      <alignment horizontal="right" indent="1"/>
    </xf>
    <xf numFmtId="9" fontId="6" fillId="0" borderId="11" xfId="21" applyNumberFormat="1" applyFont="1" applyBorder="1" applyAlignment="1">
      <alignment horizontal="right" indent="1"/>
    </xf>
    <xf numFmtId="9" fontId="5" fillId="0" borderId="7" xfId="30" applyFont="1" applyFill="1" applyBorder="1" applyAlignment="1">
      <alignment horizontal="right" indent="1"/>
    </xf>
    <xf numFmtId="9" fontId="5" fillId="0" borderId="12" xfId="30" applyFont="1" applyFill="1" applyBorder="1" applyAlignment="1">
      <alignment horizontal="right" indent="1"/>
    </xf>
    <xf numFmtId="9" fontId="6" fillId="0" borderId="15" xfId="30" applyFont="1" applyFill="1" applyBorder="1" applyAlignment="1">
      <alignment horizontal="right" indent="1"/>
    </xf>
    <xf numFmtId="3" fontId="5" fillId="0" borderId="13" xfId="21" applyNumberFormat="1" applyFont="1" applyFill="1" applyBorder="1" applyAlignment="1">
      <alignment horizontal="right" indent="1"/>
    </xf>
    <xf numFmtId="0" fontId="6" fillId="0" borderId="6" xfId="21" applyFont="1" applyBorder="1" applyAlignment="1">
      <alignment horizontal="center" vertical="center"/>
    </xf>
    <xf numFmtId="0" fontId="6" fillId="0" borderId="7" xfId="21" applyFont="1" applyBorder="1" applyAlignment="1">
      <alignment horizontal="center" vertical="center"/>
    </xf>
    <xf numFmtId="3" fontId="6" fillId="0" borderId="8" xfId="21" applyNumberFormat="1" applyFont="1" applyFill="1" applyBorder="1" applyAlignment="1">
      <alignment horizontal="right" vertical="center" indent="1"/>
    </xf>
    <xf numFmtId="3" fontId="6" fillId="0" borderId="10" xfId="21" applyNumberFormat="1" applyFont="1" applyFill="1" applyBorder="1" applyAlignment="1">
      <alignment horizontal="right" vertical="center" indent="1"/>
    </xf>
    <xf numFmtId="9" fontId="6" fillId="0" borderId="9" xfId="21" applyNumberFormat="1" applyFont="1" applyFill="1" applyBorder="1" applyAlignment="1">
      <alignment horizontal="right" vertical="center" indent="1"/>
    </xf>
    <xf numFmtId="9" fontId="6" fillId="0" borderId="11" xfId="21" applyNumberFormat="1" applyFont="1" applyFill="1" applyBorder="1" applyAlignment="1">
      <alignment horizontal="right" vertical="center" indent="1"/>
    </xf>
    <xf numFmtId="9" fontId="6" fillId="0" borderId="12" xfId="21" applyNumberFormat="1" applyFont="1" applyFill="1" applyBorder="1" applyAlignment="1">
      <alignment horizontal="right" indent="1"/>
    </xf>
    <xf numFmtId="9" fontId="6" fillId="0" borderId="14" xfId="21" applyNumberFormat="1" applyFont="1" applyFill="1" applyBorder="1" applyAlignment="1">
      <alignment horizontal="right" indent="1"/>
    </xf>
    <xf numFmtId="9" fontId="6" fillId="0" borderId="15" xfId="21" applyNumberFormat="1" applyFont="1" applyFill="1" applyBorder="1" applyAlignment="1">
      <alignment horizontal="right" indent="1"/>
    </xf>
    <xf numFmtId="0" fontId="6" fillId="0" borderId="7" xfId="21" applyFont="1" applyFill="1" applyBorder="1" applyAlignment="1">
      <alignment horizontal="center" vertical="center" wrapText="1"/>
    </xf>
    <xf numFmtId="9" fontId="16" fillId="0" borderId="9" xfId="30" applyFont="1" applyBorder="1" applyAlignment="1">
      <alignment horizontal="right" indent="1"/>
    </xf>
    <xf numFmtId="9" fontId="16" fillId="0" borderId="11" xfId="30" applyFont="1" applyBorder="1" applyAlignment="1">
      <alignment horizontal="right" indent="1"/>
    </xf>
    <xf numFmtId="166" fontId="6" fillId="0" borderId="7" xfId="2" applyNumberFormat="1" applyFont="1" applyBorder="1" applyAlignment="1">
      <alignment horizontal="right" indent="1"/>
    </xf>
    <xf numFmtId="166" fontId="6" fillId="0" borderId="6" xfId="2" applyNumberFormat="1" applyFont="1" applyBorder="1" applyAlignment="1">
      <alignment horizontal="right" indent="1"/>
    </xf>
    <xf numFmtId="166" fontId="6" fillId="0" borderId="12" xfId="2" applyNumberFormat="1" applyFont="1" applyBorder="1" applyAlignment="1">
      <alignment horizontal="right" indent="1"/>
    </xf>
    <xf numFmtId="3" fontId="5" fillId="0" borderId="0" xfId="21" applyNumberFormat="1" applyFont="1" applyAlignment="1">
      <alignment wrapText="1"/>
    </xf>
    <xf numFmtId="168" fontId="5" fillId="0" borderId="0" xfId="30" applyNumberFormat="1" applyFont="1" applyAlignment="1">
      <alignment wrapText="1"/>
    </xf>
    <xf numFmtId="0" fontId="5" fillId="0" borderId="0" xfId="30" applyNumberFormat="1" applyFont="1" applyFill="1" applyAlignment="1">
      <alignment horizontal="right"/>
    </xf>
    <xf numFmtId="43" fontId="5" fillId="0" borderId="0" xfId="21" applyNumberFormat="1"/>
    <xf numFmtId="0" fontId="5" fillId="0" borderId="0" xfId="30" applyNumberFormat="1" applyFont="1"/>
    <xf numFmtId="0" fontId="5" fillId="0" borderId="5" xfId="40" applyFont="1" applyFill="1" applyBorder="1" applyAlignment="1">
      <alignment horizontal="left" vertical="top"/>
    </xf>
    <xf numFmtId="9" fontId="5" fillId="0" borderId="5" xfId="30" applyFont="1" applyFill="1" applyBorder="1"/>
    <xf numFmtId="0" fontId="5" fillId="0" borderId="5" xfId="21" applyFill="1" applyBorder="1" applyAlignment="1">
      <alignment vertical="top"/>
    </xf>
    <xf numFmtId="0" fontId="5" fillId="0" borderId="0" xfId="21" applyNumberFormat="1" applyFill="1" applyAlignment="1">
      <alignment horizontal="right"/>
    </xf>
    <xf numFmtId="9" fontId="6" fillId="0" borderId="5" xfId="21" applyNumberFormat="1" applyFont="1" applyFill="1" applyBorder="1" applyAlignment="1">
      <alignment horizontal="right" vertical="center" indent="1"/>
    </xf>
    <xf numFmtId="0" fontId="5" fillId="0" borderId="5" xfId="21" applyBorder="1" applyAlignment="1">
      <alignment vertical="center"/>
    </xf>
    <xf numFmtId="3" fontId="5" fillId="0" borderId="5" xfId="21" applyNumberFormat="1" applyBorder="1" applyAlignment="1">
      <alignment vertical="center"/>
    </xf>
    <xf numFmtId="3" fontId="0" fillId="0" borderId="5" xfId="0" applyNumberFormat="1" applyBorder="1" applyAlignment="1">
      <alignment vertical="center"/>
    </xf>
    <xf numFmtId="9" fontId="0" fillId="0" borderId="5" xfId="0" applyNumberFormat="1" applyBorder="1" applyAlignment="1">
      <alignment vertical="center"/>
    </xf>
    <xf numFmtId="0" fontId="5" fillId="0" borderId="5" xfId="21" applyBorder="1" applyAlignment="1">
      <alignment vertical="center" wrapText="1"/>
    </xf>
    <xf numFmtId="3" fontId="32" fillId="0" borderId="0" xfId="21" applyNumberFormat="1" applyFont="1" applyFill="1"/>
    <xf numFmtId="0" fontId="6" fillId="0" borderId="23" xfId="21" applyFont="1" applyBorder="1" applyAlignment="1">
      <alignment horizontal="center"/>
    </xf>
    <xf numFmtId="0" fontId="6" fillId="0" borderId="17" xfId="21" applyFont="1" applyBorder="1" applyAlignment="1">
      <alignment horizontal="center"/>
    </xf>
    <xf numFmtId="3" fontId="6" fillId="0" borderId="24" xfId="21" applyNumberFormat="1" applyFont="1" applyBorder="1" applyAlignment="1">
      <alignment horizontal="right" indent="1"/>
    </xf>
    <xf numFmtId="9" fontId="6" fillId="0" borderId="25" xfId="21" applyNumberFormat="1" applyFont="1" applyBorder="1" applyAlignment="1">
      <alignment horizontal="right" indent="1"/>
    </xf>
    <xf numFmtId="3" fontId="6" fillId="0" borderId="18" xfId="21" applyNumberFormat="1" applyFont="1" applyBorder="1" applyAlignment="1">
      <alignment horizontal="right" indent="1"/>
    </xf>
    <xf numFmtId="9" fontId="6" fillId="0" borderId="26" xfId="21" applyNumberFormat="1" applyFont="1" applyBorder="1" applyAlignment="1">
      <alignment horizontal="right" indent="1"/>
    </xf>
    <xf numFmtId="3" fontId="6" fillId="0" borderId="20" xfId="21" applyNumberFormat="1" applyFont="1" applyBorder="1" applyAlignment="1">
      <alignment horizontal="right" indent="1"/>
    </xf>
    <xf numFmtId="9" fontId="6" fillId="0" borderId="27" xfId="21" applyNumberFormat="1" applyFont="1" applyBorder="1" applyAlignment="1">
      <alignment horizontal="right" indent="1"/>
    </xf>
    <xf numFmtId="0" fontId="5" fillId="0" borderId="0" xfId="40" applyFont="1" applyFill="1" applyBorder="1" applyAlignment="1">
      <alignment horizontal="left" vertical="top" indent="1"/>
    </xf>
    <xf numFmtId="3" fontId="6" fillId="0" borderId="6" xfId="21" applyNumberFormat="1" applyFont="1" applyFill="1" applyBorder="1" applyAlignment="1">
      <alignment horizontal="right"/>
    </xf>
    <xf numFmtId="3" fontId="6" fillId="0" borderId="3" xfId="21" applyNumberFormat="1" applyFont="1" applyFill="1" applyBorder="1" applyAlignment="1">
      <alignment horizontal="right"/>
    </xf>
    <xf numFmtId="0" fontId="6" fillId="0" borderId="3" xfId="21" applyFont="1" applyFill="1" applyBorder="1" applyAlignment="1">
      <alignment horizontal="right"/>
    </xf>
    <xf numFmtId="3" fontId="6" fillId="0" borderId="12" xfId="21" applyNumberFormat="1" applyFont="1" applyFill="1" applyBorder="1"/>
    <xf numFmtId="3" fontId="6" fillId="0" borderId="3" xfId="21" applyNumberFormat="1" applyFont="1" applyFill="1" applyBorder="1"/>
    <xf numFmtId="0" fontId="6" fillId="0" borderId="3" xfId="21" applyFont="1" applyFill="1" applyBorder="1"/>
    <xf numFmtId="9" fontId="6" fillId="0" borderId="0" xfId="30" applyFont="1"/>
    <xf numFmtId="0" fontId="5" fillId="0" borderId="8" xfId="21" applyFill="1" applyBorder="1" applyAlignment="1">
      <alignment horizontal="right"/>
    </xf>
    <xf numFmtId="0" fontId="5" fillId="0" borderId="0" xfId="21" applyFill="1" applyBorder="1" applyAlignment="1">
      <alignment horizontal="right"/>
    </xf>
    <xf numFmtId="0" fontId="5" fillId="0" borderId="14" xfId="21" applyFill="1" applyBorder="1"/>
    <xf numFmtId="0" fontId="5" fillId="0" borderId="8" xfId="21" applyFill="1" applyBorder="1"/>
    <xf numFmtId="3" fontId="5" fillId="0" borderId="14" xfId="21" applyNumberFormat="1" applyFill="1" applyBorder="1"/>
    <xf numFmtId="3" fontId="5" fillId="0" borderId="8" xfId="21" applyNumberFormat="1" applyFill="1" applyBorder="1"/>
    <xf numFmtId="0" fontId="5" fillId="0" borderId="10" xfId="21" applyFill="1" applyBorder="1" applyAlignment="1">
      <alignment horizontal="right"/>
    </xf>
    <xf numFmtId="0" fontId="5" fillId="0" borderId="13" xfId="21" applyFill="1" applyBorder="1" applyAlignment="1">
      <alignment horizontal="right"/>
    </xf>
    <xf numFmtId="0" fontId="5" fillId="0" borderId="15" xfId="21" applyFill="1" applyBorder="1"/>
    <xf numFmtId="0" fontId="5" fillId="0" borderId="10" xfId="21" applyFill="1" applyBorder="1"/>
    <xf numFmtId="0" fontId="5" fillId="0" borderId="13" xfId="21" applyFill="1" applyBorder="1"/>
    <xf numFmtId="0" fontId="0" fillId="0" borderId="7" xfId="0" applyBorder="1"/>
    <xf numFmtId="0" fontId="26" fillId="0" borderId="4" xfId="0" applyFont="1" applyBorder="1" applyAlignment="1">
      <alignment horizontal="center" vertical="center" wrapText="1"/>
    </xf>
    <xf numFmtId="0" fontId="0" fillId="0" borderId="9" xfId="0" applyBorder="1"/>
    <xf numFmtId="0" fontId="26" fillId="0" borderId="7" xfId="0" applyFont="1" applyFill="1" applyBorder="1" applyAlignment="1">
      <alignment horizontal="center" vertical="center"/>
    </xf>
    <xf numFmtId="0" fontId="26" fillId="0" borderId="7" xfId="0" applyFont="1" applyBorder="1" applyAlignment="1">
      <alignment horizontal="center" vertical="center"/>
    </xf>
    <xf numFmtId="0" fontId="26" fillId="0" borderId="9" xfId="0" applyFont="1" applyFill="1" applyBorder="1" applyAlignment="1">
      <alignment horizontal="center"/>
    </xf>
    <xf numFmtId="0" fontId="0" fillId="0" borderId="5" xfId="0" applyBorder="1"/>
    <xf numFmtId="166" fontId="26" fillId="0" borderId="6" xfId="2" applyNumberFormat="1" applyFont="1" applyFill="1" applyBorder="1"/>
    <xf numFmtId="166" fontId="26" fillId="0" borderId="6" xfId="2" applyNumberFormat="1" applyFont="1" applyBorder="1"/>
    <xf numFmtId="166" fontId="26" fillId="0" borderId="12" xfId="2" applyNumberFormat="1" applyFont="1" applyBorder="1"/>
    <xf numFmtId="166" fontId="6" fillId="0" borderId="9" xfId="0" applyNumberFormat="1" applyFont="1" applyBorder="1"/>
    <xf numFmtId="0" fontId="0" fillId="0" borderId="9" xfId="0" applyFill="1" applyBorder="1"/>
    <xf numFmtId="0" fontId="0" fillId="0" borderId="14" xfId="0" applyBorder="1"/>
    <xf numFmtId="0" fontId="0" fillId="0" borderId="11" xfId="0" applyFill="1" applyBorder="1"/>
    <xf numFmtId="0" fontId="0" fillId="0" borderId="15" xfId="0" applyBorder="1"/>
    <xf numFmtId="166" fontId="6" fillId="0" borderId="11" xfId="0" applyNumberFormat="1" applyFont="1" applyBorder="1"/>
    <xf numFmtId="0" fontId="0" fillId="0" borderId="0" xfId="0" applyBorder="1"/>
    <xf numFmtId="166" fontId="6" fillId="0" borderId="0" xfId="0" applyNumberFormat="1" applyFont="1" applyBorder="1"/>
    <xf numFmtId="0" fontId="27" fillId="0" borderId="0" xfId="0" applyFont="1" applyFill="1" applyBorder="1"/>
    <xf numFmtId="0" fontId="32" fillId="0" borderId="0" xfId="0" applyFont="1"/>
    <xf numFmtId="0" fontId="26" fillId="0" borderId="7" xfId="0" applyFont="1" applyBorder="1"/>
    <xf numFmtId="0" fontId="26" fillId="0" borderId="0" xfId="0" applyFont="1" applyBorder="1"/>
    <xf numFmtId="0" fontId="26" fillId="0" borderId="0" xfId="0" applyFont="1" applyBorder="1" applyAlignment="1">
      <alignment horizontal="center"/>
    </xf>
    <xf numFmtId="0" fontId="0" fillId="0" borderId="11" xfId="0" applyBorder="1" applyAlignment="1">
      <alignment wrapText="1"/>
    </xf>
    <xf numFmtId="0" fontId="26" fillId="0" borderId="5" xfId="0" applyFont="1" applyBorder="1" applyAlignment="1">
      <alignment wrapText="1"/>
    </xf>
    <xf numFmtId="0" fontId="26" fillId="0" borderId="0" xfId="0" applyFont="1" applyBorder="1" applyAlignment="1">
      <alignment wrapText="1"/>
    </xf>
    <xf numFmtId="166" fontId="26" fillId="0" borderId="9" xfId="2" applyNumberFormat="1" applyFont="1" applyBorder="1"/>
    <xf numFmtId="166" fontId="26" fillId="0" borderId="0" xfId="2" applyNumberFormat="1" applyFont="1" applyBorder="1"/>
    <xf numFmtId="0" fontId="27" fillId="0" borderId="9" xfId="0" applyFont="1" applyFill="1" applyBorder="1"/>
    <xf numFmtId="0" fontId="0" fillId="0" borderId="0" xfId="0" applyBorder="1" applyAlignment="1">
      <alignment vertical="top" wrapText="1"/>
    </xf>
    <xf numFmtId="0" fontId="26" fillId="0" borderId="9" xfId="0" applyFont="1" applyBorder="1"/>
    <xf numFmtId="0" fontId="0" fillId="0" borderId="0" xfId="0" applyBorder="1" applyAlignment="1"/>
    <xf numFmtId="0" fontId="26" fillId="0" borderId="11" xfId="0" applyFont="1" applyBorder="1" applyAlignment="1">
      <alignment wrapText="1"/>
    </xf>
    <xf numFmtId="0" fontId="26" fillId="0" borderId="7" xfId="0" applyFont="1" applyBorder="1" applyAlignment="1">
      <alignment wrapText="1"/>
    </xf>
    <xf numFmtId="0" fontId="0" fillId="0" borderId="0" xfId="0" applyBorder="1" applyAlignment="1">
      <alignment wrapText="1"/>
    </xf>
    <xf numFmtId="166" fontId="26" fillId="0" borderId="3" xfId="2" applyNumberFormat="1" applyFont="1" applyBorder="1"/>
    <xf numFmtId="166" fontId="21" fillId="0" borderId="8" xfId="2" applyNumberFormat="1" applyFont="1" applyBorder="1"/>
    <xf numFmtId="166" fontId="21" fillId="0" borderId="10" xfId="2" applyNumberFormat="1" applyFont="1" applyBorder="1"/>
    <xf numFmtId="166" fontId="21" fillId="0" borderId="13" xfId="2" applyNumberFormat="1" applyFont="1" applyBorder="1"/>
    <xf numFmtId="0" fontId="27" fillId="0" borderId="0" xfId="0" applyFont="1"/>
    <xf numFmtId="0" fontId="0" fillId="0" borderId="7" xfId="0" applyBorder="1" applyAlignment="1">
      <alignment wrapText="1"/>
    </xf>
    <xf numFmtId="166" fontId="21" fillId="0" borderId="28" xfId="2" applyNumberFormat="1" applyFont="1" applyBorder="1"/>
    <xf numFmtId="0" fontId="0" fillId="0" borderId="28" xfId="0" applyBorder="1"/>
    <xf numFmtId="166" fontId="21" fillId="0" borderId="5" xfId="2" applyNumberFormat="1" applyFont="1" applyBorder="1"/>
    <xf numFmtId="166" fontId="21" fillId="0" borderId="4" xfId="2" applyNumberFormat="1" applyFont="1" applyBorder="1"/>
    <xf numFmtId="0" fontId="0" fillId="0" borderId="13" xfId="0" applyBorder="1"/>
    <xf numFmtId="166" fontId="21" fillId="0" borderId="11" xfId="2" applyNumberFormat="1" applyFont="1" applyBorder="1"/>
    <xf numFmtId="0" fontId="0" fillId="0" borderId="4" xfId="0" applyBorder="1"/>
    <xf numFmtId="9" fontId="21" fillId="0" borderId="4" xfId="30" applyFont="1" applyBorder="1"/>
    <xf numFmtId="9" fontId="21" fillId="0" borderId="28" xfId="30" applyFont="1" applyBorder="1"/>
    <xf numFmtId="9" fontId="21" fillId="0" borderId="22" xfId="30" applyFont="1" applyBorder="1"/>
    <xf numFmtId="9" fontId="21" fillId="0" borderId="8" xfId="30" applyFont="1" applyBorder="1"/>
    <xf numFmtId="9" fontId="21" fillId="0" borderId="0" xfId="30" applyFont="1" applyBorder="1"/>
    <xf numFmtId="9" fontId="21" fillId="0" borderId="14" xfId="30" applyFont="1" applyBorder="1"/>
    <xf numFmtId="9" fontId="21" fillId="0" borderId="10" xfId="30" applyFont="1" applyBorder="1"/>
    <xf numFmtId="9" fontId="21" fillId="0" borderId="13" xfId="30" applyFont="1" applyBorder="1"/>
    <xf numFmtId="9" fontId="21" fillId="0" borderId="15" xfId="30" applyFont="1" applyBorder="1"/>
    <xf numFmtId="9" fontId="21" fillId="0" borderId="5" xfId="30" applyFont="1" applyBorder="1"/>
    <xf numFmtId="169" fontId="0" fillId="0" borderId="0" xfId="0" applyNumberFormat="1"/>
    <xf numFmtId="0" fontId="0" fillId="0" borderId="5" xfId="0" applyBorder="1" applyAlignment="1">
      <alignment horizontal="center" vertical="top" wrapText="1"/>
    </xf>
    <xf numFmtId="0" fontId="0" fillId="0" borderId="0" xfId="0" applyBorder="1" applyAlignment="1">
      <alignment horizontal="center" vertical="top" wrapText="1"/>
    </xf>
    <xf numFmtId="0" fontId="5" fillId="0" borderId="5" xfId="0" applyFont="1" applyBorder="1" applyAlignment="1">
      <alignment horizontal="center" vertical="top" wrapText="1"/>
    </xf>
    <xf numFmtId="1" fontId="0" fillId="0" borderId="0" xfId="0" applyNumberFormat="1" applyBorder="1"/>
    <xf numFmtId="1" fontId="5" fillId="0" borderId="5" xfId="0" applyNumberFormat="1" applyFont="1" applyBorder="1" applyAlignment="1">
      <alignment horizontal="right"/>
    </xf>
    <xf numFmtId="1" fontId="0" fillId="0" borderId="9" xfId="0" applyNumberFormat="1" applyBorder="1"/>
    <xf numFmtId="1" fontId="0" fillId="0" borderId="0" xfId="0" applyNumberFormat="1"/>
    <xf numFmtId="1" fontId="0" fillId="0" borderId="0" xfId="0" quotePrefix="1" applyNumberFormat="1" applyFill="1" applyBorder="1"/>
    <xf numFmtId="1" fontId="0" fillId="0" borderId="0" xfId="0" quotePrefix="1" applyNumberFormat="1" applyBorder="1"/>
    <xf numFmtId="1" fontId="0" fillId="0" borderId="13" xfId="0" applyNumberFormat="1" applyBorder="1"/>
    <xf numFmtId="1" fontId="0" fillId="0" borderId="11" xfId="0" applyNumberFormat="1" applyBorder="1"/>
    <xf numFmtId="169" fontId="0" fillId="0" borderId="0" xfId="0" applyNumberFormat="1" applyBorder="1"/>
    <xf numFmtId="0" fontId="30" fillId="0" borderId="0" xfId="0" applyFont="1"/>
    <xf numFmtId="0" fontId="26" fillId="0" borderId="5" xfId="0" applyFont="1" applyBorder="1"/>
    <xf numFmtId="0" fontId="0" fillId="0" borderId="5" xfId="0" applyFill="1" applyBorder="1"/>
    <xf numFmtId="0" fontId="26" fillId="0" borderId="0" xfId="0" applyFont="1" applyBorder="1" applyAlignment="1">
      <alignment horizontal="center" vertical="top" wrapText="1"/>
    </xf>
    <xf numFmtId="166" fontId="21" fillId="0" borderId="0" xfId="2" applyNumberFormat="1" applyFont="1" applyBorder="1"/>
    <xf numFmtId="0" fontId="30" fillId="0" borderId="5" xfId="0" applyFont="1" applyBorder="1" applyAlignment="1">
      <alignment wrapText="1"/>
    </xf>
    <xf numFmtId="0" fontId="30" fillId="0" borderId="7" xfId="0" applyFont="1" applyBorder="1" applyAlignment="1">
      <alignment wrapText="1"/>
    </xf>
    <xf numFmtId="0" fontId="0" fillId="0" borderId="8" xfId="0" applyFill="1" applyBorder="1"/>
    <xf numFmtId="0" fontId="0" fillId="0" borderId="0" xfId="0" applyFill="1" applyBorder="1"/>
    <xf numFmtId="0" fontId="21" fillId="0" borderId="8" xfId="2" applyNumberFormat="1" applyFont="1" applyBorder="1"/>
    <xf numFmtId="0" fontId="21" fillId="0" borderId="0" xfId="2" applyNumberFormat="1" applyFont="1" applyBorder="1"/>
    <xf numFmtId="0" fontId="21" fillId="0" borderId="10" xfId="2" applyNumberFormat="1" applyFont="1" applyBorder="1"/>
    <xf numFmtId="0" fontId="21" fillId="0" borderId="13" xfId="2" applyNumberFormat="1" applyFont="1" applyBorder="1"/>
    <xf numFmtId="0" fontId="26" fillId="0" borderId="14" xfId="2" applyNumberFormat="1" applyFont="1" applyBorder="1"/>
    <xf numFmtId="0" fontId="26" fillId="0" borderId="15" xfId="2" applyNumberFormat="1" applyFont="1" applyBorder="1"/>
    <xf numFmtId="166" fontId="21" fillId="0" borderId="5" xfId="2" quotePrefix="1" applyNumberFormat="1" applyFont="1" applyBorder="1"/>
    <xf numFmtId="0" fontId="0" fillId="0" borderId="14" xfId="0" applyFill="1" applyBorder="1"/>
    <xf numFmtId="166" fontId="6" fillId="0" borderId="9" xfId="0" applyNumberFormat="1" applyFont="1" applyFill="1" applyBorder="1"/>
    <xf numFmtId="166" fontId="21" fillId="0" borderId="0" xfId="2" applyNumberFormat="1" applyFont="1" applyFill="1" applyBorder="1"/>
    <xf numFmtId="0" fontId="21" fillId="0" borderId="8" xfId="2" applyNumberFormat="1" applyFont="1" applyFill="1" applyBorder="1"/>
    <xf numFmtId="0" fontId="21" fillId="0" borderId="0" xfId="2" applyNumberFormat="1" applyFont="1" applyFill="1" applyBorder="1"/>
    <xf numFmtId="0" fontId="26" fillId="0" borderId="14" xfId="2" applyNumberFormat="1" applyFont="1" applyFill="1" applyBorder="1"/>
    <xf numFmtId="166" fontId="21" fillId="0" borderId="5" xfId="2" applyNumberFormat="1" applyFont="1" applyFill="1" applyBorder="1"/>
    <xf numFmtId="166" fontId="21" fillId="0" borderId="5" xfId="2" quotePrefix="1" applyNumberFormat="1" applyFont="1" applyFill="1" applyBorder="1"/>
    <xf numFmtId="1" fontId="5" fillId="0" borderId="5" xfId="0" applyNumberFormat="1" applyFont="1" applyFill="1" applyBorder="1" applyAlignment="1">
      <alignment horizontal="right"/>
    </xf>
    <xf numFmtId="0" fontId="21" fillId="0" borderId="8" xfId="2" applyNumberFormat="1" applyFont="1" applyBorder="1"/>
    <xf numFmtId="0" fontId="21" fillId="0" borderId="0" xfId="2" applyNumberFormat="1" applyFont="1" applyBorder="1"/>
    <xf numFmtId="0" fontId="0" fillId="0" borderId="8" xfId="0" applyNumberFormat="1" applyBorder="1"/>
    <xf numFmtId="0" fontId="0" fillId="0" borderId="0" xfId="0" applyNumberFormat="1" applyBorder="1"/>
    <xf numFmtId="0" fontId="0" fillId="0" borderId="8" xfId="0" applyNumberFormat="1" applyFill="1" applyBorder="1"/>
    <xf numFmtId="0" fontId="0" fillId="0" borderId="0" xfId="0" applyNumberFormat="1" applyFill="1" applyBorder="1"/>
    <xf numFmtId="0" fontId="0" fillId="0" borderId="10" xfId="0" applyNumberFormat="1" applyBorder="1"/>
    <xf numFmtId="0" fontId="0" fillId="0" borderId="13" xfId="0" applyNumberFormat="1" applyBorder="1"/>
    <xf numFmtId="9" fontId="7" fillId="0" borderId="0" xfId="30" applyFont="1" applyAlignment="1" applyProtection="1"/>
    <xf numFmtId="0" fontId="5" fillId="0" borderId="0" xfId="30" applyNumberFormat="1" applyFont="1" applyAlignment="1">
      <alignment wrapText="1"/>
    </xf>
    <xf numFmtId="9" fontId="6" fillId="0" borderId="0" xfId="30" applyFont="1" applyFill="1"/>
    <xf numFmtId="167" fontId="6" fillId="0" borderId="7" xfId="2" applyNumberFormat="1" applyFont="1" applyBorder="1" applyAlignment="1">
      <alignment horizontal="right" indent="2"/>
    </xf>
    <xf numFmtId="167" fontId="6" fillId="0" borderId="9" xfId="2" applyNumberFormat="1" applyFont="1" applyBorder="1" applyAlignment="1">
      <alignment horizontal="right" indent="2"/>
    </xf>
    <xf numFmtId="167" fontId="6" fillId="0" borderId="11" xfId="2" applyNumberFormat="1" applyFont="1" applyBorder="1" applyAlignment="1">
      <alignment horizontal="right" indent="2"/>
    </xf>
    <xf numFmtId="9" fontId="16" fillId="0" borderId="9" xfId="30" applyFont="1" applyFill="1" applyBorder="1" applyAlignment="1">
      <alignment horizontal="right"/>
    </xf>
    <xf numFmtId="9" fontId="16" fillId="0" borderId="9" xfId="30" applyFont="1" applyBorder="1" applyAlignment="1">
      <alignment horizontal="right"/>
    </xf>
    <xf numFmtId="0" fontId="16" fillId="0" borderId="9" xfId="21" applyFont="1" applyBorder="1" applyAlignment="1">
      <alignment horizontal="right"/>
    </xf>
    <xf numFmtId="9" fontId="16" fillId="0" borderId="9" xfId="30" applyNumberFormat="1" applyFont="1" applyBorder="1" applyAlignment="1">
      <alignment horizontal="right"/>
    </xf>
    <xf numFmtId="0" fontId="16" fillId="0" borderId="9" xfId="21" applyFont="1" applyFill="1" applyBorder="1" applyAlignment="1">
      <alignment horizontal="right"/>
    </xf>
    <xf numFmtId="9" fontId="16" fillId="0" borderId="7" xfId="30" applyFont="1" applyBorder="1" applyAlignment="1">
      <alignment horizontal="right"/>
    </xf>
    <xf numFmtId="9" fontId="16" fillId="0" borderId="11" xfId="30" applyFont="1" applyBorder="1" applyAlignment="1">
      <alignment horizontal="right"/>
    </xf>
    <xf numFmtId="9" fontId="16" fillId="0" borderId="9" xfId="30" applyFont="1" applyBorder="1"/>
    <xf numFmtId="9" fontId="16" fillId="0" borderId="11" xfId="30" applyFont="1" applyBorder="1"/>
    <xf numFmtId="3" fontId="0" fillId="0" borderId="11" xfId="0" applyNumberFormat="1" applyFill="1" applyBorder="1" applyAlignment="1">
      <alignment horizontal="right"/>
    </xf>
    <xf numFmtId="3" fontId="6" fillId="0" borderId="4" xfId="21" applyNumberFormat="1" applyFont="1" applyFill="1" applyBorder="1"/>
    <xf numFmtId="9" fontId="16" fillId="0" borderId="5" xfId="30" applyFont="1" applyFill="1" applyBorder="1"/>
    <xf numFmtId="0" fontId="5" fillId="0" borderId="0" xfId="40" applyFont="1" applyBorder="1" applyAlignment="1">
      <alignment horizontal="left" wrapText="1" indent="1"/>
    </xf>
    <xf numFmtId="0" fontId="6" fillId="0" borderId="6" xfId="40" applyFont="1" applyFill="1" applyBorder="1" applyAlignment="1">
      <alignment horizontal="left" wrapText="1" indent="1"/>
    </xf>
    <xf numFmtId="0" fontId="6" fillId="0" borderId="6" xfId="40" applyFont="1" applyBorder="1" applyAlignment="1">
      <alignment horizontal="left"/>
    </xf>
    <xf numFmtId="0" fontId="5" fillId="0" borderId="10" xfId="40" applyFont="1" applyBorder="1" applyAlignment="1">
      <alignment horizontal="left" wrapText="1" indent="1"/>
    </xf>
    <xf numFmtId="9" fontId="0" fillId="0" borderId="9" xfId="0" applyNumberFormat="1" applyBorder="1"/>
    <xf numFmtId="9" fontId="0" fillId="0" borderId="11" xfId="0" applyNumberFormat="1" applyBorder="1"/>
    <xf numFmtId="0" fontId="6" fillId="0" borderId="4" xfId="40" applyFont="1" applyFill="1" applyBorder="1" applyAlignment="1">
      <alignment horizontal="left" wrapText="1" indent="1"/>
    </xf>
    <xf numFmtId="9" fontId="26" fillId="0" borderId="9" xfId="0" applyNumberFormat="1" applyFont="1" applyBorder="1"/>
    <xf numFmtId="9" fontId="26" fillId="0" borderId="11" xfId="0" applyNumberFormat="1" applyFont="1" applyBorder="1"/>
    <xf numFmtId="0" fontId="6" fillId="0" borderId="5" xfId="40" applyFont="1" applyFill="1" applyBorder="1" applyAlignment="1">
      <alignment horizontal="left" vertical="center" indent="1"/>
    </xf>
    <xf numFmtId="9" fontId="6" fillId="0" borderId="0" xfId="30" applyFont="1" applyFill="1" applyBorder="1" applyAlignment="1">
      <alignment horizontal="right" indent="1"/>
    </xf>
    <xf numFmtId="9" fontId="6" fillId="0" borderId="12" xfId="30" applyFont="1" applyFill="1" applyBorder="1" applyAlignment="1">
      <alignment horizontal="right" indent="1"/>
    </xf>
    <xf numFmtId="3" fontId="5" fillId="0" borderId="7" xfId="21" applyNumberFormat="1" applyFill="1" applyBorder="1" applyAlignment="1">
      <alignment vertical="center"/>
    </xf>
    <xf numFmtId="3" fontId="0" fillId="0" borderId="0" xfId="0" applyNumberFormat="1" applyFill="1" applyAlignment="1">
      <alignment horizontal="right"/>
    </xf>
    <xf numFmtId="3" fontId="5" fillId="0" borderId="0" xfId="21" applyNumberFormat="1" applyFont="1" applyAlignment="1">
      <alignment horizontal="left" wrapText="1"/>
    </xf>
    <xf numFmtId="3" fontId="6" fillId="3" borderId="7" xfId="21" applyNumberFormat="1" applyFont="1" applyFill="1" applyBorder="1" applyAlignment="1">
      <alignment horizontal="center" vertical="center" wrapText="1"/>
    </xf>
    <xf numFmtId="0" fontId="30" fillId="0" borderId="5" xfId="0" applyFont="1" applyBorder="1"/>
    <xf numFmtId="49" fontId="0" fillId="0" borderId="5" xfId="0" applyNumberFormat="1" applyBorder="1" applyAlignment="1">
      <alignment horizontal="left" vertical="top"/>
    </xf>
    <xf numFmtId="0" fontId="0" fillId="0" borderId="5" xfId="0" applyNumberFormat="1" applyBorder="1" applyAlignment="1">
      <alignment horizontal="right"/>
    </xf>
    <xf numFmtId="49" fontId="26" fillId="0" borderId="5" xfId="0" applyNumberFormat="1" applyFont="1" applyBorder="1" applyAlignment="1">
      <alignment horizontal="left" vertical="top"/>
    </xf>
    <xf numFmtId="0" fontId="26" fillId="0" borderId="5" xfId="0" applyNumberFormat="1" applyFont="1" applyBorder="1" applyAlignment="1">
      <alignment horizontal="right"/>
    </xf>
    <xf numFmtId="49" fontId="26" fillId="0" borderId="5" xfId="0" applyNumberFormat="1" applyFont="1" applyBorder="1" applyAlignment="1">
      <alignment horizontal="center" vertical="center"/>
    </xf>
    <xf numFmtId="0" fontId="0" fillId="0" borderId="5" xfId="0" applyNumberFormat="1" applyBorder="1" applyAlignment="1"/>
    <xf numFmtId="9" fontId="9" fillId="0" borderId="5" xfId="30" applyFont="1" applyFill="1" applyBorder="1" applyAlignment="1">
      <alignment horizontal="left" wrapText="1" indent="1"/>
    </xf>
    <xf numFmtId="0" fontId="33" fillId="0" borderId="0" xfId="0" applyFont="1"/>
    <xf numFmtId="0" fontId="34" fillId="0" borderId="0" xfId="0" applyFont="1"/>
    <xf numFmtId="0" fontId="33" fillId="0" borderId="0" xfId="0" applyFont="1" applyAlignment="1">
      <alignment horizontal="left" indent="2"/>
    </xf>
    <xf numFmtId="3" fontId="26" fillId="5" borderId="7" xfId="0" applyNumberFormat="1" applyFont="1" applyFill="1" applyBorder="1"/>
    <xf numFmtId="0" fontId="0" fillId="5" borderId="9" xfId="0" applyFill="1" applyBorder="1"/>
    <xf numFmtId="3" fontId="0" fillId="5" borderId="9" xfId="0" applyNumberFormat="1" applyFill="1" applyBorder="1"/>
    <xf numFmtId="0" fontId="0" fillId="5" borderId="11" xfId="0" applyFill="1" applyBorder="1"/>
    <xf numFmtId="0" fontId="26" fillId="5" borderId="7" xfId="0" applyFont="1" applyFill="1" applyBorder="1"/>
    <xf numFmtId="0" fontId="26" fillId="0" borderId="7" xfId="0" applyFont="1" applyFill="1" applyBorder="1"/>
    <xf numFmtId="9" fontId="26" fillId="0" borderId="7" xfId="30" applyFont="1" applyFill="1" applyBorder="1"/>
    <xf numFmtId="168" fontId="5" fillId="0" borderId="0" xfId="21" applyNumberFormat="1" applyFill="1"/>
    <xf numFmtId="15" fontId="5" fillId="0" borderId="9" xfId="21" applyNumberFormat="1" applyFill="1" applyBorder="1"/>
    <xf numFmtId="3" fontId="5" fillId="0" borderId="0" xfId="0" applyNumberFormat="1" applyFont="1" applyFill="1" applyBorder="1"/>
    <xf numFmtId="3" fontId="5" fillId="0" borderId="0" xfId="21" applyNumberFormat="1" applyFill="1" applyBorder="1"/>
    <xf numFmtId="15" fontId="5" fillId="0" borderId="11" xfId="21" applyNumberFormat="1" applyFill="1" applyBorder="1"/>
    <xf numFmtId="3" fontId="0" fillId="0" borderId="13" xfId="0" applyNumberFormat="1" applyFill="1" applyBorder="1"/>
    <xf numFmtId="9" fontId="5" fillId="0" borderId="0" xfId="31" applyFont="1"/>
    <xf numFmtId="9" fontId="5" fillId="0" borderId="0" xfId="31" applyFont="1" applyBorder="1"/>
    <xf numFmtId="166" fontId="5" fillId="0" borderId="0" xfId="21" applyNumberFormat="1" applyBorder="1"/>
    <xf numFmtId="166" fontId="5" fillId="0" borderId="13" xfId="21" applyNumberFormat="1" applyBorder="1"/>
    <xf numFmtId="15" fontId="5" fillId="0" borderId="0" xfId="21" applyNumberFormat="1" applyBorder="1"/>
    <xf numFmtId="3" fontId="0" fillId="0" borderId="0" xfId="0" applyNumberFormat="1" applyBorder="1"/>
    <xf numFmtId="0" fontId="5" fillId="0" borderId="0" xfId="21" applyFont="1"/>
    <xf numFmtId="9" fontId="0" fillId="0" borderId="0" xfId="31" applyFont="1"/>
    <xf numFmtId="9" fontId="5" fillId="0" borderId="0" xfId="21" applyNumberFormat="1" applyFill="1" applyBorder="1"/>
    <xf numFmtId="15" fontId="5" fillId="0" borderId="10" xfId="21" applyNumberFormat="1" applyFill="1" applyBorder="1"/>
    <xf numFmtId="9" fontId="5" fillId="0" borderId="13" xfId="21" applyNumberFormat="1" applyFill="1" applyBorder="1"/>
    <xf numFmtId="0" fontId="6" fillId="0" borderId="13" xfId="21" applyFont="1" applyBorder="1" applyAlignment="1"/>
    <xf numFmtId="0" fontId="6" fillId="0" borderId="4" xfId="21" applyFont="1" applyBorder="1" applyAlignment="1">
      <alignment horizontal="center" vertical="center" wrapText="1"/>
    </xf>
    <xf numFmtId="0" fontId="6" fillId="0" borderId="28" xfId="21" applyFont="1" applyBorder="1" applyAlignment="1">
      <alignment horizontal="center" vertical="center" wrapText="1"/>
    </xf>
    <xf numFmtId="0" fontId="6" fillId="0" borderId="13" xfId="21" applyFont="1" applyBorder="1"/>
    <xf numFmtId="9" fontId="5" fillId="0" borderId="13" xfId="31" applyFont="1" applyBorder="1"/>
    <xf numFmtId="15" fontId="5" fillId="0" borderId="7" xfId="21" applyNumberFormat="1" applyFill="1" applyBorder="1"/>
    <xf numFmtId="15" fontId="5" fillId="0" borderId="11" xfId="21" applyNumberFormat="1" applyBorder="1"/>
    <xf numFmtId="0" fontId="6" fillId="0" borderId="0" xfId="21" applyFont="1" applyBorder="1" applyAlignment="1"/>
    <xf numFmtId="9" fontId="16" fillId="0" borderId="0" xfId="30" applyFont="1" applyFill="1" applyBorder="1"/>
    <xf numFmtId="168" fontId="5" fillId="0" borderId="0" xfId="21" applyNumberFormat="1"/>
    <xf numFmtId="9" fontId="0" fillId="0" borderId="0" xfId="30" applyFont="1"/>
    <xf numFmtId="3" fontId="5" fillId="0" borderId="0" xfId="21" applyNumberFormat="1" applyAlignment="1">
      <alignment horizontal="center"/>
    </xf>
    <xf numFmtId="0" fontId="3" fillId="2" borderId="0" xfId="0" applyFont="1" applyFill="1" applyAlignment="1">
      <alignment horizontal="left"/>
    </xf>
    <xf numFmtId="0" fontId="26" fillId="0" borderId="5" xfId="0" applyFont="1" applyBorder="1" applyAlignment="1">
      <alignment horizontal="center"/>
    </xf>
    <xf numFmtId="3" fontId="6" fillId="0" borderId="7" xfId="21" applyNumberFormat="1" applyFont="1" applyBorder="1" applyAlignment="1">
      <alignment horizontal="center" vertical="center"/>
    </xf>
    <xf numFmtId="3" fontId="6" fillId="0" borderId="11" xfId="21" applyNumberFormat="1" applyFont="1" applyBorder="1" applyAlignment="1">
      <alignment horizontal="center" vertical="center"/>
    </xf>
    <xf numFmtId="3" fontId="6" fillId="0" borderId="7" xfId="21" applyNumberFormat="1" applyFont="1" applyBorder="1" applyAlignment="1">
      <alignment horizontal="center" vertical="center" wrapText="1"/>
    </xf>
    <xf numFmtId="3" fontId="6" fillId="0" borderId="11" xfId="21" applyNumberFormat="1" applyFont="1" applyBorder="1" applyAlignment="1">
      <alignment horizontal="center" vertical="center" wrapText="1"/>
    </xf>
    <xf numFmtId="3" fontId="6" fillId="0" borderId="7" xfId="21" applyNumberFormat="1" applyFont="1" applyFill="1" applyBorder="1" applyAlignment="1">
      <alignment horizontal="center" vertical="center" wrapText="1"/>
    </xf>
    <xf numFmtId="3" fontId="6" fillId="0" borderId="11" xfId="21" applyNumberFormat="1" applyFont="1" applyFill="1" applyBorder="1" applyAlignment="1">
      <alignment horizontal="center" vertical="center" wrapText="1"/>
    </xf>
    <xf numFmtId="0" fontId="6" fillId="0" borderId="4" xfId="21" applyFont="1" applyBorder="1" applyAlignment="1">
      <alignment horizontal="center"/>
    </xf>
    <xf numFmtId="0" fontId="6" fillId="0" borderId="22" xfId="21" applyFont="1" applyBorder="1" applyAlignment="1">
      <alignment horizontal="center"/>
    </xf>
    <xf numFmtId="3" fontId="5" fillId="0" borderId="0" xfId="21" applyNumberFormat="1" applyFont="1" applyAlignment="1">
      <alignment horizontal="left" wrapText="1"/>
    </xf>
    <xf numFmtId="0" fontId="6" fillId="5" borderId="4" xfId="21" applyFont="1" applyFill="1" applyBorder="1" applyAlignment="1">
      <alignment horizontal="center" wrapText="1"/>
    </xf>
    <xf numFmtId="0" fontId="6" fillId="5" borderId="22" xfId="21" applyFont="1" applyFill="1" applyBorder="1" applyAlignment="1">
      <alignment horizontal="center" wrapText="1"/>
    </xf>
    <xf numFmtId="3" fontId="5" fillId="0" borderId="4" xfId="21" applyNumberFormat="1" applyFont="1" applyBorder="1" applyAlignment="1">
      <alignment horizontal="center" wrapText="1"/>
    </xf>
    <xf numFmtId="3" fontId="5" fillId="0" borderId="28" xfId="21" applyNumberFormat="1" applyFont="1" applyBorder="1" applyAlignment="1">
      <alignment horizontal="center" wrapText="1"/>
    </xf>
    <xf numFmtId="3" fontId="5" fillId="0" borderId="22" xfId="21" applyNumberFormat="1" applyFont="1" applyBorder="1" applyAlignment="1">
      <alignment horizontal="center" wrapText="1"/>
    </xf>
    <xf numFmtId="3" fontId="6" fillId="0" borderId="4" xfId="21" applyNumberFormat="1" applyFont="1" applyBorder="1" applyAlignment="1">
      <alignment horizontal="center" vertical="center" wrapText="1"/>
    </xf>
    <xf numFmtId="3" fontId="6" fillId="0" borderId="28" xfId="21" applyNumberFormat="1" applyFont="1" applyBorder="1" applyAlignment="1">
      <alignment horizontal="center" vertical="center" wrapText="1"/>
    </xf>
    <xf numFmtId="3" fontId="6" fillId="0" borderId="22" xfId="21" applyNumberFormat="1" applyFont="1" applyBorder="1" applyAlignment="1">
      <alignment horizontal="center" vertical="center" wrapText="1"/>
    </xf>
    <xf numFmtId="3" fontId="6" fillId="0" borderId="7" xfId="21" applyNumberFormat="1" applyFont="1" applyFill="1" applyBorder="1" applyAlignment="1">
      <alignment horizontal="center" vertical="center"/>
    </xf>
    <xf numFmtId="0" fontId="5" fillId="0" borderId="9" xfId="21" applyFont="1" applyFill="1" applyBorder="1" applyAlignment="1">
      <alignment horizontal="center" vertical="center"/>
    </xf>
    <xf numFmtId="0" fontId="5" fillId="0" borderId="9" xfId="21" applyFont="1" applyBorder="1" applyAlignment="1">
      <alignment horizontal="center" vertical="center" wrapText="1"/>
    </xf>
    <xf numFmtId="3" fontId="6" fillId="0" borderId="6" xfId="21" applyNumberFormat="1" applyFont="1" applyBorder="1" applyAlignment="1">
      <alignment horizontal="center" vertical="center" wrapText="1"/>
    </xf>
    <xf numFmtId="3" fontId="6" fillId="0" borderId="10" xfId="21" applyNumberFormat="1" applyFont="1" applyBorder="1" applyAlignment="1">
      <alignment horizontal="center" vertical="center" wrapText="1"/>
    </xf>
    <xf numFmtId="0" fontId="5" fillId="0" borderId="11" xfId="21" applyFont="1" applyBorder="1" applyAlignment="1">
      <alignment horizontal="center" vertical="center"/>
    </xf>
    <xf numFmtId="0" fontId="5" fillId="0" borderId="11" xfId="21" applyFont="1" applyBorder="1" applyAlignment="1">
      <alignment horizontal="center" vertical="center" wrapText="1"/>
    </xf>
    <xf numFmtId="3" fontId="6" fillId="0" borderId="7" xfId="21" applyNumberFormat="1" applyFont="1" applyBorder="1" applyAlignment="1">
      <alignment horizontal="right" vertical="center"/>
    </xf>
    <xf numFmtId="3" fontId="6" fillId="0" borderId="11" xfId="21" applyNumberFormat="1" applyFont="1" applyBorder="1" applyAlignment="1">
      <alignment horizontal="right" vertical="center"/>
    </xf>
    <xf numFmtId="9" fontId="16" fillId="0" borderId="7" xfId="30" applyFont="1" applyFill="1" applyBorder="1" applyAlignment="1">
      <alignment horizontal="right" vertical="center"/>
    </xf>
    <xf numFmtId="9" fontId="16" fillId="0" borderId="11" xfId="30" applyFont="1" applyFill="1" applyBorder="1" applyAlignment="1">
      <alignment horizontal="right" vertical="center"/>
    </xf>
    <xf numFmtId="0" fontId="6" fillId="3" borderId="7" xfId="40" applyFont="1" applyFill="1" applyBorder="1" applyAlignment="1">
      <alignment horizontal="center" vertical="center"/>
    </xf>
    <xf numFmtId="0" fontId="6" fillId="3" borderId="9" xfId="40" applyFont="1" applyFill="1" applyBorder="1" applyAlignment="1">
      <alignment horizontal="center" vertical="center"/>
    </xf>
    <xf numFmtId="0" fontId="6" fillId="3" borderId="11" xfId="40" applyFont="1" applyFill="1" applyBorder="1" applyAlignment="1">
      <alignment horizontal="center" vertical="center"/>
    </xf>
    <xf numFmtId="0" fontId="6" fillId="3" borderId="4" xfId="40" applyFont="1" applyFill="1" applyBorder="1" applyAlignment="1">
      <alignment horizontal="center" vertical="center"/>
    </xf>
    <xf numFmtId="0" fontId="6" fillId="3" borderId="22" xfId="40" applyFont="1" applyFill="1" applyBorder="1" applyAlignment="1">
      <alignment horizontal="center" vertical="center"/>
    </xf>
    <xf numFmtId="0" fontId="26" fillId="0" borderId="7" xfId="0" applyFont="1" applyBorder="1" applyAlignment="1">
      <alignment horizontal="left" vertical="center" indent="1"/>
    </xf>
    <xf numFmtId="0" fontId="26" fillId="0" borderId="11" xfId="0" applyFont="1" applyBorder="1" applyAlignment="1">
      <alignment horizontal="left" vertical="center" indent="1"/>
    </xf>
    <xf numFmtId="3" fontId="6" fillId="0" borderId="9" xfId="21" applyNumberFormat="1" applyFont="1" applyFill="1" applyBorder="1" applyAlignment="1">
      <alignment horizontal="center" vertical="center" wrapText="1"/>
    </xf>
    <xf numFmtId="3" fontId="6" fillId="0" borderId="9" xfId="21" applyNumberFormat="1" applyFont="1" applyFill="1" applyBorder="1" applyAlignment="1">
      <alignment horizontal="center" vertical="center"/>
    </xf>
    <xf numFmtId="0" fontId="5" fillId="0" borderId="3" xfId="21" applyFill="1" applyBorder="1" applyAlignment="1">
      <alignment horizontal="left" wrapText="1"/>
    </xf>
    <xf numFmtId="0" fontId="5" fillId="0" borderId="0" xfId="21" applyFill="1" applyBorder="1" applyAlignment="1">
      <alignment horizontal="left" wrapText="1"/>
    </xf>
    <xf numFmtId="3" fontId="6" fillId="0" borderId="7" xfId="21" applyNumberFormat="1" applyFont="1" applyFill="1" applyBorder="1" applyAlignment="1">
      <alignment horizontal="left" vertical="center" indent="1"/>
    </xf>
    <xf numFmtId="3" fontId="6" fillId="0" borderId="11" xfId="21" applyNumberFormat="1" applyFont="1" applyFill="1" applyBorder="1" applyAlignment="1">
      <alignment horizontal="left" vertical="center" indent="1"/>
    </xf>
    <xf numFmtId="0" fontId="6" fillId="0" borderId="4" xfId="21" applyFont="1" applyFill="1" applyBorder="1" applyAlignment="1">
      <alignment horizontal="center"/>
    </xf>
    <xf numFmtId="0" fontId="6" fillId="0" borderId="22" xfId="21" applyFont="1" applyFill="1" applyBorder="1" applyAlignment="1">
      <alignment horizontal="center"/>
    </xf>
    <xf numFmtId="3" fontId="6" fillId="0" borderId="9" xfId="21" applyNumberFormat="1" applyFont="1" applyBorder="1" applyAlignment="1">
      <alignment horizontal="center" vertical="center"/>
    </xf>
    <xf numFmtId="3" fontId="6" fillId="4" borderId="7" xfId="21" applyNumberFormat="1" applyFont="1" applyFill="1" applyBorder="1" applyAlignment="1">
      <alignment horizontal="center" vertical="center" wrapText="1"/>
    </xf>
    <xf numFmtId="3" fontId="6" fillId="4" borderId="9" xfId="21" applyNumberFormat="1" applyFont="1" applyFill="1" applyBorder="1" applyAlignment="1">
      <alignment horizontal="center" vertical="center" wrapText="1"/>
    </xf>
    <xf numFmtId="3" fontId="6" fillId="0" borderId="9" xfId="21" applyNumberFormat="1" applyFont="1" applyBorder="1" applyAlignment="1">
      <alignment horizontal="center" vertical="center" wrapText="1"/>
    </xf>
    <xf numFmtId="3" fontId="6" fillId="4" borderId="7" xfId="21" applyNumberFormat="1" applyFont="1" applyFill="1" applyBorder="1" applyAlignment="1">
      <alignment horizontal="center" vertical="center"/>
    </xf>
    <xf numFmtId="3" fontId="6" fillId="4" borderId="9" xfId="21" applyNumberFormat="1" applyFont="1" applyFill="1" applyBorder="1" applyAlignment="1">
      <alignment horizontal="center" vertical="center"/>
    </xf>
    <xf numFmtId="0" fontId="5" fillId="0" borderId="9" xfId="21" applyFont="1" applyBorder="1" applyAlignment="1">
      <alignment horizontal="center" vertical="center"/>
    </xf>
    <xf numFmtId="0" fontId="6" fillId="0" borderId="5" xfId="21" applyFont="1" applyBorder="1" applyAlignment="1">
      <alignment horizontal="center" vertical="center" wrapText="1"/>
    </xf>
    <xf numFmtId="3" fontId="6" fillId="0" borderId="5" xfId="21" applyNumberFormat="1" applyFont="1" applyFill="1" applyBorder="1" applyAlignment="1">
      <alignment horizontal="center" vertical="center" wrapText="1"/>
    </xf>
    <xf numFmtId="3" fontId="6" fillId="3" borderId="5" xfId="21" applyNumberFormat="1" applyFont="1" applyFill="1" applyBorder="1" applyAlignment="1">
      <alignment horizontal="center" vertical="center" wrapText="1"/>
    </xf>
    <xf numFmtId="3" fontId="6" fillId="3" borderId="7" xfId="21" applyNumberFormat="1" applyFont="1" applyFill="1" applyBorder="1" applyAlignment="1">
      <alignment horizontal="center" vertical="center" wrapText="1"/>
    </xf>
    <xf numFmtId="3" fontId="6" fillId="0" borderId="4" xfId="21" applyNumberFormat="1" applyFont="1" applyFill="1" applyBorder="1" applyAlignment="1">
      <alignment horizontal="center"/>
    </xf>
    <xf numFmtId="3" fontId="5" fillId="0" borderId="0" xfId="21" applyNumberFormat="1" applyFont="1" applyFill="1" applyAlignment="1">
      <alignment horizontal="left" wrapText="1"/>
    </xf>
    <xf numFmtId="3" fontId="6" fillId="3" borderId="29" xfId="21" applyNumberFormat="1" applyFont="1" applyFill="1" applyBorder="1" applyAlignment="1">
      <alignment horizontal="center" vertical="center" wrapText="1"/>
    </xf>
    <xf numFmtId="3" fontId="6" fillId="3" borderId="30" xfId="21" applyNumberFormat="1" applyFont="1" applyFill="1" applyBorder="1" applyAlignment="1">
      <alignment horizontal="center" vertical="center" wrapText="1"/>
    </xf>
    <xf numFmtId="3" fontId="6" fillId="0" borderId="22" xfId="21" applyNumberFormat="1" applyFont="1" applyFill="1" applyBorder="1" applyAlignment="1">
      <alignment horizontal="center" vertical="center" wrapText="1"/>
    </xf>
    <xf numFmtId="0" fontId="6" fillId="0" borderId="4" xfId="21" applyFont="1" applyFill="1" applyBorder="1" applyAlignment="1">
      <alignment horizontal="center" vertical="center" wrapText="1"/>
    </xf>
    <xf numFmtId="0" fontId="6" fillId="0" borderId="22" xfId="21" applyFont="1" applyFill="1" applyBorder="1" applyAlignment="1">
      <alignment horizontal="center" vertical="center" wrapText="1"/>
    </xf>
    <xf numFmtId="3" fontId="6" fillId="0" borderId="7" xfId="21" applyNumberFormat="1" applyFont="1" applyFill="1" applyBorder="1" applyAlignment="1">
      <alignment horizontal="center"/>
    </xf>
    <xf numFmtId="3" fontId="6" fillId="0" borderId="11" xfId="21" applyNumberFormat="1" applyFont="1" applyFill="1" applyBorder="1" applyAlignment="1">
      <alignment horizontal="center"/>
    </xf>
    <xf numFmtId="0" fontId="6" fillId="0" borderId="31" xfId="21" applyFont="1" applyBorder="1" applyAlignment="1">
      <alignment horizontal="center"/>
    </xf>
    <xf numFmtId="0" fontId="6" fillId="0" borderId="32" xfId="21" applyFont="1" applyBorder="1" applyAlignment="1">
      <alignment horizontal="center"/>
    </xf>
    <xf numFmtId="0" fontId="26" fillId="0" borderId="7"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49" fontId="26" fillId="0" borderId="6"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12" xfId="0" applyNumberFormat="1" applyFont="1" applyBorder="1" applyAlignment="1">
      <alignment horizontal="center" vertical="center"/>
    </xf>
    <xf numFmtId="49" fontId="26" fillId="0" borderId="4" xfId="0" applyNumberFormat="1" applyFont="1" applyBorder="1" applyAlignment="1">
      <alignment horizontal="center" vertical="center"/>
    </xf>
    <xf numFmtId="49" fontId="26" fillId="0" borderId="28" xfId="0" applyNumberFormat="1" applyFont="1" applyBorder="1" applyAlignment="1">
      <alignment horizontal="center" vertical="center"/>
    </xf>
    <xf numFmtId="49" fontId="26" fillId="0" borderId="22" xfId="0" applyNumberFormat="1" applyFont="1" applyBorder="1" applyAlignment="1">
      <alignment horizontal="center" vertical="center"/>
    </xf>
    <xf numFmtId="3" fontId="6" fillId="0" borderId="10" xfId="21" applyNumberFormat="1" applyFont="1" applyBorder="1" applyAlignment="1">
      <alignment horizontal="center" vertical="center"/>
    </xf>
    <xf numFmtId="0" fontId="26" fillId="0" borderId="5" xfId="0" applyFont="1" applyBorder="1" applyAlignment="1">
      <alignment horizontal="center" vertical="top" wrapText="1"/>
    </xf>
    <xf numFmtId="0" fontId="0" fillId="0" borderId="5" xfId="0"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0" fillId="0" borderId="2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6" fillId="0" borderId="4" xfId="0" applyFont="1" applyBorder="1" applyAlignment="1">
      <alignment horizontal="center"/>
    </xf>
    <xf numFmtId="0" fontId="26" fillId="0" borderId="28" xfId="0" applyFont="1" applyBorder="1" applyAlignment="1">
      <alignment horizontal="center"/>
    </xf>
    <xf numFmtId="0" fontId="26" fillId="0" borderId="22" xfId="0" applyFont="1" applyBorder="1" applyAlignment="1">
      <alignment horizontal="center"/>
    </xf>
    <xf numFmtId="0" fontId="5" fillId="0" borderId="0" xfId="21" applyFill="1" applyAlignment="1">
      <alignment horizontal="left" wrapText="1"/>
    </xf>
    <xf numFmtId="3" fontId="6" fillId="5" borderId="7" xfId="21" applyNumberFormat="1" applyFont="1" applyFill="1" applyBorder="1" applyAlignment="1">
      <alignment horizontal="center" vertical="center"/>
    </xf>
    <xf numFmtId="3" fontId="6" fillId="5" borderId="11" xfId="21" applyNumberFormat="1" applyFont="1" applyFill="1" applyBorder="1" applyAlignment="1">
      <alignment horizontal="center" vertical="center"/>
    </xf>
    <xf numFmtId="0" fontId="6" fillId="3" borderId="4" xfId="21" applyFont="1" applyFill="1" applyBorder="1" applyAlignment="1">
      <alignment horizontal="center"/>
    </xf>
    <xf numFmtId="0" fontId="6" fillId="3" borderId="22" xfId="21" applyFont="1" applyFill="1" applyBorder="1" applyAlignment="1">
      <alignment horizontal="center"/>
    </xf>
  </cellXfs>
  <cellStyles count="44">
    <cellStyle name="Bulletin Cells" xfId="1"/>
    <cellStyle name="Comma" xfId="2" builtinId="3"/>
    <cellStyle name="Comma 2" xfId="3"/>
    <cellStyle name="Comma 3" xfId="4"/>
    <cellStyle name="Heading" xfId="5"/>
    <cellStyle name="Heading 1 1" xfId="6"/>
    <cellStyle name="Hyperlink" xfId="7" builtinId="8"/>
    <cellStyle name="Hyperlink 10" xfId="8"/>
    <cellStyle name="Hyperlink 11" xfId="9"/>
    <cellStyle name="Hyperlink 12" xfId="10"/>
    <cellStyle name="Hyperlink 13" xfId="11"/>
    <cellStyle name="Hyperlink 14" xfId="12"/>
    <cellStyle name="Hyperlink 2" xfId="13"/>
    <cellStyle name="Hyperlink 3" xfId="14"/>
    <cellStyle name="Hyperlink 4" xfId="15"/>
    <cellStyle name="Hyperlink 5" xfId="16"/>
    <cellStyle name="Hyperlink 6" xfId="17"/>
    <cellStyle name="Hyperlink 7" xfId="18"/>
    <cellStyle name="Hyperlink 8" xfId="19"/>
    <cellStyle name="Hyperlink 9" xfId="20"/>
    <cellStyle name="Normal" xfId="0" builtinId="0"/>
    <cellStyle name="Normal 10" xfId="43"/>
    <cellStyle name="Normal 2" xfId="21"/>
    <cellStyle name="Normal 2 2" xfId="22"/>
    <cellStyle name="Normal 2 3" xfId="23"/>
    <cellStyle name="Normal 3" xfId="24"/>
    <cellStyle name="Normal 4" xfId="25"/>
    <cellStyle name="Normal 5" xfId="26"/>
    <cellStyle name="Normal 6" xfId="27"/>
    <cellStyle name="Normal 7" xfId="28"/>
    <cellStyle name="Normal 8" xfId="29"/>
    <cellStyle name="Normal 9" xfId="42"/>
    <cellStyle name="Percent" xfId="30" builtinId="5"/>
    <cellStyle name="Percent 2" xfId="31"/>
    <cellStyle name="Percent 2 2" xfId="32"/>
    <cellStyle name="Percent 3" xfId="33"/>
    <cellStyle name="Percent 4" xfId="34"/>
    <cellStyle name="Table Cells" xfId="35"/>
    <cellStyle name="Table Cells 2" xfId="36"/>
    <cellStyle name="Table Column Headings" xfId="37"/>
    <cellStyle name="Table Number" xfId="38"/>
    <cellStyle name="Table Number 2" xfId="39"/>
    <cellStyle name="Table Row Headings" xfId="40"/>
    <cellStyle name="Table Title"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theme/theme1.xml" Type="http://schemas.openxmlformats.org/officeDocument/2006/relationships/theme"/><Relationship Id="rId39" Target="styles.xml" Type="http://schemas.openxmlformats.org/officeDocument/2006/relationships/styles"/><Relationship Id="rId4" Target="worksheets/sheet4.xml" Type="http://schemas.openxmlformats.org/officeDocument/2006/relationships/worksheet"/><Relationship Id="rId40" Target="sharedStrings.xml" Type="http://schemas.openxmlformats.org/officeDocument/2006/relationships/sharedStrings"/><Relationship Id="rId41" Target="calcChain.xml" Type="http://schemas.openxmlformats.org/officeDocument/2006/relationships/calcChain"/><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Table%201'!A1" Type="http://schemas.openxmlformats.org/officeDocument/2006/relationships/hyperlink"/><Relationship Id="rId10" Target="#'Table%2010'!A1" Type="http://schemas.openxmlformats.org/officeDocument/2006/relationships/hyperlink"/><Relationship Id="rId11" Target="#'Table%2011'!A1" Type="http://schemas.openxmlformats.org/officeDocument/2006/relationships/hyperlink"/><Relationship Id="rId12" Target="#'Table%2013'!A1" Type="http://schemas.openxmlformats.org/officeDocument/2006/relationships/hyperlink"/><Relationship Id="rId13" Target="#'Table%2014'!A1" Type="http://schemas.openxmlformats.org/officeDocument/2006/relationships/hyperlink"/><Relationship Id="rId14" Target="#'Table%2015'!A1" Type="http://schemas.openxmlformats.org/officeDocument/2006/relationships/hyperlink"/><Relationship Id="rId15" Target="#'Table%2016'!A1" Type="http://schemas.openxmlformats.org/officeDocument/2006/relationships/hyperlink"/><Relationship Id="rId16" Target="#'Table%2017'!A1" Type="http://schemas.openxmlformats.org/officeDocument/2006/relationships/hyperlink"/><Relationship Id="rId17" Target="#'Table%2019'!A1" Type="http://schemas.openxmlformats.org/officeDocument/2006/relationships/hyperlink"/><Relationship Id="rId18" Target="#'Table%2018'!A1" Type="http://schemas.openxmlformats.org/officeDocument/2006/relationships/hyperlink"/><Relationship Id="rId19" Target="#'Table%2020'!A1" Type="http://schemas.openxmlformats.org/officeDocument/2006/relationships/hyperlink"/><Relationship Id="rId2" Target="#'Table%202'!A1" Type="http://schemas.openxmlformats.org/officeDocument/2006/relationships/hyperlink"/><Relationship Id="rId20" Target="#'Table%2021'!A1" Type="http://schemas.openxmlformats.org/officeDocument/2006/relationships/hyperlink"/><Relationship Id="rId21" Target="#'Table%2022'!A1" Type="http://schemas.openxmlformats.org/officeDocument/2006/relationships/hyperlink"/><Relationship Id="rId22" Target="#'Table%2030'!A1" Type="http://schemas.openxmlformats.org/officeDocument/2006/relationships/hyperlink"/><Relationship Id="rId23" Target="#'Table%2031'!A1" Type="http://schemas.openxmlformats.org/officeDocument/2006/relationships/hyperlink"/><Relationship Id="rId24" Target="#'Table%2032'!A1" Type="http://schemas.openxmlformats.org/officeDocument/2006/relationships/hyperlink"/><Relationship Id="rId25" Target="#'Table%2033'!A1" Type="http://schemas.openxmlformats.org/officeDocument/2006/relationships/hyperlink"/><Relationship Id="rId26" Target="../media/image1.emf" Type="http://schemas.openxmlformats.org/officeDocument/2006/relationships/image"/><Relationship Id="rId27" Target="#'Table%2012'!A1" Type="http://schemas.openxmlformats.org/officeDocument/2006/relationships/hyperlink"/><Relationship Id="rId28" Target="#'Table%2011c'!A1" Type="http://schemas.openxmlformats.org/officeDocument/2006/relationships/hyperlink"/><Relationship Id="rId29" Target="#'Table%2023'!A1" Type="http://schemas.openxmlformats.org/officeDocument/2006/relationships/hyperlink"/><Relationship Id="rId3" Target="#'Table%203'!A1" Type="http://schemas.openxmlformats.org/officeDocument/2006/relationships/hyperlink"/><Relationship Id="rId30" Target="#'Table%2024'!A1" Type="http://schemas.openxmlformats.org/officeDocument/2006/relationships/hyperlink"/><Relationship Id="rId31" Target="#'Table%2025'!A1" Type="http://schemas.openxmlformats.org/officeDocument/2006/relationships/hyperlink"/><Relationship Id="rId32" Target="#'Table%2026'!A1" Type="http://schemas.openxmlformats.org/officeDocument/2006/relationships/hyperlink"/><Relationship Id="rId33" Target="#'Table%2027'!A1" Type="http://schemas.openxmlformats.org/officeDocument/2006/relationships/hyperlink"/><Relationship Id="rId34" Target="#'Table%2028'!A1" Type="http://schemas.openxmlformats.org/officeDocument/2006/relationships/hyperlink"/><Relationship Id="rId35" Target="#'Table%2029'!A1" Type="http://schemas.openxmlformats.org/officeDocument/2006/relationships/hyperlink"/><Relationship Id="rId36" Target="#'HL3%20Data%20Quality'!A1" Type="http://schemas.openxmlformats.org/officeDocument/2006/relationships/hyperlink"/><Relationship Id="rId4" Target="#'Table%204'!A1" Type="http://schemas.openxmlformats.org/officeDocument/2006/relationships/hyperlink"/><Relationship Id="rId5" Target="#'Table%205'!A1" Type="http://schemas.openxmlformats.org/officeDocument/2006/relationships/hyperlink"/><Relationship Id="rId6" Target="#'Table%206'!A1" Type="http://schemas.openxmlformats.org/officeDocument/2006/relationships/hyperlink"/><Relationship Id="rId7" Target="#'Table%207'!A1" Type="http://schemas.openxmlformats.org/officeDocument/2006/relationships/hyperlink"/><Relationship Id="rId8" Target="#'Table%208'!A1" Type="http://schemas.openxmlformats.org/officeDocument/2006/relationships/hyperlink"/><Relationship Id="rId9" Target="#'Table%209'!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190500</xdr:colOff>
      <xdr:row>13</xdr:row>
      <xdr:rowOff>66675</xdr:rowOff>
    </xdr:from>
    <xdr:to>
      <xdr:col>0</xdr:col>
      <xdr:colOff>276225</xdr:colOff>
      <xdr:row>13</xdr:row>
      <xdr:rowOff>133350</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19075" y="2343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15</xdr:row>
      <xdr:rowOff>66675</xdr:rowOff>
    </xdr:from>
    <xdr:to>
      <xdr:col>0</xdr:col>
      <xdr:colOff>276225</xdr:colOff>
      <xdr:row>15</xdr:row>
      <xdr:rowOff>133350</xdr:rowOff>
    </xdr:to>
    <xdr:sp macro="" textlink="">
      <xdr:nvSpPr>
        <xdr:cNvPr id="4" name="Right Arrow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219075" y="2343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18</xdr:row>
      <xdr:rowOff>66675</xdr:rowOff>
    </xdr:from>
    <xdr:to>
      <xdr:col>0</xdr:col>
      <xdr:colOff>276225</xdr:colOff>
      <xdr:row>18</xdr:row>
      <xdr:rowOff>133350</xdr:rowOff>
    </xdr:to>
    <xdr:sp macro="" textlink="">
      <xdr:nvSpPr>
        <xdr:cNvPr id="6" name="Right Arrow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19075" y="2343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20</xdr:row>
      <xdr:rowOff>66675</xdr:rowOff>
    </xdr:from>
    <xdr:to>
      <xdr:col>0</xdr:col>
      <xdr:colOff>276225</xdr:colOff>
      <xdr:row>20</xdr:row>
      <xdr:rowOff>133350</xdr:rowOff>
    </xdr:to>
    <xdr:sp macro="" textlink="">
      <xdr:nvSpPr>
        <xdr:cNvPr id="7" name="Right Arrow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19075" y="2343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22</xdr:row>
      <xdr:rowOff>66675</xdr:rowOff>
    </xdr:from>
    <xdr:to>
      <xdr:col>0</xdr:col>
      <xdr:colOff>276225</xdr:colOff>
      <xdr:row>22</xdr:row>
      <xdr:rowOff>133350</xdr:rowOff>
    </xdr:to>
    <xdr:sp macro="" textlink="">
      <xdr:nvSpPr>
        <xdr:cNvPr id="8" name="Right Arrow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219075" y="2343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24</xdr:row>
      <xdr:rowOff>66675</xdr:rowOff>
    </xdr:from>
    <xdr:to>
      <xdr:col>0</xdr:col>
      <xdr:colOff>276225</xdr:colOff>
      <xdr:row>24</xdr:row>
      <xdr:rowOff>133350</xdr:rowOff>
    </xdr:to>
    <xdr:sp macro="" textlink="">
      <xdr:nvSpPr>
        <xdr:cNvPr id="9" name="Right Arrow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19075" y="2343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27</xdr:row>
      <xdr:rowOff>66675</xdr:rowOff>
    </xdr:from>
    <xdr:to>
      <xdr:col>0</xdr:col>
      <xdr:colOff>276225</xdr:colOff>
      <xdr:row>27</xdr:row>
      <xdr:rowOff>133350</xdr:rowOff>
    </xdr:to>
    <xdr:sp macro="" textlink="">
      <xdr:nvSpPr>
        <xdr:cNvPr id="11" name="Right Arrow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219075" y="2343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30</xdr:row>
      <xdr:rowOff>66675</xdr:rowOff>
    </xdr:from>
    <xdr:to>
      <xdr:col>0</xdr:col>
      <xdr:colOff>276225</xdr:colOff>
      <xdr:row>30</xdr:row>
      <xdr:rowOff>133350</xdr:rowOff>
    </xdr:to>
    <xdr:sp macro="" textlink="">
      <xdr:nvSpPr>
        <xdr:cNvPr id="13" name="Right Arrow 12">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219075" y="461010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33</xdr:row>
      <xdr:rowOff>66675</xdr:rowOff>
    </xdr:from>
    <xdr:to>
      <xdr:col>0</xdr:col>
      <xdr:colOff>276225</xdr:colOff>
      <xdr:row>33</xdr:row>
      <xdr:rowOff>133350</xdr:rowOff>
    </xdr:to>
    <xdr:sp macro="" textlink="">
      <xdr:nvSpPr>
        <xdr:cNvPr id="15" name="Right Arrow 14">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36</xdr:row>
      <xdr:rowOff>66675</xdr:rowOff>
    </xdr:from>
    <xdr:to>
      <xdr:col>0</xdr:col>
      <xdr:colOff>276225</xdr:colOff>
      <xdr:row>36</xdr:row>
      <xdr:rowOff>133350</xdr:rowOff>
    </xdr:to>
    <xdr:sp macro="" textlink="">
      <xdr:nvSpPr>
        <xdr:cNvPr id="16" name="Right Arrow 15">
          <a:hlinkClick xmlns:r="http://schemas.openxmlformats.org/officeDocument/2006/relationships" r:id="rId10"/>
          <a:extLst>
            <a:ext uri="{FF2B5EF4-FFF2-40B4-BE49-F238E27FC236}">
              <a16:creationId xmlns:a16="http://schemas.microsoft.com/office/drawing/2014/main" id="{00000000-0008-0000-0000-000010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41</xdr:row>
      <xdr:rowOff>66675</xdr:rowOff>
    </xdr:from>
    <xdr:to>
      <xdr:col>0</xdr:col>
      <xdr:colOff>276225</xdr:colOff>
      <xdr:row>41</xdr:row>
      <xdr:rowOff>133350</xdr:rowOff>
    </xdr:to>
    <xdr:sp macro="" textlink="">
      <xdr:nvSpPr>
        <xdr:cNvPr id="17" name="Right Arrow 16">
          <a:hlinkClick xmlns:r="http://schemas.openxmlformats.org/officeDocument/2006/relationships" r:id="rId11"/>
          <a:extLst>
            <a:ext uri="{FF2B5EF4-FFF2-40B4-BE49-F238E27FC236}">
              <a16:creationId xmlns:a16="http://schemas.microsoft.com/office/drawing/2014/main" id="{00000000-0008-0000-0000-000011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47</xdr:row>
      <xdr:rowOff>66675</xdr:rowOff>
    </xdr:from>
    <xdr:to>
      <xdr:col>0</xdr:col>
      <xdr:colOff>276225</xdr:colOff>
      <xdr:row>47</xdr:row>
      <xdr:rowOff>133350</xdr:rowOff>
    </xdr:to>
    <xdr:sp macro="" textlink="">
      <xdr:nvSpPr>
        <xdr:cNvPr id="18" name="Right Arrow 17">
          <a:hlinkClick xmlns:r="http://schemas.openxmlformats.org/officeDocument/2006/relationships" r:id="rId12"/>
          <a:extLst>
            <a:ext uri="{FF2B5EF4-FFF2-40B4-BE49-F238E27FC236}">
              <a16:creationId xmlns:a16="http://schemas.microsoft.com/office/drawing/2014/main" id="{00000000-0008-0000-0000-000012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49</xdr:row>
      <xdr:rowOff>66675</xdr:rowOff>
    </xdr:from>
    <xdr:to>
      <xdr:col>0</xdr:col>
      <xdr:colOff>276225</xdr:colOff>
      <xdr:row>49</xdr:row>
      <xdr:rowOff>133350</xdr:rowOff>
    </xdr:to>
    <xdr:sp macro="" textlink="">
      <xdr:nvSpPr>
        <xdr:cNvPr id="19" name="Right Arrow 18">
          <a:hlinkClick xmlns:r="http://schemas.openxmlformats.org/officeDocument/2006/relationships" r:id="rId13"/>
          <a:extLst>
            <a:ext uri="{FF2B5EF4-FFF2-40B4-BE49-F238E27FC236}">
              <a16:creationId xmlns:a16="http://schemas.microsoft.com/office/drawing/2014/main" id="{00000000-0008-0000-0000-000013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52</xdr:row>
      <xdr:rowOff>66675</xdr:rowOff>
    </xdr:from>
    <xdr:to>
      <xdr:col>0</xdr:col>
      <xdr:colOff>276225</xdr:colOff>
      <xdr:row>52</xdr:row>
      <xdr:rowOff>133350</xdr:rowOff>
    </xdr:to>
    <xdr:sp macro="" textlink="">
      <xdr:nvSpPr>
        <xdr:cNvPr id="20" name="Right Arrow 19">
          <a:hlinkClick xmlns:r="http://schemas.openxmlformats.org/officeDocument/2006/relationships" r:id="rId14"/>
          <a:extLst>
            <a:ext uri="{FF2B5EF4-FFF2-40B4-BE49-F238E27FC236}">
              <a16:creationId xmlns:a16="http://schemas.microsoft.com/office/drawing/2014/main" id="{00000000-0008-0000-0000-000014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54</xdr:row>
      <xdr:rowOff>66675</xdr:rowOff>
    </xdr:from>
    <xdr:to>
      <xdr:col>0</xdr:col>
      <xdr:colOff>276225</xdr:colOff>
      <xdr:row>54</xdr:row>
      <xdr:rowOff>133350</xdr:rowOff>
    </xdr:to>
    <xdr:sp macro="" textlink="">
      <xdr:nvSpPr>
        <xdr:cNvPr id="21" name="Right Arrow 20">
          <a:hlinkClick xmlns:r="http://schemas.openxmlformats.org/officeDocument/2006/relationships" r:id="rId15"/>
          <a:extLst>
            <a:ext uri="{FF2B5EF4-FFF2-40B4-BE49-F238E27FC236}">
              <a16:creationId xmlns:a16="http://schemas.microsoft.com/office/drawing/2014/main" id="{00000000-0008-0000-0000-000015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60</xdr:row>
      <xdr:rowOff>66675</xdr:rowOff>
    </xdr:from>
    <xdr:to>
      <xdr:col>0</xdr:col>
      <xdr:colOff>276225</xdr:colOff>
      <xdr:row>60</xdr:row>
      <xdr:rowOff>133350</xdr:rowOff>
    </xdr:to>
    <xdr:sp macro="" textlink="">
      <xdr:nvSpPr>
        <xdr:cNvPr id="22" name="Right Arrow 21">
          <a:hlinkClick xmlns:r="http://schemas.openxmlformats.org/officeDocument/2006/relationships" r:id="rId16"/>
          <a:extLst>
            <a:ext uri="{FF2B5EF4-FFF2-40B4-BE49-F238E27FC236}">
              <a16:creationId xmlns:a16="http://schemas.microsoft.com/office/drawing/2014/main" id="{00000000-0008-0000-0000-000016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64</xdr:row>
      <xdr:rowOff>66675</xdr:rowOff>
    </xdr:from>
    <xdr:to>
      <xdr:col>0</xdr:col>
      <xdr:colOff>276225</xdr:colOff>
      <xdr:row>64</xdr:row>
      <xdr:rowOff>133350</xdr:rowOff>
    </xdr:to>
    <xdr:sp macro="" textlink="">
      <xdr:nvSpPr>
        <xdr:cNvPr id="23" name="Right Arrow 22">
          <a:hlinkClick xmlns:r="http://schemas.openxmlformats.org/officeDocument/2006/relationships" r:id="rId17"/>
          <a:extLst>
            <a:ext uri="{FF2B5EF4-FFF2-40B4-BE49-F238E27FC236}">
              <a16:creationId xmlns:a16="http://schemas.microsoft.com/office/drawing/2014/main" id="{00000000-0008-0000-0000-000017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62</xdr:row>
      <xdr:rowOff>66675</xdr:rowOff>
    </xdr:from>
    <xdr:to>
      <xdr:col>0</xdr:col>
      <xdr:colOff>276225</xdr:colOff>
      <xdr:row>62</xdr:row>
      <xdr:rowOff>133350</xdr:rowOff>
    </xdr:to>
    <xdr:sp macro="" textlink="">
      <xdr:nvSpPr>
        <xdr:cNvPr id="24" name="Right Arrow 23">
          <a:hlinkClick xmlns:r="http://schemas.openxmlformats.org/officeDocument/2006/relationships" r:id="rId18"/>
          <a:extLst>
            <a:ext uri="{FF2B5EF4-FFF2-40B4-BE49-F238E27FC236}">
              <a16:creationId xmlns:a16="http://schemas.microsoft.com/office/drawing/2014/main" id="{00000000-0008-0000-0000-000018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66</xdr:row>
      <xdr:rowOff>66675</xdr:rowOff>
    </xdr:from>
    <xdr:to>
      <xdr:col>0</xdr:col>
      <xdr:colOff>276225</xdr:colOff>
      <xdr:row>66</xdr:row>
      <xdr:rowOff>133350</xdr:rowOff>
    </xdr:to>
    <xdr:sp macro="" textlink="">
      <xdr:nvSpPr>
        <xdr:cNvPr id="25" name="Right Arrow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68</xdr:row>
      <xdr:rowOff>66675</xdr:rowOff>
    </xdr:from>
    <xdr:to>
      <xdr:col>0</xdr:col>
      <xdr:colOff>276225</xdr:colOff>
      <xdr:row>68</xdr:row>
      <xdr:rowOff>133350</xdr:rowOff>
    </xdr:to>
    <xdr:sp macro="" textlink="">
      <xdr:nvSpPr>
        <xdr:cNvPr id="26" name="Right Arrow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70</xdr:row>
      <xdr:rowOff>66675</xdr:rowOff>
    </xdr:from>
    <xdr:to>
      <xdr:col>0</xdr:col>
      <xdr:colOff>276225</xdr:colOff>
      <xdr:row>70</xdr:row>
      <xdr:rowOff>133350</xdr:rowOff>
    </xdr:to>
    <xdr:sp macro="" textlink="">
      <xdr:nvSpPr>
        <xdr:cNvPr id="27" name="Right Arrow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88</xdr:row>
      <xdr:rowOff>66675</xdr:rowOff>
    </xdr:from>
    <xdr:to>
      <xdr:col>0</xdr:col>
      <xdr:colOff>276225</xdr:colOff>
      <xdr:row>88</xdr:row>
      <xdr:rowOff>133350</xdr:rowOff>
    </xdr:to>
    <xdr:sp macro="" textlink="">
      <xdr:nvSpPr>
        <xdr:cNvPr id="29" name="Right Arrow 28">
          <a:hlinkClick xmlns:r="http://schemas.openxmlformats.org/officeDocument/2006/relationships" r:id="rId22"/>
          <a:extLst>
            <a:ext uri="{FF2B5EF4-FFF2-40B4-BE49-F238E27FC236}">
              <a16:creationId xmlns:a16="http://schemas.microsoft.com/office/drawing/2014/main" id="{00000000-0008-0000-0000-00001D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90</xdr:row>
      <xdr:rowOff>66675</xdr:rowOff>
    </xdr:from>
    <xdr:to>
      <xdr:col>0</xdr:col>
      <xdr:colOff>276225</xdr:colOff>
      <xdr:row>90</xdr:row>
      <xdr:rowOff>133350</xdr:rowOff>
    </xdr:to>
    <xdr:sp macro="" textlink="">
      <xdr:nvSpPr>
        <xdr:cNvPr id="30" name="Right Arrow 29">
          <a:hlinkClick xmlns:r="http://schemas.openxmlformats.org/officeDocument/2006/relationships" r:id="rId23"/>
          <a:extLst>
            <a:ext uri="{FF2B5EF4-FFF2-40B4-BE49-F238E27FC236}">
              <a16:creationId xmlns:a16="http://schemas.microsoft.com/office/drawing/2014/main" id="{00000000-0008-0000-0000-00001E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92</xdr:row>
      <xdr:rowOff>66675</xdr:rowOff>
    </xdr:from>
    <xdr:to>
      <xdr:col>0</xdr:col>
      <xdr:colOff>276225</xdr:colOff>
      <xdr:row>92</xdr:row>
      <xdr:rowOff>133350</xdr:rowOff>
    </xdr:to>
    <xdr:sp macro="" textlink="">
      <xdr:nvSpPr>
        <xdr:cNvPr id="31" name="Right Arrow 30">
          <a:hlinkClick xmlns:r="http://schemas.openxmlformats.org/officeDocument/2006/relationships" r:id="rId24"/>
          <a:extLst>
            <a:ext uri="{FF2B5EF4-FFF2-40B4-BE49-F238E27FC236}">
              <a16:creationId xmlns:a16="http://schemas.microsoft.com/office/drawing/2014/main" id="{00000000-0008-0000-0000-00001F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94</xdr:row>
      <xdr:rowOff>66675</xdr:rowOff>
    </xdr:from>
    <xdr:to>
      <xdr:col>0</xdr:col>
      <xdr:colOff>276225</xdr:colOff>
      <xdr:row>94</xdr:row>
      <xdr:rowOff>133350</xdr:rowOff>
    </xdr:to>
    <xdr:sp macro="" textlink="">
      <xdr:nvSpPr>
        <xdr:cNvPr id="32" name="Right Arrow 31">
          <a:hlinkClick xmlns:r="http://schemas.openxmlformats.org/officeDocument/2006/relationships" r:id="rId25"/>
          <a:extLst>
            <a:ext uri="{FF2B5EF4-FFF2-40B4-BE49-F238E27FC236}">
              <a16:creationId xmlns:a16="http://schemas.microsoft.com/office/drawing/2014/main" id="{00000000-0008-0000-0000-000020000000}"/>
            </a:ext>
          </a:extLst>
        </xdr:cNvPr>
        <xdr:cNvSpPr/>
      </xdr:nvSpPr>
      <xdr:spPr>
        <a:xfrm>
          <a:off x="219075" y="5095875"/>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209550</xdr:colOff>
      <xdr:row>0</xdr:row>
      <xdr:rowOff>28575</xdr:rowOff>
    </xdr:from>
    <xdr:to>
      <xdr:col>5</xdr:col>
      <xdr:colOff>247650</xdr:colOff>
      <xdr:row>7</xdr:row>
      <xdr:rowOff>0</xdr:rowOff>
    </xdr:to>
    <xdr:pic>
      <xdr:nvPicPr>
        <xdr:cNvPr id="1236" name="Picture 33"/>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b="52863"/>
        <a:stretch>
          <a:fillRect/>
        </a:stretch>
      </xdr:blipFill>
      <xdr:spPr bwMode="auto">
        <a:xfrm>
          <a:off x="7639050" y="28575"/>
          <a:ext cx="1219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45</xdr:row>
      <xdr:rowOff>66675</xdr:rowOff>
    </xdr:from>
    <xdr:to>
      <xdr:col>0</xdr:col>
      <xdr:colOff>276225</xdr:colOff>
      <xdr:row>45</xdr:row>
      <xdr:rowOff>133350</xdr:rowOff>
    </xdr:to>
    <xdr:sp macro="" textlink="">
      <xdr:nvSpPr>
        <xdr:cNvPr id="35" name="Right Arrow 34">
          <a:hlinkClick xmlns:r="http://schemas.openxmlformats.org/officeDocument/2006/relationships" r:id="rId27"/>
          <a:extLst>
            <a:ext uri="{FF2B5EF4-FFF2-40B4-BE49-F238E27FC236}">
              <a16:creationId xmlns:a16="http://schemas.microsoft.com/office/drawing/2014/main" id="{00000000-0008-0000-0000-000023000000}"/>
            </a:ext>
          </a:extLst>
        </xdr:cNvPr>
        <xdr:cNvSpPr/>
      </xdr:nvSpPr>
      <xdr:spPr>
        <a:xfrm>
          <a:off x="219075" y="75247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43</xdr:row>
      <xdr:rowOff>66675</xdr:rowOff>
    </xdr:from>
    <xdr:to>
      <xdr:col>0</xdr:col>
      <xdr:colOff>276225</xdr:colOff>
      <xdr:row>43</xdr:row>
      <xdr:rowOff>133350</xdr:rowOff>
    </xdr:to>
    <xdr:sp macro="" textlink="">
      <xdr:nvSpPr>
        <xdr:cNvPr id="33" name="Right Arrow 32">
          <a:hlinkClick xmlns:r="http://schemas.openxmlformats.org/officeDocument/2006/relationships" r:id="rId28"/>
          <a:extLst>
            <a:ext uri="{FF2B5EF4-FFF2-40B4-BE49-F238E27FC236}">
              <a16:creationId xmlns:a16="http://schemas.microsoft.com/office/drawing/2014/main" id="{00000000-0008-0000-0000-000021000000}"/>
            </a:ext>
          </a:extLst>
        </xdr:cNvPr>
        <xdr:cNvSpPr/>
      </xdr:nvSpPr>
      <xdr:spPr>
        <a:xfrm>
          <a:off x="219075" y="720090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72</xdr:row>
      <xdr:rowOff>66675</xdr:rowOff>
    </xdr:from>
    <xdr:to>
      <xdr:col>0</xdr:col>
      <xdr:colOff>276225</xdr:colOff>
      <xdr:row>72</xdr:row>
      <xdr:rowOff>133350</xdr:rowOff>
    </xdr:to>
    <xdr:sp macro="" textlink="">
      <xdr:nvSpPr>
        <xdr:cNvPr id="36" name="Right Arrow 35">
          <a:hlinkClick xmlns:r="http://schemas.openxmlformats.org/officeDocument/2006/relationships" r:id="rId29"/>
          <a:extLst>
            <a:ext uri="{FF2B5EF4-FFF2-40B4-BE49-F238E27FC236}">
              <a16:creationId xmlns:a16="http://schemas.microsoft.com/office/drawing/2014/main" id="{00000000-0008-0000-0000-000024000000}"/>
            </a:ext>
          </a:extLst>
        </xdr:cNvPr>
        <xdr:cNvSpPr/>
      </xdr:nvSpPr>
      <xdr:spPr>
        <a:xfrm>
          <a:off x="219075" y="12249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74</xdr:row>
      <xdr:rowOff>66675</xdr:rowOff>
    </xdr:from>
    <xdr:to>
      <xdr:col>0</xdr:col>
      <xdr:colOff>276225</xdr:colOff>
      <xdr:row>74</xdr:row>
      <xdr:rowOff>133350</xdr:rowOff>
    </xdr:to>
    <xdr:sp macro="" textlink="">
      <xdr:nvSpPr>
        <xdr:cNvPr id="37" name="Right Arrow 36">
          <a:hlinkClick xmlns:r="http://schemas.openxmlformats.org/officeDocument/2006/relationships" r:id="rId30"/>
          <a:extLst>
            <a:ext uri="{FF2B5EF4-FFF2-40B4-BE49-F238E27FC236}">
              <a16:creationId xmlns:a16="http://schemas.microsoft.com/office/drawing/2014/main" id="{00000000-0008-0000-0000-000025000000}"/>
            </a:ext>
          </a:extLst>
        </xdr:cNvPr>
        <xdr:cNvSpPr/>
      </xdr:nvSpPr>
      <xdr:spPr>
        <a:xfrm>
          <a:off x="219075" y="12249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76</xdr:row>
      <xdr:rowOff>66675</xdr:rowOff>
    </xdr:from>
    <xdr:to>
      <xdr:col>0</xdr:col>
      <xdr:colOff>276225</xdr:colOff>
      <xdr:row>76</xdr:row>
      <xdr:rowOff>133350</xdr:rowOff>
    </xdr:to>
    <xdr:sp macro="" textlink="">
      <xdr:nvSpPr>
        <xdr:cNvPr id="38" name="Right Arrow 37">
          <a:hlinkClick xmlns:r="http://schemas.openxmlformats.org/officeDocument/2006/relationships" r:id="rId31"/>
          <a:extLst>
            <a:ext uri="{FF2B5EF4-FFF2-40B4-BE49-F238E27FC236}">
              <a16:creationId xmlns:a16="http://schemas.microsoft.com/office/drawing/2014/main" id="{00000000-0008-0000-0000-000026000000}"/>
            </a:ext>
          </a:extLst>
        </xdr:cNvPr>
        <xdr:cNvSpPr/>
      </xdr:nvSpPr>
      <xdr:spPr>
        <a:xfrm>
          <a:off x="219075" y="12249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78</xdr:row>
      <xdr:rowOff>66675</xdr:rowOff>
    </xdr:from>
    <xdr:to>
      <xdr:col>0</xdr:col>
      <xdr:colOff>276225</xdr:colOff>
      <xdr:row>78</xdr:row>
      <xdr:rowOff>133350</xdr:rowOff>
    </xdr:to>
    <xdr:sp macro="" textlink="">
      <xdr:nvSpPr>
        <xdr:cNvPr id="39" name="Right Arrow 38">
          <a:hlinkClick xmlns:r="http://schemas.openxmlformats.org/officeDocument/2006/relationships" r:id="rId32"/>
          <a:extLst>
            <a:ext uri="{FF2B5EF4-FFF2-40B4-BE49-F238E27FC236}">
              <a16:creationId xmlns:a16="http://schemas.microsoft.com/office/drawing/2014/main" id="{00000000-0008-0000-0000-000027000000}"/>
            </a:ext>
          </a:extLst>
        </xdr:cNvPr>
        <xdr:cNvSpPr/>
      </xdr:nvSpPr>
      <xdr:spPr>
        <a:xfrm>
          <a:off x="219075" y="12249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80</xdr:row>
      <xdr:rowOff>66675</xdr:rowOff>
    </xdr:from>
    <xdr:to>
      <xdr:col>0</xdr:col>
      <xdr:colOff>276225</xdr:colOff>
      <xdr:row>80</xdr:row>
      <xdr:rowOff>133350</xdr:rowOff>
    </xdr:to>
    <xdr:sp macro="" textlink="">
      <xdr:nvSpPr>
        <xdr:cNvPr id="40" name="Right Arrow 39">
          <a:hlinkClick xmlns:r="http://schemas.openxmlformats.org/officeDocument/2006/relationships" r:id="rId33"/>
          <a:extLst>
            <a:ext uri="{FF2B5EF4-FFF2-40B4-BE49-F238E27FC236}">
              <a16:creationId xmlns:a16="http://schemas.microsoft.com/office/drawing/2014/main" id="{00000000-0008-0000-0000-000028000000}"/>
            </a:ext>
          </a:extLst>
        </xdr:cNvPr>
        <xdr:cNvSpPr/>
      </xdr:nvSpPr>
      <xdr:spPr>
        <a:xfrm>
          <a:off x="219075" y="12249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82</xdr:row>
      <xdr:rowOff>66675</xdr:rowOff>
    </xdr:from>
    <xdr:to>
      <xdr:col>0</xdr:col>
      <xdr:colOff>276225</xdr:colOff>
      <xdr:row>82</xdr:row>
      <xdr:rowOff>133350</xdr:rowOff>
    </xdr:to>
    <xdr:sp macro="" textlink="">
      <xdr:nvSpPr>
        <xdr:cNvPr id="41" name="Right Arrow 40">
          <a:hlinkClick xmlns:r="http://schemas.openxmlformats.org/officeDocument/2006/relationships" r:id="rId34"/>
          <a:extLst>
            <a:ext uri="{FF2B5EF4-FFF2-40B4-BE49-F238E27FC236}">
              <a16:creationId xmlns:a16="http://schemas.microsoft.com/office/drawing/2014/main" id="{00000000-0008-0000-0000-000029000000}"/>
            </a:ext>
          </a:extLst>
        </xdr:cNvPr>
        <xdr:cNvSpPr/>
      </xdr:nvSpPr>
      <xdr:spPr>
        <a:xfrm>
          <a:off x="219075" y="12249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84</xdr:row>
      <xdr:rowOff>66675</xdr:rowOff>
    </xdr:from>
    <xdr:to>
      <xdr:col>0</xdr:col>
      <xdr:colOff>276225</xdr:colOff>
      <xdr:row>84</xdr:row>
      <xdr:rowOff>133350</xdr:rowOff>
    </xdr:to>
    <xdr:sp macro="" textlink="">
      <xdr:nvSpPr>
        <xdr:cNvPr id="42" name="Right Arrow 41">
          <a:hlinkClick xmlns:r="http://schemas.openxmlformats.org/officeDocument/2006/relationships" r:id="rId35"/>
          <a:extLst>
            <a:ext uri="{FF2B5EF4-FFF2-40B4-BE49-F238E27FC236}">
              <a16:creationId xmlns:a16="http://schemas.microsoft.com/office/drawing/2014/main" id="{00000000-0008-0000-0000-00002A000000}"/>
            </a:ext>
          </a:extLst>
        </xdr:cNvPr>
        <xdr:cNvSpPr/>
      </xdr:nvSpPr>
      <xdr:spPr>
        <a:xfrm>
          <a:off x="219075" y="122491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190500</xdr:colOff>
      <xdr:row>9</xdr:row>
      <xdr:rowOff>66675</xdr:rowOff>
    </xdr:from>
    <xdr:to>
      <xdr:col>0</xdr:col>
      <xdr:colOff>276225</xdr:colOff>
      <xdr:row>9</xdr:row>
      <xdr:rowOff>133350</xdr:rowOff>
    </xdr:to>
    <xdr:sp macro="" textlink="">
      <xdr:nvSpPr>
        <xdr:cNvPr id="44" name="Right Arrow 43">
          <a:hlinkClick xmlns:r="http://schemas.openxmlformats.org/officeDocument/2006/relationships" r:id="rId36"/>
          <a:extLst>
            <a:ext uri="{FF2B5EF4-FFF2-40B4-BE49-F238E27FC236}">
              <a16:creationId xmlns:a16="http://schemas.microsoft.com/office/drawing/2014/main" id="{00000000-0008-0000-0000-00002C000000}"/>
            </a:ext>
          </a:extLst>
        </xdr:cNvPr>
        <xdr:cNvSpPr/>
      </xdr:nvSpPr>
      <xdr:spPr>
        <a:xfrm>
          <a:off x="219075" y="10306050"/>
          <a:ext cx="95250" cy="66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scotland.gov.uk/Topics/Statistics/Browse/Housing-Regeneration/RefTables" TargetMode="External" Type="http://schemas.openxmlformats.org/officeDocument/2006/relationships/hyperlink"/><Relationship Id="rId2" Target="../drawings/drawing1.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1:I95"/>
  <sheetViews>
    <sheetView showGridLines="0" topLeftCell="A67" workbookViewId="0"/>
  </sheetViews>
  <sheetFormatPr defaultColWidth="8.85546875" defaultRowHeight="12.75" x14ac:dyDescent="0.2"/>
  <cols>
    <col min="1" max="1" customWidth="true" width="10.7109375" collapsed="false"/>
    <col min="2" max="2" customWidth="true" width="91.85546875" collapsed="false"/>
  </cols>
  <sheetData>
    <row r="1" spans="1:9" ht="25.5" customHeight="1" x14ac:dyDescent="0.35">
      <c r="B1" s="595" t="s">
        <v>400</v>
      </c>
    </row>
    <row r="2" spans="1:9" ht="21" x14ac:dyDescent="0.35">
      <c r="B2" s="596" t="s">
        <v>161</v>
      </c>
    </row>
    <row r="3" spans="1:9" ht="18" x14ac:dyDescent="0.25">
      <c r="B3" s="5"/>
      <c r="C3" s="6"/>
      <c r="D3" s="6"/>
      <c r="E3" s="6"/>
      <c r="F3" s="6"/>
      <c r="G3" s="6"/>
      <c r="H3" s="6"/>
    </row>
    <row r="4" spans="1:9" x14ac:dyDescent="0.2">
      <c r="A4" s="1"/>
      <c r="B4" s="7" t="s">
        <v>264</v>
      </c>
      <c r="C4" s="6"/>
      <c r="D4" s="6"/>
      <c r="E4" s="6"/>
      <c r="F4" s="6"/>
      <c r="G4" s="6"/>
      <c r="H4" s="6"/>
    </row>
    <row r="5" spans="1:9" x14ac:dyDescent="0.2">
      <c r="A5" s="1"/>
      <c r="B5" s="633" t="s">
        <v>209</v>
      </c>
      <c r="C5" s="633"/>
      <c r="D5" s="6"/>
      <c r="E5" s="6"/>
      <c r="F5" s="6"/>
      <c r="G5" s="6"/>
      <c r="H5" s="6"/>
    </row>
    <row r="6" spans="1:9" x14ac:dyDescent="0.2">
      <c r="B6" s="4" t="s">
        <v>83</v>
      </c>
      <c r="C6" s="6"/>
      <c r="D6" s="6"/>
      <c r="E6" s="6"/>
      <c r="F6" s="6"/>
      <c r="G6" s="6"/>
      <c r="H6" s="6"/>
    </row>
    <row r="7" spans="1:9" ht="16.5" x14ac:dyDescent="0.2">
      <c r="B7" s="307"/>
      <c r="C7" s="6"/>
      <c r="D7" s="6"/>
      <c r="E7" s="6"/>
      <c r="F7" s="6"/>
      <c r="G7" s="6"/>
      <c r="H7" s="6"/>
    </row>
    <row r="8" spans="1:9" ht="25.5" x14ac:dyDescent="0.2">
      <c r="A8" s="8" t="s">
        <v>208</v>
      </c>
      <c r="B8" s="2" t="s">
        <v>82</v>
      </c>
    </row>
    <row r="10" spans="1:9" x14ac:dyDescent="0.2">
      <c r="A10" s="9"/>
      <c r="B10" t="str">
        <f>'HL3 Data Quality'!A1</f>
        <v>HL3 Data Quality: Households in Temporary Accommodation as at 31st March 2019</v>
      </c>
    </row>
    <row r="11" spans="1:9" x14ac:dyDescent="0.2">
      <c r="A11" s="9"/>
    </row>
    <row r="12" spans="1:9" ht="21" x14ac:dyDescent="0.35">
      <c r="B12" s="594" t="s">
        <v>84</v>
      </c>
      <c r="I12" s="3"/>
    </row>
    <row r="13" spans="1:9" ht="15.75" x14ac:dyDescent="0.25">
      <c r="I13" s="3"/>
    </row>
    <row r="14" spans="1:9" x14ac:dyDescent="0.2">
      <c r="A14" s="9"/>
      <c r="B14" t="str">
        <f>'Table 1'!A1</f>
        <v>Table 1: Number of applications under the Homeless Persons legislation by Local Authority in Scotland: 2002-03 to 2018-19</v>
      </c>
    </row>
    <row r="15" spans="1:9" x14ac:dyDescent="0.2">
      <c r="A15" s="9"/>
    </row>
    <row r="16" spans="1:9" x14ac:dyDescent="0.2">
      <c r="A16" s="9"/>
      <c r="B16" t="str">
        <f>'Table 2'!A1</f>
        <v>Table 2a: Number of homelessness applications where rough sleeping occurred prior to application in Scotland: 2002-03 to 2018-19</v>
      </c>
    </row>
    <row r="17" spans="1:2" x14ac:dyDescent="0.2">
      <c r="A17" s="9"/>
      <c r="B17" t="str">
        <f>'Table 2'!A13</f>
        <v>Table 2b: Number of homelessness applications where rough sleeping occurred prior to application in Scotland by Local Authority: 2017-18 and 2018-19</v>
      </c>
    </row>
    <row r="18" spans="1:2" x14ac:dyDescent="0.2">
      <c r="A18" s="9"/>
    </row>
    <row r="19" spans="1:2" x14ac:dyDescent="0.2">
      <c r="A19" s="9"/>
      <c r="B19" t="str">
        <f>'Table 3'!A1</f>
        <v>Table 3: Type of property where the applicant became homeless/threatened with homelessness in Scotland, 2007-08 to 2018-19</v>
      </c>
    </row>
    <row r="20" spans="1:2" x14ac:dyDescent="0.2">
      <c r="A20" s="9"/>
    </row>
    <row r="21" spans="1:2" x14ac:dyDescent="0.2">
      <c r="A21" s="9"/>
      <c r="B21" t="str">
        <f>'Table 4'!A1</f>
        <v>Table 4: Number of homelessness applicants formerly in the armed services in Scotland, 2007-08 to 2018-2019</v>
      </c>
    </row>
    <row r="22" spans="1:2" x14ac:dyDescent="0.2">
      <c r="A22" s="9"/>
    </row>
    <row r="23" spans="1:2" x14ac:dyDescent="0.2">
      <c r="A23" s="9"/>
      <c r="B23" t="str">
        <f>'Table 5'!A1</f>
        <v>Table 5: Number of applicants formerly looked after by the Local Authority in Scotland, 2007-08 to 2018-2019</v>
      </c>
    </row>
    <row r="24" spans="1:2" x14ac:dyDescent="0.2">
      <c r="A24" s="9"/>
    </row>
    <row r="25" spans="1:2" x14ac:dyDescent="0.2">
      <c r="A25" s="9"/>
      <c r="B25" t="str">
        <f>'Table 6'!A1</f>
        <v>Table 6a: Age &amp; gender of all main applicants, 2002-03 to 2018-19</v>
      </c>
    </row>
    <row r="26" spans="1:2" x14ac:dyDescent="0.2">
      <c r="A26" s="9"/>
      <c r="B26" t="str">
        <f>'Table 6'!A21</f>
        <v>Table 6b: Age &amp; gender of all main applicants, proportions, 2002-03 to 2018-19</v>
      </c>
    </row>
    <row r="27" spans="1:2" x14ac:dyDescent="0.2">
      <c r="A27" s="9"/>
    </row>
    <row r="28" spans="1:2" x14ac:dyDescent="0.2">
      <c r="A28" s="9"/>
      <c r="B28" t="str">
        <f>'Table 7'!A1</f>
        <v>Table 7a: Household type of homelessness applicants in Scotland, 2007-2008 to 2018-2019</v>
      </c>
    </row>
    <row r="29" spans="1:2" x14ac:dyDescent="0.2">
      <c r="A29" s="9"/>
      <c r="B29" t="str">
        <f>'Table 7'!A17</f>
        <v>Table 7b: Household type of homelessness applicants in Scotland, proportions, 2007-2008 to 2018-2019</v>
      </c>
    </row>
    <row r="30" spans="1:2" x14ac:dyDescent="0.2">
      <c r="A30" s="9"/>
    </row>
    <row r="31" spans="1:2" x14ac:dyDescent="0.2">
      <c r="A31" s="9"/>
      <c r="B31" t="str">
        <f>'Table 8'!A1</f>
        <v>Table 8a: Ethnicity of all main applicants, 2002-03 to 2018-19</v>
      </c>
    </row>
    <row r="32" spans="1:2" x14ac:dyDescent="0.2">
      <c r="B32" t="str">
        <f>'Table 8'!A20</f>
        <v>Table 8b: Ethnicity of all main applicants, proportions, 2002-03 to 2018-19</v>
      </c>
    </row>
    <row r="34" spans="1:2" x14ac:dyDescent="0.2">
      <c r="A34" s="9"/>
      <c r="B34" t="str">
        <f>'Table 9'!A1</f>
        <v>Table 9a:  Main reason for making an application for homelenessness to a Local Authority in Scotland, 2007-08 to 2018-19</v>
      </c>
    </row>
    <row r="35" spans="1:2" x14ac:dyDescent="0.2">
      <c r="A35" s="9"/>
      <c r="B35" t="str">
        <f>'Table 9'!A27</f>
        <v>Table 9b:  Main reason for making an application for homelenessness to a Local Authority in Scotland, proportions, 2007-08 to 2018-19</v>
      </c>
    </row>
    <row r="37" spans="1:2" x14ac:dyDescent="0.2">
      <c r="A37" s="9"/>
      <c r="B37" t="str">
        <f>'Table 10'!A1</f>
        <v>Table 10a:  Reasons for failing to maintain accommodation prior to application, Scotland, 2007-08 to 2018-19</v>
      </c>
    </row>
    <row r="38" spans="1:2" x14ac:dyDescent="0.2">
      <c r="A38" s="9"/>
      <c r="B38" t="str">
        <f>'Table 10'!A19</f>
        <v>Table 10b:  Reasons for failing to maintain accommodation prior to application, Scotland, proportions, 2007-08 to 2018-19</v>
      </c>
    </row>
    <row r="39" spans="1:2" x14ac:dyDescent="0.2">
      <c r="A39" s="9"/>
    </row>
    <row r="40" spans="1:2" ht="21" x14ac:dyDescent="0.35">
      <c r="A40" s="9"/>
      <c r="B40" s="594" t="s">
        <v>85</v>
      </c>
    </row>
    <row r="41" spans="1:2" x14ac:dyDescent="0.2">
      <c r="A41" s="9"/>
    </row>
    <row r="42" spans="1:2" x14ac:dyDescent="0.2">
      <c r="A42" s="9"/>
      <c r="B42" t="str">
        <f>'Table 11'!A1</f>
        <v>Table 11a: All homelessness assessment decisions in Scotland over the period 2002-03 to 2018-19</v>
      </c>
    </row>
    <row r="43" spans="1:2" x14ac:dyDescent="0.2">
      <c r="A43" s="9"/>
      <c r="B43" t="str">
        <f>'Table 11'!A23</f>
        <v>Table 11b: All homelessness assessment decisions in Scotland, proportions, over the period 2002-03 to 2018-19</v>
      </c>
    </row>
    <row r="44" spans="1:2" x14ac:dyDescent="0.2">
      <c r="A44" s="9"/>
      <c r="B44" t="str">
        <f>'Table 11c'!A1</f>
        <v>Table 11c: All homelessness assessment decisions by Local Authority in Scotland, 2018-2019</v>
      </c>
    </row>
    <row r="45" spans="1:2" x14ac:dyDescent="0.2">
      <c r="A45" s="9"/>
    </row>
    <row r="46" spans="1:2" x14ac:dyDescent="0.2">
      <c r="A46" s="9"/>
      <c r="B46" t="str">
        <f>'Table 12'!A1</f>
        <v>Table 12: All homelessness assessment decisions by Local Authority in Scotland, 2018-2019</v>
      </c>
    </row>
    <row r="47" spans="1:2" x14ac:dyDescent="0.2">
      <c r="A47" s="9"/>
    </row>
    <row r="48" spans="1:2" x14ac:dyDescent="0.2">
      <c r="A48" s="9"/>
      <c r="B48" t="str">
        <f>'Table 13'!A1</f>
        <v>Table 13:  Applications assessed as homeless or threatened with homelessness by Local Authority in Scotland, 2002-03 to 2018-19</v>
      </c>
    </row>
    <row r="49" spans="1:2" x14ac:dyDescent="0.2">
      <c r="A49" s="9"/>
    </row>
    <row r="50" spans="1:2" x14ac:dyDescent="0.2">
      <c r="A50" s="9"/>
      <c r="B50" t="str">
        <f>'Table 14'!A1</f>
        <v>Table 14a:  Repeated homelessness: Households re-assessed as homeless within the same year, Scotland, 2002-03 to 2018-19</v>
      </c>
    </row>
    <row r="51" spans="1:2" x14ac:dyDescent="0.2">
      <c r="B51" t="str">
        <f>'Table 14'!A8</f>
        <v>Table 14b:  Repeated homelessness: Households re-assessed as homeless within the same year by Local Authority, 2002-03 to 2018-19</v>
      </c>
    </row>
    <row r="53" spans="1:2" x14ac:dyDescent="0.2">
      <c r="A53" s="9"/>
      <c r="B53" t="str">
        <f>'Table 15'!A1</f>
        <v>Table 15:  Support need identified for those homeless (or threatened with homelessness) households, 2007-08 to 2018-19</v>
      </c>
    </row>
    <row r="55" spans="1:2" x14ac:dyDescent="0.2">
      <c r="A55" s="9"/>
      <c r="B55" t="str">
        <f>'Table 16'!A1</f>
        <v>Table 16:  At least one support need identified for those assessed as homeless (or threatened with homelessness) households by Local Authority, 2007-08 to 2018-19</v>
      </c>
    </row>
    <row r="56" spans="1:2" x14ac:dyDescent="0.2">
      <c r="A56" s="9"/>
    </row>
    <row r="57" spans="1:2" x14ac:dyDescent="0.2">
      <c r="A57" s="9"/>
    </row>
    <row r="58" spans="1:2" ht="21" x14ac:dyDescent="0.35">
      <c r="A58" s="9"/>
      <c r="B58" s="594" t="s">
        <v>206</v>
      </c>
    </row>
    <row r="60" spans="1:2" x14ac:dyDescent="0.2">
      <c r="A60" s="9"/>
    </row>
    <row r="61" spans="1:2" x14ac:dyDescent="0.2">
      <c r="A61" s="9"/>
      <c r="B61" t="str">
        <f>'Table 17'!A1</f>
        <v>Table 17: Households in temporary accommodation at 31 March each year, by Local Authority, 2002 to 2019</v>
      </c>
    </row>
    <row r="62" spans="1:2" x14ac:dyDescent="0.2">
      <c r="A62" s="9"/>
    </row>
    <row r="63" spans="1:2" x14ac:dyDescent="0.2">
      <c r="A63" s="9"/>
      <c r="B63" t="str">
        <f>'Table 18'!A1</f>
        <v>Table 18: Number of households with a pregnant woman or children who are in temporary accommodation at 31 March each year, Scotland, 2002 to 2019</v>
      </c>
    </row>
    <row r="64" spans="1:2" x14ac:dyDescent="0.2">
      <c r="A64" s="9"/>
    </row>
    <row r="65" spans="1:2" x14ac:dyDescent="0.2">
      <c r="A65" s="9"/>
      <c r="B65" t="str">
        <f>'Table 19'!A1</f>
        <v>Table 19: Number of children in temporary accommodation at 31 March each year, Scotland, 2002 to 2019</v>
      </c>
    </row>
    <row r="66" spans="1:2" x14ac:dyDescent="0.2">
      <c r="A66" s="9"/>
    </row>
    <row r="67" spans="1:2" x14ac:dyDescent="0.2">
      <c r="A67" s="9"/>
      <c r="B67" t="str">
        <f>'Table 20'!A1</f>
        <v>Table 20:  Households in temporary accommodation by type of accommodation, by Local Authority at 31 March each year</v>
      </c>
    </row>
    <row r="69" spans="1:2" x14ac:dyDescent="0.2">
      <c r="A69" s="9"/>
      <c r="B69" t="str">
        <f>'Table 21'!A1</f>
        <v>Table 21: Households with children or pregnant women in temporary accommodation by type of accommodation, by Local Authority at 31 March each year</v>
      </c>
    </row>
    <row r="71" spans="1:2" x14ac:dyDescent="0.2">
      <c r="A71" s="9"/>
      <c r="B71" t="str">
        <f>'Table 22'!A1</f>
        <v>Table 22: Number of children in temporary accommodation by type of accommodation, by Local Authority at 31 March each year</v>
      </c>
    </row>
    <row r="73" spans="1:2" x14ac:dyDescent="0.2">
      <c r="A73" s="9"/>
      <c r="B73" t="str">
        <f>'Table 23'!A1</f>
        <v>Table 23: Number of households entering and exiting temporary accommodation, by local authority during 2018/19</v>
      </c>
    </row>
    <row r="74" spans="1:2" x14ac:dyDescent="0.2">
      <c r="A74" s="9"/>
    </row>
    <row r="75" spans="1:2" x14ac:dyDescent="0.2">
      <c r="A75" s="9"/>
      <c r="B75" t="str">
        <f>'Table 24'!A1</f>
        <v>Table 24: Number of households entering and exiting temporary accommodation, by household type and local authority during 2018/19</v>
      </c>
    </row>
    <row r="76" spans="1:2" x14ac:dyDescent="0.2">
      <c r="A76" s="9"/>
    </row>
    <row r="77" spans="1:2" x14ac:dyDescent="0.2">
      <c r="A77" s="9"/>
      <c r="B77" t="str">
        <f>'Table 25'!A1</f>
        <v>Table 25: Number of households entering and exiting temporary accommodation, placement type and by local authority during 2018/19</v>
      </c>
    </row>
    <row r="78" spans="1:2" x14ac:dyDescent="0.2">
      <c r="A78" s="9"/>
    </row>
    <row r="79" spans="1:2" x14ac:dyDescent="0.2">
      <c r="A79" s="9"/>
      <c r="B79" t="str">
        <f>'Table 26'!A1</f>
        <v>Table 26: Number of households entering and exiting temporary accommodation, by household and placement type during 2018/19</v>
      </c>
    </row>
    <row r="80" spans="1:2" x14ac:dyDescent="0.2">
      <c r="A80" s="9"/>
    </row>
    <row r="81" spans="1:2" x14ac:dyDescent="0.2">
      <c r="A81" s="9"/>
      <c r="B81" t="str">
        <f>'Table 27'!A1</f>
        <v>Table 27: Average length of time (days) in temporary accommodation (across all placements) during 2018/19</v>
      </c>
    </row>
    <row r="82" spans="1:2" x14ac:dyDescent="0.2">
      <c r="A82" s="9"/>
    </row>
    <row r="83" spans="1:2" x14ac:dyDescent="0.2">
      <c r="A83" s="9"/>
      <c r="B83" t="str">
        <f>'Table 28'!A1</f>
        <v>Table 28: Number of applications that have not been offered temporary accommodation: 2017/18 - 2018/19</v>
      </c>
    </row>
    <row r="84" spans="1:2" x14ac:dyDescent="0.2">
      <c r="A84" s="9"/>
    </row>
    <row r="85" spans="1:2" x14ac:dyDescent="0.2">
      <c r="A85" s="9"/>
      <c r="B85" t="str">
        <f>'Table 29'!A1</f>
        <v>Table 29: Number of placements that have been in breach of the Unsuitable Accommodation Order: 2017/18 -  2018/19 (closed placements only)</v>
      </c>
    </row>
    <row r="86" spans="1:2" x14ac:dyDescent="0.2">
      <c r="A86" s="9"/>
    </row>
    <row r="87" spans="1:2" ht="21" x14ac:dyDescent="0.35">
      <c r="B87" s="594" t="s">
        <v>207</v>
      </c>
    </row>
    <row r="89" spans="1:2" x14ac:dyDescent="0.2">
      <c r="A89" s="9"/>
      <c r="B89" t="str">
        <f>'Table 30'!A1</f>
        <v>Table 30: Outcomes for households assessed as homeless or threatened with homelessness by intentionality, 2007-08 to 2018-19</v>
      </c>
    </row>
    <row r="91" spans="1:2" x14ac:dyDescent="0.2">
      <c r="A91" s="9"/>
      <c r="B91" t="str">
        <f>'Table 31'!A1</f>
        <v>Table 31: Outcomes for households assessed as unintentionally homeless or unintentionally threatened with homelessness by Local Authority, 2018-2019</v>
      </c>
    </row>
    <row r="93" spans="1:2" x14ac:dyDescent="0.2">
      <c r="A93" s="9"/>
      <c r="B93" t="str">
        <f>'Table 32'!A1</f>
        <v>Table 32: Outcomes for households assessed as intentionally homeless and threatened with homelessness by Local Authority, 2018-2019</v>
      </c>
    </row>
    <row r="95" spans="1:2" x14ac:dyDescent="0.2">
      <c r="A95" s="9"/>
      <c r="B95" t="str">
        <f>'Table 33'!A1</f>
        <v>Table 33: Number of applications where not known or lost contact post-assessment, 2002-2003 to 2018-2019</v>
      </c>
    </row>
  </sheetData>
  <mergeCells count="1">
    <mergeCell ref="B5:C5"/>
  </mergeCells>
  <hyperlinks>
    <hyperlink ref="B6" r:id="rId1"/>
  </hyperlinks>
  <pageMargins left="0.7" right="0.7" top="0.75" bottom="0.75" header="0.3" footer="0.3"/>
  <pageSetup paperSize="9" scale="67" fitToWidth="0"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AE37"/>
  <sheetViews>
    <sheetView showGridLines="0" zoomScaleNormal="100" workbookViewId="0"/>
  </sheetViews>
  <sheetFormatPr defaultColWidth="11.42578125" defaultRowHeight="12.75" x14ac:dyDescent="0.2"/>
  <cols>
    <col min="1" max="1" customWidth="true" style="47" width="37.42578125" collapsed="false"/>
    <col min="2" max="2" customWidth="true" style="47" width="9.7109375" collapsed="false"/>
    <col min="3" max="6" customWidth="true" style="47" width="9.42578125" collapsed="false"/>
    <col min="7" max="15" bestFit="true" customWidth="true" style="47" width="9.42578125" collapsed="false"/>
    <col min="16" max="18" customWidth="true" style="47" width="9.42578125" collapsed="false"/>
    <col min="19" max="19" customWidth="true" style="47" width="10.42578125" collapsed="false"/>
    <col min="20" max="20" customWidth="true" style="47" width="14.140625" collapsed="false"/>
    <col min="21" max="252" customWidth="true" style="47" width="11.42578125" collapsed="false"/>
    <col min="253" max="253" customWidth="true" style="47" width="25.0" collapsed="false"/>
    <col min="254" max="16384" style="47" width="11.42578125" collapsed="false"/>
  </cols>
  <sheetData>
    <row r="1" spans="1:20" x14ac:dyDescent="0.2">
      <c r="A1" s="51" t="s">
        <v>367</v>
      </c>
      <c r="I1" s="137"/>
      <c r="T1" s="159" t="s">
        <v>131</v>
      </c>
    </row>
    <row r="2" spans="1:20" x14ac:dyDescent="0.2">
      <c r="A2" s="52"/>
      <c r="B2" s="52"/>
      <c r="C2" s="52"/>
      <c r="D2" s="52"/>
      <c r="E2" s="52"/>
      <c r="F2" s="52"/>
      <c r="G2" s="52"/>
      <c r="H2" s="52"/>
      <c r="I2" s="52"/>
      <c r="J2" s="52"/>
      <c r="K2" s="52"/>
      <c r="L2" s="52"/>
      <c r="M2" s="52"/>
      <c r="N2" s="52"/>
      <c r="O2" s="137"/>
      <c r="P2" s="137"/>
      <c r="Q2" s="137"/>
      <c r="R2" s="137"/>
    </row>
    <row r="3" spans="1:20" x14ac:dyDescent="0.2">
      <c r="A3" s="674" t="s">
        <v>162</v>
      </c>
      <c r="B3" s="635" t="s">
        <v>190</v>
      </c>
      <c r="C3" s="635" t="s">
        <v>191</v>
      </c>
      <c r="D3" s="635" t="s">
        <v>192</v>
      </c>
      <c r="E3" s="635" t="s">
        <v>193</v>
      </c>
      <c r="F3" s="635" t="s">
        <v>194</v>
      </c>
      <c r="G3" s="652" t="s">
        <v>132</v>
      </c>
      <c r="H3" s="652" t="s">
        <v>133</v>
      </c>
      <c r="I3" s="652" t="s">
        <v>134</v>
      </c>
      <c r="J3" s="652" t="s">
        <v>135</v>
      </c>
      <c r="K3" s="652" t="s">
        <v>136</v>
      </c>
      <c r="L3" s="652" t="s">
        <v>137</v>
      </c>
      <c r="M3" s="652" t="s">
        <v>138</v>
      </c>
      <c r="N3" s="652" t="s">
        <v>139</v>
      </c>
      <c r="O3" s="652" t="s">
        <v>145</v>
      </c>
      <c r="P3" s="652" t="s">
        <v>261</v>
      </c>
      <c r="Q3" s="652" t="s">
        <v>265</v>
      </c>
      <c r="R3" s="652" t="s">
        <v>357</v>
      </c>
      <c r="S3" s="676" t="s">
        <v>358</v>
      </c>
      <c r="T3" s="677"/>
    </row>
    <row r="4" spans="1:20" x14ac:dyDescent="0.2">
      <c r="A4" s="675"/>
      <c r="B4" s="657"/>
      <c r="C4" s="657"/>
      <c r="D4" s="657"/>
      <c r="E4" s="657"/>
      <c r="F4" s="657"/>
      <c r="G4" s="671"/>
      <c r="H4" s="671"/>
      <c r="I4" s="671"/>
      <c r="J4" s="671"/>
      <c r="K4" s="671"/>
      <c r="L4" s="671"/>
      <c r="M4" s="671"/>
      <c r="N4" s="671"/>
      <c r="O4" s="671"/>
      <c r="P4" s="671"/>
      <c r="Q4" s="671"/>
      <c r="R4" s="671"/>
      <c r="S4" s="364" t="s">
        <v>140</v>
      </c>
      <c r="T4" s="364" t="s">
        <v>141</v>
      </c>
    </row>
    <row r="5" spans="1:20" ht="20.100000000000001" customHeight="1" x14ac:dyDescent="0.2">
      <c r="A5" s="144" t="s">
        <v>42</v>
      </c>
      <c r="B5" s="150">
        <v>52070</v>
      </c>
      <c r="C5" s="150">
        <v>56558</v>
      </c>
      <c r="D5" s="150">
        <v>57292</v>
      </c>
      <c r="E5" s="150">
        <v>60298</v>
      </c>
      <c r="F5" s="150">
        <v>59215</v>
      </c>
      <c r="G5" s="150">
        <v>57240</v>
      </c>
      <c r="H5" s="150">
        <v>57670</v>
      </c>
      <c r="I5" s="150">
        <v>57211</v>
      </c>
      <c r="J5" s="150">
        <v>55633</v>
      </c>
      <c r="K5" s="150">
        <v>45537</v>
      </c>
      <c r="L5" s="150">
        <v>40027</v>
      </c>
      <c r="M5" s="150">
        <v>36825</v>
      </c>
      <c r="N5" s="150">
        <v>35964</v>
      </c>
      <c r="O5" s="150">
        <v>34973</v>
      </c>
      <c r="P5" s="150">
        <v>34726</v>
      </c>
      <c r="Q5" s="360">
        <v>35573</v>
      </c>
      <c r="R5" s="360">
        <v>36465</v>
      </c>
      <c r="S5" s="568">
        <f>R5-Q5</f>
        <v>892</v>
      </c>
      <c r="T5" s="569">
        <f>S5/Q5</f>
        <v>2.5075197481235767E-2</v>
      </c>
    </row>
    <row r="6" spans="1:20" ht="20.100000000000001" customHeight="1" x14ac:dyDescent="0.2">
      <c r="A6" s="138" t="s">
        <v>114</v>
      </c>
      <c r="B6" s="139">
        <v>43987</v>
      </c>
      <c r="C6" s="139">
        <v>48547</v>
      </c>
      <c r="D6" s="139">
        <v>49591</v>
      </c>
      <c r="E6" s="139">
        <v>52856</v>
      </c>
      <c r="F6" s="139">
        <v>51415</v>
      </c>
      <c r="G6" s="139">
        <v>47845</v>
      </c>
      <c r="H6" s="139">
        <v>48895</v>
      </c>
      <c r="I6" s="139">
        <v>48243</v>
      </c>
      <c r="J6" s="139">
        <v>46294</v>
      </c>
      <c r="K6" s="139">
        <v>37288</v>
      </c>
      <c r="L6" s="139">
        <v>32495</v>
      </c>
      <c r="M6" s="139">
        <v>29520</v>
      </c>
      <c r="N6" s="139">
        <v>28338</v>
      </c>
      <c r="O6" s="139">
        <v>27389</v>
      </c>
      <c r="P6" s="139">
        <v>26917</v>
      </c>
      <c r="Q6" s="361">
        <v>27753</v>
      </c>
      <c r="R6" s="139">
        <v>27791</v>
      </c>
      <c r="S6" s="366">
        <f t="shared" ref="S6:S16" si="0">R6-Q6</f>
        <v>38</v>
      </c>
      <c r="T6" s="368">
        <f t="shared" ref="T6:T16" si="1">S6/Q6</f>
        <v>1.3692213454401326E-3</v>
      </c>
    </row>
    <row r="7" spans="1:20" ht="12.75" customHeight="1" x14ac:dyDescent="0.2">
      <c r="A7" s="93" t="s">
        <v>115</v>
      </c>
      <c r="B7" s="140">
        <v>2149</v>
      </c>
      <c r="C7" s="140">
        <v>2790</v>
      </c>
      <c r="D7" s="140">
        <v>3111</v>
      </c>
      <c r="E7" s="140">
        <v>3225</v>
      </c>
      <c r="F7" s="140">
        <v>3397</v>
      </c>
      <c r="G7" s="140">
        <v>3324</v>
      </c>
      <c r="H7" s="140">
        <v>3393</v>
      </c>
      <c r="I7" s="140">
        <v>3254</v>
      </c>
      <c r="J7" s="140">
        <v>3348</v>
      </c>
      <c r="K7" s="140">
        <v>2486</v>
      </c>
      <c r="L7" s="140">
        <v>2117</v>
      </c>
      <c r="M7" s="140">
        <v>2023</v>
      </c>
      <c r="N7" s="140">
        <v>2023</v>
      </c>
      <c r="O7" s="140">
        <v>2000</v>
      </c>
      <c r="P7" s="140">
        <v>2219</v>
      </c>
      <c r="Q7" s="362">
        <v>2280</v>
      </c>
      <c r="R7" s="140">
        <v>2467</v>
      </c>
      <c r="S7" s="366">
        <f t="shared" si="0"/>
        <v>187</v>
      </c>
      <c r="T7" s="368">
        <f t="shared" si="1"/>
        <v>8.2017543859649128E-2</v>
      </c>
    </row>
    <row r="8" spans="1:20" ht="20.100000000000001" customHeight="1" x14ac:dyDescent="0.2">
      <c r="A8" s="93" t="s">
        <v>116</v>
      </c>
      <c r="B8" s="141">
        <v>262</v>
      </c>
      <c r="C8" s="141">
        <v>298</v>
      </c>
      <c r="D8" s="141">
        <v>289</v>
      </c>
      <c r="E8" s="141">
        <v>246</v>
      </c>
      <c r="F8" s="141">
        <v>260</v>
      </c>
      <c r="G8" s="141">
        <v>202</v>
      </c>
      <c r="H8" s="141">
        <v>237</v>
      </c>
      <c r="I8" s="141">
        <v>204</v>
      </c>
      <c r="J8" s="141">
        <v>186</v>
      </c>
      <c r="K8" s="141">
        <v>164</v>
      </c>
      <c r="L8" s="141">
        <v>158</v>
      </c>
      <c r="M8" s="141">
        <v>154</v>
      </c>
      <c r="N8" s="141">
        <v>129</v>
      </c>
      <c r="O8" s="141">
        <v>115</v>
      </c>
      <c r="P8" s="141">
        <v>141</v>
      </c>
      <c r="Q8" s="363">
        <v>114</v>
      </c>
      <c r="R8" s="141">
        <v>191</v>
      </c>
      <c r="S8" s="366">
        <f t="shared" si="0"/>
        <v>77</v>
      </c>
      <c r="T8" s="368">
        <f t="shared" si="1"/>
        <v>0.67543859649122806</v>
      </c>
    </row>
    <row r="9" spans="1:20" ht="12.75" customHeight="1" x14ac:dyDescent="0.2">
      <c r="A9" s="93" t="s">
        <v>117</v>
      </c>
      <c r="B9" s="140">
        <v>443</v>
      </c>
      <c r="C9" s="140">
        <v>491</v>
      </c>
      <c r="D9" s="140">
        <v>575</v>
      </c>
      <c r="E9" s="140">
        <v>742</v>
      </c>
      <c r="F9" s="140">
        <v>1102</v>
      </c>
      <c r="G9" s="140">
        <v>1359</v>
      </c>
      <c r="H9" s="140">
        <v>1533</v>
      </c>
      <c r="I9" s="140">
        <v>1603</v>
      </c>
      <c r="J9" s="140">
        <v>1651</v>
      </c>
      <c r="K9" s="140">
        <v>1652</v>
      </c>
      <c r="L9" s="140">
        <v>1738</v>
      </c>
      <c r="M9" s="140">
        <v>1364</v>
      </c>
      <c r="N9" s="140">
        <v>1102</v>
      </c>
      <c r="O9" s="140">
        <v>967</v>
      </c>
      <c r="P9" s="140">
        <v>939</v>
      </c>
      <c r="Q9" s="362">
        <v>959</v>
      </c>
      <c r="R9" s="140">
        <v>1023</v>
      </c>
      <c r="S9" s="366">
        <f t="shared" si="0"/>
        <v>64</v>
      </c>
      <c r="T9" s="368">
        <f t="shared" si="1"/>
        <v>6.6736183524504694E-2</v>
      </c>
    </row>
    <row r="10" spans="1:20" ht="20.100000000000001" customHeight="1" x14ac:dyDescent="0.2">
      <c r="A10" s="142" t="s">
        <v>200</v>
      </c>
      <c r="B10" s="140">
        <v>0</v>
      </c>
      <c r="C10" s="140">
        <v>0</v>
      </c>
      <c r="D10" s="140">
        <v>0</v>
      </c>
      <c r="E10" s="140">
        <v>0</v>
      </c>
      <c r="F10" s="140">
        <v>0</v>
      </c>
      <c r="G10" s="140">
        <v>0</v>
      </c>
      <c r="H10" s="140">
        <v>0</v>
      </c>
      <c r="I10" s="140">
        <v>0</v>
      </c>
      <c r="J10" s="140">
        <v>0</v>
      </c>
      <c r="K10" s="140">
        <v>0</v>
      </c>
      <c r="L10" s="140">
        <v>0</v>
      </c>
      <c r="M10" s="140">
        <v>510</v>
      </c>
      <c r="N10" s="140">
        <v>622</v>
      </c>
      <c r="O10" s="140">
        <v>646</v>
      </c>
      <c r="P10" s="140">
        <v>594</v>
      </c>
      <c r="Q10" s="362">
        <v>591</v>
      </c>
      <c r="R10" s="140">
        <v>550</v>
      </c>
      <c r="S10" s="366">
        <f t="shared" si="0"/>
        <v>-41</v>
      </c>
      <c r="T10" s="368">
        <f t="shared" si="1"/>
        <v>-6.9373942470389166E-2</v>
      </c>
    </row>
    <row r="11" spans="1:20" ht="20.100000000000001" customHeight="1" x14ac:dyDescent="0.2">
      <c r="A11" s="93" t="s">
        <v>86</v>
      </c>
      <c r="B11" s="141">
        <v>172</v>
      </c>
      <c r="C11" s="141">
        <v>197</v>
      </c>
      <c r="D11" s="141">
        <v>177</v>
      </c>
      <c r="E11" s="141">
        <v>207</v>
      </c>
      <c r="F11" s="141">
        <v>222</v>
      </c>
      <c r="G11" s="141">
        <v>406</v>
      </c>
      <c r="H11" s="141">
        <v>374</v>
      </c>
      <c r="I11" s="141">
        <v>560</v>
      </c>
      <c r="J11" s="141">
        <v>488</v>
      </c>
      <c r="K11" s="141">
        <v>443</v>
      </c>
      <c r="L11" s="141">
        <v>395</v>
      </c>
      <c r="M11" s="141">
        <v>416</v>
      </c>
      <c r="N11" s="141">
        <v>362</v>
      </c>
      <c r="O11" s="141">
        <v>439</v>
      </c>
      <c r="P11" s="141">
        <v>448</v>
      </c>
      <c r="Q11" s="363">
        <v>387</v>
      </c>
      <c r="R11" s="141">
        <v>367</v>
      </c>
      <c r="S11" s="366">
        <f t="shared" si="0"/>
        <v>-20</v>
      </c>
      <c r="T11" s="368">
        <f t="shared" si="1"/>
        <v>-5.1679586563307491E-2</v>
      </c>
    </row>
    <row r="12" spans="1:20" ht="12.75" customHeight="1" x14ac:dyDescent="0.2">
      <c r="A12" s="93" t="s">
        <v>87</v>
      </c>
      <c r="B12" s="141">
        <v>99</v>
      </c>
      <c r="C12" s="141">
        <v>96</v>
      </c>
      <c r="D12" s="141">
        <v>84</v>
      </c>
      <c r="E12" s="141">
        <v>90</v>
      </c>
      <c r="F12" s="141">
        <v>130</v>
      </c>
      <c r="G12" s="141">
        <v>155</v>
      </c>
      <c r="H12" s="141">
        <v>139</v>
      </c>
      <c r="I12" s="141">
        <v>136</v>
      </c>
      <c r="J12" s="141">
        <v>121</v>
      </c>
      <c r="K12" s="141">
        <v>124</v>
      </c>
      <c r="L12" s="141">
        <v>115</v>
      </c>
      <c r="M12" s="141">
        <v>130</v>
      </c>
      <c r="N12" s="141">
        <v>171</v>
      </c>
      <c r="O12" s="141">
        <v>152</v>
      </c>
      <c r="P12" s="141">
        <v>165</v>
      </c>
      <c r="Q12" s="363">
        <v>163</v>
      </c>
      <c r="R12" s="141">
        <v>177</v>
      </c>
      <c r="S12" s="366">
        <f t="shared" si="0"/>
        <v>14</v>
      </c>
      <c r="T12" s="368">
        <f t="shared" si="1"/>
        <v>8.5889570552147243E-2</v>
      </c>
    </row>
    <row r="13" spans="1:20" ht="20.100000000000001" customHeight="1" x14ac:dyDescent="0.2">
      <c r="A13" s="93" t="s">
        <v>88</v>
      </c>
      <c r="B13" s="141">
        <v>451</v>
      </c>
      <c r="C13" s="141">
        <v>525</v>
      </c>
      <c r="D13" s="141">
        <v>465</v>
      </c>
      <c r="E13" s="141">
        <v>572</v>
      </c>
      <c r="F13" s="141">
        <v>587</v>
      </c>
      <c r="G13" s="141">
        <v>618</v>
      </c>
      <c r="H13" s="141">
        <v>697</v>
      </c>
      <c r="I13" s="141">
        <v>721</v>
      </c>
      <c r="J13" s="141">
        <v>750</v>
      </c>
      <c r="K13" s="141">
        <v>612</v>
      </c>
      <c r="L13" s="141">
        <v>552</v>
      </c>
      <c r="M13" s="141">
        <v>521</v>
      </c>
      <c r="N13" s="141">
        <v>447</v>
      </c>
      <c r="O13" s="141">
        <v>388</v>
      </c>
      <c r="P13" s="141">
        <v>453</v>
      </c>
      <c r="Q13" s="363">
        <v>457</v>
      </c>
      <c r="R13" s="141">
        <v>515</v>
      </c>
      <c r="S13" s="366">
        <f t="shared" si="0"/>
        <v>58</v>
      </c>
      <c r="T13" s="368">
        <f t="shared" si="1"/>
        <v>0.12691466083150985</v>
      </c>
    </row>
    <row r="14" spans="1:20" x14ac:dyDescent="0.2">
      <c r="A14" s="93" t="s">
        <v>89</v>
      </c>
      <c r="B14" s="141">
        <v>71</v>
      </c>
      <c r="C14" s="141">
        <v>70</v>
      </c>
      <c r="D14" s="141">
        <v>99</v>
      </c>
      <c r="E14" s="141">
        <v>111</v>
      </c>
      <c r="F14" s="141">
        <v>136</v>
      </c>
      <c r="G14" s="141">
        <v>139</v>
      </c>
      <c r="H14" s="141">
        <v>120</v>
      </c>
      <c r="I14" s="141">
        <v>121</v>
      </c>
      <c r="J14" s="141">
        <v>106</v>
      </c>
      <c r="K14" s="141">
        <v>89</v>
      </c>
      <c r="L14" s="141">
        <v>78</v>
      </c>
      <c r="M14" s="141">
        <v>89</v>
      </c>
      <c r="N14" s="141">
        <v>94</v>
      </c>
      <c r="O14" s="141">
        <v>66</v>
      </c>
      <c r="P14" s="141">
        <v>81</v>
      </c>
      <c r="Q14" s="363">
        <v>98</v>
      </c>
      <c r="R14" s="141">
        <v>88</v>
      </c>
      <c r="S14" s="366">
        <f t="shared" si="0"/>
        <v>-10</v>
      </c>
      <c r="T14" s="368">
        <f t="shared" si="1"/>
        <v>-0.10204081632653061</v>
      </c>
    </row>
    <row r="15" spans="1:20" x14ac:dyDescent="0.2">
      <c r="A15" s="93" t="s">
        <v>90</v>
      </c>
      <c r="B15" s="140">
        <v>678</v>
      </c>
      <c r="C15" s="140">
        <v>971</v>
      </c>
      <c r="D15" s="140">
        <v>825</v>
      </c>
      <c r="E15" s="140">
        <v>926</v>
      </c>
      <c r="F15" s="140">
        <v>763</v>
      </c>
      <c r="G15" s="140">
        <v>1560</v>
      </c>
      <c r="H15" s="140">
        <v>1112</v>
      </c>
      <c r="I15" s="140">
        <v>1301</v>
      </c>
      <c r="J15" s="140">
        <v>1429</v>
      </c>
      <c r="K15" s="140">
        <v>1138</v>
      </c>
      <c r="L15" s="140">
        <v>1229</v>
      </c>
      <c r="M15" s="140">
        <v>889</v>
      </c>
      <c r="N15" s="140">
        <v>1400</v>
      </c>
      <c r="O15" s="140">
        <v>1485</v>
      </c>
      <c r="P15" s="140">
        <v>1315</v>
      </c>
      <c r="Q15" s="362">
        <v>1351</v>
      </c>
      <c r="R15" s="140">
        <v>1581</v>
      </c>
      <c r="S15" s="366">
        <f t="shared" si="0"/>
        <v>230</v>
      </c>
      <c r="T15" s="368">
        <f t="shared" si="1"/>
        <v>0.17024426350851221</v>
      </c>
    </row>
    <row r="16" spans="1:20" x14ac:dyDescent="0.2">
      <c r="A16" s="143" t="s">
        <v>91</v>
      </c>
      <c r="B16" s="140">
        <v>3758</v>
      </c>
      <c r="C16" s="140">
        <v>2573</v>
      </c>
      <c r="D16" s="140">
        <v>2076</v>
      </c>
      <c r="E16" s="140">
        <v>1323</v>
      </c>
      <c r="F16" s="140">
        <v>1203</v>
      </c>
      <c r="G16" s="140">
        <v>1632</v>
      </c>
      <c r="H16" s="140">
        <v>1170</v>
      </c>
      <c r="I16" s="140">
        <v>1068</v>
      </c>
      <c r="J16" s="140">
        <v>1260</v>
      </c>
      <c r="K16" s="140">
        <v>1541</v>
      </c>
      <c r="L16" s="140">
        <v>1150</v>
      </c>
      <c r="M16" s="140">
        <v>1209</v>
      </c>
      <c r="N16" s="140">
        <v>1276</v>
      </c>
      <c r="O16" s="140">
        <v>1326</v>
      </c>
      <c r="P16" s="140">
        <v>1454</v>
      </c>
      <c r="Q16" s="362">
        <v>1420</v>
      </c>
      <c r="R16" s="567">
        <v>1715</v>
      </c>
      <c r="S16" s="367">
        <f t="shared" si="0"/>
        <v>295</v>
      </c>
      <c r="T16" s="369">
        <f t="shared" si="1"/>
        <v>0.20774647887323944</v>
      </c>
    </row>
    <row r="17" spans="1:31" ht="26.25" customHeight="1" x14ac:dyDescent="0.2">
      <c r="A17" s="672" t="s">
        <v>202</v>
      </c>
      <c r="B17" s="672"/>
      <c r="C17" s="672"/>
      <c r="D17" s="672"/>
      <c r="E17" s="672"/>
      <c r="F17" s="672"/>
      <c r="G17" s="672"/>
      <c r="H17" s="672"/>
      <c r="I17" s="672"/>
      <c r="J17" s="672"/>
      <c r="K17" s="672"/>
      <c r="L17" s="672"/>
      <c r="M17" s="672"/>
      <c r="N17" s="672"/>
      <c r="O17" s="672"/>
      <c r="P17" s="672"/>
      <c r="Q17" s="672"/>
      <c r="R17" s="673"/>
      <c r="S17" s="673"/>
      <c r="T17" s="673"/>
    </row>
    <row r="18" spans="1:31" x14ac:dyDescent="0.2">
      <c r="A18" s="47" t="s">
        <v>201</v>
      </c>
    </row>
    <row r="20" spans="1:31" x14ac:dyDescent="0.2">
      <c r="A20" s="51" t="s">
        <v>368</v>
      </c>
      <c r="I20" s="137"/>
      <c r="O20"/>
      <c r="P20"/>
      <c r="Q20"/>
      <c r="R20"/>
      <c r="S20"/>
      <c r="T20"/>
      <c r="U20"/>
      <c r="V20"/>
      <c r="W20"/>
    </row>
    <row r="21" spans="1:31" x14ac:dyDescent="0.2">
      <c r="S21" s="58"/>
      <c r="T21" s="58"/>
      <c r="U21" s="58"/>
    </row>
    <row r="22" spans="1:31" x14ac:dyDescent="0.2">
      <c r="A22" s="674" t="s">
        <v>162</v>
      </c>
      <c r="B22" s="635" t="s">
        <v>190</v>
      </c>
      <c r="C22" s="635" t="s">
        <v>191</v>
      </c>
      <c r="D22" s="635" t="s">
        <v>192</v>
      </c>
      <c r="E22" s="635" t="s">
        <v>193</v>
      </c>
      <c r="F22" s="635" t="s">
        <v>194</v>
      </c>
      <c r="G22" s="652" t="s">
        <v>132</v>
      </c>
      <c r="H22" s="639" t="s">
        <v>133</v>
      </c>
      <c r="I22" s="639" t="s">
        <v>134</v>
      </c>
      <c r="J22" s="639" t="s">
        <v>135</v>
      </c>
      <c r="K22" s="639" t="s">
        <v>136</v>
      </c>
      <c r="L22" s="639" t="s">
        <v>137</v>
      </c>
      <c r="M22" s="639" t="s">
        <v>138</v>
      </c>
      <c r="N22" s="639" t="s">
        <v>139</v>
      </c>
      <c r="O22" s="639" t="s">
        <v>145</v>
      </c>
      <c r="P22" s="639" t="s">
        <v>261</v>
      </c>
      <c r="Q22" s="639" t="s">
        <v>265</v>
      </c>
      <c r="R22" s="639" t="s">
        <v>357</v>
      </c>
      <c r="S22" s="58"/>
      <c r="T22" s="58"/>
      <c r="U22" s="58"/>
    </row>
    <row r="23" spans="1:31" x14ac:dyDescent="0.2">
      <c r="A23" s="675"/>
      <c r="B23" s="657"/>
      <c r="C23" s="657"/>
      <c r="D23" s="657"/>
      <c r="E23" s="657"/>
      <c r="F23" s="657"/>
      <c r="G23" s="671"/>
      <c r="H23" s="670"/>
      <c r="I23" s="670"/>
      <c r="J23" s="670"/>
      <c r="K23" s="670"/>
      <c r="L23" s="670"/>
      <c r="M23" s="670"/>
      <c r="N23" s="670"/>
      <c r="O23" s="670"/>
      <c r="P23" s="670"/>
      <c r="Q23" s="670"/>
      <c r="R23" s="670"/>
      <c r="S23" s="58"/>
      <c r="T23" s="58"/>
      <c r="U23" s="58"/>
    </row>
    <row r="24" spans="1:31" ht="20.100000000000001" customHeight="1" x14ac:dyDescent="0.2">
      <c r="A24" s="144" t="s">
        <v>42</v>
      </c>
      <c r="B24" s="370">
        <f>B5/B$5</f>
        <v>1</v>
      </c>
      <c r="C24" s="371">
        <f t="shared" ref="C24:O24" si="2">C5/C$5</f>
        <v>1</v>
      </c>
      <c r="D24" s="371">
        <f t="shared" si="2"/>
        <v>1</v>
      </c>
      <c r="E24" s="371">
        <f t="shared" si="2"/>
        <v>1</v>
      </c>
      <c r="F24" s="371">
        <f t="shared" si="2"/>
        <v>1</v>
      </c>
      <c r="G24" s="371">
        <f t="shared" si="2"/>
        <v>1</v>
      </c>
      <c r="H24" s="371">
        <f t="shared" si="2"/>
        <v>1</v>
      </c>
      <c r="I24" s="371">
        <f t="shared" si="2"/>
        <v>1</v>
      </c>
      <c r="J24" s="371">
        <f t="shared" si="2"/>
        <v>1</v>
      </c>
      <c r="K24" s="371">
        <f t="shared" si="2"/>
        <v>1</v>
      </c>
      <c r="L24" s="371">
        <f t="shared" si="2"/>
        <v>1</v>
      </c>
      <c r="M24" s="371">
        <f t="shared" si="2"/>
        <v>1</v>
      </c>
      <c r="N24" s="371">
        <f t="shared" si="2"/>
        <v>1</v>
      </c>
      <c r="O24" s="371">
        <f t="shared" si="2"/>
        <v>1</v>
      </c>
      <c r="P24" s="371">
        <f t="shared" ref="P24:Q35" si="3">P5/P$5</f>
        <v>1</v>
      </c>
      <c r="Q24" s="371">
        <f t="shared" si="3"/>
        <v>1</v>
      </c>
      <c r="R24" s="371">
        <f t="shared" ref="R24" si="4">R5/R$5</f>
        <v>1</v>
      </c>
    </row>
    <row r="25" spans="1:31" ht="20.100000000000001" customHeight="1" x14ac:dyDescent="0.2">
      <c r="A25" s="197" t="s">
        <v>114</v>
      </c>
      <c r="B25" s="372">
        <f>B6/B$5</f>
        <v>0.84476666026502789</v>
      </c>
      <c r="C25" s="372">
        <f t="shared" ref="C25:O25" si="5">C6/C$5</f>
        <v>0.8583577920011316</v>
      </c>
      <c r="D25" s="372">
        <f t="shared" si="5"/>
        <v>0.86558332751518541</v>
      </c>
      <c r="E25" s="372">
        <f t="shared" si="5"/>
        <v>0.87657965438322993</v>
      </c>
      <c r="F25" s="372">
        <f t="shared" si="5"/>
        <v>0.86827661909989018</v>
      </c>
      <c r="G25" s="372">
        <f t="shared" si="5"/>
        <v>0.83586652690426277</v>
      </c>
      <c r="H25" s="372">
        <f t="shared" si="5"/>
        <v>0.84784116525056352</v>
      </c>
      <c r="I25" s="372">
        <f t="shared" si="5"/>
        <v>0.84324692803831436</v>
      </c>
      <c r="J25" s="372">
        <f t="shared" si="5"/>
        <v>0.83213200798087461</v>
      </c>
      <c r="K25" s="372">
        <f t="shared" si="5"/>
        <v>0.81885060500252538</v>
      </c>
      <c r="L25" s="372">
        <f t="shared" si="5"/>
        <v>0.81182701676368452</v>
      </c>
      <c r="M25" s="372">
        <f t="shared" si="5"/>
        <v>0.80162932790224029</v>
      </c>
      <c r="N25" s="372">
        <f t="shared" si="5"/>
        <v>0.78795462128795457</v>
      </c>
      <c r="O25" s="372">
        <f t="shared" si="5"/>
        <v>0.78314699911360197</v>
      </c>
      <c r="P25" s="372">
        <f t="shared" si="3"/>
        <v>0.77512526637101886</v>
      </c>
      <c r="Q25" s="372">
        <f t="shared" si="3"/>
        <v>0.78017035392010792</v>
      </c>
      <c r="R25" s="372">
        <f t="shared" ref="R25" si="6">R6/R$5</f>
        <v>0.76212806801042099</v>
      </c>
      <c r="S25" s="303"/>
      <c r="T25" s="145"/>
      <c r="U25" s="145"/>
      <c r="V25" s="145"/>
      <c r="W25" s="145"/>
      <c r="X25" s="145"/>
      <c r="Y25" s="145"/>
      <c r="Z25" s="145"/>
      <c r="AA25" s="145"/>
      <c r="AB25" s="145"/>
      <c r="AC25" s="145"/>
      <c r="AD25" s="145"/>
      <c r="AE25" s="145"/>
    </row>
    <row r="26" spans="1:31" ht="12.75" customHeight="1" x14ac:dyDescent="0.2">
      <c r="A26" s="128" t="s">
        <v>115</v>
      </c>
      <c r="B26" s="373">
        <f t="shared" ref="B26:O26" si="7">B7/B$5</f>
        <v>4.1271365469560208E-2</v>
      </c>
      <c r="C26" s="373">
        <f t="shared" si="7"/>
        <v>4.9329891438876908E-2</v>
      </c>
      <c r="D26" s="373">
        <f t="shared" si="7"/>
        <v>5.4300774977309223E-2</v>
      </c>
      <c r="E26" s="373">
        <f t="shared" si="7"/>
        <v>5.3484361006998576E-2</v>
      </c>
      <c r="F26" s="373">
        <f t="shared" si="7"/>
        <v>5.7367221143291396E-2</v>
      </c>
      <c r="G26" s="373">
        <f t="shared" si="7"/>
        <v>5.807127882599581E-2</v>
      </c>
      <c r="H26" s="373">
        <f t="shared" si="7"/>
        <v>5.8834749436448758E-2</v>
      </c>
      <c r="I26" s="373">
        <f t="shared" si="7"/>
        <v>5.6877173970040724E-2</v>
      </c>
      <c r="J26" s="373">
        <f t="shared" si="7"/>
        <v>6.0180108928154154E-2</v>
      </c>
      <c r="K26" s="373">
        <f t="shared" si="7"/>
        <v>5.4592968355403296E-2</v>
      </c>
      <c r="L26" s="373">
        <f t="shared" si="7"/>
        <v>5.2889299722687189E-2</v>
      </c>
      <c r="M26" s="373">
        <f t="shared" si="7"/>
        <v>5.4935505770536318E-2</v>
      </c>
      <c r="N26" s="373">
        <f t="shared" si="7"/>
        <v>5.6250695139584028E-2</v>
      </c>
      <c r="O26" s="373">
        <f t="shared" si="7"/>
        <v>5.7186972807594431E-2</v>
      </c>
      <c r="P26" s="373">
        <f t="shared" si="3"/>
        <v>6.3900247653055353E-2</v>
      </c>
      <c r="Q26" s="373">
        <f t="shared" si="3"/>
        <v>6.4093554100019684E-2</v>
      </c>
      <c r="R26" s="373">
        <f t="shared" ref="R26" si="8">R7/R$5</f>
        <v>6.7653914712738239E-2</v>
      </c>
      <c r="T26" s="145"/>
      <c r="U26" s="145"/>
      <c r="V26" s="145"/>
      <c r="W26" s="145"/>
      <c r="X26" s="145"/>
      <c r="Y26" s="145"/>
      <c r="Z26" s="145"/>
      <c r="AA26" s="145"/>
      <c r="AB26" s="145"/>
    </row>
    <row r="27" spans="1:31" ht="20.100000000000001" customHeight="1" x14ac:dyDescent="0.2">
      <c r="A27" s="128" t="s">
        <v>116</v>
      </c>
      <c r="B27" s="373">
        <f t="shared" ref="B27:O27" si="9">B8/B$5</f>
        <v>5.0316881121567122E-3</v>
      </c>
      <c r="C27" s="373">
        <f t="shared" si="9"/>
        <v>5.2689274726829098E-3</v>
      </c>
      <c r="D27" s="373">
        <f t="shared" si="9"/>
        <v>5.0443342875095996E-3</v>
      </c>
      <c r="E27" s="373">
        <f t="shared" si="9"/>
        <v>4.0797373047198916E-3</v>
      </c>
      <c r="F27" s="373">
        <f t="shared" si="9"/>
        <v>4.3907793633369925E-3</v>
      </c>
      <c r="G27" s="373">
        <f t="shared" si="9"/>
        <v>3.5290006988120196E-3</v>
      </c>
      <c r="H27" s="373">
        <f t="shared" si="9"/>
        <v>4.10958904109589E-3</v>
      </c>
      <c r="I27" s="373">
        <f t="shared" si="9"/>
        <v>3.5657478456940098E-3</v>
      </c>
      <c r="J27" s="373">
        <f t="shared" si="9"/>
        <v>3.3433393848974527E-3</v>
      </c>
      <c r="K27" s="373">
        <f t="shared" si="9"/>
        <v>3.6014669389727036E-3</v>
      </c>
      <c r="L27" s="373">
        <f t="shared" si="9"/>
        <v>3.9473355485047596E-3</v>
      </c>
      <c r="M27" s="373">
        <f t="shared" si="9"/>
        <v>4.1819416157501694E-3</v>
      </c>
      <c r="N27" s="373">
        <f t="shared" si="9"/>
        <v>3.5869202535869201E-3</v>
      </c>
      <c r="O27" s="373">
        <f t="shared" si="9"/>
        <v>3.2882509364366799E-3</v>
      </c>
      <c r="P27" s="373">
        <f t="shared" si="3"/>
        <v>4.0603582330242466E-3</v>
      </c>
      <c r="Q27" s="373">
        <f t="shared" si="3"/>
        <v>3.2046777050009838E-3</v>
      </c>
      <c r="R27" s="373">
        <f t="shared" ref="R27" si="10">R8/R$5</f>
        <v>5.2378993555464142E-3</v>
      </c>
      <c r="T27" s="145"/>
      <c r="U27" s="145"/>
      <c r="V27" s="145"/>
      <c r="W27" s="145"/>
      <c r="X27" s="145"/>
      <c r="Y27" s="145"/>
      <c r="Z27" s="145"/>
      <c r="AA27" s="145"/>
      <c r="AB27" s="145"/>
    </row>
    <row r="28" spans="1:31" ht="12.75" customHeight="1" x14ac:dyDescent="0.2">
      <c r="A28" s="128" t="s">
        <v>117</v>
      </c>
      <c r="B28" s="373">
        <f t="shared" ref="B28:O28" si="11">B9/B$5</f>
        <v>8.5077779911657391E-3</v>
      </c>
      <c r="C28" s="373">
        <f t="shared" si="11"/>
        <v>8.6813536546553986E-3</v>
      </c>
      <c r="D28" s="373">
        <f t="shared" si="11"/>
        <v>1.0036305243314949E-2</v>
      </c>
      <c r="E28" s="373">
        <f t="shared" si="11"/>
        <v>1.2305549106106338E-2</v>
      </c>
      <c r="F28" s="373">
        <f t="shared" si="11"/>
        <v>1.8610149455374484E-2</v>
      </c>
      <c r="G28" s="373">
        <f t="shared" si="11"/>
        <v>2.3742138364779876E-2</v>
      </c>
      <c r="H28" s="373">
        <f t="shared" si="11"/>
        <v>2.6582278481012658E-2</v>
      </c>
      <c r="I28" s="373">
        <f t="shared" si="11"/>
        <v>2.8019087238468125E-2</v>
      </c>
      <c r="J28" s="373">
        <f t="shared" si="11"/>
        <v>2.9676630776697285E-2</v>
      </c>
      <c r="K28" s="373">
        <f t="shared" si="11"/>
        <v>3.6278191360871383E-2</v>
      </c>
      <c r="L28" s="373">
        <f t="shared" si="11"/>
        <v>4.3420691033552353E-2</v>
      </c>
      <c r="M28" s="373">
        <f t="shared" si="11"/>
        <v>3.7040054310930076E-2</v>
      </c>
      <c r="N28" s="373">
        <f t="shared" si="11"/>
        <v>3.0641752863975087E-2</v>
      </c>
      <c r="O28" s="373">
        <f t="shared" si="11"/>
        <v>2.7649901352471907E-2</v>
      </c>
      <c r="P28" s="373">
        <f t="shared" si="3"/>
        <v>2.7040258019927432E-2</v>
      </c>
      <c r="Q28" s="373">
        <f t="shared" si="3"/>
        <v>2.6958648413122312E-2</v>
      </c>
      <c r="R28" s="373">
        <f t="shared" ref="R28" si="12">R9/R$5</f>
        <v>2.8054298642533938E-2</v>
      </c>
      <c r="T28" s="145"/>
      <c r="U28" s="145"/>
      <c r="V28" s="145"/>
      <c r="W28" s="145"/>
      <c r="X28" s="145"/>
      <c r="Y28" s="145"/>
      <c r="Z28" s="145"/>
      <c r="AA28" s="145"/>
      <c r="AB28" s="145"/>
    </row>
    <row r="29" spans="1:31" ht="20.100000000000001" customHeight="1" x14ac:dyDescent="0.2">
      <c r="A29" s="198" t="s">
        <v>200</v>
      </c>
      <c r="B29" s="374" t="s">
        <v>196</v>
      </c>
      <c r="C29" s="374" t="s">
        <v>196</v>
      </c>
      <c r="D29" s="374" t="s">
        <v>196</v>
      </c>
      <c r="E29" s="374" t="s">
        <v>196</v>
      </c>
      <c r="F29" s="374" t="s">
        <v>196</v>
      </c>
      <c r="G29" s="374" t="s">
        <v>196</v>
      </c>
      <c r="H29" s="374" t="s">
        <v>196</v>
      </c>
      <c r="I29" s="374" t="s">
        <v>196</v>
      </c>
      <c r="J29" s="374" t="s">
        <v>196</v>
      </c>
      <c r="K29" s="374" t="s">
        <v>196</v>
      </c>
      <c r="L29" s="374" t="s">
        <v>196</v>
      </c>
      <c r="M29" s="374">
        <f>M10/M$5</f>
        <v>1.3849287169042769E-2</v>
      </c>
      <c r="N29" s="374">
        <f>N10/N$5</f>
        <v>1.7295072850628406E-2</v>
      </c>
      <c r="O29" s="374">
        <f>O10/O$5</f>
        <v>1.8471392216853001E-2</v>
      </c>
      <c r="P29" s="374">
        <f t="shared" si="3"/>
        <v>1.7105338939123423E-2</v>
      </c>
      <c r="Q29" s="374">
        <f t="shared" si="3"/>
        <v>1.6613723891715625E-2</v>
      </c>
      <c r="R29" s="374">
        <f t="shared" ref="R29" si="13">R10/R$5</f>
        <v>1.5082956259426848E-2</v>
      </c>
      <c r="T29" s="145"/>
      <c r="U29" s="145"/>
      <c r="V29" s="145"/>
      <c r="W29" s="145"/>
      <c r="X29" s="145"/>
      <c r="Y29" s="145"/>
      <c r="Z29" s="145"/>
      <c r="AA29" s="145"/>
      <c r="AB29" s="145"/>
    </row>
    <row r="30" spans="1:31" ht="20.100000000000001" customHeight="1" x14ac:dyDescent="0.2">
      <c r="A30" s="128" t="s">
        <v>86</v>
      </c>
      <c r="B30" s="373">
        <f t="shared" ref="B30:O30" si="14">B11/B$5</f>
        <v>3.3032456308815057E-3</v>
      </c>
      <c r="C30" s="373">
        <f t="shared" si="14"/>
        <v>3.4831500406662186E-3</v>
      </c>
      <c r="D30" s="373">
        <f t="shared" si="14"/>
        <v>3.0894365705508623E-3</v>
      </c>
      <c r="E30" s="373">
        <f t="shared" si="14"/>
        <v>3.4329496832399085E-3</v>
      </c>
      <c r="F30" s="373">
        <f t="shared" si="14"/>
        <v>3.7490500717723549E-3</v>
      </c>
      <c r="G30" s="373">
        <f t="shared" si="14"/>
        <v>7.0929419986023763E-3</v>
      </c>
      <c r="H30" s="373">
        <f t="shared" si="14"/>
        <v>6.4851742673833887E-3</v>
      </c>
      <c r="I30" s="373">
        <f t="shared" si="14"/>
        <v>9.7883274195521841E-3</v>
      </c>
      <c r="J30" s="373">
        <f t="shared" si="14"/>
        <v>8.7717721496234254E-3</v>
      </c>
      <c r="K30" s="373">
        <f t="shared" si="14"/>
        <v>9.7283527680787057E-3</v>
      </c>
      <c r="L30" s="373">
        <f t="shared" si="14"/>
        <v>9.8683388712618985E-3</v>
      </c>
      <c r="M30" s="373">
        <f t="shared" si="14"/>
        <v>1.1296673455532926E-2</v>
      </c>
      <c r="N30" s="373">
        <f t="shared" si="14"/>
        <v>1.0065621176732287E-2</v>
      </c>
      <c r="O30" s="373">
        <f t="shared" si="14"/>
        <v>1.2552540531266978E-2</v>
      </c>
      <c r="P30" s="373">
        <f t="shared" si="3"/>
        <v>1.290099637159477E-2</v>
      </c>
      <c r="Q30" s="373">
        <f t="shared" si="3"/>
        <v>1.0879037472240182E-2</v>
      </c>
      <c r="R30" s="373">
        <f t="shared" ref="R30" si="15">R11/R$5</f>
        <v>1.0064445358563006E-2</v>
      </c>
      <c r="T30" s="145"/>
      <c r="U30" s="145"/>
      <c r="V30" s="145"/>
      <c r="W30" s="145"/>
      <c r="X30" s="145"/>
      <c r="Y30" s="145"/>
      <c r="Z30" s="145"/>
      <c r="AA30" s="145"/>
      <c r="AB30" s="145"/>
    </row>
    <row r="31" spans="1:31" ht="12.75" customHeight="1" x14ac:dyDescent="0.2">
      <c r="A31" s="128" t="s">
        <v>87</v>
      </c>
      <c r="B31" s="373">
        <f t="shared" ref="B31:O31" si="16">B12/B$5</f>
        <v>1.9012867294027271E-3</v>
      </c>
      <c r="C31" s="373">
        <f t="shared" si="16"/>
        <v>1.6973726086495279E-3</v>
      </c>
      <c r="D31" s="373">
        <f t="shared" si="16"/>
        <v>1.4661732877190533E-3</v>
      </c>
      <c r="E31" s="373">
        <f t="shared" si="16"/>
        <v>1.4925868187999603E-3</v>
      </c>
      <c r="F31" s="373">
        <f t="shared" si="16"/>
        <v>2.1953896816684962E-3</v>
      </c>
      <c r="G31" s="373">
        <f t="shared" si="16"/>
        <v>2.7078965758211039E-3</v>
      </c>
      <c r="H31" s="373">
        <f t="shared" si="16"/>
        <v>2.4102653025836656E-3</v>
      </c>
      <c r="I31" s="373">
        <f t="shared" si="16"/>
        <v>2.3771652304626733E-3</v>
      </c>
      <c r="J31" s="373">
        <f t="shared" si="16"/>
        <v>2.1749680944762998E-3</v>
      </c>
      <c r="K31" s="373">
        <f t="shared" si="16"/>
        <v>2.7230603684915565E-3</v>
      </c>
      <c r="L31" s="373">
        <f t="shared" si="16"/>
        <v>2.8730606840382741E-3</v>
      </c>
      <c r="M31" s="373">
        <f t="shared" si="16"/>
        <v>3.5302104548540392E-3</v>
      </c>
      <c r="N31" s="373">
        <f t="shared" si="16"/>
        <v>4.7547547547547551E-3</v>
      </c>
      <c r="O31" s="373">
        <f t="shared" si="16"/>
        <v>4.3462099333771769E-3</v>
      </c>
      <c r="P31" s="373">
        <f t="shared" si="3"/>
        <v>4.751483038645395E-3</v>
      </c>
      <c r="Q31" s="373">
        <f t="shared" si="3"/>
        <v>4.5821268939926349E-3</v>
      </c>
      <c r="R31" s="373">
        <f t="shared" ref="R31" si="17">R12/R$5</f>
        <v>4.8539695598519127E-3</v>
      </c>
      <c r="T31" s="145"/>
      <c r="U31" s="145"/>
      <c r="V31" s="145"/>
      <c r="W31" s="145"/>
      <c r="X31" s="145"/>
      <c r="Y31" s="145"/>
      <c r="Z31" s="145"/>
      <c r="AA31" s="145"/>
      <c r="AB31" s="145"/>
    </row>
    <row r="32" spans="1:31" ht="20.100000000000001" customHeight="1" x14ac:dyDescent="0.2">
      <c r="A32" s="128" t="s">
        <v>88</v>
      </c>
      <c r="B32" s="373">
        <f t="shared" ref="B32:O32" si="18">B13/B$5</f>
        <v>8.6614173228346455E-3</v>
      </c>
      <c r="C32" s="373">
        <f t="shared" si="18"/>
        <v>9.282506453552105E-3</v>
      </c>
      <c r="D32" s="373">
        <f t="shared" si="18"/>
        <v>8.1163164141590458E-3</v>
      </c>
      <c r="E32" s="373">
        <f t="shared" si="18"/>
        <v>9.4862184483730811E-3</v>
      </c>
      <c r="F32" s="373">
        <f t="shared" si="18"/>
        <v>9.9130287933800552E-3</v>
      </c>
      <c r="G32" s="373">
        <f t="shared" si="18"/>
        <v>1.079664570230608E-2</v>
      </c>
      <c r="H32" s="373">
        <f t="shared" si="18"/>
        <v>1.2086006589214496E-2</v>
      </c>
      <c r="I32" s="373">
        <f t="shared" si="18"/>
        <v>1.2602471552673437E-2</v>
      </c>
      <c r="J32" s="373">
        <f t="shared" si="18"/>
        <v>1.3481207197167149E-2</v>
      </c>
      <c r="K32" s="373">
        <f t="shared" si="18"/>
        <v>1.3439620528361552E-2</v>
      </c>
      <c r="L32" s="373">
        <f t="shared" si="18"/>
        <v>1.3790691283383717E-2</v>
      </c>
      <c r="M32" s="373">
        <f t="shared" si="18"/>
        <v>1.4147997284453496E-2</v>
      </c>
      <c r="N32" s="373">
        <f t="shared" si="18"/>
        <v>1.2429095762429095E-2</v>
      </c>
      <c r="O32" s="373">
        <f t="shared" si="18"/>
        <v>1.109427272467332E-2</v>
      </c>
      <c r="P32" s="373">
        <f t="shared" si="3"/>
        <v>1.3044980706099177E-2</v>
      </c>
      <c r="Q32" s="373">
        <f t="shared" si="3"/>
        <v>1.2846822027942541E-2</v>
      </c>
      <c r="R32" s="373">
        <f t="shared" ref="R32" si="19">R13/R$5</f>
        <v>1.4123131770190594E-2</v>
      </c>
      <c r="T32" s="145"/>
      <c r="U32" s="145"/>
      <c r="V32" s="145"/>
      <c r="W32" s="145"/>
      <c r="X32" s="145"/>
      <c r="Y32" s="145"/>
      <c r="Z32" s="145"/>
      <c r="AA32" s="145"/>
      <c r="AB32" s="145"/>
    </row>
    <row r="33" spans="1:28" x14ac:dyDescent="0.2">
      <c r="A33" s="128" t="s">
        <v>89</v>
      </c>
      <c r="B33" s="373">
        <f t="shared" ref="B33:O33" si="20">B14/B$5</f>
        <v>1.3635490685615518E-3</v>
      </c>
      <c r="C33" s="373">
        <f t="shared" si="20"/>
        <v>1.2376675271402807E-3</v>
      </c>
      <c r="D33" s="373">
        <f t="shared" si="20"/>
        <v>1.7279899462403128E-3</v>
      </c>
      <c r="E33" s="373">
        <f t="shared" si="20"/>
        <v>1.840857076519951E-3</v>
      </c>
      <c r="F33" s="373">
        <f t="shared" si="20"/>
        <v>2.2967153592839654E-3</v>
      </c>
      <c r="G33" s="373">
        <f t="shared" si="20"/>
        <v>2.4283717679944093E-3</v>
      </c>
      <c r="H33" s="373">
        <f t="shared" si="20"/>
        <v>2.0808045777700713E-3</v>
      </c>
      <c r="I33" s="373">
        <f t="shared" si="20"/>
        <v>2.1149778888675257E-3</v>
      </c>
      <c r="J33" s="373">
        <f t="shared" si="20"/>
        <v>1.9053439505329571E-3</v>
      </c>
      <c r="K33" s="373">
        <f t="shared" si="20"/>
        <v>1.9544546193205523E-3</v>
      </c>
      <c r="L33" s="373">
        <f t="shared" si="20"/>
        <v>1.948684637869438E-3</v>
      </c>
      <c r="M33" s="373">
        <f t="shared" si="20"/>
        <v>2.41683638832315E-3</v>
      </c>
      <c r="N33" s="373">
        <f t="shared" si="20"/>
        <v>2.6137248359470581E-3</v>
      </c>
      <c r="O33" s="373">
        <f t="shared" si="20"/>
        <v>1.8871701026506162E-3</v>
      </c>
      <c r="P33" s="373">
        <f t="shared" si="3"/>
        <v>2.3325462189713758E-3</v>
      </c>
      <c r="Q33" s="373">
        <f t="shared" si="3"/>
        <v>2.7548983779833018E-3</v>
      </c>
      <c r="R33" s="373">
        <f t="shared" ref="R33" si="21">R14/R$5</f>
        <v>2.4132730015082957E-3</v>
      </c>
      <c r="T33" s="145"/>
      <c r="U33" s="145"/>
      <c r="V33" s="145"/>
      <c r="W33" s="145"/>
      <c r="X33" s="145"/>
      <c r="Y33" s="145"/>
      <c r="Z33" s="145"/>
      <c r="AA33" s="145"/>
      <c r="AB33" s="145"/>
    </row>
    <row r="34" spans="1:28" x14ac:dyDescent="0.2">
      <c r="A34" s="128" t="s">
        <v>90</v>
      </c>
      <c r="B34" s="373">
        <f t="shared" ref="B34:O34" si="22">B15/B$5</f>
        <v>1.3020933358939888E-2</v>
      </c>
      <c r="C34" s="373">
        <f t="shared" si="22"/>
        <v>1.7168216697903037E-2</v>
      </c>
      <c r="D34" s="373">
        <f t="shared" si="22"/>
        <v>1.4399916218669272E-2</v>
      </c>
      <c r="E34" s="373">
        <f t="shared" si="22"/>
        <v>1.5357059935652924E-2</v>
      </c>
      <c r="F34" s="373">
        <f t="shared" si="22"/>
        <v>1.2885248670100481E-2</v>
      </c>
      <c r="G34" s="373">
        <f t="shared" si="22"/>
        <v>2.7253668763102725E-2</v>
      </c>
      <c r="H34" s="373">
        <f t="shared" si="22"/>
        <v>1.9282122420669325E-2</v>
      </c>
      <c r="I34" s="373">
        <f t="shared" si="22"/>
        <v>2.2740382094352484E-2</v>
      </c>
      <c r="J34" s="373">
        <f t="shared" si="22"/>
        <v>2.5686193446335808E-2</v>
      </c>
      <c r="K34" s="373">
        <f t="shared" si="22"/>
        <v>2.4990666930188636E-2</v>
      </c>
      <c r="L34" s="373">
        <f t="shared" si="22"/>
        <v>3.0704274614635121E-2</v>
      </c>
      <c r="M34" s="373">
        <f t="shared" si="22"/>
        <v>2.4141208418194161E-2</v>
      </c>
      <c r="N34" s="373">
        <f t="shared" si="22"/>
        <v>3.8927816705594483E-2</v>
      </c>
      <c r="O34" s="373">
        <f t="shared" si="22"/>
        <v>4.2461327309638863E-2</v>
      </c>
      <c r="P34" s="373">
        <f t="shared" si="3"/>
        <v>3.7867879974658757E-2</v>
      </c>
      <c r="Q34" s="373">
        <f t="shared" si="3"/>
        <v>3.7978241925055521E-2</v>
      </c>
      <c r="R34" s="373">
        <f t="shared" ref="R34" si="23">R15/R$5</f>
        <v>4.3356643356643354E-2</v>
      </c>
      <c r="T34" s="145"/>
      <c r="U34" s="145"/>
      <c r="V34" s="145"/>
      <c r="W34" s="145"/>
      <c r="X34" s="145"/>
      <c r="Y34" s="145"/>
      <c r="Z34" s="145"/>
      <c r="AA34" s="145"/>
      <c r="AB34" s="145"/>
    </row>
    <row r="35" spans="1:28" x14ac:dyDescent="0.2">
      <c r="A35" s="199" t="s">
        <v>91</v>
      </c>
      <c r="B35" s="375">
        <f t="shared" ref="B35:O35" si="24">B16/B$5</f>
        <v>7.2172076051469178E-2</v>
      </c>
      <c r="C35" s="375">
        <f t="shared" si="24"/>
        <v>4.5493122104742031E-2</v>
      </c>
      <c r="D35" s="375">
        <f t="shared" si="24"/>
        <v>3.6235425539342316E-2</v>
      </c>
      <c r="E35" s="375">
        <f t="shared" si="24"/>
        <v>2.1941026236359414E-2</v>
      </c>
      <c r="F35" s="375">
        <f t="shared" si="24"/>
        <v>2.0315798361901546E-2</v>
      </c>
      <c r="G35" s="375">
        <f t="shared" si="24"/>
        <v>2.8511530398322851E-2</v>
      </c>
      <c r="H35" s="375">
        <f t="shared" si="24"/>
        <v>2.0287844633258192E-2</v>
      </c>
      <c r="I35" s="375">
        <f t="shared" si="24"/>
        <v>1.8667738721574522E-2</v>
      </c>
      <c r="J35" s="375">
        <f t="shared" si="24"/>
        <v>2.2648428091240812E-2</v>
      </c>
      <c r="K35" s="375">
        <f t="shared" si="24"/>
        <v>3.3840613127786197E-2</v>
      </c>
      <c r="L35" s="375">
        <f t="shared" si="24"/>
        <v>2.8730606840382741E-2</v>
      </c>
      <c r="M35" s="375">
        <f t="shared" si="24"/>
        <v>3.2830957230142566E-2</v>
      </c>
      <c r="N35" s="375">
        <f t="shared" si="24"/>
        <v>3.5479924368813261E-2</v>
      </c>
      <c r="O35" s="375">
        <f t="shared" si="24"/>
        <v>3.7914962971435109E-2</v>
      </c>
      <c r="P35" s="375">
        <f t="shared" si="3"/>
        <v>4.1870644473881238E-2</v>
      </c>
      <c r="Q35" s="375">
        <f t="shared" si="3"/>
        <v>3.9917915272819272E-2</v>
      </c>
      <c r="R35" s="375">
        <f t="shared" ref="R35" si="25">R16/R$5</f>
        <v>4.7031399972576445E-2</v>
      </c>
      <c r="T35" s="145"/>
      <c r="U35" s="145"/>
      <c r="V35" s="145"/>
      <c r="W35" s="145"/>
      <c r="X35" s="145"/>
      <c r="Y35" s="145"/>
      <c r="Z35" s="145"/>
      <c r="AA35" s="145"/>
      <c r="AB35" s="145"/>
    </row>
    <row r="36" spans="1:28" ht="25.5" customHeight="1" x14ac:dyDescent="0.2">
      <c r="A36" s="672" t="s">
        <v>202</v>
      </c>
      <c r="B36" s="673"/>
      <c r="C36" s="672"/>
      <c r="D36" s="672"/>
      <c r="E36" s="672"/>
      <c r="F36" s="672"/>
      <c r="G36" s="672"/>
      <c r="H36" s="672"/>
      <c r="I36" s="672"/>
      <c r="J36" s="672"/>
      <c r="K36" s="672"/>
      <c r="L36" s="672"/>
      <c r="M36" s="672"/>
      <c r="N36" s="672"/>
      <c r="O36" s="672"/>
      <c r="P36" s="281"/>
      <c r="Q36" s="281"/>
      <c r="R36" s="281"/>
    </row>
    <row r="37" spans="1:28" x14ac:dyDescent="0.2">
      <c r="A37" s="47" t="s">
        <v>201</v>
      </c>
    </row>
  </sheetData>
  <mergeCells count="39">
    <mergeCell ref="N3:N4"/>
    <mergeCell ref="O3:O4"/>
    <mergeCell ref="A17:T17"/>
    <mergeCell ref="S3:T3"/>
    <mergeCell ref="B3:B4"/>
    <mergeCell ref="C3:C4"/>
    <mergeCell ref="D3:D4"/>
    <mergeCell ref="K3:K4"/>
    <mergeCell ref="E3:E4"/>
    <mergeCell ref="F3:F4"/>
    <mergeCell ref="P3:P4"/>
    <mergeCell ref="R3:R4"/>
    <mergeCell ref="Q3:Q4"/>
    <mergeCell ref="L3:L4"/>
    <mergeCell ref="M3:M4"/>
    <mergeCell ref="B22:B23"/>
    <mergeCell ref="G3:G4"/>
    <mergeCell ref="A36:O36"/>
    <mergeCell ref="A22:A23"/>
    <mergeCell ref="G22:G23"/>
    <mergeCell ref="H22:H23"/>
    <mergeCell ref="I22:I23"/>
    <mergeCell ref="J22:J23"/>
    <mergeCell ref="K22:K23"/>
    <mergeCell ref="L22:L23"/>
    <mergeCell ref="M22:M23"/>
    <mergeCell ref="H3:H4"/>
    <mergeCell ref="I3:I4"/>
    <mergeCell ref="J3:J4"/>
    <mergeCell ref="A3:A4"/>
    <mergeCell ref="F22:F23"/>
    <mergeCell ref="D22:D23"/>
    <mergeCell ref="R22:R23"/>
    <mergeCell ref="P22:P23"/>
    <mergeCell ref="C22:C23"/>
    <mergeCell ref="N22:N23"/>
    <mergeCell ref="E22:E23"/>
    <mergeCell ref="Q22:Q23"/>
    <mergeCell ref="O22:O23"/>
  </mergeCells>
  <hyperlinks>
    <hyperlink ref="T1" location="Contents!A1" display="Back to contents"/>
  </hyperlinks>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Q52"/>
  <sheetViews>
    <sheetView showGridLines="0" zoomScaleNormal="100" workbookViewId="0"/>
  </sheetViews>
  <sheetFormatPr defaultColWidth="11.42578125" defaultRowHeight="12.75" x14ac:dyDescent="0.2"/>
  <cols>
    <col min="1" max="1" customWidth="true" style="11" width="65.7109375" collapsed="false"/>
    <col min="2" max="7" customWidth="true" style="11" width="9.42578125" collapsed="false"/>
    <col min="8" max="13" customWidth="true" style="11" width="11.42578125" collapsed="false"/>
    <col min="14" max="15" customWidth="true" style="11" width="12.7109375" collapsed="false"/>
    <col min="16" max="243" customWidth="true" style="11" width="11.42578125" collapsed="false"/>
    <col min="244" max="244" customWidth="true" style="11" width="25.0" collapsed="false"/>
    <col min="245" max="16384" style="11" width="11.42578125" collapsed="false"/>
  </cols>
  <sheetData>
    <row r="1" spans="1:15" x14ac:dyDescent="0.2">
      <c r="A1" s="10" t="s">
        <v>369</v>
      </c>
      <c r="O1" s="159" t="s">
        <v>131</v>
      </c>
    </row>
    <row r="2" spans="1:15" x14ac:dyDescent="0.2">
      <c r="A2" s="14"/>
      <c r="B2" s="14"/>
      <c r="C2" s="14"/>
      <c r="D2" s="14"/>
      <c r="E2" s="14"/>
    </row>
    <row r="3" spans="1:15" x14ac:dyDescent="0.2">
      <c r="A3" s="635"/>
      <c r="B3" s="635" t="s">
        <v>132</v>
      </c>
      <c r="C3" s="637" t="s">
        <v>133</v>
      </c>
      <c r="D3" s="637" t="s">
        <v>134</v>
      </c>
      <c r="E3" s="637" t="s">
        <v>135</v>
      </c>
      <c r="F3" s="637" t="s">
        <v>136</v>
      </c>
      <c r="G3" s="637" t="s">
        <v>137</v>
      </c>
      <c r="H3" s="637" t="s">
        <v>138</v>
      </c>
      <c r="I3" s="637" t="s">
        <v>139</v>
      </c>
      <c r="J3" s="637" t="s">
        <v>145</v>
      </c>
      <c r="K3" s="637" t="s">
        <v>261</v>
      </c>
      <c r="L3" s="637" t="s">
        <v>265</v>
      </c>
      <c r="M3" s="637" t="s">
        <v>357</v>
      </c>
      <c r="N3" s="641" t="s">
        <v>358</v>
      </c>
      <c r="O3" s="642"/>
    </row>
    <row r="4" spans="1:15" x14ac:dyDescent="0.2">
      <c r="A4" s="678"/>
      <c r="B4" s="636"/>
      <c r="C4" s="638"/>
      <c r="D4" s="638"/>
      <c r="E4" s="638"/>
      <c r="F4" s="638"/>
      <c r="G4" s="638"/>
      <c r="H4" s="638"/>
      <c r="I4" s="638"/>
      <c r="J4" s="638"/>
      <c r="K4" s="638"/>
      <c r="L4" s="638"/>
      <c r="M4" s="638"/>
      <c r="N4" s="30" t="s">
        <v>140</v>
      </c>
      <c r="O4" s="33" t="s">
        <v>141</v>
      </c>
    </row>
    <row r="5" spans="1:15" ht="20.100000000000001" customHeight="1" x14ac:dyDescent="0.2">
      <c r="A5" s="136" t="s">
        <v>154</v>
      </c>
      <c r="B5" s="126">
        <v>57239</v>
      </c>
      <c r="C5" s="126">
        <v>57670</v>
      </c>
      <c r="D5" s="126">
        <v>57211</v>
      </c>
      <c r="E5" s="126">
        <v>55633</v>
      </c>
      <c r="F5" s="126">
        <v>45537</v>
      </c>
      <c r="G5" s="126">
        <v>40027</v>
      </c>
      <c r="H5" s="126">
        <v>36825</v>
      </c>
      <c r="I5" s="126">
        <v>35964</v>
      </c>
      <c r="J5" s="126">
        <v>34973</v>
      </c>
      <c r="K5" s="127">
        <v>34726</v>
      </c>
      <c r="L5" s="127">
        <v>35573</v>
      </c>
      <c r="M5" s="127">
        <v>36465</v>
      </c>
      <c r="N5" s="126">
        <f>M5-L5</f>
        <v>892</v>
      </c>
      <c r="O5" s="288">
        <f>N5/L5</f>
        <v>2.5075197481235767E-2</v>
      </c>
    </row>
    <row r="6" spans="1:15" ht="20.100000000000001" customHeight="1" x14ac:dyDescent="0.2">
      <c r="A6" s="95" t="s">
        <v>174</v>
      </c>
      <c r="B6" s="49"/>
      <c r="C6" s="49"/>
      <c r="D6" s="49"/>
      <c r="E6" s="49"/>
      <c r="F6" s="49"/>
      <c r="G6" s="49"/>
      <c r="H6" s="49"/>
      <c r="I6" s="49"/>
      <c r="J6" s="94"/>
      <c r="K6" s="94"/>
      <c r="L6" s="94"/>
      <c r="M6" s="94"/>
      <c r="N6" s="379"/>
      <c r="O6" s="376"/>
    </row>
    <row r="7" spans="1:15" x14ac:dyDescent="0.2">
      <c r="A7" s="55" t="s">
        <v>118</v>
      </c>
      <c r="B7" s="49">
        <v>709</v>
      </c>
      <c r="C7" s="49">
        <v>743</v>
      </c>
      <c r="D7" s="49">
        <v>567</v>
      </c>
      <c r="E7" s="49">
        <v>464</v>
      </c>
      <c r="F7" s="49">
        <v>331</v>
      </c>
      <c r="G7" s="49">
        <v>287</v>
      </c>
      <c r="H7" s="49">
        <v>266</v>
      </c>
      <c r="I7" s="49">
        <v>283</v>
      </c>
      <c r="J7" s="94">
        <v>380</v>
      </c>
      <c r="K7" s="94">
        <v>367</v>
      </c>
      <c r="L7" s="94">
        <v>429</v>
      </c>
      <c r="M7" s="94">
        <v>427</v>
      </c>
      <c r="N7" s="380">
        <f t="shared" ref="N7:N25" si="0">M7-L7</f>
        <v>-2</v>
      </c>
      <c r="O7" s="377">
        <f t="shared" ref="O7:O25" si="1">N7/L7</f>
        <v>-4.662004662004662E-3</v>
      </c>
    </row>
    <row r="8" spans="1:15" x14ac:dyDescent="0.2">
      <c r="A8" s="20" t="s">
        <v>119</v>
      </c>
      <c r="B8" s="49">
        <v>426</v>
      </c>
      <c r="C8" s="49">
        <v>388</v>
      </c>
      <c r="D8" s="49">
        <v>279</v>
      </c>
      <c r="E8" s="49">
        <v>197</v>
      </c>
      <c r="F8" s="49">
        <v>215</v>
      </c>
      <c r="G8" s="49">
        <v>183</v>
      </c>
      <c r="H8" s="49">
        <v>211</v>
      </c>
      <c r="I8" s="49">
        <v>230</v>
      </c>
      <c r="J8" s="94">
        <v>224</v>
      </c>
      <c r="K8" s="94">
        <v>224</v>
      </c>
      <c r="L8" s="94">
        <v>290</v>
      </c>
      <c r="M8" s="94">
        <v>254</v>
      </c>
      <c r="N8" s="380">
        <f t="shared" si="0"/>
        <v>-36</v>
      </c>
      <c r="O8" s="377">
        <f t="shared" si="1"/>
        <v>-0.12413793103448276</v>
      </c>
    </row>
    <row r="9" spans="1:15" x14ac:dyDescent="0.2">
      <c r="A9" s="20" t="s">
        <v>120</v>
      </c>
      <c r="B9" s="49">
        <v>900</v>
      </c>
      <c r="C9" s="49">
        <v>1035</v>
      </c>
      <c r="D9" s="49">
        <v>1136</v>
      </c>
      <c r="E9" s="49">
        <v>1070</v>
      </c>
      <c r="F9" s="49">
        <v>875</v>
      </c>
      <c r="G9" s="49">
        <v>858</v>
      </c>
      <c r="H9" s="49">
        <v>907</v>
      </c>
      <c r="I9" s="49">
        <v>859</v>
      </c>
      <c r="J9" s="94">
        <v>747</v>
      </c>
      <c r="K9" s="94">
        <v>792</v>
      </c>
      <c r="L9" s="94">
        <v>814</v>
      </c>
      <c r="M9" s="94">
        <v>759</v>
      </c>
      <c r="N9" s="380">
        <f t="shared" si="0"/>
        <v>-55</v>
      </c>
      <c r="O9" s="377">
        <f t="shared" si="1"/>
        <v>-6.7567567567567571E-2</v>
      </c>
    </row>
    <row r="10" spans="1:15" x14ac:dyDescent="0.2">
      <c r="A10" s="20" t="s">
        <v>121</v>
      </c>
      <c r="B10" s="49">
        <v>703</v>
      </c>
      <c r="C10" s="49">
        <v>765</v>
      </c>
      <c r="D10" s="49">
        <v>842</v>
      </c>
      <c r="E10" s="49">
        <v>760</v>
      </c>
      <c r="F10" s="49">
        <v>466</v>
      </c>
      <c r="G10" s="49">
        <v>546</v>
      </c>
      <c r="H10" s="49">
        <v>508</v>
      </c>
      <c r="I10" s="49">
        <v>330</v>
      </c>
      <c r="J10" s="94">
        <v>191</v>
      </c>
      <c r="K10" s="94">
        <v>161</v>
      </c>
      <c r="L10" s="94">
        <v>204</v>
      </c>
      <c r="M10" s="94">
        <v>162</v>
      </c>
      <c r="N10" s="380">
        <f t="shared" si="0"/>
        <v>-42</v>
      </c>
      <c r="O10" s="377">
        <f t="shared" si="1"/>
        <v>-0.20588235294117646</v>
      </c>
    </row>
    <row r="11" spans="1:15" x14ac:dyDescent="0.2">
      <c r="A11" s="20" t="s">
        <v>43</v>
      </c>
      <c r="B11" s="49">
        <v>4611</v>
      </c>
      <c r="C11" s="49">
        <v>4207</v>
      </c>
      <c r="D11" s="49">
        <v>4277</v>
      </c>
      <c r="E11" s="49">
        <v>4570</v>
      </c>
      <c r="F11" s="49">
        <v>3674</v>
      </c>
      <c r="G11" s="49">
        <v>3506</v>
      </c>
      <c r="H11" s="49">
        <v>3366</v>
      </c>
      <c r="I11" s="49">
        <v>3472</v>
      </c>
      <c r="J11" s="94">
        <v>3607</v>
      </c>
      <c r="K11" s="94">
        <v>3673</v>
      </c>
      <c r="L11" s="94">
        <v>3748</v>
      </c>
      <c r="M11" s="94">
        <v>3606</v>
      </c>
      <c r="N11" s="380">
        <f t="shared" si="0"/>
        <v>-142</v>
      </c>
      <c r="O11" s="377">
        <f t="shared" si="1"/>
        <v>-3.7886872998932765E-2</v>
      </c>
    </row>
    <row r="12" spans="1:15" ht="20.100000000000001" customHeight="1" x14ac:dyDescent="0.2">
      <c r="A12" s="20" t="s">
        <v>44</v>
      </c>
      <c r="B12" s="49">
        <v>825</v>
      </c>
      <c r="C12" s="49">
        <v>843</v>
      </c>
      <c r="D12" s="49">
        <v>873</v>
      </c>
      <c r="E12" s="49">
        <v>924</v>
      </c>
      <c r="F12" s="49">
        <v>816</v>
      </c>
      <c r="G12" s="49">
        <v>741</v>
      </c>
      <c r="H12" s="49">
        <v>722</v>
      </c>
      <c r="I12" s="49">
        <v>709</v>
      </c>
      <c r="J12" s="94">
        <v>634</v>
      </c>
      <c r="K12" s="94">
        <v>631</v>
      </c>
      <c r="L12" s="94">
        <v>652</v>
      </c>
      <c r="M12" s="94">
        <v>631</v>
      </c>
      <c r="N12" s="380">
        <f t="shared" si="0"/>
        <v>-21</v>
      </c>
      <c r="O12" s="377">
        <f t="shared" si="1"/>
        <v>-3.2208588957055216E-2</v>
      </c>
    </row>
    <row r="13" spans="1:15" x14ac:dyDescent="0.2">
      <c r="A13" s="20" t="s">
        <v>45</v>
      </c>
      <c r="B13" s="49">
        <v>478</v>
      </c>
      <c r="C13" s="49">
        <v>423</v>
      </c>
      <c r="D13" s="49">
        <v>445</v>
      </c>
      <c r="E13" s="49">
        <v>400</v>
      </c>
      <c r="F13" s="49">
        <v>280</v>
      </c>
      <c r="G13" s="49">
        <v>263</v>
      </c>
      <c r="H13" s="49">
        <v>255</v>
      </c>
      <c r="I13" s="49">
        <v>229</v>
      </c>
      <c r="J13" s="94">
        <v>197</v>
      </c>
      <c r="K13" s="94">
        <v>206</v>
      </c>
      <c r="L13" s="94">
        <v>205</v>
      </c>
      <c r="M13" s="94">
        <v>225</v>
      </c>
      <c r="N13" s="380">
        <f t="shared" si="0"/>
        <v>20</v>
      </c>
      <c r="O13" s="377">
        <f t="shared" si="1"/>
        <v>9.7560975609756101E-2</v>
      </c>
    </row>
    <row r="14" spans="1:15" s="47" customFormat="1" x14ac:dyDescent="0.2">
      <c r="A14" s="20" t="s">
        <v>46</v>
      </c>
      <c r="B14" s="49">
        <v>2436</v>
      </c>
      <c r="C14" s="49">
        <v>2696</v>
      </c>
      <c r="D14" s="49">
        <v>2674</v>
      </c>
      <c r="E14" s="49">
        <v>2498</v>
      </c>
      <c r="F14" s="49">
        <v>2417</v>
      </c>
      <c r="G14" s="49">
        <v>2358</v>
      </c>
      <c r="H14" s="49">
        <v>2418</v>
      </c>
      <c r="I14" s="49">
        <v>2379</v>
      </c>
      <c r="J14" s="94">
        <v>2258</v>
      </c>
      <c r="K14" s="94">
        <v>2172</v>
      </c>
      <c r="L14" s="94">
        <v>2082</v>
      </c>
      <c r="M14" s="94">
        <v>2056</v>
      </c>
      <c r="N14" s="380">
        <f t="shared" si="0"/>
        <v>-26</v>
      </c>
      <c r="O14" s="377">
        <f t="shared" si="1"/>
        <v>-1.2487992315081652E-2</v>
      </c>
    </row>
    <row r="15" spans="1:15" ht="20.100000000000001" customHeight="1" x14ac:dyDescent="0.2">
      <c r="A15" s="20" t="s">
        <v>47</v>
      </c>
      <c r="B15" s="49">
        <v>360</v>
      </c>
      <c r="C15" s="49">
        <v>357</v>
      </c>
      <c r="D15" s="49">
        <v>550</v>
      </c>
      <c r="E15" s="49">
        <v>430</v>
      </c>
      <c r="F15" s="49">
        <v>279</v>
      </c>
      <c r="G15" s="49">
        <v>235</v>
      </c>
      <c r="H15" s="49">
        <v>190</v>
      </c>
      <c r="I15" s="49">
        <v>194</v>
      </c>
      <c r="J15" s="94">
        <v>217</v>
      </c>
      <c r="K15" s="94">
        <v>188</v>
      </c>
      <c r="L15" s="94">
        <v>166</v>
      </c>
      <c r="M15" s="94">
        <v>189</v>
      </c>
      <c r="N15" s="380">
        <f t="shared" si="0"/>
        <v>23</v>
      </c>
      <c r="O15" s="377">
        <f t="shared" si="1"/>
        <v>0.13855421686746988</v>
      </c>
    </row>
    <row r="16" spans="1:15" s="47" customFormat="1" x14ac:dyDescent="0.2">
      <c r="A16" s="20" t="s">
        <v>48</v>
      </c>
      <c r="B16" s="49">
        <v>836</v>
      </c>
      <c r="C16" s="49">
        <v>444</v>
      </c>
      <c r="D16" s="49">
        <v>400</v>
      </c>
      <c r="E16" s="49">
        <v>392</v>
      </c>
      <c r="F16" s="49">
        <v>300</v>
      </c>
      <c r="G16" s="49">
        <v>256</v>
      </c>
      <c r="H16" s="49">
        <v>233</v>
      </c>
      <c r="I16" s="49">
        <v>212</v>
      </c>
      <c r="J16" s="94">
        <v>186</v>
      </c>
      <c r="K16" s="94">
        <v>157</v>
      </c>
      <c r="L16" s="94">
        <v>165</v>
      </c>
      <c r="M16" s="94">
        <v>171</v>
      </c>
      <c r="N16" s="380">
        <f t="shared" si="0"/>
        <v>6</v>
      </c>
      <c r="O16" s="377">
        <f t="shared" si="1"/>
        <v>3.6363636363636362E-2</v>
      </c>
    </row>
    <row r="17" spans="1:15" ht="20.100000000000001" customHeight="1" x14ac:dyDescent="0.2">
      <c r="A17" s="135" t="s">
        <v>49</v>
      </c>
      <c r="B17" s="133">
        <v>3510</v>
      </c>
      <c r="C17" s="133">
        <v>2906</v>
      </c>
      <c r="D17" s="133">
        <v>3244</v>
      </c>
      <c r="E17" s="133">
        <v>3289</v>
      </c>
      <c r="F17" s="133">
        <v>2866</v>
      </c>
      <c r="G17" s="133">
        <v>2661</v>
      </c>
      <c r="H17" s="133">
        <v>2297</v>
      </c>
      <c r="I17" s="133">
        <v>2620</v>
      </c>
      <c r="J17" s="134">
        <v>2366</v>
      </c>
      <c r="K17" s="134">
        <v>2387</v>
      </c>
      <c r="L17" s="134">
        <v>2235</v>
      </c>
      <c r="M17" s="134">
        <v>2079</v>
      </c>
      <c r="N17" s="381">
        <f t="shared" si="0"/>
        <v>-156</v>
      </c>
      <c r="O17" s="378">
        <f t="shared" si="1"/>
        <v>-6.9798657718120799E-2</v>
      </c>
    </row>
    <row r="18" spans="1:15" ht="20.100000000000001" customHeight="1" x14ac:dyDescent="0.2">
      <c r="A18" s="96" t="s">
        <v>197</v>
      </c>
      <c r="B18" s="49"/>
      <c r="C18" s="49"/>
      <c r="D18" s="49"/>
      <c r="E18" s="49"/>
      <c r="F18" s="49"/>
      <c r="G18" s="49"/>
      <c r="H18" s="49"/>
      <c r="I18" s="49"/>
      <c r="J18" s="94"/>
      <c r="K18" s="94"/>
      <c r="L18" s="94"/>
      <c r="M18" s="94"/>
      <c r="N18" s="380"/>
      <c r="O18" s="377"/>
    </row>
    <row r="19" spans="1:15" x14ac:dyDescent="0.2">
      <c r="A19" s="97" t="s">
        <v>50</v>
      </c>
      <c r="B19" s="49">
        <v>5910</v>
      </c>
      <c r="C19" s="49">
        <v>6219</v>
      </c>
      <c r="D19" s="49">
        <v>5723</v>
      </c>
      <c r="E19" s="49">
        <v>5392</v>
      </c>
      <c r="F19" s="49">
        <v>4905</v>
      </c>
      <c r="G19" s="49">
        <v>4391</v>
      </c>
      <c r="H19" s="49">
        <v>4269</v>
      </c>
      <c r="I19" s="49">
        <v>4386</v>
      </c>
      <c r="J19" s="94">
        <v>4159</v>
      </c>
      <c r="K19" s="94">
        <v>4188</v>
      </c>
      <c r="L19" s="94">
        <v>4467</v>
      </c>
      <c r="M19" s="94">
        <v>4614</v>
      </c>
      <c r="N19" s="380">
        <f t="shared" si="0"/>
        <v>147</v>
      </c>
      <c r="O19" s="377">
        <f t="shared" si="1"/>
        <v>3.2907991940899932E-2</v>
      </c>
    </row>
    <row r="20" spans="1:15" x14ac:dyDescent="0.2">
      <c r="A20" s="97" t="s">
        <v>51</v>
      </c>
      <c r="B20" s="49">
        <v>9378</v>
      </c>
      <c r="C20" s="49">
        <v>9925</v>
      </c>
      <c r="D20" s="49">
        <v>10646</v>
      </c>
      <c r="E20" s="49">
        <v>10220</v>
      </c>
      <c r="F20" s="49">
        <v>8039</v>
      </c>
      <c r="G20" s="49">
        <v>6788</v>
      </c>
      <c r="H20" s="49">
        <v>6124</v>
      </c>
      <c r="I20" s="49">
        <v>6090</v>
      </c>
      <c r="J20" s="94">
        <v>5979</v>
      </c>
      <c r="K20" s="94">
        <v>6216</v>
      </c>
      <c r="L20" s="94">
        <v>6330</v>
      </c>
      <c r="M20" s="94">
        <v>6534</v>
      </c>
      <c r="N20" s="380">
        <f t="shared" si="0"/>
        <v>204</v>
      </c>
      <c r="O20" s="377">
        <f t="shared" si="1"/>
        <v>3.2227488151658767E-2</v>
      </c>
    </row>
    <row r="21" spans="1:15" x14ac:dyDescent="0.2">
      <c r="A21" s="97" t="s">
        <v>52</v>
      </c>
      <c r="B21" s="49">
        <v>1526</v>
      </c>
      <c r="C21" s="49">
        <v>1681</v>
      </c>
      <c r="D21" s="49">
        <v>1619</v>
      </c>
      <c r="E21" s="49">
        <v>1436</v>
      </c>
      <c r="F21" s="49">
        <v>1369</v>
      </c>
      <c r="G21" s="49">
        <v>1062</v>
      </c>
      <c r="H21" s="49">
        <v>923</v>
      </c>
      <c r="I21" s="49">
        <v>1051</v>
      </c>
      <c r="J21" s="94">
        <v>909</v>
      </c>
      <c r="K21" s="94">
        <v>907</v>
      </c>
      <c r="L21" s="94">
        <v>1017</v>
      </c>
      <c r="M21" s="94">
        <v>1281</v>
      </c>
      <c r="N21" s="380">
        <f t="shared" si="0"/>
        <v>264</v>
      </c>
      <c r="O21" s="377">
        <f t="shared" si="1"/>
        <v>0.25958702064896755</v>
      </c>
    </row>
    <row r="22" spans="1:15" ht="20.100000000000001" customHeight="1" x14ac:dyDescent="0.2">
      <c r="A22" s="97" t="s">
        <v>53</v>
      </c>
      <c r="B22" s="49">
        <v>1507</v>
      </c>
      <c r="C22" s="49">
        <v>1352</v>
      </c>
      <c r="D22" s="49">
        <v>1326</v>
      </c>
      <c r="E22" s="49">
        <v>1213</v>
      </c>
      <c r="F22" s="49">
        <v>915</v>
      </c>
      <c r="G22" s="49">
        <v>816</v>
      </c>
      <c r="H22" s="49">
        <v>689</v>
      </c>
      <c r="I22" s="49">
        <v>703</v>
      </c>
      <c r="J22" s="94">
        <v>618</v>
      </c>
      <c r="K22" s="94">
        <v>599</v>
      </c>
      <c r="L22" s="94">
        <v>577</v>
      </c>
      <c r="M22" s="94">
        <v>679</v>
      </c>
      <c r="N22" s="380">
        <f t="shared" si="0"/>
        <v>102</v>
      </c>
      <c r="O22" s="377">
        <f t="shared" si="1"/>
        <v>0.17677642980935876</v>
      </c>
    </row>
    <row r="23" spans="1:15" x14ac:dyDescent="0.2">
      <c r="A23" s="97" t="s">
        <v>54</v>
      </c>
      <c r="B23" s="49">
        <v>1306</v>
      </c>
      <c r="C23" s="49">
        <v>1265</v>
      </c>
      <c r="D23" s="49">
        <v>1130</v>
      </c>
      <c r="E23" s="49">
        <v>1084</v>
      </c>
      <c r="F23" s="49">
        <v>798</v>
      </c>
      <c r="G23" s="49">
        <v>546</v>
      </c>
      <c r="H23" s="49">
        <v>463</v>
      </c>
      <c r="I23" s="49">
        <v>410</v>
      </c>
      <c r="J23" s="94">
        <v>449</v>
      </c>
      <c r="K23" s="94">
        <v>403</v>
      </c>
      <c r="L23" s="94">
        <v>419</v>
      </c>
      <c r="M23" s="94">
        <v>468</v>
      </c>
      <c r="N23" s="380">
        <f t="shared" si="0"/>
        <v>49</v>
      </c>
      <c r="O23" s="377">
        <f t="shared" si="1"/>
        <v>0.11694510739856802</v>
      </c>
    </row>
    <row r="24" spans="1:15" x14ac:dyDescent="0.2">
      <c r="A24" s="97" t="s">
        <v>55</v>
      </c>
      <c r="B24" s="49">
        <v>14163</v>
      </c>
      <c r="C24" s="49">
        <v>14944</v>
      </c>
      <c r="D24" s="49">
        <v>14733</v>
      </c>
      <c r="E24" s="49">
        <v>14492</v>
      </c>
      <c r="F24" s="49">
        <v>11927</v>
      </c>
      <c r="G24" s="49">
        <v>10450</v>
      </c>
      <c r="H24" s="49">
        <v>9738</v>
      </c>
      <c r="I24" s="49">
        <v>9132</v>
      </c>
      <c r="J24" s="94">
        <v>8986</v>
      </c>
      <c r="K24" s="94">
        <v>8528</v>
      </c>
      <c r="L24" s="94">
        <v>8891</v>
      </c>
      <c r="M24" s="94">
        <v>9030</v>
      </c>
      <c r="N24" s="380">
        <f t="shared" si="0"/>
        <v>139</v>
      </c>
      <c r="O24" s="377">
        <f t="shared" si="1"/>
        <v>1.5633786975593297E-2</v>
      </c>
    </row>
    <row r="25" spans="1:15" x14ac:dyDescent="0.2">
      <c r="A25" s="98" t="s">
        <v>56</v>
      </c>
      <c r="B25" s="131">
        <v>7655</v>
      </c>
      <c r="C25" s="131">
        <v>7477</v>
      </c>
      <c r="D25" s="131">
        <v>6747</v>
      </c>
      <c r="E25" s="131">
        <v>6802</v>
      </c>
      <c r="F25" s="131">
        <v>5065</v>
      </c>
      <c r="G25" s="131">
        <v>4080</v>
      </c>
      <c r="H25" s="131">
        <v>3246</v>
      </c>
      <c r="I25" s="131">
        <v>2675</v>
      </c>
      <c r="J25" s="132">
        <v>2866</v>
      </c>
      <c r="K25" s="132">
        <v>2927</v>
      </c>
      <c r="L25" s="132">
        <v>2882</v>
      </c>
      <c r="M25" s="132">
        <v>3300</v>
      </c>
      <c r="N25" s="381">
        <f t="shared" si="0"/>
        <v>418</v>
      </c>
      <c r="O25" s="378">
        <f t="shared" si="1"/>
        <v>0.14503816793893129</v>
      </c>
    </row>
    <row r="26" spans="1:15" x14ac:dyDescent="0.2">
      <c r="A26"/>
      <c r="G26"/>
      <c r="O26" s="308"/>
    </row>
    <row r="27" spans="1:15" x14ac:dyDescent="0.2">
      <c r="A27" s="10" t="s">
        <v>370</v>
      </c>
      <c r="G27"/>
    </row>
    <row r="28" spans="1:15" x14ac:dyDescent="0.2">
      <c r="A28"/>
      <c r="G28"/>
    </row>
    <row r="29" spans="1:15" x14ac:dyDescent="0.2">
      <c r="A29" s="635"/>
      <c r="B29" s="635" t="s">
        <v>132</v>
      </c>
      <c r="C29" s="637" t="s">
        <v>133</v>
      </c>
      <c r="D29" s="637" t="s">
        <v>134</v>
      </c>
      <c r="E29" s="637" t="s">
        <v>135</v>
      </c>
      <c r="F29" s="637" t="s">
        <v>136</v>
      </c>
      <c r="G29" s="637" t="s">
        <v>137</v>
      </c>
      <c r="H29" s="637" t="s">
        <v>138</v>
      </c>
      <c r="I29" s="637" t="s">
        <v>139</v>
      </c>
      <c r="J29" s="637" t="s">
        <v>145</v>
      </c>
      <c r="K29" s="637" t="s">
        <v>261</v>
      </c>
      <c r="L29" s="637" t="s">
        <v>265</v>
      </c>
      <c r="M29" s="637" t="s">
        <v>357</v>
      </c>
      <c r="N29"/>
      <c r="O29" s="238"/>
    </row>
    <row r="30" spans="1:15" x14ac:dyDescent="0.2">
      <c r="A30" s="678"/>
      <c r="B30" s="636"/>
      <c r="C30" s="638"/>
      <c r="D30" s="638"/>
      <c r="E30" s="638"/>
      <c r="F30" s="638"/>
      <c r="G30" s="638"/>
      <c r="H30" s="638"/>
      <c r="I30" s="638"/>
      <c r="J30" s="638"/>
      <c r="K30" s="638"/>
      <c r="L30" s="638"/>
      <c r="M30" s="638"/>
      <c r="N30"/>
      <c r="O30" s="238"/>
    </row>
    <row r="31" spans="1:15" ht="20.100000000000001" customHeight="1" x14ac:dyDescent="0.2">
      <c r="A31" s="136" t="s">
        <v>154</v>
      </c>
      <c r="B31" s="236">
        <v>1</v>
      </c>
      <c r="C31" s="146">
        <v>1</v>
      </c>
      <c r="D31" s="146">
        <v>1</v>
      </c>
      <c r="E31" s="146">
        <v>1</v>
      </c>
      <c r="F31" s="146">
        <v>1</v>
      </c>
      <c r="G31" s="146">
        <v>1</v>
      </c>
      <c r="H31" s="146">
        <v>1</v>
      </c>
      <c r="I31" s="146">
        <v>1</v>
      </c>
      <c r="J31" s="147">
        <v>1</v>
      </c>
      <c r="K31" s="146">
        <v>1</v>
      </c>
      <c r="L31" s="146">
        <v>1</v>
      </c>
      <c r="M31" s="146">
        <v>1</v>
      </c>
      <c r="N31" s="224"/>
      <c r="O31" s="223"/>
    </row>
    <row r="32" spans="1:15" ht="20.100000000000001" customHeight="1" x14ac:dyDescent="0.2">
      <c r="A32" s="95" t="s">
        <v>174</v>
      </c>
      <c r="B32" s="235"/>
      <c r="C32" s="235"/>
      <c r="D32" s="235"/>
      <c r="E32" s="235"/>
      <c r="F32" s="235"/>
      <c r="G32" s="235"/>
      <c r="H32" s="235"/>
      <c r="I32" s="235"/>
      <c r="J32" s="235"/>
      <c r="K32" s="235"/>
      <c r="L32" s="235"/>
      <c r="M32" s="235"/>
      <c r="N32"/>
      <c r="O32"/>
    </row>
    <row r="33" spans="1:17" x14ac:dyDescent="0.2">
      <c r="A33" s="55" t="s">
        <v>118</v>
      </c>
      <c r="B33" s="148">
        <f t="shared" ref="B33:J33" si="2">B7/B$5</f>
        <v>1.2386659445482975E-2</v>
      </c>
      <c r="C33" s="148">
        <f t="shared" si="2"/>
        <v>1.2883648344026357E-2</v>
      </c>
      <c r="D33" s="148">
        <f t="shared" si="2"/>
        <v>9.9106815122965864E-3</v>
      </c>
      <c r="E33" s="148">
        <f t="shared" si="2"/>
        <v>8.340373519314076E-3</v>
      </c>
      <c r="F33" s="148">
        <f t="shared" si="2"/>
        <v>7.2688143707314934E-3</v>
      </c>
      <c r="G33" s="148">
        <f t="shared" si="2"/>
        <v>7.170160141904215E-3</v>
      </c>
      <c r="H33" s="148">
        <f t="shared" si="2"/>
        <v>7.2233536999321115E-3</v>
      </c>
      <c r="I33" s="148">
        <f t="shared" si="2"/>
        <v>7.8689800912023142E-3</v>
      </c>
      <c r="J33" s="148">
        <f t="shared" si="2"/>
        <v>1.0865524833442941E-2</v>
      </c>
      <c r="K33" s="148">
        <f t="shared" ref="K33:L43" si="3">K7/K$5</f>
        <v>1.0568450152623395E-2</v>
      </c>
      <c r="L33" s="148">
        <f t="shared" si="3"/>
        <v>1.2059708205661598E-2</v>
      </c>
      <c r="M33" s="148">
        <f t="shared" ref="M33" si="4">M7/M$5</f>
        <v>1.1709858768682298E-2</v>
      </c>
      <c r="N33"/>
      <c r="O33"/>
    </row>
    <row r="34" spans="1:17" x14ac:dyDescent="0.2">
      <c r="A34" s="20" t="s">
        <v>119</v>
      </c>
      <c r="B34" s="148">
        <f t="shared" ref="B34:J34" si="5">B8/B$5</f>
        <v>7.4424780307133249E-3</v>
      </c>
      <c r="C34" s="148">
        <f t="shared" si="5"/>
        <v>6.7279348014565631E-3</v>
      </c>
      <c r="D34" s="148">
        <f t="shared" si="5"/>
        <v>4.876684553669749E-3</v>
      </c>
      <c r="E34" s="148">
        <f t="shared" si="5"/>
        <v>3.5410637571225713E-3</v>
      </c>
      <c r="F34" s="148">
        <f t="shared" si="5"/>
        <v>4.721435316336166E-3</v>
      </c>
      <c r="G34" s="148">
        <f t="shared" si="5"/>
        <v>4.5719139580782968E-3</v>
      </c>
      <c r="H34" s="148">
        <f t="shared" si="5"/>
        <v>5.7298031228784794E-3</v>
      </c>
      <c r="I34" s="148">
        <f t="shared" si="5"/>
        <v>6.3952841730619513E-3</v>
      </c>
      <c r="J34" s="148">
        <f t="shared" si="5"/>
        <v>6.4049409544505763E-3</v>
      </c>
      <c r="K34" s="148">
        <f t="shared" si="3"/>
        <v>6.4504981857973851E-3</v>
      </c>
      <c r="L34" s="148">
        <f t="shared" si="3"/>
        <v>8.1522503021954854E-3</v>
      </c>
      <c r="M34" s="148">
        <f t="shared" ref="M34" si="6">M8/M$5</f>
        <v>6.9655834361716717E-3</v>
      </c>
      <c r="N34"/>
      <c r="O34"/>
    </row>
    <row r="35" spans="1:17" x14ac:dyDescent="0.2">
      <c r="A35" s="20" t="s">
        <v>120</v>
      </c>
      <c r="B35" s="148">
        <f t="shared" ref="B35:J35" si="7">B9/B$5</f>
        <v>1.5723545135309842E-2</v>
      </c>
      <c r="C35" s="148">
        <f t="shared" si="7"/>
        <v>1.7946939483266863E-2</v>
      </c>
      <c r="D35" s="148">
        <f t="shared" si="7"/>
        <v>1.9856321336805861E-2</v>
      </c>
      <c r="E35" s="148">
        <f t="shared" si="7"/>
        <v>1.9233188934625133E-2</v>
      </c>
      <c r="F35" s="148">
        <f t="shared" si="7"/>
        <v>1.9215143729275096E-2</v>
      </c>
      <c r="G35" s="148">
        <f t="shared" si="7"/>
        <v>2.143553101656382E-2</v>
      </c>
      <c r="H35" s="148">
        <f t="shared" si="7"/>
        <v>2.463000678886626E-2</v>
      </c>
      <c r="I35" s="148">
        <f t="shared" si="7"/>
        <v>2.388499610721833E-2</v>
      </c>
      <c r="J35" s="148">
        <f t="shared" si="7"/>
        <v>2.1359334343636519E-2</v>
      </c>
      <c r="K35" s="148">
        <f t="shared" si="3"/>
        <v>2.2807118585497898E-2</v>
      </c>
      <c r="L35" s="148">
        <f t="shared" si="3"/>
        <v>2.2882523262024571E-2</v>
      </c>
      <c r="M35" s="148">
        <f t="shared" ref="M35" si="8">M9/M$5</f>
        <v>2.0814479638009049E-2</v>
      </c>
      <c r="N35"/>
      <c r="O35"/>
    </row>
    <row r="36" spans="1:17" x14ac:dyDescent="0.2">
      <c r="A36" s="20" t="s">
        <v>121</v>
      </c>
      <c r="B36" s="148">
        <f t="shared" ref="B36:J36" si="9">B10/B$5</f>
        <v>1.2281835811247576E-2</v>
      </c>
      <c r="C36" s="148">
        <f t="shared" si="9"/>
        <v>1.3265129183284203E-2</v>
      </c>
      <c r="D36" s="148">
        <f t="shared" si="9"/>
        <v>1.4717449441540962E-2</v>
      </c>
      <c r="E36" s="148">
        <f t="shared" si="9"/>
        <v>1.3660956626462712E-2</v>
      </c>
      <c r="F36" s="148">
        <f t="shared" si="9"/>
        <v>1.0233436546105364E-2</v>
      </c>
      <c r="G36" s="148">
        <f t="shared" si="9"/>
        <v>1.3640792465086067E-2</v>
      </c>
      <c r="H36" s="148">
        <f t="shared" si="9"/>
        <v>1.3794976238968092E-2</v>
      </c>
      <c r="I36" s="148">
        <f t="shared" si="9"/>
        <v>9.1758425091758421E-3</v>
      </c>
      <c r="J36" s="148">
        <f t="shared" si="9"/>
        <v>5.4613559031252683E-3</v>
      </c>
      <c r="K36" s="148">
        <f t="shared" si="3"/>
        <v>4.6362955710418704E-3</v>
      </c>
      <c r="L36" s="148">
        <f t="shared" si="3"/>
        <v>5.734686419475445E-3</v>
      </c>
      <c r="M36" s="148">
        <f t="shared" ref="M36" si="10">M10/M$5</f>
        <v>4.44261620732209E-3</v>
      </c>
      <c r="N36" s="223"/>
      <c r="O36"/>
    </row>
    <row r="37" spans="1:17" x14ac:dyDescent="0.2">
      <c r="A37" s="20" t="s">
        <v>43</v>
      </c>
      <c r="B37" s="148">
        <f t="shared" ref="B37:J37" si="11">B11/B$5</f>
        <v>8.0556962909904092E-2</v>
      </c>
      <c r="C37" s="148">
        <f t="shared" si="11"/>
        <v>7.2949540488989079E-2</v>
      </c>
      <c r="D37" s="148">
        <f t="shared" si="11"/>
        <v>7.4758350666829801E-2</v>
      </c>
      <c r="E37" s="148">
        <f t="shared" si="11"/>
        <v>8.2145489188071824E-2</v>
      </c>
      <c r="F37" s="148">
        <f t="shared" si="11"/>
        <v>8.0681643498693376E-2</v>
      </c>
      <c r="G37" s="148">
        <f t="shared" si="11"/>
        <v>8.7590876158592956E-2</v>
      </c>
      <c r="H37" s="148">
        <f t="shared" si="11"/>
        <v>9.1405295315682283E-2</v>
      </c>
      <c r="I37" s="148">
        <f t="shared" si="11"/>
        <v>9.6540985429874313E-2</v>
      </c>
      <c r="J37" s="148">
        <f t="shared" si="11"/>
        <v>0.10313670545849656</v>
      </c>
      <c r="K37" s="148">
        <f t="shared" si="3"/>
        <v>0.10577089212693659</v>
      </c>
      <c r="L37" s="148">
        <f t="shared" si="3"/>
        <v>0.105360807353892</v>
      </c>
      <c r="M37" s="148">
        <f t="shared" ref="M37" si="12">M11/M$5</f>
        <v>9.8889345948169477E-2</v>
      </c>
      <c r="N37"/>
      <c r="O37"/>
    </row>
    <row r="38" spans="1:17" ht="20.100000000000001" customHeight="1" x14ac:dyDescent="0.2">
      <c r="A38" s="20" t="s">
        <v>44</v>
      </c>
      <c r="B38" s="148">
        <f t="shared" ref="B38:J38" si="13">B12/B$5</f>
        <v>1.4413249707367355E-2</v>
      </c>
      <c r="C38" s="148">
        <f t="shared" si="13"/>
        <v>1.4617652158834749E-2</v>
      </c>
      <c r="D38" s="148">
        <f t="shared" si="13"/>
        <v>1.5259303280837602E-2</v>
      </c>
      <c r="E38" s="148">
        <f t="shared" si="13"/>
        <v>1.6608847266909928E-2</v>
      </c>
      <c r="F38" s="148">
        <f t="shared" si="13"/>
        <v>1.7919494037815401E-2</v>
      </c>
      <c r="G38" s="148">
        <f t="shared" si="13"/>
        <v>1.8512504059759662E-2</v>
      </c>
      <c r="H38" s="148">
        <f t="shared" si="13"/>
        <v>1.9606245756958587E-2</v>
      </c>
      <c r="I38" s="148">
        <f t="shared" si="13"/>
        <v>1.9714158603047493E-2</v>
      </c>
      <c r="J38" s="148">
        <f t="shared" si="13"/>
        <v>1.8128270380007434E-2</v>
      </c>
      <c r="K38" s="148">
        <f t="shared" si="3"/>
        <v>1.8170823014456026E-2</v>
      </c>
      <c r="L38" s="148">
        <f t="shared" si="3"/>
        <v>1.8328507575970539E-2</v>
      </c>
      <c r="M38" s="148">
        <f t="shared" ref="M38" si="14">M12/M$5</f>
        <v>1.7304264363087893E-2</v>
      </c>
      <c r="N38"/>
      <c r="O38"/>
    </row>
    <row r="39" spans="1:17" x14ac:dyDescent="0.2">
      <c r="A39" s="20" t="s">
        <v>45</v>
      </c>
      <c r="B39" s="148">
        <f t="shared" ref="B39:J39" si="15">B13/B$5</f>
        <v>8.3509495274201161E-3</v>
      </c>
      <c r="C39" s="148">
        <f t="shared" si="15"/>
        <v>7.3348361366395009E-3</v>
      </c>
      <c r="D39" s="148">
        <f t="shared" si="15"/>
        <v>7.7782244673227172E-3</v>
      </c>
      <c r="E39" s="148">
        <f t="shared" si="15"/>
        <v>7.1899771718224792E-3</v>
      </c>
      <c r="F39" s="148">
        <f t="shared" si="15"/>
        <v>6.1488459933680302E-3</v>
      </c>
      <c r="G39" s="148">
        <f t="shared" si="15"/>
        <v>6.5705648687136185E-3</v>
      </c>
      <c r="H39" s="148">
        <f t="shared" si="15"/>
        <v>6.9246435845213847E-3</v>
      </c>
      <c r="I39" s="148">
        <f t="shared" si="15"/>
        <v>6.3674785897008118E-3</v>
      </c>
      <c r="J39" s="148">
        <f t="shared" si="15"/>
        <v>5.6329168215480518E-3</v>
      </c>
      <c r="K39" s="148">
        <f t="shared" si="3"/>
        <v>5.9321545815815236E-3</v>
      </c>
      <c r="L39" s="148">
        <f t="shared" si="3"/>
        <v>5.7627976274140496E-3</v>
      </c>
      <c r="M39" s="148">
        <f t="shared" ref="M39" si="16">M13/M$5</f>
        <v>6.1703002879473466E-3</v>
      </c>
      <c r="N39"/>
      <c r="O39"/>
    </row>
    <row r="40" spans="1:17" s="47" customFormat="1" x14ac:dyDescent="0.2">
      <c r="A40" s="20" t="s">
        <v>46</v>
      </c>
      <c r="B40" s="148">
        <f t="shared" ref="B40:J40" si="17">B14/B$5</f>
        <v>4.2558395499571973E-2</v>
      </c>
      <c r="C40" s="148">
        <f t="shared" si="17"/>
        <v>4.6748742847234265E-2</v>
      </c>
      <c r="D40" s="148">
        <f t="shared" si="17"/>
        <v>4.6739263428361676E-2</v>
      </c>
      <c r="E40" s="148">
        <f t="shared" si="17"/>
        <v>4.4901407438031386E-2</v>
      </c>
      <c r="F40" s="148">
        <f t="shared" si="17"/>
        <v>5.3077717021323322E-2</v>
      </c>
      <c r="G40" s="148">
        <f t="shared" si="17"/>
        <v>5.8910235590976093E-2</v>
      </c>
      <c r="H40" s="148">
        <f t="shared" si="17"/>
        <v>6.5661914460285131E-2</v>
      </c>
      <c r="I40" s="148">
        <f t="shared" si="17"/>
        <v>6.6149482816149477E-2</v>
      </c>
      <c r="J40" s="148">
        <f t="shared" si="17"/>
        <v>6.4564092299774112E-2</v>
      </c>
      <c r="K40" s="148">
        <f t="shared" si="3"/>
        <v>6.2546794908713926E-2</v>
      </c>
      <c r="L40" s="148">
        <f t="shared" si="3"/>
        <v>5.8527534928175862E-2</v>
      </c>
      <c r="M40" s="148">
        <f t="shared" ref="M40" si="18">M14/M$5</f>
        <v>5.6382832853421092E-2</v>
      </c>
      <c r="N40"/>
      <c r="O40"/>
    </row>
    <row r="41" spans="1:17" ht="20.100000000000001" customHeight="1" x14ac:dyDescent="0.2">
      <c r="A41" s="20" t="s">
        <v>47</v>
      </c>
      <c r="B41" s="148">
        <f t="shared" ref="B41:J41" si="19">B15/B$5</f>
        <v>6.2894180541239368E-3</v>
      </c>
      <c r="C41" s="148">
        <f t="shared" si="19"/>
        <v>6.1903936188659617E-3</v>
      </c>
      <c r="D41" s="148">
        <f t="shared" si="19"/>
        <v>9.6135358584887518E-3</v>
      </c>
      <c r="E41" s="148">
        <f t="shared" si="19"/>
        <v>7.729225459709165E-3</v>
      </c>
      <c r="F41" s="148">
        <f t="shared" si="19"/>
        <v>6.1268858291060021E-3</v>
      </c>
      <c r="G41" s="148">
        <f t="shared" si="19"/>
        <v>5.8710370499912559E-3</v>
      </c>
      <c r="H41" s="148">
        <f t="shared" si="19"/>
        <v>5.1595383570943653E-3</v>
      </c>
      <c r="I41" s="148">
        <f t="shared" si="19"/>
        <v>5.3942831720609494E-3</v>
      </c>
      <c r="J41" s="148">
        <f t="shared" si="19"/>
        <v>6.204786549623996E-3</v>
      </c>
      <c r="K41" s="148">
        <f t="shared" si="3"/>
        <v>5.413810977365663E-3</v>
      </c>
      <c r="L41" s="148">
        <f t="shared" si="3"/>
        <v>4.6664605178084505E-3</v>
      </c>
      <c r="M41" s="148">
        <f t="shared" ref="M41" si="20">M15/M$5</f>
        <v>5.1830522418757716E-3</v>
      </c>
      <c r="N41"/>
      <c r="O41"/>
    </row>
    <row r="42" spans="1:17" s="47" customFormat="1" x14ac:dyDescent="0.2">
      <c r="A42" s="20" t="s">
        <v>48</v>
      </c>
      <c r="B42" s="148">
        <f t="shared" ref="B42:J42" si="21">B16/B$5</f>
        <v>1.4605426370132252E-2</v>
      </c>
      <c r="C42" s="148">
        <f t="shared" si="21"/>
        <v>7.6989769377492634E-3</v>
      </c>
      <c r="D42" s="148">
        <f t="shared" si="21"/>
        <v>6.9916624425372742E-3</v>
      </c>
      <c r="E42" s="148">
        <f t="shared" si="21"/>
        <v>7.0461776283860297E-3</v>
      </c>
      <c r="F42" s="148">
        <f t="shared" si="21"/>
        <v>6.5880492786086044E-3</v>
      </c>
      <c r="G42" s="148">
        <f t="shared" si="21"/>
        <v>6.3956829140330278E-3</v>
      </c>
      <c r="H42" s="148">
        <f t="shared" si="21"/>
        <v>6.3272233536999321E-3</v>
      </c>
      <c r="I42" s="148">
        <f t="shared" si="21"/>
        <v>5.8947836725614508E-3</v>
      </c>
      <c r="J42" s="148">
        <f t="shared" si="21"/>
        <v>5.3183884711062819E-3</v>
      </c>
      <c r="K42" s="148">
        <f t="shared" si="3"/>
        <v>4.5211081034383458E-3</v>
      </c>
      <c r="L42" s="148">
        <f t="shared" si="3"/>
        <v>4.638349309869845E-3</v>
      </c>
      <c r="M42" s="148">
        <f t="shared" ref="M42" si="22">M16/M$5</f>
        <v>4.6894282188399833E-3</v>
      </c>
      <c r="N42"/>
      <c r="O42"/>
    </row>
    <row r="43" spans="1:17" ht="20.100000000000001" customHeight="1" x14ac:dyDescent="0.2">
      <c r="A43" s="135" t="s">
        <v>49</v>
      </c>
      <c r="B43" s="239">
        <f t="shared" ref="B43:J43" si="23">B17/B$5</f>
        <v>6.132182602770838E-2</v>
      </c>
      <c r="C43" s="239">
        <f t="shared" si="23"/>
        <v>5.0390150858331886E-2</v>
      </c>
      <c r="D43" s="239">
        <f t="shared" si="23"/>
        <v>5.6702382408977292E-2</v>
      </c>
      <c r="E43" s="239">
        <f t="shared" si="23"/>
        <v>5.911958729531034E-2</v>
      </c>
      <c r="F43" s="239">
        <f t="shared" si="23"/>
        <v>6.2937830774974196E-2</v>
      </c>
      <c r="G43" s="239">
        <f t="shared" si="23"/>
        <v>6.6480125915007376E-2</v>
      </c>
      <c r="H43" s="239">
        <f t="shared" si="23"/>
        <v>6.237610319076714E-2</v>
      </c>
      <c r="I43" s="239">
        <f t="shared" si="23"/>
        <v>7.2850628406183962E-2</v>
      </c>
      <c r="J43" s="239">
        <f t="shared" si="23"/>
        <v>6.7652188831384213E-2</v>
      </c>
      <c r="K43" s="239">
        <f t="shared" si="3"/>
        <v>6.8738121292403392E-2</v>
      </c>
      <c r="L43" s="239">
        <f t="shared" si="3"/>
        <v>6.2828549742782444E-2</v>
      </c>
      <c r="M43" s="239">
        <f t="shared" ref="M43" si="24">M17/M$5</f>
        <v>5.7013574660633483E-2</v>
      </c>
      <c r="N43"/>
      <c r="O43"/>
    </row>
    <row r="44" spans="1:17" ht="20.100000000000001" customHeight="1" x14ac:dyDescent="0.2">
      <c r="A44" s="96" t="s">
        <v>197</v>
      </c>
      <c r="B44" s="237"/>
      <c r="C44" s="235"/>
      <c r="D44" s="235"/>
      <c r="E44" s="235"/>
      <c r="F44" s="235"/>
      <c r="G44" s="235"/>
      <c r="H44" s="235"/>
      <c r="I44" s="235"/>
      <c r="J44" s="235"/>
      <c r="K44" s="235"/>
      <c r="L44" s="235"/>
      <c r="M44" s="235"/>
      <c r="N44"/>
      <c r="O44"/>
    </row>
    <row r="45" spans="1:17" x14ac:dyDescent="0.2">
      <c r="A45" s="97" t="s">
        <v>50</v>
      </c>
      <c r="B45" s="148">
        <f t="shared" ref="B45:J45" si="25">B19/B$5</f>
        <v>0.10325127972186796</v>
      </c>
      <c r="C45" s="148">
        <f t="shared" si="25"/>
        <v>0.10783769724293393</v>
      </c>
      <c r="D45" s="148">
        <f t="shared" si="25"/>
        <v>0.10003321039660205</v>
      </c>
      <c r="E45" s="148">
        <f t="shared" si="25"/>
        <v>9.6920892276167028E-2</v>
      </c>
      <c r="F45" s="148">
        <f t="shared" si="25"/>
        <v>0.10771460570525067</v>
      </c>
      <c r="G45" s="148">
        <f t="shared" si="25"/>
        <v>0.10970095185749619</v>
      </c>
      <c r="H45" s="148">
        <f t="shared" si="25"/>
        <v>0.11592668024439919</v>
      </c>
      <c r="I45" s="148">
        <f t="shared" si="25"/>
        <v>0.12195528862195529</v>
      </c>
      <c r="J45" s="148">
        <f t="shared" si="25"/>
        <v>0.11892030995339262</v>
      </c>
      <c r="K45" s="148">
        <f t="shared" ref="K45:L51" si="26">K19/K$5</f>
        <v>0.1206012785808904</v>
      </c>
      <c r="L45" s="148">
        <f t="shared" si="26"/>
        <v>0.12557276586174909</v>
      </c>
      <c r="M45" s="148">
        <f t="shared" ref="M45" si="27">M19/M$5</f>
        <v>0.12653229123817358</v>
      </c>
      <c r="N45" s="223"/>
      <c r="O45"/>
    </row>
    <row r="46" spans="1:17" x14ac:dyDescent="0.2">
      <c r="A46" s="97" t="s">
        <v>51</v>
      </c>
      <c r="B46" s="148">
        <f t="shared" ref="B46:J46" si="28">B20/B$5</f>
        <v>0.16383934030992856</v>
      </c>
      <c r="C46" s="148">
        <f t="shared" si="28"/>
        <v>0.17209987861973297</v>
      </c>
      <c r="D46" s="148">
        <f t="shared" si="28"/>
        <v>0.18608309590812955</v>
      </c>
      <c r="E46" s="148">
        <f t="shared" si="28"/>
        <v>0.18370391674006434</v>
      </c>
      <c r="F46" s="148">
        <f t="shared" si="28"/>
        <v>0.17653776050244857</v>
      </c>
      <c r="G46" s="148">
        <f t="shared" si="28"/>
        <v>0.16958552976740701</v>
      </c>
      <c r="H46" s="148">
        <f t="shared" si="28"/>
        <v>0.16630006788866258</v>
      </c>
      <c r="I46" s="148">
        <f t="shared" si="28"/>
        <v>0.16933600266933602</v>
      </c>
      <c r="J46" s="148">
        <f t="shared" si="28"/>
        <v>0.17096045520830355</v>
      </c>
      <c r="K46" s="148">
        <f t="shared" si="26"/>
        <v>0.17900132465587745</v>
      </c>
      <c r="L46" s="148">
        <f t="shared" si="26"/>
        <v>0.17794394625137042</v>
      </c>
      <c r="M46" s="148">
        <f t="shared" ref="M46" si="29">M20/M$5</f>
        <v>0.17918552036199095</v>
      </c>
      <c r="N46" s="223"/>
      <c r="O46"/>
      <c r="P46"/>
      <c r="Q46"/>
    </row>
    <row r="47" spans="1:17" x14ac:dyDescent="0.2">
      <c r="A47" s="97" t="s">
        <v>52</v>
      </c>
      <c r="B47" s="148">
        <f t="shared" ref="B47:J47" si="30">B21/B$5</f>
        <v>2.6660144307203131E-2</v>
      </c>
      <c r="C47" s="148">
        <f t="shared" si="30"/>
        <v>2.914860412692908E-2</v>
      </c>
      <c r="D47" s="148">
        <f t="shared" si="30"/>
        <v>2.8298753736169618E-2</v>
      </c>
      <c r="E47" s="148">
        <f t="shared" si="30"/>
        <v>2.5812018046842702E-2</v>
      </c>
      <c r="F47" s="148">
        <f t="shared" si="30"/>
        <v>3.0063464874717262E-2</v>
      </c>
      <c r="G47" s="148">
        <f t="shared" si="30"/>
        <v>2.6532090838683887E-2</v>
      </c>
      <c r="H47" s="148">
        <f t="shared" si="30"/>
        <v>2.506449422946368E-2</v>
      </c>
      <c r="I47" s="148">
        <f t="shared" si="30"/>
        <v>2.9223668112557003E-2</v>
      </c>
      <c r="J47" s="148">
        <f t="shared" si="30"/>
        <v>2.5991479141051668E-2</v>
      </c>
      <c r="K47" s="148">
        <f t="shared" si="26"/>
        <v>2.6118758279099236E-2</v>
      </c>
      <c r="L47" s="148">
        <f t="shared" si="26"/>
        <v>2.8589098473561409E-2</v>
      </c>
      <c r="M47" s="148">
        <f t="shared" ref="M47" si="31">M21/M$5</f>
        <v>3.5129576306046892E-2</v>
      </c>
      <c r="N47"/>
      <c r="O47"/>
      <c r="P47"/>
      <c r="Q47"/>
    </row>
    <row r="48" spans="1:17" ht="20.100000000000001" customHeight="1" x14ac:dyDescent="0.2">
      <c r="A48" s="97" t="s">
        <v>53</v>
      </c>
      <c r="B48" s="148">
        <f t="shared" ref="B48:J48" si="32">B22/B$5</f>
        <v>2.6328202798791035E-2</v>
      </c>
      <c r="C48" s="148">
        <f t="shared" si="32"/>
        <v>2.3443731576209468E-2</v>
      </c>
      <c r="D48" s="148">
        <f t="shared" si="32"/>
        <v>2.3177360997011065E-2</v>
      </c>
      <c r="E48" s="148">
        <f t="shared" si="32"/>
        <v>2.1803605773551667E-2</v>
      </c>
      <c r="F48" s="148">
        <f t="shared" si="32"/>
        <v>2.0093550299756242E-2</v>
      </c>
      <c r="G48" s="148">
        <f t="shared" si="32"/>
        <v>2.0386239288480275E-2</v>
      </c>
      <c r="H48" s="148">
        <f t="shared" si="32"/>
        <v>1.8710115410726407E-2</v>
      </c>
      <c r="I48" s="148">
        <f t="shared" si="32"/>
        <v>1.954732510288066E-2</v>
      </c>
      <c r="J48" s="148">
        <f t="shared" si="32"/>
        <v>1.7670774597546679E-2</v>
      </c>
      <c r="K48" s="148">
        <f t="shared" si="26"/>
        <v>1.7249323273627829E-2</v>
      </c>
      <c r="L48" s="148">
        <f t="shared" si="26"/>
        <v>1.6220166980575157E-2</v>
      </c>
      <c r="M48" s="148">
        <f t="shared" ref="M48" si="33">M22/M$5</f>
        <v>1.8620595091183325E-2</v>
      </c>
      <c r="N48"/>
      <c r="O48"/>
      <c r="P48"/>
      <c r="Q48"/>
    </row>
    <row r="49" spans="1:17" x14ac:dyDescent="0.2">
      <c r="A49" s="97" t="s">
        <v>54</v>
      </c>
      <c r="B49" s="148">
        <f t="shared" ref="B49:J49" si="34">B23/B$5</f>
        <v>2.2816611051905168E-2</v>
      </c>
      <c r="C49" s="148">
        <f t="shared" si="34"/>
        <v>2.1935148257326165E-2</v>
      </c>
      <c r="D49" s="148">
        <f t="shared" si="34"/>
        <v>1.9751446400167801E-2</v>
      </c>
      <c r="E49" s="148">
        <f t="shared" si="34"/>
        <v>1.9484838135638918E-2</v>
      </c>
      <c r="F49" s="148">
        <f t="shared" si="34"/>
        <v>1.7524211081098886E-2</v>
      </c>
      <c r="G49" s="148">
        <f t="shared" si="34"/>
        <v>1.3640792465086067E-2</v>
      </c>
      <c r="H49" s="148">
        <f t="shared" si="34"/>
        <v>1.2572980312287848E-2</v>
      </c>
      <c r="I49" s="148">
        <f t="shared" si="34"/>
        <v>1.1400289178066956E-2</v>
      </c>
      <c r="J49" s="148">
        <f t="shared" si="34"/>
        <v>1.2838475395304949E-2</v>
      </c>
      <c r="K49" s="148">
        <f t="shared" si="26"/>
        <v>1.1605137361055118E-2</v>
      </c>
      <c r="L49" s="148">
        <f t="shared" si="26"/>
        <v>1.1778596126275546E-2</v>
      </c>
      <c r="M49" s="148">
        <f t="shared" ref="M49" si="35">M23/M$5</f>
        <v>1.2834224598930482E-2</v>
      </c>
      <c r="N49"/>
      <c r="O49"/>
      <c r="P49"/>
      <c r="Q49"/>
    </row>
    <row r="50" spans="1:17" x14ac:dyDescent="0.2">
      <c r="A50" s="97" t="s">
        <v>55</v>
      </c>
      <c r="B50" s="148">
        <f t="shared" ref="B50:J50" si="36">B24/B$5</f>
        <v>0.2474361886126592</v>
      </c>
      <c r="C50" s="148">
        <f t="shared" si="36"/>
        <v>0.2591295300849662</v>
      </c>
      <c r="D50" s="148">
        <f t="shared" si="36"/>
        <v>0.25752040691475414</v>
      </c>
      <c r="E50" s="148">
        <f t="shared" si="36"/>
        <v>0.26049287293512841</v>
      </c>
      <c r="F50" s="148">
        <f t="shared" si="36"/>
        <v>0.26191887915321604</v>
      </c>
      <c r="G50" s="148">
        <f t="shared" si="36"/>
        <v>0.2610737752017388</v>
      </c>
      <c r="H50" s="148">
        <f t="shared" si="36"/>
        <v>0.26443991853360488</v>
      </c>
      <c r="I50" s="148">
        <f t="shared" si="36"/>
        <v>0.25392058725392058</v>
      </c>
      <c r="J50" s="148">
        <f t="shared" si="36"/>
        <v>0.25694106882452178</v>
      </c>
      <c r="K50" s="148">
        <f t="shared" si="26"/>
        <v>0.24557968093071475</v>
      </c>
      <c r="L50" s="148">
        <f t="shared" si="26"/>
        <v>0.24993674978213815</v>
      </c>
      <c r="M50" s="148">
        <f t="shared" ref="M50" si="37">M24/M$5</f>
        <v>0.24763471822295352</v>
      </c>
      <c r="N50"/>
      <c r="O50"/>
      <c r="P50"/>
      <c r="Q50"/>
    </row>
    <row r="51" spans="1:17" x14ac:dyDescent="0.2">
      <c r="A51" s="98" t="s">
        <v>56</v>
      </c>
      <c r="B51" s="149">
        <f t="shared" ref="B51:J51" si="38">B25/B$5</f>
        <v>0.13373748667866314</v>
      </c>
      <c r="C51" s="149">
        <f t="shared" si="38"/>
        <v>0.12965146523322352</v>
      </c>
      <c r="D51" s="149">
        <f t="shared" si="38"/>
        <v>0.11793186624949747</v>
      </c>
      <c r="E51" s="149">
        <f t="shared" si="38"/>
        <v>0.12226556180684127</v>
      </c>
      <c r="F51" s="149">
        <f t="shared" si="38"/>
        <v>0.11122823198717527</v>
      </c>
      <c r="G51" s="149">
        <f t="shared" si="38"/>
        <v>0.10193119644240138</v>
      </c>
      <c r="H51" s="149">
        <f t="shared" si="38"/>
        <v>8.8146639511201635E-2</v>
      </c>
      <c r="I51" s="149">
        <f t="shared" si="38"/>
        <v>7.43799354910466E-2</v>
      </c>
      <c r="J51" s="149">
        <f t="shared" si="38"/>
        <v>8.1948932033282823E-2</v>
      </c>
      <c r="K51" s="149">
        <f t="shared" si="26"/>
        <v>8.4288429418879221E-2</v>
      </c>
      <c r="L51" s="149">
        <f t="shared" si="26"/>
        <v>8.101650127905996E-2</v>
      </c>
      <c r="M51" s="149">
        <f t="shared" ref="M51" si="39">M25/M$5</f>
        <v>9.0497737556561084E-2</v>
      </c>
      <c r="N51"/>
      <c r="O51"/>
    </row>
    <row r="52" spans="1:17" x14ac:dyDescent="0.2">
      <c r="A52" s="11" t="s">
        <v>173</v>
      </c>
      <c r="N52"/>
      <c r="O52"/>
    </row>
  </sheetData>
  <mergeCells count="27">
    <mergeCell ref="I3:I4"/>
    <mergeCell ref="A3:A4"/>
    <mergeCell ref="E3:E4"/>
    <mergeCell ref="F3:F4"/>
    <mergeCell ref="G3:G4"/>
    <mergeCell ref="H3:H4"/>
    <mergeCell ref="L3:L4"/>
    <mergeCell ref="L29:L30"/>
    <mergeCell ref="K3:K4"/>
    <mergeCell ref="K29:K30"/>
    <mergeCell ref="J3:J4"/>
    <mergeCell ref="M3:M4"/>
    <mergeCell ref="M29:M30"/>
    <mergeCell ref="N3:O3"/>
    <mergeCell ref="A29:A30"/>
    <mergeCell ref="B29:B30"/>
    <mergeCell ref="C29:C30"/>
    <mergeCell ref="D29:D30"/>
    <mergeCell ref="E29:E30"/>
    <mergeCell ref="F29:F30"/>
    <mergeCell ref="G29:G30"/>
    <mergeCell ref="H29:H30"/>
    <mergeCell ref="I29:I30"/>
    <mergeCell ref="J29:J30"/>
    <mergeCell ref="B3:B4"/>
    <mergeCell ref="C3:C4"/>
    <mergeCell ref="D3:D4"/>
  </mergeCells>
  <hyperlinks>
    <hyperlink ref="O1" location="Contents!A1" display="Back to contents"/>
  </hyperlinks>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R34"/>
  <sheetViews>
    <sheetView showGridLines="0" zoomScaleNormal="100" workbookViewId="0">
      <selection activeCell="B10" sqref="B10:M10"/>
    </sheetView>
  </sheetViews>
  <sheetFormatPr defaultColWidth="11.42578125" defaultRowHeight="12.75" x14ac:dyDescent="0.2"/>
  <cols>
    <col min="1" max="1" customWidth="true" style="11" width="49.0" collapsed="false"/>
    <col min="2" max="9" bestFit="true" customWidth="true" style="11" width="9.42578125" collapsed="false"/>
    <col min="10" max="13" customWidth="true" style="11" width="9.42578125" collapsed="false"/>
    <col min="14" max="15" customWidth="true" style="13" width="12.42578125" collapsed="false"/>
    <col min="16" max="247" customWidth="true" style="11" width="11.42578125" collapsed="false"/>
    <col min="248" max="248" customWidth="true" style="11" width="25.0" collapsed="false"/>
    <col min="249" max="16384" style="11" width="11.42578125" collapsed="false"/>
  </cols>
  <sheetData>
    <row r="1" spans="1:18" x14ac:dyDescent="0.2">
      <c r="A1" s="10" t="s">
        <v>372</v>
      </c>
      <c r="D1" s="12"/>
      <c r="O1" s="159" t="s">
        <v>131</v>
      </c>
    </row>
    <row r="2" spans="1:18" x14ac:dyDescent="0.2">
      <c r="A2" s="14"/>
      <c r="B2" s="14"/>
      <c r="C2" s="14"/>
      <c r="D2" s="14"/>
      <c r="E2" s="14"/>
      <c r="F2" s="14"/>
      <c r="G2" s="14"/>
      <c r="H2" s="14"/>
      <c r="I2" s="14"/>
      <c r="J2" s="12"/>
      <c r="K2" s="12"/>
      <c r="L2" s="12"/>
      <c r="M2" s="12"/>
      <c r="O2" s="12"/>
    </row>
    <row r="3" spans="1:18" x14ac:dyDescent="0.2">
      <c r="A3" s="635"/>
      <c r="B3" s="635" t="s">
        <v>132</v>
      </c>
      <c r="C3" s="637" t="s">
        <v>133</v>
      </c>
      <c r="D3" s="637" t="s">
        <v>134</v>
      </c>
      <c r="E3" s="637" t="s">
        <v>135</v>
      </c>
      <c r="F3" s="637" t="s">
        <v>136</v>
      </c>
      <c r="G3" s="637" t="s">
        <v>137</v>
      </c>
      <c r="H3" s="637" t="s">
        <v>138</v>
      </c>
      <c r="I3" s="637" t="s">
        <v>139</v>
      </c>
      <c r="J3" s="637" t="s">
        <v>145</v>
      </c>
      <c r="K3" s="637" t="s">
        <v>261</v>
      </c>
      <c r="L3" s="637" t="s">
        <v>265</v>
      </c>
      <c r="M3" s="637" t="s">
        <v>357</v>
      </c>
      <c r="N3" s="641" t="s">
        <v>358</v>
      </c>
      <c r="O3" s="642"/>
    </row>
    <row r="4" spans="1:18" x14ac:dyDescent="0.2">
      <c r="A4" s="678"/>
      <c r="B4" s="678"/>
      <c r="C4" s="681"/>
      <c r="D4" s="681"/>
      <c r="E4" s="681"/>
      <c r="F4" s="681"/>
      <c r="G4" s="681"/>
      <c r="H4" s="681"/>
      <c r="I4" s="681"/>
      <c r="J4" s="681"/>
      <c r="K4" s="638"/>
      <c r="L4" s="638"/>
      <c r="M4" s="656"/>
      <c r="N4" s="33" t="s">
        <v>140</v>
      </c>
      <c r="O4" s="33" t="s">
        <v>141</v>
      </c>
    </row>
    <row r="5" spans="1:18" ht="20.100000000000001" customHeight="1" x14ac:dyDescent="0.2">
      <c r="A5" s="572" t="s">
        <v>154</v>
      </c>
      <c r="B5" s="379">
        <v>57239</v>
      </c>
      <c r="C5" s="379">
        <v>57670</v>
      </c>
      <c r="D5" s="379">
        <v>57211</v>
      </c>
      <c r="E5" s="379">
        <v>55633</v>
      </c>
      <c r="F5" s="379">
        <v>45537</v>
      </c>
      <c r="G5" s="379">
        <v>40027</v>
      </c>
      <c r="H5" s="379">
        <v>36825</v>
      </c>
      <c r="I5" s="379">
        <v>35964</v>
      </c>
      <c r="J5" s="379">
        <v>34973</v>
      </c>
      <c r="K5" s="379">
        <v>34726</v>
      </c>
      <c r="L5" s="379">
        <v>35573</v>
      </c>
      <c r="M5" s="379">
        <v>36465</v>
      </c>
      <c r="N5" s="379">
        <f>M5-L5</f>
        <v>892</v>
      </c>
      <c r="O5" s="382">
        <f>N5/L5</f>
        <v>2.5075197481235767E-2</v>
      </c>
    </row>
    <row r="6" spans="1:18" ht="20.100000000000001" customHeight="1" x14ac:dyDescent="0.2">
      <c r="A6" s="576" t="s">
        <v>66</v>
      </c>
      <c r="B6" s="126">
        <v>30699</v>
      </c>
      <c r="C6" s="126">
        <v>31283</v>
      </c>
      <c r="D6" s="126">
        <v>33556</v>
      </c>
      <c r="E6" s="126">
        <v>32303</v>
      </c>
      <c r="F6" s="126">
        <v>24403</v>
      </c>
      <c r="G6" s="126">
        <v>20138</v>
      </c>
      <c r="H6" s="126">
        <v>18016</v>
      </c>
      <c r="I6" s="126">
        <v>18196</v>
      </c>
      <c r="J6" s="126">
        <v>19056</v>
      </c>
      <c r="K6" s="126">
        <v>20965</v>
      </c>
      <c r="L6" s="126">
        <v>23019</v>
      </c>
      <c r="M6" s="126">
        <v>24278</v>
      </c>
      <c r="N6" s="126">
        <f t="shared" ref="N6:N16" si="0">M6-L6</f>
        <v>1259</v>
      </c>
      <c r="O6" s="288">
        <f t="shared" ref="O6:O16" si="1">N6/L6</f>
        <v>5.4693948477344802E-2</v>
      </c>
      <c r="P6"/>
      <c r="Q6"/>
      <c r="R6"/>
    </row>
    <row r="7" spans="1:18" x14ac:dyDescent="0.2">
      <c r="A7" s="32" t="s">
        <v>64</v>
      </c>
      <c r="B7" s="49">
        <v>2572</v>
      </c>
      <c r="C7" s="49">
        <v>2940</v>
      </c>
      <c r="D7" s="49">
        <v>3134</v>
      </c>
      <c r="E7" s="49">
        <v>3042</v>
      </c>
      <c r="F7" s="49">
        <v>2635</v>
      </c>
      <c r="G7" s="49">
        <v>2470</v>
      </c>
      <c r="H7" s="49">
        <v>2456</v>
      </c>
      <c r="I7" s="49">
        <v>2293</v>
      </c>
      <c r="J7" s="49">
        <v>2419</v>
      </c>
      <c r="K7" s="49">
        <v>2618</v>
      </c>
      <c r="L7" s="49">
        <v>2980</v>
      </c>
      <c r="M7" s="49">
        <v>3229</v>
      </c>
      <c r="N7" s="380">
        <f t="shared" si="0"/>
        <v>249</v>
      </c>
      <c r="O7" s="577">
        <f t="shared" si="1"/>
        <v>8.3557046979865768E-2</v>
      </c>
    </row>
    <row r="8" spans="1:18" x14ac:dyDescent="0.2">
      <c r="A8" s="32" t="s">
        <v>62</v>
      </c>
      <c r="B8" s="49">
        <v>1876</v>
      </c>
      <c r="C8" s="49">
        <v>1706</v>
      </c>
      <c r="D8" s="49">
        <v>1819</v>
      </c>
      <c r="E8" s="49">
        <v>1867</v>
      </c>
      <c r="F8" s="49">
        <v>1352</v>
      </c>
      <c r="G8" s="49">
        <v>1140</v>
      </c>
      <c r="H8" s="49">
        <v>1329</v>
      </c>
      <c r="I8" s="49">
        <v>1495</v>
      </c>
      <c r="J8" s="49">
        <v>1601</v>
      </c>
      <c r="K8" s="49">
        <v>1631</v>
      </c>
      <c r="L8" s="49">
        <v>1953</v>
      </c>
      <c r="M8" s="49">
        <v>2311</v>
      </c>
      <c r="N8" s="380">
        <f t="shared" si="0"/>
        <v>358</v>
      </c>
      <c r="O8" s="577">
        <f t="shared" si="1"/>
        <v>0.18330773169482847</v>
      </c>
    </row>
    <row r="9" spans="1:18" x14ac:dyDescent="0.2">
      <c r="A9" s="32" t="s">
        <v>63</v>
      </c>
      <c r="B9" s="49">
        <v>4057</v>
      </c>
      <c r="C9" s="49">
        <v>3841</v>
      </c>
      <c r="D9" s="49">
        <v>3837</v>
      </c>
      <c r="E9" s="49">
        <v>3580</v>
      </c>
      <c r="F9" s="49">
        <v>2933</v>
      </c>
      <c r="G9" s="49">
        <v>2622</v>
      </c>
      <c r="H9" s="49">
        <v>2570</v>
      </c>
      <c r="I9" s="49">
        <v>2829</v>
      </c>
      <c r="J9" s="49">
        <v>2782</v>
      </c>
      <c r="K9" s="49">
        <v>2979</v>
      </c>
      <c r="L9" s="49">
        <v>3222</v>
      </c>
      <c r="M9" s="49">
        <v>3193</v>
      </c>
      <c r="N9" s="380">
        <f t="shared" si="0"/>
        <v>-29</v>
      </c>
      <c r="O9" s="577">
        <f t="shared" si="1"/>
        <v>-9.0006207324643071E-3</v>
      </c>
    </row>
    <row r="10" spans="1:18" x14ac:dyDescent="0.2">
      <c r="A10" s="32" t="s">
        <v>57</v>
      </c>
      <c r="B10" s="49">
        <v>6387</v>
      </c>
      <c r="C10" s="49">
        <v>6910</v>
      </c>
      <c r="D10" s="49">
        <v>6941</v>
      </c>
      <c r="E10" s="49">
        <v>6360</v>
      </c>
      <c r="F10" s="49">
        <v>4957</v>
      </c>
      <c r="G10" s="49">
        <v>4552</v>
      </c>
      <c r="H10" s="49">
        <v>3576</v>
      </c>
      <c r="I10" s="49">
        <v>3115</v>
      </c>
      <c r="J10" s="49">
        <v>3069</v>
      </c>
      <c r="K10" s="49">
        <v>3433</v>
      </c>
      <c r="L10" s="49">
        <v>4249</v>
      </c>
      <c r="M10" s="49">
        <v>4576</v>
      </c>
      <c r="N10" s="380">
        <f t="shared" si="0"/>
        <v>327</v>
      </c>
      <c r="O10" s="577">
        <f t="shared" si="1"/>
        <v>7.6959284537538239E-2</v>
      </c>
    </row>
    <row r="11" spans="1:18" x14ac:dyDescent="0.2">
      <c r="A11" s="32" t="s">
        <v>61</v>
      </c>
      <c r="B11" s="49">
        <v>5887</v>
      </c>
      <c r="C11" s="49">
        <v>6448</v>
      </c>
      <c r="D11" s="49">
        <v>7493</v>
      </c>
      <c r="E11" s="49">
        <v>6256</v>
      </c>
      <c r="F11" s="49">
        <v>4304</v>
      </c>
      <c r="G11" s="49">
        <v>3105</v>
      </c>
      <c r="H11" s="49">
        <v>2775</v>
      </c>
      <c r="I11" s="49">
        <v>3344</v>
      </c>
      <c r="J11" s="49">
        <v>3514</v>
      </c>
      <c r="K11" s="49">
        <v>4115</v>
      </c>
      <c r="L11" s="49">
        <v>4939</v>
      </c>
      <c r="M11" s="49">
        <v>5570</v>
      </c>
      <c r="N11" s="380">
        <f t="shared" si="0"/>
        <v>631</v>
      </c>
      <c r="O11" s="577">
        <f t="shared" si="1"/>
        <v>0.12775865559829924</v>
      </c>
    </row>
    <row r="12" spans="1:18" x14ac:dyDescent="0.2">
      <c r="A12" s="32" t="s">
        <v>59</v>
      </c>
      <c r="B12" s="49">
        <v>3048</v>
      </c>
      <c r="C12" s="49">
        <v>2759</v>
      </c>
      <c r="D12" s="49">
        <v>2838</v>
      </c>
      <c r="E12" s="49">
        <v>2727</v>
      </c>
      <c r="F12" s="49">
        <v>2307</v>
      </c>
      <c r="G12" s="49">
        <v>1996</v>
      </c>
      <c r="H12" s="49">
        <v>2261</v>
      </c>
      <c r="I12" s="49">
        <v>3033</v>
      </c>
      <c r="J12" s="49">
        <v>3474</v>
      </c>
      <c r="K12" s="49">
        <v>4214</v>
      </c>
      <c r="L12" s="49">
        <v>5238</v>
      </c>
      <c r="M12" s="49">
        <v>6031</v>
      </c>
      <c r="N12" s="380">
        <f t="shared" si="0"/>
        <v>793</v>
      </c>
      <c r="O12" s="577">
        <f t="shared" si="1"/>
        <v>0.15139366170294005</v>
      </c>
    </row>
    <row r="13" spans="1:18" s="47" customFormat="1" ht="47.25" customHeight="1" x14ac:dyDescent="0.2">
      <c r="A13" s="32" t="s">
        <v>65</v>
      </c>
      <c r="B13" s="49">
        <v>15027</v>
      </c>
      <c r="C13" s="49">
        <v>14823</v>
      </c>
      <c r="D13" s="49">
        <v>16022</v>
      </c>
      <c r="E13" s="49">
        <v>16763</v>
      </c>
      <c r="F13" s="49">
        <v>12461</v>
      </c>
      <c r="G13" s="49">
        <v>10047</v>
      </c>
      <c r="H13" s="49">
        <v>8545</v>
      </c>
      <c r="I13" s="49">
        <v>7771</v>
      </c>
      <c r="J13" s="49">
        <v>8519</v>
      </c>
      <c r="K13" s="49">
        <v>9476</v>
      </c>
      <c r="L13" s="49">
        <v>9856</v>
      </c>
      <c r="M13" s="49">
        <v>10661</v>
      </c>
      <c r="N13" s="380">
        <f t="shared" si="0"/>
        <v>805</v>
      </c>
      <c r="O13" s="577">
        <f t="shared" si="1"/>
        <v>8.1676136363636367E-2</v>
      </c>
    </row>
    <row r="14" spans="1:18" x14ac:dyDescent="0.2">
      <c r="A14" s="32" t="s">
        <v>58</v>
      </c>
      <c r="B14" s="49">
        <v>1639</v>
      </c>
      <c r="C14" s="49">
        <v>1410</v>
      </c>
      <c r="D14" s="49">
        <v>1282</v>
      </c>
      <c r="E14" s="49">
        <v>1149</v>
      </c>
      <c r="F14" s="49">
        <v>893</v>
      </c>
      <c r="G14" s="49">
        <v>811</v>
      </c>
      <c r="H14" s="49">
        <v>840</v>
      </c>
      <c r="I14" s="49">
        <v>1424</v>
      </c>
      <c r="J14" s="49">
        <v>1504</v>
      </c>
      <c r="K14" s="49">
        <v>1712</v>
      </c>
      <c r="L14" s="49">
        <v>2032</v>
      </c>
      <c r="M14" s="49">
        <v>2340</v>
      </c>
      <c r="N14" s="380">
        <f t="shared" si="0"/>
        <v>308</v>
      </c>
      <c r="O14" s="577">
        <f t="shared" si="1"/>
        <v>0.15157480314960631</v>
      </c>
    </row>
    <row r="15" spans="1:18" s="47" customFormat="1" ht="25.5" x14ac:dyDescent="0.2">
      <c r="A15" s="32" t="s">
        <v>60</v>
      </c>
      <c r="B15" s="49">
        <v>1259</v>
      </c>
      <c r="C15" s="49">
        <v>1171</v>
      </c>
      <c r="D15" s="49">
        <v>1069</v>
      </c>
      <c r="E15" s="49">
        <v>919</v>
      </c>
      <c r="F15" s="49">
        <v>576</v>
      </c>
      <c r="G15" s="49">
        <v>442</v>
      </c>
      <c r="H15" s="49">
        <v>473</v>
      </c>
      <c r="I15" s="49">
        <v>651</v>
      </c>
      <c r="J15" s="49">
        <v>740</v>
      </c>
      <c r="K15" s="49">
        <v>761</v>
      </c>
      <c r="L15" s="49">
        <v>910</v>
      </c>
      <c r="M15" s="49">
        <v>1454</v>
      </c>
      <c r="N15" s="380">
        <f t="shared" si="0"/>
        <v>544</v>
      </c>
      <c r="O15" s="577">
        <f t="shared" si="1"/>
        <v>0.59780219780219779</v>
      </c>
    </row>
    <row r="16" spans="1:18" s="570" customFormat="1" x14ac:dyDescent="0.2">
      <c r="A16" s="573" t="s">
        <v>371</v>
      </c>
      <c r="B16" s="131">
        <v>2863</v>
      </c>
      <c r="C16" s="131">
        <v>2643</v>
      </c>
      <c r="D16" s="131">
        <v>902</v>
      </c>
      <c r="E16" s="131">
        <v>482</v>
      </c>
      <c r="F16" s="131">
        <v>259</v>
      </c>
      <c r="G16" s="131">
        <v>231</v>
      </c>
      <c r="H16" s="131">
        <v>268</v>
      </c>
      <c r="I16" s="131">
        <v>488</v>
      </c>
      <c r="J16" s="131">
        <v>479</v>
      </c>
      <c r="K16" s="131">
        <v>445</v>
      </c>
      <c r="L16" s="131">
        <v>317</v>
      </c>
      <c r="M16" s="131">
        <v>315</v>
      </c>
      <c r="N16" s="381">
        <f t="shared" si="0"/>
        <v>-2</v>
      </c>
      <c r="O16" s="578">
        <f t="shared" si="1"/>
        <v>-6.3091482649842269E-3</v>
      </c>
    </row>
    <row r="17" spans="1:18" x14ac:dyDescent="0.2">
      <c r="A17"/>
      <c r="B17" s="464"/>
      <c r="C17" s="464"/>
      <c r="D17" s="464"/>
      <c r="E17" s="464"/>
      <c r="F17" s="464"/>
      <c r="G17" s="464"/>
      <c r="H17" s="464"/>
      <c r="I17" s="464"/>
      <c r="J17" s="464"/>
      <c r="K17" s="464"/>
      <c r="L17" s="464"/>
      <c r="M17" s="464"/>
      <c r="N17" s="464"/>
      <c r="O17" s="464"/>
      <c r="P17"/>
      <c r="Q17"/>
      <c r="R17"/>
    </row>
    <row r="18" spans="1:18" x14ac:dyDescent="0.2">
      <c r="B18"/>
      <c r="C18"/>
      <c r="D18"/>
      <c r="E18"/>
      <c r="F18"/>
      <c r="G18"/>
      <c r="H18"/>
      <c r="I18"/>
      <c r="J18"/>
      <c r="K18"/>
      <c r="L18"/>
      <c r="M18"/>
      <c r="N18"/>
      <c r="O18"/>
      <c r="P18"/>
      <c r="Q18"/>
      <c r="R18"/>
    </row>
    <row r="19" spans="1:18" x14ac:dyDescent="0.2">
      <c r="A19" s="10" t="s">
        <v>373</v>
      </c>
      <c r="B19"/>
      <c r="C19"/>
      <c r="D19"/>
      <c r="E19"/>
      <c r="F19"/>
      <c r="G19"/>
      <c r="H19"/>
      <c r="I19"/>
      <c r="J19"/>
      <c r="K19"/>
      <c r="L19"/>
      <c r="M19"/>
      <c r="P19"/>
      <c r="Q19"/>
      <c r="R19"/>
    </row>
    <row r="20" spans="1:18" ht="20.100000000000001" customHeight="1" x14ac:dyDescent="0.2">
      <c r="A20" s="6"/>
      <c r="B20"/>
      <c r="C20"/>
      <c r="D20"/>
      <c r="E20"/>
      <c r="F20"/>
      <c r="G20"/>
      <c r="H20"/>
      <c r="I20"/>
      <c r="J20"/>
      <c r="K20"/>
      <c r="L20"/>
      <c r="M20"/>
      <c r="P20"/>
      <c r="Q20"/>
      <c r="R20"/>
    </row>
    <row r="21" spans="1:18" x14ac:dyDescent="0.2">
      <c r="A21" s="635"/>
      <c r="B21" s="682" t="s">
        <v>132</v>
      </c>
      <c r="C21" s="679" t="s">
        <v>133</v>
      </c>
      <c r="D21" s="679" t="s">
        <v>134</v>
      </c>
      <c r="E21" s="679" t="s">
        <v>135</v>
      </c>
      <c r="F21" s="679" t="s">
        <v>136</v>
      </c>
      <c r="G21" s="679" t="s">
        <v>137</v>
      </c>
      <c r="H21" s="679" t="s">
        <v>138</v>
      </c>
      <c r="I21" s="679" t="s">
        <v>139</v>
      </c>
      <c r="J21" s="679" t="s">
        <v>145</v>
      </c>
      <c r="K21" s="679" t="s">
        <v>261</v>
      </c>
      <c r="L21" s="679" t="s">
        <v>265</v>
      </c>
      <c r="M21" s="679" t="s">
        <v>357</v>
      </c>
      <c r="P21"/>
      <c r="Q21"/>
      <c r="R21"/>
    </row>
    <row r="22" spans="1:18" x14ac:dyDescent="0.2">
      <c r="A22" s="678"/>
      <c r="B22" s="683"/>
      <c r="C22" s="680"/>
      <c r="D22" s="680"/>
      <c r="E22" s="680"/>
      <c r="F22" s="680"/>
      <c r="G22" s="680"/>
      <c r="H22" s="680"/>
      <c r="I22" s="680"/>
      <c r="J22" s="680"/>
      <c r="K22" s="680"/>
      <c r="L22" s="680"/>
      <c r="M22" s="680"/>
      <c r="N22"/>
      <c r="O22"/>
    </row>
    <row r="23" spans="1:18" ht="20.100000000000001" customHeight="1" x14ac:dyDescent="0.2">
      <c r="A23" s="571" t="s">
        <v>66</v>
      </c>
      <c r="B23" s="382">
        <f>B6/B5</f>
        <v>0.53633012456541873</v>
      </c>
      <c r="C23" s="382">
        <f>C6/'Table 9'!C5</f>
        <v>0.5424484133865094</v>
      </c>
      <c r="D23" s="382">
        <f>D6/'Table 9'!D5</f>
        <v>0.58653056230445189</v>
      </c>
      <c r="E23" s="382">
        <f>E6/'Table 9'!E5</f>
        <v>0.58064458145345388</v>
      </c>
      <c r="F23" s="382">
        <f>F6/'Table 9'!F5</f>
        <v>0.53589388848628583</v>
      </c>
      <c r="G23" s="382">
        <f>G6/'Table 9'!G5</f>
        <v>0.50311040047967626</v>
      </c>
      <c r="H23" s="382">
        <f>H6/'Table 9'!H5</f>
        <v>0.48923285811269518</v>
      </c>
      <c r="I23" s="382">
        <f>I6/'Table 9'!I5</f>
        <v>0.50595039483928372</v>
      </c>
      <c r="J23" s="382">
        <f>J6/'Table 9'!J5</f>
        <v>0.54487747691075972</v>
      </c>
      <c r="K23" s="382">
        <f>K6/'Table 9'!K5</f>
        <v>0.60372631457697401</v>
      </c>
      <c r="L23" s="382">
        <f>L6/'Table 9'!L5</f>
        <v>0.64709189553875135</v>
      </c>
      <c r="M23" s="382">
        <f>M6/'Table 9'!M5</f>
        <v>0.6657891128479364</v>
      </c>
      <c r="N23"/>
      <c r="O23"/>
    </row>
    <row r="24" spans="1:18" x14ac:dyDescent="0.2">
      <c r="A24" s="32" t="s">
        <v>64</v>
      </c>
      <c r="B24" s="574">
        <f>B7/B$6</f>
        <v>8.3781230658979119E-2</v>
      </c>
      <c r="C24" s="574">
        <f t="shared" ref="C24:J24" si="2">C7/C$6</f>
        <v>9.3980756321324688E-2</v>
      </c>
      <c r="D24" s="574">
        <f t="shared" si="2"/>
        <v>9.3396113958755508E-2</v>
      </c>
      <c r="E24" s="574">
        <f t="shared" si="2"/>
        <v>9.417082004767359E-2</v>
      </c>
      <c r="F24" s="574">
        <f t="shared" si="2"/>
        <v>0.10797852723025858</v>
      </c>
      <c r="G24" s="574">
        <f t="shared" si="2"/>
        <v>0.12265368954215911</v>
      </c>
      <c r="H24" s="574">
        <f t="shared" si="2"/>
        <v>0.13632326820603907</v>
      </c>
      <c r="I24" s="574">
        <f t="shared" si="2"/>
        <v>0.12601670696856451</v>
      </c>
      <c r="J24" s="574">
        <f t="shared" si="2"/>
        <v>0.1269416456759026</v>
      </c>
      <c r="K24" s="574">
        <f t="shared" ref="K24:L32" si="3">K7/K$6</f>
        <v>0.12487479131886478</v>
      </c>
      <c r="L24" s="574">
        <f t="shared" si="3"/>
        <v>0.12945827360006951</v>
      </c>
      <c r="M24" s="574">
        <f t="shared" ref="M24" si="4">M7/M$6</f>
        <v>0.13300107092841257</v>
      </c>
      <c r="N24" s="11"/>
      <c r="O24" s="11"/>
    </row>
    <row r="25" spans="1:18" x14ac:dyDescent="0.2">
      <c r="A25" s="32" t="s">
        <v>62</v>
      </c>
      <c r="B25" s="574">
        <f t="shared" ref="B25:J25" si="5">B8/B$6</f>
        <v>6.1109482393563307E-2</v>
      </c>
      <c r="C25" s="574">
        <f t="shared" si="5"/>
        <v>5.4534411661285684E-2</v>
      </c>
      <c r="D25" s="574">
        <f t="shared" si="5"/>
        <v>5.4207891286208128E-2</v>
      </c>
      <c r="E25" s="574">
        <f t="shared" si="5"/>
        <v>5.7796489490140233E-2</v>
      </c>
      <c r="F25" s="574">
        <f t="shared" si="5"/>
        <v>5.5403024218333811E-2</v>
      </c>
      <c r="G25" s="574">
        <f t="shared" si="5"/>
        <v>5.6609395173304204E-2</v>
      </c>
      <c r="H25" s="574">
        <f t="shared" si="5"/>
        <v>7.3767761989342803E-2</v>
      </c>
      <c r="I25" s="574">
        <f t="shared" si="5"/>
        <v>8.2160914486700376E-2</v>
      </c>
      <c r="J25" s="574">
        <f t="shared" si="5"/>
        <v>8.4015533165407219E-2</v>
      </c>
      <c r="K25" s="574">
        <f t="shared" si="3"/>
        <v>7.7796327212020039E-2</v>
      </c>
      <c r="L25" s="574">
        <f t="shared" si="3"/>
        <v>8.4842955819105961E-2</v>
      </c>
      <c r="M25" s="574">
        <f t="shared" ref="M25" si="6">M8/M$6</f>
        <v>9.5189060054370209E-2</v>
      </c>
      <c r="N25" s="11"/>
      <c r="O25" s="11"/>
    </row>
    <row r="26" spans="1:18" x14ac:dyDescent="0.2">
      <c r="A26" s="32" t="s">
        <v>63</v>
      </c>
      <c r="B26" s="574">
        <f t="shared" ref="B26:J26" si="7">B9/B$6</f>
        <v>0.13215414182872406</v>
      </c>
      <c r="C26" s="574">
        <f t="shared" si="7"/>
        <v>0.12278234184700956</v>
      </c>
      <c r="D26" s="574">
        <f t="shared" si="7"/>
        <v>0.11434616760042914</v>
      </c>
      <c r="E26" s="574">
        <f t="shared" si="7"/>
        <v>0.11082561991146334</v>
      </c>
      <c r="F26" s="574">
        <f t="shared" si="7"/>
        <v>0.12019014055648895</v>
      </c>
      <c r="G26" s="574">
        <f t="shared" si="7"/>
        <v>0.13020160889859966</v>
      </c>
      <c r="H26" s="574">
        <f t="shared" si="7"/>
        <v>0.14265097690941386</v>
      </c>
      <c r="I26" s="574">
        <f t="shared" si="7"/>
        <v>0.15547373049021762</v>
      </c>
      <c r="J26" s="574">
        <f t="shared" si="7"/>
        <v>0.14599076406381192</v>
      </c>
      <c r="K26" s="574">
        <f t="shared" si="3"/>
        <v>0.14209396613403291</v>
      </c>
      <c r="L26" s="574">
        <f t="shared" si="3"/>
        <v>0.13997132803336373</v>
      </c>
      <c r="M26" s="574">
        <f t="shared" ref="M26" si="8">M9/M$6</f>
        <v>0.13151824697256775</v>
      </c>
      <c r="N26" s="11"/>
      <c r="O26" s="11"/>
    </row>
    <row r="27" spans="1:18" x14ac:dyDescent="0.2">
      <c r="A27" s="32" t="s">
        <v>57</v>
      </c>
      <c r="B27" s="574">
        <f t="shared" ref="B27:J27" si="9">B10/B$6</f>
        <v>0.20805237955633735</v>
      </c>
      <c r="C27" s="574">
        <f t="shared" si="9"/>
        <v>0.2208867435987597</v>
      </c>
      <c r="D27" s="574">
        <f t="shared" si="9"/>
        <v>0.20684825366551438</v>
      </c>
      <c r="E27" s="574">
        <f t="shared" si="9"/>
        <v>0.19688573816673374</v>
      </c>
      <c r="F27" s="574">
        <f t="shared" si="9"/>
        <v>0.20313076261115437</v>
      </c>
      <c r="G27" s="574">
        <f t="shared" si="9"/>
        <v>0.22604032177971994</v>
      </c>
      <c r="H27" s="574">
        <f t="shared" si="9"/>
        <v>0.19849023090586146</v>
      </c>
      <c r="I27" s="574">
        <f t="shared" si="9"/>
        <v>0.17119147065289075</v>
      </c>
      <c r="J27" s="574">
        <f t="shared" si="9"/>
        <v>0.16105163727959698</v>
      </c>
      <c r="K27" s="574">
        <f t="shared" si="3"/>
        <v>0.1637491056522776</v>
      </c>
      <c r="L27" s="574">
        <f t="shared" si="3"/>
        <v>0.18458664581432729</v>
      </c>
      <c r="M27" s="574">
        <f t="shared" ref="M27" si="10">M10/M$6</f>
        <v>0.18848340060960542</v>
      </c>
      <c r="N27" s="11"/>
      <c r="O27" s="11"/>
    </row>
    <row r="28" spans="1:18" x14ac:dyDescent="0.2">
      <c r="A28" s="32" t="s">
        <v>61</v>
      </c>
      <c r="B28" s="574">
        <f t="shared" ref="B28:J28" si="11">B11/B$6</f>
        <v>0.19176520407830874</v>
      </c>
      <c r="C28" s="574">
        <f t="shared" si="11"/>
        <v>0.20611833903398011</v>
      </c>
      <c r="D28" s="574">
        <f t="shared" si="11"/>
        <v>0.22329836690904756</v>
      </c>
      <c r="E28" s="574">
        <f t="shared" si="11"/>
        <v>0.19366622295142866</v>
      </c>
      <c r="F28" s="574">
        <f t="shared" si="11"/>
        <v>0.17637175757079049</v>
      </c>
      <c r="G28" s="574">
        <f t="shared" si="11"/>
        <v>0.15418611580097327</v>
      </c>
      <c r="H28" s="574">
        <f t="shared" si="11"/>
        <v>0.15402975133214919</v>
      </c>
      <c r="I28" s="574">
        <f t="shared" si="11"/>
        <v>0.18377665420971642</v>
      </c>
      <c r="J28" s="574">
        <f t="shared" si="11"/>
        <v>0.18440386230058775</v>
      </c>
      <c r="K28" s="574">
        <f t="shared" si="3"/>
        <v>0.19627951347483902</v>
      </c>
      <c r="L28" s="574">
        <f t="shared" si="3"/>
        <v>0.21456188366132325</v>
      </c>
      <c r="M28" s="574">
        <f t="shared" ref="M28" si="12">M11/M$6</f>
        <v>0.22942581761265343</v>
      </c>
      <c r="N28" s="11"/>
      <c r="O28" s="11"/>
    </row>
    <row r="29" spans="1:18" x14ac:dyDescent="0.2">
      <c r="A29" s="32" t="s">
        <v>59</v>
      </c>
      <c r="B29" s="574">
        <f t="shared" ref="B29:J29" si="13">B12/B$6</f>
        <v>9.9286621714062342E-2</v>
      </c>
      <c r="C29" s="574">
        <f t="shared" si="13"/>
        <v>8.8194866221270332E-2</v>
      </c>
      <c r="D29" s="574">
        <f t="shared" si="13"/>
        <v>8.4575038741208725E-2</v>
      </c>
      <c r="E29" s="574">
        <f t="shared" si="13"/>
        <v>8.441940377054763E-2</v>
      </c>
      <c r="F29" s="574">
        <f t="shared" si="13"/>
        <v>9.4537556857763383E-2</v>
      </c>
      <c r="G29" s="574">
        <f t="shared" si="13"/>
        <v>9.9116098917469461E-2</v>
      </c>
      <c r="H29" s="574">
        <f t="shared" si="13"/>
        <v>0.12549955595026643</v>
      </c>
      <c r="I29" s="574">
        <f t="shared" si="13"/>
        <v>0.16668498571114532</v>
      </c>
      <c r="J29" s="574">
        <f t="shared" si="13"/>
        <v>0.18230478589420654</v>
      </c>
      <c r="K29" s="574">
        <f t="shared" si="3"/>
        <v>0.20100166944908179</v>
      </c>
      <c r="L29" s="574">
        <f t="shared" si="3"/>
        <v>0.22755115339502149</v>
      </c>
      <c r="M29" s="574">
        <f t="shared" ref="M29" si="14">M12/M$6</f>
        <v>0.24841420215833265</v>
      </c>
      <c r="N29" s="11"/>
      <c r="O29" s="11"/>
    </row>
    <row r="30" spans="1:18" s="47" customFormat="1" ht="47.25" customHeight="1" x14ac:dyDescent="0.2">
      <c r="A30" s="32" t="s">
        <v>65</v>
      </c>
      <c r="B30" s="574">
        <f t="shared" ref="B30:J30" si="15">B13/B$6</f>
        <v>0.48949477181667156</v>
      </c>
      <c r="C30" s="574">
        <f t="shared" si="15"/>
        <v>0.47383562957516862</v>
      </c>
      <c r="D30" s="574">
        <f t="shared" si="15"/>
        <v>0.47747049707950889</v>
      </c>
      <c r="E30" s="574">
        <f t="shared" si="15"/>
        <v>0.51893013032845248</v>
      </c>
      <c r="F30" s="574">
        <f t="shared" si="15"/>
        <v>0.51063393845019056</v>
      </c>
      <c r="G30" s="574">
        <f t="shared" si="15"/>
        <v>0.49890753798788362</v>
      </c>
      <c r="H30" s="574">
        <f t="shared" si="15"/>
        <v>0.474300621669627</v>
      </c>
      <c r="I30" s="574">
        <f t="shared" si="15"/>
        <v>0.42707188393053419</v>
      </c>
      <c r="J30" s="574">
        <f t="shared" si="15"/>
        <v>0.44705079764903444</v>
      </c>
      <c r="K30" s="574">
        <f t="shared" si="3"/>
        <v>0.45199141426186501</v>
      </c>
      <c r="L30" s="574">
        <f t="shared" si="3"/>
        <v>0.42816803510143792</v>
      </c>
      <c r="M30" s="574">
        <f t="shared" ref="M30" si="16">M13/M$6</f>
        <v>0.43912183870170524</v>
      </c>
    </row>
    <row r="31" spans="1:18" x14ac:dyDescent="0.2">
      <c r="A31" s="32" t="s">
        <v>58</v>
      </c>
      <c r="B31" s="574">
        <f t="shared" ref="B31:J31" si="17">B14/B$6</f>
        <v>5.3389361216977752E-2</v>
      </c>
      <c r="C31" s="574">
        <f t="shared" si="17"/>
        <v>4.5072403541859797E-2</v>
      </c>
      <c r="D31" s="574">
        <f t="shared" si="17"/>
        <v>3.8204791989510073E-2</v>
      </c>
      <c r="E31" s="574">
        <f t="shared" si="17"/>
        <v>3.5569451753707085E-2</v>
      </c>
      <c r="F31" s="574">
        <f t="shared" si="17"/>
        <v>3.659386141048232E-2</v>
      </c>
      <c r="G31" s="574">
        <f t="shared" si="17"/>
        <v>4.0272122355745357E-2</v>
      </c>
      <c r="H31" s="574">
        <f t="shared" si="17"/>
        <v>4.6625222024866783E-2</v>
      </c>
      <c r="I31" s="574">
        <f t="shared" si="17"/>
        <v>7.8258958012750054E-2</v>
      </c>
      <c r="J31" s="574">
        <f t="shared" si="17"/>
        <v>7.8925272879932826E-2</v>
      </c>
      <c r="K31" s="574">
        <f t="shared" si="3"/>
        <v>8.1659909372764128E-2</v>
      </c>
      <c r="L31" s="574">
        <f t="shared" si="3"/>
        <v>8.8274903340718539E-2</v>
      </c>
      <c r="M31" s="574">
        <f t="shared" ref="M31" si="18">M14/M$6</f>
        <v>9.6383557129911854E-2</v>
      </c>
      <c r="N31" s="11"/>
      <c r="O31" s="11"/>
    </row>
    <row r="32" spans="1:18" s="47" customFormat="1" ht="25.5" x14ac:dyDescent="0.2">
      <c r="A32" s="32" t="s">
        <v>60</v>
      </c>
      <c r="B32" s="574">
        <f t="shared" ref="B32:L33" si="19">B15/B$6</f>
        <v>4.1011107853676017E-2</v>
      </c>
      <c r="C32" s="574">
        <f t="shared" si="19"/>
        <v>3.7432471310296325E-2</v>
      </c>
      <c r="D32" s="574">
        <f t="shared" si="19"/>
        <v>3.1857193944451065E-2</v>
      </c>
      <c r="E32" s="574">
        <f t="shared" si="19"/>
        <v>2.8449370027551622E-2</v>
      </c>
      <c r="F32" s="574">
        <f t="shared" si="19"/>
        <v>2.3603655288284228E-2</v>
      </c>
      <c r="G32" s="574">
        <f t="shared" si="19"/>
        <v>2.1948554970702156E-2</v>
      </c>
      <c r="H32" s="574">
        <f t="shared" si="19"/>
        <v>2.6254440497335701E-2</v>
      </c>
      <c r="I32" s="574">
        <f t="shared" si="19"/>
        <v>3.5777093866783911E-2</v>
      </c>
      <c r="J32" s="574">
        <f>J15/J$6</f>
        <v>3.8832913518052056E-2</v>
      </c>
      <c r="K32" s="574">
        <f t="shared" si="3"/>
        <v>3.6298592892916766E-2</v>
      </c>
      <c r="L32" s="574">
        <f t="shared" si="3"/>
        <v>3.953256005908163E-2</v>
      </c>
      <c r="M32" s="574">
        <f t="shared" ref="M32" si="20">M15/M$6</f>
        <v>5.9889611994398219E-2</v>
      </c>
    </row>
    <row r="33" spans="1:13" s="570" customFormat="1" x14ac:dyDescent="0.2">
      <c r="A33" s="573" t="s">
        <v>371</v>
      </c>
      <c r="B33" s="575">
        <f t="shared" si="19"/>
        <v>9.3260366787191767E-2</v>
      </c>
      <c r="C33" s="575">
        <f t="shared" si="19"/>
        <v>8.4486781958252086E-2</v>
      </c>
      <c r="D33" s="575">
        <f t="shared" si="19"/>
        <v>2.6880438669686493E-2</v>
      </c>
      <c r="E33" s="575">
        <f t="shared" si="19"/>
        <v>1.4921214747856236E-2</v>
      </c>
      <c r="F33" s="575">
        <f t="shared" si="19"/>
        <v>1.0613449166086137E-2</v>
      </c>
      <c r="G33" s="575">
        <f t="shared" si="19"/>
        <v>1.1470851127222167E-2</v>
      </c>
      <c r="H33" s="575">
        <f t="shared" si="19"/>
        <v>1.4875666074600355E-2</v>
      </c>
      <c r="I33" s="575">
        <f t="shared" si="19"/>
        <v>2.6819081116728951E-2</v>
      </c>
      <c r="J33" s="575">
        <f t="shared" si="19"/>
        <v>2.5136439966414778E-2</v>
      </c>
      <c r="K33" s="575">
        <f t="shared" si="19"/>
        <v>2.1225852611495351E-2</v>
      </c>
      <c r="L33" s="575">
        <f t="shared" si="19"/>
        <v>1.3771232460141622E-2</v>
      </c>
      <c r="M33" s="575">
        <f t="shared" ref="M33" si="21">M16/M$6</f>
        <v>1.297470961364198E-2</v>
      </c>
    </row>
    <row r="34" spans="1:13" x14ac:dyDescent="0.2">
      <c r="A34" s="47" t="s">
        <v>198</v>
      </c>
      <c r="B34"/>
      <c r="C34" s="43"/>
      <c r="D34" s="43"/>
      <c r="E34" s="43"/>
      <c r="F34" s="43"/>
      <c r="G34" s="43"/>
      <c r="H34" s="43"/>
      <c r="I34" s="43"/>
      <c r="J34" s="43"/>
      <c r="K34" s="43"/>
      <c r="L34" s="43"/>
      <c r="M34" s="43"/>
    </row>
  </sheetData>
  <mergeCells count="27">
    <mergeCell ref="F21:F22"/>
    <mergeCell ref="A21:A22"/>
    <mergeCell ref="B21:B22"/>
    <mergeCell ref="C21:C22"/>
    <mergeCell ref="D21:D22"/>
    <mergeCell ref="E21:E22"/>
    <mergeCell ref="F3:F4"/>
    <mergeCell ref="A3:A4"/>
    <mergeCell ref="B3:B4"/>
    <mergeCell ref="C3:C4"/>
    <mergeCell ref="D3:D4"/>
    <mergeCell ref="E3:E4"/>
    <mergeCell ref="M3:M4"/>
    <mergeCell ref="M21:M22"/>
    <mergeCell ref="K21:K22"/>
    <mergeCell ref="N3:O3"/>
    <mergeCell ref="G3:G4"/>
    <mergeCell ref="H3:H4"/>
    <mergeCell ref="I3:I4"/>
    <mergeCell ref="J3:J4"/>
    <mergeCell ref="K3:K4"/>
    <mergeCell ref="L3:L4"/>
    <mergeCell ref="L21:L22"/>
    <mergeCell ref="G21:G22"/>
    <mergeCell ref="H21:H22"/>
    <mergeCell ref="I21:I22"/>
    <mergeCell ref="J21:J22"/>
  </mergeCells>
  <hyperlinks>
    <hyperlink ref="O1" location="Contents!A1" display="Back to contents"/>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Y47"/>
  <sheetViews>
    <sheetView showGridLines="0" topLeftCell="G1" zoomScale="85" zoomScaleNormal="85" workbookViewId="0">
      <selection activeCell="S4" sqref="S4"/>
    </sheetView>
  </sheetViews>
  <sheetFormatPr defaultColWidth="11.42578125" defaultRowHeight="12.75" x14ac:dyDescent="0.2"/>
  <cols>
    <col min="1" max="1" customWidth="true" style="11" width="66.0" collapsed="false"/>
    <col min="2" max="8" customWidth="true" style="11" width="11.42578125" collapsed="false"/>
    <col min="9" max="9" bestFit="true" customWidth="true" style="11" width="11.42578125" collapsed="false"/>
    <col min="10" max="18" customWidth="true" style="11" width="11.42578125" collapsed="false"/>
    <col min="19" max="20" customWidth="true" style="13" width="13.0" collapsed="false"/>
    <col min="21" max="253" customWidth="true" style="11" width="11.42578125" collapsed="false"/>
    <col min="254" max="254" customWidth="true" style="11" width="25.0" collapsed="false"/>
    <col min="255" max="16384" style="11" width="11.42578125" collapsed="false"/>
  </cols>
  <sheetData>
    <row r="1" spans="1:25" x14ac:dyDescent="0.2">
      <c r="A1" s="10" t="s">
        <v>374</v>
      </c>
      <c r="E1" s="222"/>
      <c r="F1" s="222"/>
      <c r="G1" s="222"/>
      <c r="H1" s="222"/>
      <c r="I1" s="222"/>
      <c r="J1" s="222"/>
      <c r="K1" s="222"/>
      <c r="L1" s="222"/>
      <c r="M1" s="222"/>
      <c r="N1" s="222"/>
      <c r="O1" s="222"/>
      <c r="P1" s="222"/>
      <c r="Q1" s="222"/>
      <c r="R1" s="222"/>
      <c r="T1" s="159" t="s">
        <v>131</v>
      </c>
    </row>
    <row r="2" spans="1:25" x14ac:dyDescent="0.2">
      <c r="A2" s="14"/>
      <c r="B2" s="14"/>
      <c r="C2" s="14"/>
      <c r="D2" s="14"/>
      <c r="E2" s="14"/>
      <c r="F2" s="14"/>
      <c r="G2" s="14"/>
      <c r="H2" s="14"/>
      <c r="I2" s="14"/>
      <c r="J2" s="14"/>
      <c r="K2" s="14"/>
      <c r="L2" s="14"/>
      <c r="M2" s="14"/>
      <c r="N2" s="14"/>
      <c r="O2" s="14"/>
      <c r="P2" s="14"/>
      <c r="Q2" s="14"/>
      <c r="R2" s="14"/>
    </row>
    <row r="3" spans="1:25" x14ac:dyDescent="0.2">
      <c r="A3" s="635"/>
      <c r="B3" s="635" t="s">
        <v>190</v>
      </c>
      <c r="C3" s="635" t="s">
        <v>191</v>
      </c>
      <c r="D3" s="635" t="s">
        <v>192</v>
      </c>
      <c r="E3" s="635" t="s">
        <v>193</v>
      </c>
      <c r="F3" s="635" t="s">
        <v>194</v>
      </c>
      <c r="G3" s="635" t="s">
        <v>132</v>
      </c>
      <c r="H3" s="637" t="s">
        <v>133</v>
      </c>
      <c r="I3" s="637" t="s">
        <v>134</v>
      </c>
      <c r="J3" s="655" t="s">
        <v>135</v>
      </c>
      <c r="K3" s="637" t="s">
        <v>136</v>
      </c>
      <c r="L3" s="637" t="s">
        <v>137</v>
      </c>
      <c r="M3" s="637" t="s">
        <v>138</v>
      </c>
      <c r="N3" s="637" t="s">
        <v>139</v>
      </c>
      <c r="O3" s="637" t="s">
        <v>145</v>
      </c>
      <c r="P3" s="637" t="s">
        <v>261</v>
      </c>
      <c r="Q3" s="637" t="s">
        <v>265</v>
      </c>
      <c r="R3" s="637" t="s">
        <v>357</v>
      </c>
      <c r="S3" s="641" t="s">
        <v>358</v>
      </c>
      <c r="T3" s="642"/>
    </row>
    <row r="4" spans="1:25" x14ac:dyDescent="0.2">
      <c r="A4" s="636"/>
      <c r="B4" s="684"/>
      <c r="C4" s="684"/>
      <c r="D4" s="684"/>
      <c r="E4" s="684"/>
      <c r="F4" s="684"/>
      <c r="G4" s="684"/>
      <c r="H4" s="654"/>
      <c r="I4" s="654"/>
      <c r="J4" s="656"/>
      <c r="K4" s="638"/>
      <c r="L4" s="638"/>
      <c r="M4" s="638"/>
      <c r="N4" s="638"/>
      <c r="O4" s="638"/>
      <c r="P4" s="638"/>
      <c r="Q4" s="638"/>
      <c r="R4" s="638"/>
      <c r="S4" s="15" t="s">
        <v>140</v>
      </c>
      <c r="T4" s="16" t="s">
        <v>141</v>
      </c>
    </row>
    <row r="5" spans="1:25" ht="27.75" customHeight="1" x14ac:dyDescent="0.2">
      <c r="A5" s="17" t="s">
        <v>33</v>
      </c>
      <c r="B5" s="18">
        <v>50689</v>
      </c>
      <c r="C5" s="99">
        <v>55749</v>
      </c>
      <c r="D5" s="99">
        <v>57234</v>
      </c>
      <c r="E5" s="99">
        <v>60230</v>
      </c>
      <c r="F5" s="99">
        <v>59466</v>
      </c>
      <c r="G5" s="99">
        <v>56434</v>
      </c>
      <c r="H5" s="99">
        <v>58561</v>
      </c>
      <c r="I5" s="99">
        <v>57730</v>
      </c>
      <c r="J5" s="99">
        <v>56236</v>
      </c>
      <c r="K5" s="99">
        <v>46109</v>
      </c>
      <c r="L5" s="99">
        <v>40146</v>
      </c>
      <c r="M5" s="99">
        <v>36897</v>
      </c>
      <c r="N5" s="99">
        <v>36190</v>
      </c>
      <c r="O5" s="99">
        <v>34712</v>
      </c>
      <c r="P5" s="99">
        <v>34794</v>
      </c>
      <c r="Q5" s="99">
        <v>35514</v>
      </c>
      <c r="R5" s="99">
        <v>36392</v>
      </c>
      <c r="S5" s="99">
        <f>R5-Q5</f>
        <v>878</v>
      </c>
      <c r="T5" s="196">
        <f>S5/Q5</f>
        <v>2.4722644590865574E-2</v>
      </c>
      <c r="V5" s="685" t="s">
        <v>270</v>
      </c>
      <c r="W5" s="685"/>
      <c r="X5" s="685"/>
      <c r="Y5" s="685"/>
    </row>
    <row r="6" spans="1:25" ht="25.5" x14ac:dyDescent="0.2">
      <c r="A6" s="192" t="s">
        <v>212</v>
      </c>
      <c r="B6" s="193">
        <f>B8+B11</f>
        <v>1430</v>
      </c>
      <c r="C6" s="193">
        <f t="shared" ref="C6:N6" si="0">C8+C11</f>
        <v>1147</v>
      </c>
      <c r="D6" s="193">
        <f t="shared" si="0"/>
        <v>1099</v>
      </c>
      <c r="E6" s="193">
        <f t="shared" si="0"/>
        <v>1219</v>
      </c>
      <c r="F6" s="193">
        <f t="shared" si="0"/>
        <v>1422</v>
      </c>
      <c r="G6" s="193">
        <f t="shared" si="0"/>
        <v>1466</v>
      </c>
      <c r="H6" s="193">
        <f t="shared" si="0"/>
        <v>1555</v>
      </c>
      <c r="I6" s="193">
        <f t="shared" si="0"/>
        <v>1432</v>
      </c>
      <c r="J6" s="193">
        <f>J8+J11</f>
        <v>1653</v>
      </c>
      <c r="K6" s="193">
        <f t="shared" si="0"/>
        <v>1573</v>
      </c>
      <c r="L6" s="193">
        <f t="shared" si="0"/>
        <v>1680</v>
      </c>
      <c r="M6" s="193">
        <f t="shared" si="0"/>
        <v>1803</v>
      </c>
      <c r="N6" s="193">
        <f t="shared" si="0"/>
        <v>1795</v>
      </c>
      <c r="O6" s="193">
        <f>O8+O11</f>
        <v>1628</v>
      </c>
      <c r="P6" s="193">
        <f>P8+P11</f>
        <v>1439</v>
      </c>
      <c r="Q6" s="193">
        <f>Q8+Q11</f>
        <v>1519</v>
      </c>
      <c r="R6" s="193">
        <f>R8+R11</f>
        <v>1525</v>
      </c>
      <c r="S6" s="99">
        <f t="shared" ref="S6:S18" si="1">R6-Q6</f>
        <v>6</v>
      </c>
      <c r="T6" s="196">
        <f t="shared" ref="T6:T18" si="2">S6/Q6</f>
        <v>3.9499670836076368E-3</v>
      </c>
      <c r="V6" s="415" t="s">
        <v>265</v>
      </c>
      <c r="W6" s="415" t="s">
        <v>357</v>
      </c>
      <c r="X6" s="419" t="s">
        <v>271</v>
      </c>
      <c r="Y6" s="419" t="s">
        <v>272</v>
      </c>
    </row>
    <row r="7" spans="1:25" ht="20.100000000000001" customHeight="1" x14ac:dyDescent="0.2">
      <c r="A7" s="20" t="s">
        <v>67</v>
      </c>
      <c r="B7" s="21">
        <v>24229</v>
      </c>
      <c r="C7" s="24">
        <v>25915</v>
      </c>
      <c r="D7" s="24">
        <v>25303</v>
      </c>
      <c r="E7" s="24">
        <v>26840</v>
      </c>
      <c r="F7" s="24">
        <v>26974</v>
      </c>
      <c r="G7" s="24">
        <v>26584</v>
      </c>
      <c r="H7" s="24">
        <v>29566</v>
      </c>
      <c r="I7" s="24">
        <v>32295</v>
      </c>
      <c r="J7" s="24">
        <v>31888</v>
      </c>
      <c r="K7" s="24">
        <v>28561</v>
      </c>
      <c r="L7" s="24">
        <v>27332</v>
      </c>
      <c r="M7" s="24">
        <v>26434</v>
      </c>
      <c r="N7" s="24">
        <v>26455</v>
      </c>
      <c r="O7" s="24">
        <v>25338</v>
      </c>
      <c r="P7" s="24">
        <v>25680</v>
      </c>
      <c r="Q7" s="24">
        <v>26067</v>
      </c>
      <c r="R7" s="24">
        <v>26718</v>
      </c>
      <c r="S7" s="99">
        <f t="shared" si="1"/>
        <v>651</v>
      </c>
      <c r="T7" s="196">
        <f t="shared" si="2"/>
        <v>2.4974105190470709E-2</v>
      </c>
      <c r="V7" s="416">
        <f>SUM(Q7:Q12)</f>
        <v>29371</v>
      </c>
      <c r="W7" s="416">
        <f>SUM(R7:R12)</f>
        <v>29894</v>
      </c>
      <c r="X7" s="417">
        <f>W7-V7</f>
        <v>523</v>
      </c>
      <c r="Y7" s="418">
        <f>X7/V7</f>
        <v>1.7806680058561165E-2</v>
      </c>
    </row>
    <row r="8" spans="1:25" x14ac:dyDescent="0.2">
      <c r="A8" s="20" t="s">
        <v>68</v>
      </c>
      <c r="B8" s="21">
        <v>1138</v>
      </c>
      <c r="C8" s="24">
        <v>914</v>
      </c>
      <c r="D8" s="24">
        <v>899</v>
      </c>
      <c r="E8" s="24">
        <v>1019</v>
      </c>
      <c r="F8" s="24">
        <v>1221</v>
      </c>
      <c r="G8" s="24">
        <v>1289</v>
      </c>
      <c r="H8" s="24">
        <v>1365</v>
      </c>
      <c r="I8" s="24">
        <v>1245</v>
      </c>
      <c r="J8" s="24">
        <v>1462</v>
      </c>
      <c r="K8" s="24">
        <v>1432</v>
      </c>
      <c r="L8" s="24">
        <v>1546</v>
      </c>
      <c r="M8" s="24">
        <v>1697</v>
      </c>
      <c r="N8" s="24">
        <v>1672</v>
      </c>
      <c r="O8" s="24">
        <v>1525</v>
      </c>
      <c r="P8" s="24">
        <v>1322</v>
      </c>
      <c r="Q8" s="24">
        <v>1408</v>
      </c>
      <c r="R8" s="24">
        <v>1424</v>
      </c>
      <c r="S8" s="76">
        <f t="shared" si="1"/>
        <v>16</v>
      </c>
      <c r="T8" s="384">
        <f t="shared" si="2"/>
        <v>1.1363636363636364E-2</v>
      </c>
    </row>
    <row r="9" spans="1:25" x14ac:dyDescent="0.2">
      <c r="A9" s="20" t="s">
        <v>403</v>
      </c>
      <c r="B9" s="21">
        <v>9265</v>
      </c>
      <c r="C9" s="24">
        <v>9780</v>
      </c>
      <c r="D9" s="24">
        <v>8728</v>
      </c>
      <c r="E9" s="24">
        <v>9141</v>
      </c>
      <c r="F9" s="24">
        <v>8546</v>
      </c>
      <c r="G9" s="24">
        <v>7260</v>
      </c>
      <c r="H9" s="24">
        <v>6110</v>
      </c>
      <c r="I9" s="24">
        <v>5541</v>
      </c>
      <c r="J9" s="24">
        <v>4617</v>
      </c>
      <c r="K9" s="24">
        <v>2948</v>
      </c>
      <c r="L9" s="24">
        <v>1298</v>
      </c>
      <c r="M9" s="24" t="s">
        <v>35</v>
      </c>
      <c r="N9" s="24" t="s">
        <v>35</v>
      </c>
      <c r="O9" s="24" t="s">
        <v>35</v>
      </c>
      <c r="P9" s="24" t="s">
        <v>35</v>
      </c>
      <c r="Q9" s="24" t="s">
        <v>35</v>
      </c>
      <c r="R9" s="24" t="s">
        <v>35</v>
      </c>
      <c r="S9" s="76"/>
      <c r="T9" s="384"/>
    </row>
    <row r="10" spans="1:25" ht="20.100000000000001" customHeight="1" x14ac:dyDescent="0.2">
      <c r="A10" s="20" t="s">
        <v>69</v>
      </c>
      <c r="B10" s="21">
        <v>3294</v>
      </c>
      <c r="C10" s="24">
        <v>4084</v>
      </c>
      <c r="D10" s="24">
        <v>4685</v>
      </c>
      <c r="E10" s="24">
        <v>4701</v>
      </c>
      <c r="F10" s="24">
        <v>4258</v>
      </c>
      <c r="G10" s="24">
        <v>4670</v>
      </c>
      <c r="H10" s="24">
        <v>3989</v>
      </c>
      <c r="I10" s="24">
        <v>3543</v>
      </c>
      <c r="J10" s="24">
        <v>3301</v>
      </c>
      <c r="K10" s="24">
        <v>2360</v>
      </c>
      <c r="L10" s="24">
        <v>1785</v>
      </c>
      <c r="M10" s="24">
        <v>1572</v>
      </c>
      <c r="N10" s="24">
        <v>1600</v>
      </c>
      <c r="O10" s="24">
        <v>1643</v>
      </c>
      <c r="P10" s="24">
        <v>1644</v>
      </c>
      <c r="Q10" s="24">
        <v>1785</v>
      </c>
      <c r="R10" s="24">
        <v>1651</v>
      </c>
      <c r="S10" s="76">
        <f t="shared" si="1"/>
        <v>-134</v>
      </c>
      <c r="T10" s="384">
        <f t="shared" si="2"/>
        <v>-7.5070028011204479E-2</v>
      </c>
    </row>
    <row r="11" spans="1:25" x14ac:dyDescent="0.2">
      <c r="A11" s="20" t="s">
        <v>70</v>
      </c>
      <c r="B11" s="21">
        <v>292</v>
      </c>
      <c r="C11" s="24">
        <v>233</v>
      </c>
      <c r="D11" s="24">
        <v>200</v>
      </c>
      <c r="E11" s="24">
        <v>200</v>
      </c>
      <c r="F11" s="24">
        <v>201</v>
      </c>
      <c r="G11" s="24">
        <v>177</v>
      </c>
      <c r="H11" s="24">
        <v>190</v>
      </c>
      <c r="I11" s="24">
        <v>187</v>
      </c>
      <c r="J11" s="24">
        <v>191</v>
      </c>
      <c r="K11" s="24">
        <v>141</v>
      </c>
      <c r="L11" s="24">
        <v>134</v>
      </c>
      <c r="M11" s="24">
        <v>106</v>
      </c>
      <c r="N11" s="24">
        <v>123</v>
      </c>
      <c r="O11" s="24">
        <v>103</v>
      </c>
      <c r="P11" s="24">
        <v>117</v>
      </c>
      <c r="Q11" s="24">
        <v>111</v>
      </c>
      <c r="R11" s="24">
        <v>101</v>
      </c>
      <c r="S11" s="76">
        <f t="shared" si="1"/>
        <v>-10</v>
      </c>
      <c r="T11" s="384">
        <f t="shared" si="2"/>
        <v>-9.0090090090090086E-2</v>
      </c>
      <c r="V11" s="685" t="s">
        <v>273</v>
      </c>
      <c r="W11" s="685"/>
      <c r="X11" s="685"/>
      <c r="Y11" s="685"/>
    </row>
    <row r="12" spans="1:25" ht="25.5" x14ac:dyDescent="0.2">
      <c r="A12" s="20" t="s">
        <v>404</v>
      </c>
      <c r="B12" s="21">
        <v>1413</v>
      </c>
      <c r="C12" s="24">
        <v>1607</v>
      </c>
      <c r="D12" s="24">
        <v>1659</v>
      </c>
      <c r="E12" s="24">
        <v>1469</v>
      </c>
      <c r="F12" s="24">
        <v>1333</v>
      </c>
      <c r="G12" s="24">
        <v>1155</v>
      </c>
      <c r="H12" s="24">
        <v>845</v>
      </c>
      <c r="I12" s="24">
        <v>754</v>
      </c>
      <c r="J12" s="24">
        <v>491</v>
      </c>
      <c r="K12" s="24">
        <v>265</v>
      </c>
      <c r="L12" s="24">
        <v>70</v>
      </c>
      <c r="M12" s="24" t="s">
        <v>35</v>
      </c>
      <c r="N12" s="24" t="s">
        <v>35</v>
      </c>
      <c r="O12" s="24" t="s">
        <v>35</v>
      </c>
      <c r="P12" s="24" t="s">
        <v>35</v>
      </c>
      <c r="Q12" s="24" t="s">
        <v>35</v>
      </c>
      <c r="R12" s="24" t="s">
        <v>35</v>
      </c>
      <c r="S12" s="76"/>
      <c r="T12" s="384"/>
      <c r="V12" s="415" t="s">
        <v>265</v>
      </c>
      <c r="W12" s="415" t="s">
        <v>357</v>
      </c>
      <c r="X12" s="419" t="s">
        <v>271</v>
      </c>
      <c r="Y12" s="419" t="s">
        <v>272</v>
      </c>
    </row>
    <row r="13" spans="1:25" ht="20.100000000000001" customHeight="1" x14ac:dyDescent="0.2">
      <c r="A13" s="20" t="s">
        <v>71</v>
      </c>
      <c r="B13" s="21">
        <v>4497</v>
      </c>
      <c r="C13" s="24">
        <v>4569</v>
      </c>
      <c r="D13" s="24">
        <v>5057</v>
      </c>
      <c r="E13" s="24">
        <v>5152</v>
      </c>
      <c r="F13" s="24">
        <v>4932</v>
      </c>
      <c r="G13" s="21">
        <v>3962</v>
      </c>
      <c r="H13" s="21">
        <v>3871</v>
      </c>
      <c r="I13" s="21">
        <v>3419</v>
      </c>
      <c r="J13" s="21">
        <v>3669</v>
      </c>
      <c r="K13" s="21">
        <v>2994</v>
      </c>
      <c r="L13" s="21">
        <v>2144</v>
      </c>
      <c r="M13" s="21">
        <v>1675</v>
      </c>
      <c r="N13" s="21">
        <v>1516</v>
      </c>
      <c r="O13" s="21">
        <v>1311</v>
      </c>
      <c r="P13" s="24">
        <v>1255</v>
      </c>
      <c r="Q13" s="24">
        <v>1302</v>
      </c>
      <c r="R13" s="24">
        <v>1400</v>
      </c>
      <c r="S13" s="76">
        <f t="shared" si="1"/>
        <v>98</v>
      </c>
      <c r="T13" s="384">
        <f t="shared" si="2"/>
        <v>7.5268817204301078E-2</v>
      </c>
      <c r="V13" s="416">
        <f>SUM(Q7, Q10)</f>
        <v>27852</v>
      </c>
      <c r="W13" s="416">
        <f>SUM(R7, R10)</f>
        <v>28369</v>
      </c>
      <c r="X13" s="417">
        <f>W13-V13</f>
        <v>517</v>
      </c>
      <c r="Y13" s="418">
        <f>X13/V13</f>
        <v>1.8562401263823063E-2</v>
      </c>
    </row>
    <row r="14" spans="1:25" s="57" customFormat="1" x14ac:dyDescent="0.2">
      <c r="A14" s="55" t="s">
        <v>72</v>
      </c>
      <c r="B14" s="108">
        <v>4485</v>
      </c>
      <c r="C14" s="108">
        <v>5457</v>
      </c>
      <c r="D14" s="108">
        <v>7039</v>
      </c>
      <c r="E14" s="108">
        <v>7560</v>
      </c>
      <c r="F14" s="108">
        <v>7652</v>
      </c>
      <c r="G14" s="56">
        <v>37</v>
      </c>
      <c r="H14" s="56" t="s">
        <v>35</v>
      </c>
      <c r="I14" s="56" t="s">
        <v>35</v>
      </c>
      <c r="J14" s="56" t="s">
        <v>35</v>
      </c>
      <c r="K14" s="56" t="s">
        <v>35</v>
      </c>
      <c r="L14" s="56" t="s">
        <v>35</v>
      </c>
      <c r="M14" s="56" t="s">
        <v>35</v>
      </c>
      <c r="N14" s="56" t="s">
        <v>35</v>
      </c>
      <c r="O14" s="56" t="s">
        <v>35</v>
      </c>
      <c r="P14" s="108" t="s">
        <v>35</v>
      </c>
      <c r="Q14" s="108" t="s">
        <v>35</v>
      </c>
      <c r="R14" s="108" t="s">
        <v>35</v>
      </c>
      <c r="S14" s="76"/>
      <c r="T14" s="384"/>
    </row>
    <row r="15" spans="1:25" x14ac:dyDescent="0.2">
      <c r="A15" s="20" t="s">
        <v>73</v>
      </c>
      <c r="B15" s="21">
        <v>2076</v>
      </c>
      <c r="C15" s="24">
        <v>3190</v>
      </c>
      <c r="D15" s="24">
        <v>3664</v>
      </c>
      <c r="E15" s="24">
        <v>4148</v>
      </c>
      <c r="F15" s="24">
        <v>4349</v>
      </c>
      <c r="G15" s="21">
        <v>2464</v>
      </c>
      <c r="H15" s="21">
        <v>2630</v>
      </c>
      <c r="I15" s="21">
        <v>2721</v>
      </c>
      <c r="J15" s="21">
        <v>2521</v>
      </c>
      <c r="K15" s="21">
        <v>1917</v>
      </c>
      <c r="L15" s="21">
        <v>1620</v>
      </c>
      <c r="M15" s="21">
        <v>1554</v>
      </c>
      <c r="N15" s="21">
        <v>1534</v>
      </c>
      <c r="O15" s="21">
        <v>1571</v>
      </c>
      <c r="P15" s="24">
        <v>1605</v>
      </c>
      <c r="Q15" s="24">
        <v>1657</v>
      </c>
      <c r="R15" s="24">
        <v>1841</v>
      </c>
      <c r="S15" s="76">
        <f t="shared" si="1"/>
        <v>184</v>
      </c>
      <c r="T15" s="384">
        <f t="shared" si="2"/>
        <v>0.11104405552202776</v>
      </c>
    </row>
    <row r="16" spans="1:25" ht="20.100000000000001" customHeight="1" x14ac:dyDescent="0.2">
      <c r="A16" s="20" t="s">
        <v>74</v>
      </c>
      <c r="B16" s="21" t="s">
        <v>35</v>
      </c>
      <c r="C16" s="24" t="s">
        <v>35</v>
      </c>
      <c r="D16" s="24" t="s">
        <v>35</v>
      </c>
      <c r="E16" s="24" t="s">
        <v>35</v>
      </c>
      <c r="F16" s="24" t="s">
        <v>35</v>
      </c>
      <c r="G16" s="21">
        <v>6120</v>
      </c>
      <c r="H16" s="21">
        <v>6642</v>
      </c>
      <c r="I16" s="21">
        <v>4244</v>
      </c>
      <c r="J16" s="21">
        <v>4187</v>
      </c>
      <c r="K16" s="21">
        <v>2908</v>
      </c>
      <c r="L16" s="21">
        <v>2218</v>
      </c>
      <c r="M16" s="21">
        <v>1972</v>
      </c>
      <c r="N16" s="21">
        <v>1732</v>
      </c>
      <c r="O16" s="21">
        <v>1858</v>
      </c>
      <c r="P16" s="24">
        <v>1672</v>
      </c>
      <c r="Q16" s="24">
        <v>1542</v>
      </c>
      <c r="R16" s="24">
        <v>1515</v>
      </c>
      <c r="S16" s="76">
        <f t="shared" si="1"/>
        <v>-27</v>
      </c>
      <c r="T16" s="384">
        <f t="shared" si="2"/>
        <v>-1.7509727626459144E-2</v>
      </c>
      <c r="V16" s="234"/>
    </row>
    <row r="17" spans="1:21" x14ac:dyDescent="0.2">
      <c r="A17" s="20" t="s">
        <v>75</v>
      </c>
      <c r="B17" s="21" t="s">
        <v>35</v>
      </c>
      <c r="C17" s="24" t="s">
        <v>35</v>
      </c>
      <c r="D17" s="24" t="s">
        <v>35</v>
      </c>
      <c r="E17" s="24" t="s">
        <v>35</v>
      </c>
      <c r="F17" s="24" t="s">
        <v>35</v>
      </c>
      <c r="G17" s="21">
        <v>2427</v>
      </c>
      <c r="H17" s="21">
        <v>3056</v>
      </c>
      <c r="I17" s="21">
        <v>3521</v>
      </c>
      <c r="J17" s="21">
        <v>3605</v>
      </c>
      <c r="K17" s="21">
        <v>2445</v>
      </c>
      <c r="L17" s="21">
        <v>1885</v>
      </c>
      <c r="M17" s="21">
        <v>1803</v>
      </c>
      <c r="N17" s="21">
        <v>1456</v>
      </c>
      <c r="O17" s="21">
        <v>1228</v>
      </c>
      <c r="P17" s="24">
        <v>1306</v>
      </c>
      <c r="Q17" s="24">
        <v>1420</v>
      </c>
      <c r="R17" s="24">
        <v>1476</v>
      </c>
      <c r="S17" s="76">
        <f t="shared" si="1"/>
        <v>56</v>
      </c>
      <c r="T17" s="384">
        <f t="shared" si="2"/>
        <v>3.9436619718309862E-2</v>
      </c>
    </row>
    <row r="18" spans="1:21" x14ac:dyDescent="0.2">
      <c r="A18" s="22" t="s">
        <v>76</v>
      </c>
      <c r="B18" s="23" t="s">
        <v>35</v>
      </c>
      <c r="C18" s="25" t="s">
        <v>35</v>
      </c>
      <c r="D18" s="25" t="s">
        <v>35</v>
      </c>
      <c r="E18" s="25" t="s">
        <v>35</v>
      </c>
      <c r="F18" s="25" t="s">
        <v>35</v>
      </c>
      <c r="G18" s="23">
        <v>289</v>
      </c>
      <c r="H18" s="23">
        <v>297</v>
      </c>
      <c r="I18" s="23">
        <v>260</v>
      </c>
      <c r="J18" s="23">
        <v>304</v>
      </c>
      <c r="K18" s="23">
        <v>138</v>
      </c>
      <c r="L18" s="23">
        <v>114</v>
      </c>
      <c r="M18" s="23">
        <v>84</v>
      </c>
      <c r="N18" s="23">
        <v>102</v>
      </c>
      <c r="O18" s="23">
        <v>135</v>
      </c>
      <c r="P18" s="25">
        <v>193</v>
      </c>
      <c r="Q18" s="25">
        <v>222</v>
      </c>
      <c r="R18" s="25">
        <v>266</v>
      </c>
      <c r="S18" s="383">
        <f t="shared" si="1"/>
        <v>44</v>
      </c>
      <c r="T18" s="385">
        <f t="shared" si="2"/>
        <v>0.1981981981981982</v>
      </c>
    </row>
    <row r="19" spans="1:21" x14ac:dyDescent="0.2">
      <c r="B19" s="234"/>
      <c r="C19" s="234"/>
      <c r="D19" s="234"/>
      <c r="E19" s="234"/>
      <c r="F19" s="234"/>
      <c r="G19" s="234"/>
      <c r="H19" s="234"/>
      <c r="I19" s="234"/>
      <c r="J19" s="234"/>
      <c r="K19" s="234"/>
      <c r="L19" s="234"/>
      <c r="M19" s="234"/>
      <c r="N19" s="234"/>
      <c r="O19" s="234"/>
      <c r="P19" s="234"/>
      <c r="Q19" s="234"/>
      <c r="R19" s="234"/>
    </row>
    <row r="20" spans="1:21" x14ac:dyDescent="0.2">
      <c r="B20" s="234"/>
      <c r="C20" s="234"/>
      <c r="D20" s="234"/>
      <c r="E20" s="234"/>
      <c r="F20" s="234"/>
      <c r="G20" s="234"/>
      <c r="H20" s="234"/>
      <c r="I20" s="234"/>
      <c r="J20" s="234"/>
      <c r="K20" s="234"/>
      <c r="L20" s="234"/>
      <c r="M20" s="234"/>
      <c r="N20" s="234"/>
      <c r="O20" s="234"/>
      <c r="P20" s="234"/>
      <c r="Q20" s="234"/>
      <c r="R20" s="234"/>
      <c r="S20" s="632"/>
    </row>
    <row r="21" spans="1:21" ht="15" customHeight="1" x14ac:dyDescent="0.2">
      <c r="A21" s="643" t="s">
        <v>205</v>
      </c>
      <c r="B21" s="643"/>
      <c r="C21" s="643"/>
      <c r="D21" s="643"/>
      <c r="E21" s="643"/>
      <c r="F21" s="643"/>
      <c r="G21" s="643"/>
      <c r="H21" s="643"/>
      <c r="I21" s="643"/>
      <c r="J21" s="643"/>
      <c r="K21" s="643"/>
      <c r="L21" s="643"/>
      <c r="M21" s="643"/>
      <c r="N21" s="643"/>
      <c r="O21" s="643"/>
      <c r="P21" s="643"/>
      <c r="Q21" s="643"/>
      <c r="R21" s="643"/>
      <c r="S21" s="643"/>
      <c r="T21" s="643"/>
    </row>
    <row r="22" spans="1:21" x14ac:dyDescent="0.2">
      <c r="A22" s="405"/>
      <c r="B22" s="405"/>
      <c r="C22" s="405"/>
      <c r="D22" s="405"/>
      <c r="E22" s="405"/>
      <c r="F22" s="405"/>
      <c r="G22" s="405"/>
      <c r="H22" s="406"/>
      <c r="I22" s="553"/>
      <c r="J22" s="553"/>
      <c r="K22" s="553"/>
      <c r="L22" s="553"/>
      <c r="M22" s="553"/>
      <c r="N22" s="553"/>
      <c r="O22" s="553"/>
      <c r="P22" s="553"/>
      <c r="Q22" s="553"/>
      <c r="R22" s="553"/>
      <c r="S22"/>
      <c r="T22"/>
      <c r="U22"/>
    </row>
    <row r="23" spans="1:21" customFormat="1" x14ac:dyDescent="0.2">
      <c r="A23" s="10" t="s">
        <v>375</v>
      </c>
      <c r="B23" s="11"/>
      <c r="C23" s="11"/>
      <c r="D23" s="11"/>
      <c r="E23" s="11"/>
      <c r="F23" s="11"/>
      <c r="G23" s="11"/>
      <c r="H23" s="11"/>
      <c r="I23" s="552"/>
      <c r="J23" s="552"/>
      <c r="K23" s="552"/>
      <c r="L23" s="552"/>
      <c r="M23" s="552"/>
      <c r="N23" s="552"/>
      <c r="O23" s="552"/>
      <c r="P23" s="552"/>
      <c r="Q23" s="552"/>
      <c r="R23" s="552"/>
      <c r="S23" s="13"/>
      <c r="T23" s="13"/>
    </row>
    <row r="24" spans="1:21" customFormat="1" x14ac:dyDescent="0.2">
      <c r="A24" s="14"/>
      <c r="B24" s="14"/>
      <c r="C24" s="14"/>
      <c r="D24" s="14"/>
      <c r="E24" s="14"/>
      <c r="F24" s="14"/>
      <c r="G24" s="14"/>
      <c r="H24" s="14"/>
      <c r="I24" s="14"/>
      <c r="J24" s="14"/>
      <c r="K24" s="14"/>
      <c r="L24" s="14"/>
      <c r="M24" s="14"/>
      <c r="N24" s="14"/>
      <c r="O24" s="14"/>
      <c r="P24" s="14"/>
      <c r="Q24" s="14"/>
      <c r="R24" s="14"/>
    </row>
    <row r="25" spans="1:21" customFormat="1" x14ac:dyDescent="0.2">
      <c r="A25" s="635"/>
      <c r="B25" s="635" t="s">
        <v>190</v>
      </c>
      <c r="C25" s="635" t="s">
        <v>191</v>
      </c>
      <c r="D25" s="635" t="s">
        <v>192</v>
      </c>
      <c r="E25" s="635" t="s">
        <v>193</v>
      </c>
      <c r="F25" s="635" t="s">
        <v>194</v>
      </c>
      <c r="G25" s="635" t="s">
        <v>132</v>
      </c>
      <c r="H25" s="637" t="s">
        <v>133</v>
      </c>
      <c r="I25" s="637" t="s">
        <v>134</v>
      </c>
      <c r="J25" s="655" t="s">
        <v>135</v>
      </c>
      <c r="K25" s="637" t="s">
        <v>136</v>
      </c>
      <c r="L25" s="637" t="s">
        <v>137</v>
      </c>
      <c r="M25" s="637" t="s">
        <v>138</v>
      </c>
      <c r="N25" s="637" t="s">
        <v>139</v>
      </c>
      <c r="O25" s="637" t="s">
        <v>145</v>
      </c>
      <c r="P25" s="637" t="s">
        <v>261</v>
      </c>
      <c r="Q25" s="637" t="s">
        <v>265</v>
      </c>
      <c r="R25" s="637" t="s">
        <v>357</v>
      </c>
    </row>
    <row r="26" spans="1:21" x14ac:dyDescent="0.2">
      <c r="A26" s="636"/>
      <c r="B26" s="684"/>
      <c r="C26" s="684"/>
      <c r="D26" s="684"/>
      <c r="E26" s="684"/>
      <c r="F26" s="684"/>
      <c r="G26" s="684"/>
      <c r="H26" s="654"/>
      <c r="I26" s="654"/>
      <c r="J26" s="656"/>
      <c r="K26" s="638"/>
      <c r="L26" s="638"/>
      <c r="M26" s="638"/>
      <c r="N26" s="638"/>
      <c r="O26" s="638"/>
      <c r="P26" s="638"/>
      <c r="Q26" s="638"/>
      <c r="R26" s="638"/>
      <c r="S26"/>
      <c r="T26"/>
      <c r="U26"/>
    </row>
    <row r="27" spans="1:21" ht="19.5" customHeight="1" x14ac:dyDescent="0.2">
      <c r="A27" s="17" t="s">
        <v>33</v>
      </c>
      <c r="B27" s="84">
        <f>B5/B$5</f>
        <v>1</v>
      </c>
      <c r="C27" s="188">
        <f t="shared" ref="C27:O27" si="3">C5/C$5</f>
        <v>1</v>
      </c>
      <c r="D27" s="188">
        <f t="shared" si="3"/>
        <v>1</v>
      </c>
      <c r="E27" s="188">
        <f t="shared" si="3"/>
        <v>1</v>
      </c>
      <c r="F27" s="188">
        <f t="shared" si="3"/>
        <v>1</v>
      </c>
      <c r="G27" s="188">
        <f t="shared" si="3"/>
        <v>1</v>
      </c>
      <c r="H27" s="188">
        <f t="shared" si="3"/>
        <v>1</v>
      </c>
      <c r="I27" s="188">
        <f t="shared" si="3"/>
        <v>1</v>
      </c>
      <c r="J27" s="188">
        <f t="shared" si="3"/>
        <v>1</v>
      </c>
      <c r="K27" s="188">
        <f t="shared" si="3"/>
        <v>1</v>
      </c>
      <c r="L27" s="188">
        <f t="shared" si="3"/>
        <v>1</v>
      </c>
      <c r="M27" s="188">
        <f t="shared" si="3"/>
        <v>1</v>
      </c>
      <c r="N27" s="188">
        <f t="shared" si="3"/>
        <v>1</v>
      </c>
      <c r="O27" s="196">
        <f t="shared" si="3"/>
        <v>1</v>
      </c>
      <c r="P27" s="196">
        <f>P5/P$5</f>
        <v>1</v>
      </c>
      <c r="Q27" s="196">
        <f>Q5/Q$5</f>
        <v>1</v>
      </c>
      <c r="R27" s="196">
        <f>R5/R$5</f>
        <v>1</v>
      </c>
      <c r="S27"/>
      <c r="T27"/>
      <c r="U27"/>
    </row>
    <row r="28" spans="1:21" x14ac:dyDescent="0.2">
      <c r="A28" s="192" t="s">
        <v>250</v>
      </c>
      <c r="B28" s="259">
        <f>SUM(B29:B34)</f>
        <v>0.78184615991635265</v>
      </c>
      <c r="C28" s="259">
        <f t="shared" ref="C28:P28" si="4">SUM(C29:C34)</f>
        <v>0.76293745179285732</v>
      </c>
      <c r="D28" s="259">
        <f t="shared" si="4"/>
        <v>0.724639200475242</v>
      </c>
      <c r="E28" s="259">
        <f t="shared" si="4"/>
        <v>0.72007305329569982</v>
      </c>
      <c r="F28" s="259">
        <f t="shared" si="4"/>
        <v>0.71524904987724092</v>
      </c>
      <c r="G28" s="259">
        <f t="shared" si="4"/>
        <v>0.72890456108019996</v>
      </c>
      <c r="H28" s="259">
        <f t="shared" si="4"/>
        <v>0.71831082119499312</v>
      </c>
      <c r="I28" s="259">
        <f t="shared" si="4"/>
        <v>0.754633639355621</v>
      </c>
      <c r="J28" s="259">
        <f t="shared" si="4"/>
        <v>0.74596343978945878</v>
      </c>
      <c r="K28" s="259">
        <f t="shared" si="4"/>
        <v>0.77440412934568092</v>
      </c>
      <c r="L28" s="259">
        <f t="shared" si="4"/>
        <v>0.80120061774522999</v>
      </c>
      <c r="M28" s="259">
        <f t="shared" si="4"/>
        <v>0.80789766105645444</v>
      </c>
      <c r="N28" s="259">
        <f t="shared" si="4"/>
        <v>0.82481348438795254</v>
      </c>
      <c r="O28" s="259">
        <f t="shared" si="4"/>
        <v>0.82418183913344101</v>
      </c>
      <c r="P28" s="259">
        <f t="shared" si="4"/>
        <v>0.82666551704316837</v>
      </c>
      <c r="Q28" s="259">
        <f>SUM(Q29:Q34)</f>
        <v>0.82702596159261133</v>
      </c>
      <c r="R28" s="259">
        <f>SUM(R29:R34)</f>
        <v>0.82144427346669591</v>
      </c>
      <c r="S28"/>
      <c r="U28"/>
    </row>
    <row r="29" spans="1:21" x14ac:dyDescent="0.2">
      <c r="A29" s="20" t="s">
        <v>67</v>
      </c>
      <c r="B29" s="186">
        <f t="shared" ref="B29:O29" si="5">B7/B$5</f>
        <v>0.47799325297401801</v>
      </c>
      <c r="C29" s="189">
        <f t="shared" si="5"/>
        <v>0.46485138746883353</v>
      </c>
      <c r="D29" s="189">
        <f t="shared" si="5"/>
        <v>0.44209735471922285</v>
      </c>
      <c r="E29" s="189">
        <f t="shared" si="5"/>
        <v>0.44562510376888592</v>
      </c>
      <c r="F29" s="189">
        <f t="shared" si="5"/>
        <v>0.45360373995224162</v>
      </c>
      <c r="G29" s="189">
        <f t="shared" si="5"/>
        <v>0.47106354325406669</v>
      </c>
      <c r="H29" s="189">
        <f t="shared" si="5"/>
        <v>0.50487525827769331</v>
      </c>
      <c r="I29" s="189">
        <f t="shared" si="5"/>
        <v>0.55941451584964486</v>
      </c>
      <c r="J29" s="189">
        <f t="shared" si="5"/>
        <v>0.56703890746141261</v>
      </c>
      <c r="K29" s="189">
        <f t="shared" si="5"/>
        <v>0.61942353987290988</v>
      </c>
      <c r="L29" s="189">
        <f t="shared" si="5"/>
        <v>0.68081502515817272</v>
      </c>
      <c r="M29" s="189">
        <f t="shared" si="5"/>
        <v>0.71642680976773176</v>
      </c>
      <c r="N29" s="189">
        <f t="shared" si="5"/>
        <v>0.73100303951367784</v>
      </c>
      <c r="O29" s="186">
        <f t="shared" si="5"/>
        <v>0.72994929707305833</v>
      </c>
      <c r="P29" s="186">
        <f t="shared" ref="P29:R30" si="6">P7/P$5</f>
        <v>0.73805828591136402</v>
      </c>
      <c r="Q29" s="186">
        <f t="shared" si="6"/>
        <v>0.73399222841696232</v>
      </c>
      <c r="R29" s="186">
        <f t="shared" si="6"/>
        <v>0.73417234557045508</v>
      </c>
      <c r="S29" s="223"/>
      <c r="T29"/>
      <c r="U29"/>
    </row>
    <row r="30" spans="1:21" x14ac:dyDescent="0.2">
      <c r="A30" s="20" t="s">
        <v>68</v>
      </c>
      <c r="B30" s="186">
        <f t="shared" ref="B30:O30" si="7">B8/B$5</f>
        <v>2.2450630314269367E-2</v>
      </c>
      <c r="C30" s="189">
        <f t="shared" si="7"/>
        <v>1.6394912913236113E-2</v>
      </c>
      <c r="D30" s="189">
        <f t="shared" si="7"/>
        <v>1.5707446622636893E-2</v>
      </c>
      <c r="E30" s="189">
        <f t="shared" si="7"/>
        <v>1.6918479163207704E-2</v>
      </c>
      <c r="F30" s="189">
        <f t="shared" si="7"/>
        <v>2.0532741398446172E-2</v>
      </c>
      <c r="G30" s="189">
        <f t="shared" si="7"/>
        <v>2.284084062799022E-2</v>
      </c>
      <c r="H30" s="189">
        <f t="shared" si="7"/>
        <v>2.3309028192824575E-2</v>
      </c>
      <c r="I30" s="189">
        <f t="shared" si="7"/>
        <v>2.1565910271955657E-2</v>
      </c>
      <c r="J30" s="189">
        <f t="shared" si="7"/>
        <v>2.5997581620314389E-2</v>
      </c>
      <c r="K30" s="189">
        <f t="shared" si="7"/>
        <v>3.1056843566331954E-2</v>
      </c>
      <c r="L30" s="189">
        <f t="shared" si="7"/>
        <v>3.8509440542021621E-2</v>
      </c>
      <c r="M30" s="189">
        <f t="shared" si="7"/>
        <v>4.5992899151692551E-2</v>
      </c>
      <c r="N30" s="189">
        <f t="shared" si="7"/>
        <v>4.6200607902735565E-2</v>
      </c>
      <c r="O30" s="186">
        <f t="shared" si="7"/>
        <v>4.3932933855727128E-2</v>
      </c>
      <c r="P30" s="186">
        <f t="shared" si="6"/>
        <v>3.7995056618957294E-2</v>
      </c>
      <c r="Q30" s="186">
        <f t="shared" si="6"/>
        <v>3.964633665596666E-2</v>
      </c>
      <c r="R30" s="186">
        <f t="shared" si="6"/>
        <v>3.9129479006375027E-2</v>
      </c>
      <c r="S30" s="223"/>
      <c r="T30"/>
      <c r="U30"/>
    </row>
    <row r="31" spans="1:21" ht="14.25" x14ac:dyDescent="0.2">
      <c r="A31" s="20" t="s">
        <v>203</v>
      </c>
      <c r="B31" s="186">
        <f t="shared" ref="B31:L31" si="8">B9/B$5</f>
        <v>0.18278127404367811</v>
      </c>
      <c r="C31" s="189">
        <f t="shared" si="8"/>
        <v>0.17542915567992251</v>
      </c>
      <c r="D31" s="189">
        <f t="shared" si="8"/>
        <v>0.15249676765558934</v>
      </c>
      <c r="E31" s="189">
        <f t="shared" si="8"/>
        <v>0.15176822181637059</v>
      </c>
      <c r="F31" s="189">
        <f t="shared" si="8"/>
        <v>0.14371237345710153</v>
      </c>
      <c r="G31" s="189">
        <f t="shared" si="8"/>
        <v>0.12864585179147323</v>
      </c>
      <c r="H31" s="189">
        <f t="shared" si="8"/>
        <v>0.10433565000597668</v>
      </c>
      <c r="I31" s="189">
        <f t="shared" si="8"/>
        <v>9.5981292222414694E-2</v>
      </c>
      <c r="J31" s="189">
        <f t="shared" si="8"/>
        <v>8.2100433885767127E-2</v>
      </c>
      <c r="K31" s="189">
        <f t="shared" si="8"/>
        <v>6.3935457285996228E-2</v>
      </c>
      <c r="L31" s="189">
        <f t="shared" si="8"/>
        <v>3.2331988242913369E-2</v>
      </c>
      <c r="M31" s="24" t="s">
        <v>35</v>
      </c>
      <c r="N31" s="24" t="s">
        <v>35</v>
      </c>
      <c r="O31" s="21" t="s">
        <v>35</v>
      </c>
      <c r="P31" s="21" t="s">
        <v>35</v>
      </c>
      <c r="Q31" s="21" t="s">
        <v>35</v>
      </c>
      <c r="R31" s="21" t="s">
        <v>35</v>
      </c>
      <c r="S31"/>
      <c r="T31"/>
      <c r="U31"/>
    </row>
    <row r="32" spans="1:21" ht="20.100000000000001" customHeight="1" x14ac:dyDescent="0.2">
      <c r="A32" s="20" t="s">
        <v>69</v>
      </c>
      <c r="B32" s="186">
        <f t="shared" ref="B32:L32" si="9">B10/B$5</f>
        <v>6.4984513405275307E-2</v>
      </c>
      <c r="C32" s="189">
        <f t="shared" si="9"/>
        <v>7.3256919406626125E-2</v>
      </c>
      <c r="D32" s="189">
        <f t="shared" si="9"/>
        <v>8.1856938183597169E-2</v>
      </c>
      <c r="E32" s="189">
        <f t="shared" si="9"/>
        <v>7.8050805246554875E-2</v>
      </c>
      <c r="F32" s="189">
        <f t="shared" si="9"/>
        <v>7.1603941748225874E-2</v>
      </c>
      <c r="G32" s="189">
        <f t="shared" si="9"/>
        <v>8.2751532763936639E-2</v>
      </c>
      <c r="H32" s="189">
        <f t="shared" si="9"/>
        <v>6.8117006198664634E-2</v>
      </c>
      <c r="I32" s="189">
        <f t="shared" si="9"/>
        <v>6.1371903689589467E-2</v>
      </c>
      <c r="J32" s="189">
        <f t="shared" si="9"/>
        <v>5.8699053986770042E-2</v>
      </c>
      <c r="K32" s="189">
        <f t="shared" si="9"/>
        <v>5.1183066212669978E-2</v>
      </c>
      <c r="L32" s="189">
        <f t="shared" si="9"/>
        <v>4.4462711104468693E-2</v>
      </c>
      <c r="M32" s="189">
        <f t="shared" ref="M32:O33" si="10">M10/M$5</f>
        <v>4.260508984470282E-2</v>
      </c>
      <c r="N32" s="189">
        <f t="shared" si="10"/>
        <v>4.4211108040895272E-2</v>
      </c>
      <c r="O32" s="186">
        <f t="shared" si="10"/>
        <v>4.7332334639317818E-2</v>
      </c>
      <c r="P32" s="186">
        <f t="shared" ref="P32:R33" si="11">P10/P$5</f>
        <v>4.7249525780306952E-2</v>
      </c>
      <c r="Q32" s="186">
        <f t="shared" si="11"/>
        <v>5.0261868558878188E-2</v>
      </c>
      <c r="R32" s="186">
        <f t="shared" si="11"/>
        <v>4.5367113651351945E-2</v>
      </c>
      <c r="S32"/>
      <c r="T32"/>
      <c r="U32"/>
    </row>
    <row r="33" spans="1:21" x14ac:dyDescent="0.2">
      <c r="A33" s="20" t="s">
        <v>70</v>
      </c>
      <c r="B33" s="186">
        <f t="shared" ref="B33:L33" si="12">B11/B$5</f>
        <v>5.7606186746631417E-3</v>
      </c>
      <c r="C33" s="189">
        <f t="shared" si="12"/>
        <v>4.1794471649715687E-3</v>
      </c>
      <c r="D33" s="189">
        <f t="shared" si="12"/>
        <v>3.4944263899080964E-3</v>
      </c>
      <c r="E33" s="189">
        <f t="shared" si="12"/>
        <v>3.3206043499916984E-3</v>
      </c>
      <c r="F33" s="189">
        <f t="shared" si="12"/>
        <v>3.3800827363535467E-3</v>
      </c>
      <c r="G33" s="189">
        <f t="shared" si="12"/>
        <v>3.1364071304532727E-3</v>
      </c>
      <c r="H33" s="189">
        <f t="shared" si="12"/>
        <v>3.2444801147521389E-3</v>
      </c>
      <c r="I33" s="304">
        <f t="shared" si="12"/>
        <v>3.2392170448640222E-3</v>
      </c>
      <c r="J33" s="189">
        <f t="shared" si="12"/>
        <v>3.3964008819972972E-3</v>
      </c>
      <c r="K33" s="189">
        <f t="shared" si="12"/>
        <v>3.0579713288078248E-3</v>
      </c>
      <c r="L33" s="189">
        <f t="shared" si="12"/>
        <v>3.337816968066557E-3</v>
      </c>
      <c r="M33" s="189">
        <f t="shared" si="10"/>
        <v>2.8728622923272894E-3</v>
      </c>
      <c r="N33" s="189">
        <f t="shared" si="10"/>
        <v>3.3987289306438243E-3</v>
      </c>
      <c r="O33" s="186">
        <f t="shared" si="10"/>
        <v>2.9672735653376355E-3</v>
      </c>
      <c r="P33" s="186">
        <f t="shared" si="11"/>
        <v>3.362648732540093E-3</v>
      </c>
      <c r="Q33" s="186">
        <f t="shared" si="11"/>
        <v>3.12552796080419E-3</v>
      </c>
      <c r="R33" s="186">
        <f t="shared" si="11"/>
        <v>2.7753352385139593E-3</v>
      </c>
      <c r="S33"/>
      <c r="T33"/>
      <c r="U33"/>
    </row>
    <row r="34" spans="1:21" ht="14.25" x14ac:dyDescent="0.2">
      <c r="A34" s="20" t="s">
        <v>204</v>
      </c>
      <c r="B34" s="186">
        <f t="shared" ref="B34:L34" si="13">B12/B$5</f>
        <v>2.7875870504448699E-2</v>
      </c>
      <c r="C34" s="189">
        <f t="shared" si="13"/>
        <v>2.8825629159267431E-2</v>
      </c>
      <c r="D34" s="189">
        <f t="shared" si="13"/>
        <v>2.8986266904287662E-2</v>
      </c>
      <c r="E34" s="189">
        <f t="shared" si="13"/>
        <v>2.4389838950689025E-2</v>
      </c>
      <c r="F34" s="189">
        <f t="shared" si="13"/>
        <v>2.2416170584872028E-2</v>
      </c>
      <c r="G34" s="189">
        <f t="shared" si="13"/>
        <v>2.046638551227983E-2</v>
      </c>
      <c r="H34" s="189">
        <f t="shared" si="13"/>
        <v>1.4429398405081881E-2</v>
      </c>
      <c r="I34" s="189">
        <f t="shared" si="13"/>
        <v>1.306080027715226E-2</v>
      </c>
      <c r="J34" s="189">
        <f t="shared" si="13"/>
        <v>8.7310619531972399E-3</v>
      </c>
      <c r="K34" s="189">
        <f t="shared" si="13"/>
        <v>5.7472510789650611E-3</v>
      </c>
      <c r="L34" s="189">
        <f t="shared" si="13"/>
        <v>1.7436357295870075E-3</v>
      </c>
      <c r="M34" s="24" t="s">
        <v>35</v>
      </c>
      <c r="N34" s="24" t="s">
        <v>35</v>
      </c>
      <c r="O34" s="21" t="s">
        <v>35</v>
      </c>
      <c r="P34" s="21" t="s">
        <v>35</v>
      </c>
      <c r="Q34" s="21" t="s">
        <v>35</v>
      </c>
      <c r="R34" s="21" t="s">
        <v>35</v>
      </c>
      <c r="S34"/>
      <c r="T34"/>
      <c r="U34"/>
    </row>
    <row r="35" spans="1:21" ht="20.100000000000001" customHeight="1" x14ac:dyDescent="0.2">
      <c r="A35" s="20" t="s">
        <v>71</v>
      </c>
      <c r="B35" s="186">
        <f t="shared" ref="B35:L35" si="14">B13/B$5</f>
        <v>8.8717473219041609E-2</v>
      </c>
      <c r="C35" s="189">
        <f t="shared" si="14"/>
        <v>8.1956627024699996E-2</v>
      </c>
      <c r="D35" s="189">
        <f t="shared" si="14"/>
        <v>8.835657126882622E-2</v>
      </c>
      <c r="E35" s="189">
        <f t="shared" si="14"/>
        <v>8.5538768055786155E-2</v>
      </c>
      <c r="F35" s="189">
        <f t="shared" si="14"/>
        <v>8.2938149530824332E-2</v>
      </c>
      <c r="G35" s="186">
        <f t="shared" si="14"/>
        <v>7.0205904242123543E-2</v>
      </c>
      <c r="H35" s="186">
        <f t="shared" si="14"/>
        <v>6.6102013285292263E-2</v>
      </c>
      <c r="I35" s="186">
        <f t="shared" si="14"/>
        <v>5.9223973670535252E-2</v>
      </c>
      <c r="J35" s="186">
        <f t="shared" si="14"/>
        <v>6.5242904900775306E-2</v>
      </c>
      <c r="K35" s="186">
        <f t="shared" si="14"/>
        <v>6.4933093322344884E-2</v>
      </c>
      <c r="L35" s="186">
        <f t="shared" si="14"/>
        <v>5.3405071489064912E-2</v>
      </c>
      <c r="M35" s="186">
        <f t="shared" ref="M35:R35" si="15">M13/M$5</f>
        <v>4.5396644713662358E-2</v>
      </c>
      <c r="N35" s="186">
        <f t="shared" si="15"/>
        <v>4.1890024868748273E-2</v>
      </c>
      <c r="O35" s="186">
        <f t="shared" si="15"/>
        <v>3.7767918875316893E-2</v>
      </c>
      <c r="P35" s="186">
        <f t="shared" si="15"/>
        <v>3.6069437259297579E-2</v>
      </c>
      <c r="Q35" s="186">
        <f t="shared" si="15"/>
        <v>3.6661598242946444E-2</v>
      </c>
      <c r="R35" s="186">
        <f t="shared" si="15"/>
        <v>3.8469993405143989E-2</v>
      </c>
      <c r="S35"/>
      <c r="T35"/>
      <c r="U35"/>
    </row>
    <row r="36" spans="1:21" x14ac:dyDescent="0.2">
      <c r="A36" s="55" t="s">
        <v>72</v>
      </c>
      <c r="B36" s="187">
        <f t="shared" ref="B36:G37" si="16">B14/B$5</f>
        <v>8.8480735465288327E-2</v>
      </c>
      <c r="C36" s="187">
        <f t="shared" si="16"/>
        <v>9.7885163859441418E-2</v>
      </c>
      <c r="D36" s="187">
        <f t="shared" si="16"/>
        <v>0.12298633679281545</v>
      </c>
      <c r="E36" s="187">
        <f t="shared" si="16"/>
        <v>0.12551884442968619</v>
      </c>
      <c r="F36" s="187">
        <f t="shared" si="16"/>
        <v>0.128678572629738</v>
      </c>
      <c r="G36" s="190">
        <f t="shared" si="16"/>
        <v>6.5563312896480843E-4</v>
      </c>
      <c r="H36" s="24" t="s">
        <v>35</v>
      </c>
      <c r="I36" s="24" t="s">
        <v>35</v>
      </c>
      <c r="J36" s="24" t="s">
        <v>35</v>
      </c>
      <c r="K36" s="24" t="s">
        <v>35</v>
      </c>
      <c r="L36" s="24" t="s">
        <v>35</v>
      </c>
      <c r="M36" s="24" t="s">
        <v>35</v>
      </c>
      <c r="N36" s="24" t="s">
        <v>35</v>
      </c>
      <c r="O36" s="21" t="s">
        <v>35</v>
      </c>
      <c r="P36" s="21" t="s">
        <v>35</v>
      </c>
      <c r="Q36" s="21" t="s">
        <v>35</v>
      </c>
      <c r="R36" s="21" t="s">
        <v>35</v>
      </c>
      <c r="S36"/>
      <c r="T36"/>
      <c r="U36"/>
    </row>
    <row r="37" spans="1:21" x14ac:dyDescent="0.2">
      <c r="A37" s="20" t="s">
        <v>73</v>
      </c>
      <c r="B37" s="186">
        <f t="shared" si="16"/>
        <v>4.0955631399317405E-2</v>
      </c>
      <c r="C37" s="189">
        <f t="shared" si="16"/>
        <v>5.722075732300131E-2</v>
      </c>
      <c r="D37" s="189">
        <f t="shared" si="16"/>
        <v>6.401789146311633E-2</v>
      </c>
      <c r="E37" s="189">
        <f t="shared" si="16"/>
        <v>6.8869334218827821E-2</v>
      </c>
      <c r="F37" s="189">
        <f t="shared" si="16"/>
        <v>7.3134227962196888E-2</v>
      </c>
      <c r="G37" s="186">
        <f t="shared" si="16"/>
        <v>4.3661622426196971E-2</v>
      </c>
      <c r="H37" s="186">
        <f t="shared" ref="H37:O37" si="17">H15/H$5</f>
        <v>4.4910435272621708E-2</v>
      </c>
      <c r="I37" s="186">
        <f t="shared" si="17"/>
        <v>4.7133206305213927E-2</v>
      </c>
      <c r="J37" s="186">
        <f t="shared" si="17"/>
        <v>4.482893520165019E-2</v>
      </c>
      <c r="K37" s="186">
        <f t="shared" si="17"/>
        <v>4.1575397427834046E-2</v>
      </c>
      <c r="L37" s="186">
        <f t="shared" si="17"/>
        <v>4.0352712599013602E-2</v>
      </c>
      <c r="M37" s="186">
        <f t="shared" si="17"/>
        <v>4.2117245304496301E-2</v>
      </c>
      <c r="N37" s="186">
        <f t="shared" si="17"/>
        <v>4.2387399834208347E-2</v>
      </c>
      <c r="O37" s="186">
        <f t="shared" si="17"/>
        <v>4.5258123991703154E-2</v>
      </c>
      <c r="P37" s="186">
        <f t="shared" ref="P37:Q40" si="18">P15/P$5</f>
        <v>4.6128642869460251E-2</v>
      </c>
      <c r="Q37" s="186">
        <f t="shared" si="18"/>
        <v>4.6657656135608495E-2</v>
      </c>
      <c r="R37" s="186">
        <f t="shared" ref="R37" si="19">R15/R$5</f>
        <v>5.0588041327764344E-2</v>
      </c>
      <c r="S37"/>
      <c r="T37"/>
      <c r="U37"/>
    </row>
    <row r="38" spans="1:21" ht="20.100000000000001" customHeight="1" x14ac:dyDescent="0.2">
      <c r="A38" s="20" t="s">
        <v>74</v>
      </c>
      <c r="B38" s="21" t="s">
        <v>35</v>
      </c>
      <c r="C38" s="24" t="s">
        <v>35</v>
      </c>
      <c r="D38" s="24" t="s">
        <v>35</v>
      </c>
      <c r="E38" s="24" t="s">
        <v>35</v>
      </c>
      <c r="F38" s="24" t="s">
        <v>35</v>
      </c>
      <c r="G38" s="186">
        <f t="shared" ref="G38:O38" si="20">G16/G$5</f>
        <v>0.10844526349363859</v>
      </c>
      <c r="H38" s="186">
        <f t="shared" si="20"/>
        <v>0.11342019432728266</v>
      </c>
      <c r="I38" s="186">
        <f t="shared" si="20"/>
        <v>7.3514637103758884E-2</v>
      </c>
      <c r="J38" s="186">
        <f t="shared" si="20"/>
        <v>7.4454086350380533E-2</v>
      </c>
      <c r="K38" s="186">
        <f t="shared" si="20"/>
        <v>6.3067947689171316E-2</v>
      </c>
      <c r="L38" s="186">
        <f t="shared" si="20"/>
        <v>5.5248343546056893E-2</v>
      </c>
      <c r="M38" s="186">
        <f t="shared" si="20"/>
        <v>5.3446079627069952E-2</v>
      </c>
      <c r="N38" s="186">
        <f t="shared" si="20"/>
        <v>4.7858524454269136E-2</v>
      </c>
      <c r="O38" s="186">
        <f t="shared" si="20"/>
        <v>5.3526158100944916E-2</v>
      </c>
      <c r="P38" s="186">
        <f t="shared" si="18"/>
        <v>4.8054262229119966E-2</v>
      </c>
      <c r="Q38" s="186">
        <f t="shared" si="18"/>
        <v>4.3419496536577125E-2</v>
      </c>
      <c r="R38" s="186">
        <f t="shared" ref="R38" si="21">R16/R$5</f>
        <v>4.1630028577709387E-2</v>
      </c>
      <c r="S38"/>
      <c r="T38"/>
      <c r="U38"/>
    </row>
    <row r="39" spans="1:21" x14ac:dyDescent="0.2">
      <c r="A39" s="20" t="s">
        <v>75</v>
      </c>
      <c r="B39" s="21" t="s">
        <v>35</v>
      </c>
      <c r="C39" s="24" t="s">
        <v>35</v>
      </c>
      <c r="D39" s="24" t="s">
        <v>35</v>
      </c>
      <c r="E39" s="24" t="s">
        <v>35</v>
      </c>
      <c r="F39" s="24" t="s">
        <v>35</v>
      </c>
      <c r="G39" s="186">
        <f t="shared" ref="G39:O39" si="22">G17/G$5</f>
        <v>4.3005989297232164E-2</v>
      </c>
      <c r="H39" s="186">
        <f t="shared" si="22"/>
        <v>5.2184901214118611E-2</v>
      </c>
      <c r="I39" s="186">
        <f t="shared" si="22"/>
        <v>6.0990819331370169E-2</v>
      </c>
      <c r="J39" s="186">
        <f t="shared" si="22"/>
        <v>6.4104843872252654E-2</v>
      </c>
      <c r="K39" s="186">
        <f t="shared" si="22"/>
        <v>5.3026524105922922E-2</v>
      </c>
      <c r="L39" s="186">
        <f t="shared" si="22"/>
        <v>4.6953619289592984E-2</v>
      </c>
      <c r="M39" s="186">
        <f t="shared" si="22"/>
        <v>4.8865761444019842E-2</v>
      </c>
      <c r="N39" s="186">
        <f t="shared" si="22"/>
        <v>4.0232108317214701E-2</v>
      </c>
      <c r="O39" s="186">
        <f t="shared" si="22"/>
        <v>3.5376814934316665E-2</v>
      </c>
      <c r="P39" s="186">
        <f t="shared" si="18"/>
        <v>3.7535207219635568E-2</v>
      </c>
      <c r="Q39" s="186">
        <f t="shared" si="18"/>
        <v>3.9984231570648197E-2</v>
      </c>
      <c r="R39" s="186">
        <f t="shared" ref="R39" si="23">R17/R$5</f>
        <v>4.0558364475708944E-2</v>
      </c>
      <c r="S39"/>
      <c r="T39"/>
      <c r="U39"/>
    </row>
    <row r="40" spans="1:21" x14ac:dyDescent="0.2">
      <c r="A40" s="22" t="s">
        <v>76</v>
      </c>
      <c r="B40" s="23" t="s">
        <v>35</v>
      </c>
      <c r="C40" s="25" t="s">
        <v>35</v>
      </c>
      <c r="D40" s="25" t="s">
        <v>35</v>
      </c>
      <c r="E40" s="25" t="s">
        <v>35</v>
      </c>
      <c r="F40" s="25" t="s">
        <v>35</v>
      </c>
      <c r="G40" s="191">
        <f t="shared" ref="G40:O40" si="24">G18/G$5</f>
        <v>5.1210263316440446E-3</v>
      </c>
      <c r="H40" s="191">
        <f t="shared" si="24"/>
        <v>5.0716347056915011E-3</v>
      </c>
      <c r="I40" s="191">
        <f t="shared" si="24"/>
        <v>4.5037242335007792E-3</v>
      </c>
      <c r="J40" s="191">
        <f t="shared" si="24"/>
        <v>5.4057898854826094E-3</v>
      </c>
      <c r="K40" s="191">
        <f t="shared" si="24"/>
        <v>2.9929081090459561E-3</v>
      </c>
      <c r="L40" s="191">
        <f t="shared" si="24"/>
        <v>2.8396353310416976E-3</v>
      </c>
      <c r="M40" s="191">
        <f t="shared" si="24"/>
        <v>2.2766078542970974E-3</v>
      </c>
      <c r="N40" s="191">
        <f t="shared" si="24"/>
        <v>2.818458137607074E-3</v>
      </c>
      <c r="O40" s="191">
        <f t="shared" si="24"/>
        <v>3.8891449642774831E-3</v>
      </c>
      <c r="P40" s="191">
        <f t="shared" si="18"/>
        <v>5.5469333793182734E-3</v>
      </c>
      <c r="Q40" s="191">
        <f t="shared" si="18"/>
        <v>6.25105592160838E-3</v>
      </c>
      <c r="R40" s="191">
        <f t="shared" ref="R40" si="25">R18/R$5</f>
        <v>7.3092987469773572E-3</v>
      </c>
      <c r="S40"/>
      <c r="T40"/>
      <c r="U40"/>
    </row>
    <row r="41" spans="1:21" x14ac:dyDescent="0.2">
      <c r="B41" s="630"/>
      <c r="C41" s="630"/>
      <c r="D41" s="630"/>
      <c r="E41" s="630"/>
      <c r="F41" s="630"/>
      <c r="G41" s="630"/>
      <c r="H41" s="630"/>
      <c r="I41" s="630"/>
      <c r="J41" s="630"/>
      <c r="K41" s="630"/>
      <c r="L41" s="630"/>
      <c r="M41" s="630"/>
      <c r="N41" s="630"/>
      <c r="O41" s="630"/>
      <c r="P41" s="630"/>
      <c r="Q41" s="630"/>
      <c r="R41" s="630"/>
    </row>
    <row r="42" spans="1:21" x14ac:dyDescent="0.2">
      <c r="A42" s="643" t="s">
        <v>205</v>
      </c>
      <c r="B42" s="643"/>
      <c r="C42" s="643"/>
      <c r="D42" s="643"/>
      <c r="E42" s="643"/>
      <c r="F42" s="643"/>
      <c r="G42" s="643"/>
      <c r="H42" s="643"/>
      <c r="I42" s="643"/>
      <c r="J42" s="643"/>
      <c r="K42" s="643"/>
      <c r="L42" s="643"/>
      <c r="M42" s="643"/>
      <c r="N42" s="643"/>
      <c r="O42" s="643"/>
      <c r="P42" s="643"/>
      <c r="Q42" s="643"/>
      <c r="R42" s="643"/>
      <c r="S42" s="643"/>
      <c r="T42" s="643"/>
    </row>
    <row r="44" spans="1:21" x14ac:dyDescent="0.2">
      <c r="B44" s="234"/>
      <c r="C44" s="234"/>
      <c r="D44" s="234"/>
      <c r="E44" s="234"/>
      <c r="F44" s="234"/>
      <c r="G44" s="234"/>
      <c r="H44" s="234"/>
      <c r="I44" s="234"/>
      <c r="J44" s="234"/>
      <c r="K44" s="234"/>
      <c r="L44" s="234"/>
      <c r="M44" s="234"/>
      <c r="N44" s="234"/>
      <c r="O44" s="234"/>
      <c r="P44" s="234"/>
      <c r="Q44" s="234"/>
      <c r="R44" s="234"/>
    </row>
    <row r="45" spans="1:21" x14ac:dyDescent="0.2">
      <c r="B45" s="302"/>
      <c r="C45" s="302"/>
      <c r="D45" s="302"/>
      <c r="E45" s="302"/>
      <c r="F45" s="302"/>
      <c r="G45" s="302"/>
      <c r="H45" s="302"/>
      <c r="I45" s="302"/>
      <c r="J45" s="302"/>
      <c r="K45" s="302"/>
      <c r="L45" s="302"/>
      <c r="M45" s="302"/>
      <c r="N45" s="302"/>
      <c r="O45" s="302"/>
      <c r="P45" s="302"/>
      <c r="Q45" s="302"/>
      <c r="R45" s="302"/>
    </row>
    <row r="46" spans="1:21" x14ac:dyDescent="0.2">
      <c r="O46" s="234"/>
      <c r="P46" s="234"/>
      <c r="Q46" s="234"/>
      <c r="R46" s="234"/>
    </row>
    <row r="47" spans="1:21" x14ac:dyDescent="0.2">
      <c r="O47" s="222"/>
      <c r="P47" s="409"/>
      <c r="Q47" s="222"/>
      <c r="R47" s="222"/>
    </row>
  </sheetData>
  <mergeCells count="41">
    <mergeCell ref="C25:C26"/>
    <mergeCell ref="D25:D26"/>
    <mergeCell ref="E25:E26"/>
    <mergeCell ref="E3:E4"/>
    <mergeCell ref="A21:T21"/>
    <mergeCell ref="A3:A4"/>
    <mergeCell ref="I3:I4"/>
    <mergeCell ref="J3:J4"/>
    <mergeCell ref="L3:L4"/>
    <mergeCell ref="N3:N4"/>
    <mergeCell ref="V5:Y5"/>
    <mergeCell ref="V11:Y11"/>
    <mergeCell ref="S3:T3"/>
    <mergeCell ref="B3:B4"/>
    <mergeCell ref="C3:C4"/>
    <mergeCell ref="D3:D4"/>
    <mergeCell ref="F3:F4"/>
    <mergeCell ref="P3:P4"/>
    <mergeCell ref="O3:O4"/>
    <mergeCell ref="R3:R4"/>
    <mergeCell ref="K3:K4"/>
    <mergeCell ref="Q3:Q4"/>
    <mergeCell ref="M3:M4"/>
    <mergeCell ref="G3:G4"/>
    <mergeCell ref="H3:H4"/>
    <mergeCell ref="A42:T42"/>
    <mergeCell ref="K25:K26"/>
    <mergeCell ref="L25:L26"/>
    <mergeCell ref="M25:M26"/>
    <mergeCell ref="N25:N26"/>
    <mergeCell ref="O25:O26"/>
    <mergeCell ref="F25:F26"/>
    <mergeCell ref="Q25:Q26"/>
    <mergeCell ref="G25:G26"/>
    <mergeCell ref="H25:H26"/>
    <mergeCell ref="I25:I26"/>
    <mergeCell ref="J25:J26"/>
    <mergeCell ref="A25:A26"/>
    <mergeCell ref="P25:P26"/>
    <mergeCell ref="R25:R26"/>
    <mergeCell ref="B25:B26"/>
  </mergeCells>
  <hyperlinks>
    <hyperlink ref="T1" location="Contents!A1" display="Back to contents"/>
  </hyperlink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39997558519241921"/>
  </sheetPr>
  <dimension ref="A1:V117"/>
  <sheetViews>
    <sheetView showGridLines="0" zoomScaleNormal="100" workbookViewId="0"/>
  </sheetViews>
  <sheetFormatPr defaultColWidth="11.42578125" defaultRowHeight="12.75" x14ac:dyDescent="0.2"/>
  <cols>
    <col min="1" max="1" customWidth="true" style="47" width="22.42578125" collapsed="false"/>
    <col min="2" max="9" customWidth="true" style="64" width="13.42578125" collapsed="false"/>
    <col min="10" max="11" customWidth="true" style="47" width="13.42578125" collapsed="false"/>
    <col min="12" max="12" customWidth="true" style="47" width="10.42578125" collapsed="false"/>
    <col min="13" max="232" customWidth="true" style="47" width="11.42578125" collapsed="false"/>
    <col min="233" max="233" customWidth="true" style="47" width="25.0" collapsed="false"/>
    <col min="234" max="252" customWidth="true" style="47" width="11.42578125" collapsed="false"/>
    <col min="253" max="254" customWidth="true" style="47" width="13.0" collapsed="false"/>
    <col min="255" max="16384" style="47" width="11.42578125" collapsed="false"/>
  </cols>
  <sheetData>
    <row r="1" spans="1:22" x14ac:dyDescent="0.2">
      <c r="A1" s="51" t="s">
        <v>376</v>
      </c>
      <c r="D1" s="65"/>
      <c r="H1" s="65"/>
      <c r="K1" s="159" t="s">
        <v>131</v>
      </c>
    </row>
    <row r="2" spans="1:22" ht="13.5" thickBot="1" x14ac:dyDescent="0.25">
      <c r="A2" s="51"/>
      <c r="D2" s="65"/>
      <c r="H2" s="65"/>
      <c r="K2" s="159"/>
    </row>
    <row r="3" spans="1:22" ht="29.25" customHeight="1" x14ac:dyDescent="0.2">
      <c r="A3" s="689"/>
      <c r="B3" s="691" t="s">
        <v>222</v>
      </c>
      <c r="C3" s="692"/>
      <c r="D3" s="691" t="s">
        <v>223</v>
      </c>
      <c r="E3" s="692"/>
      <c r="F3" s="693" t="s">
        <v>71</v>
      </c>
      <c r="G3" s="686" t="s">
        <v>73</v>
      </c>
      <c r="H3" s="686" t="s">
        <v>176</v>
      </c>
      <c r="I3" s="686" t="s">
        <v>177</v>
      </c>
      <c r="J3" s="686" t="s">
        <v>178</v>
      </c>
      <c r="K3" s="687" t="s">
        <v>242</v>
      </c>
    </row>
    <row r="4" spans="1:22" ht="48.75" customHeight="1" x14ac:dyDescent="0.2">
      <c r="A4" s="689"/>
      <c r="B4" s="206" t="s">
        <v>224</v>
      </c>
      <c r="C4" s="207" t="s">
        <v>225</v>
      </c>
      <c r="D4" s="206" t="s">
        <v>224</v>
      </c>
      <c r="E4" s="207" t="s">
        <v>225</v>
      </c>
      <c r="F4" s="693"/>
      <c r="G4" s="686"/>
      <c r="H4" s="686"/>
      <c r="I4" s="686"/>
      <c r="J4" s="686"/>
      <c r="K4" s="688"/>
    </row>
    <row r="5" spans="1:22" x14ac:dyDescent="0.2">
      <c r="A5" s="53" t="s">
        <v>33</v>
      </c>
      <c r="B5" s="208">
        <v>26720</v>
      </c>
      <c r="C5" s="209">
        <v>1425</v>
      </c>
      <c r="D5" s="208">
        <v>1650</v>
      </c>
      <c r="E5" s="209">
        <v>100</v>
      </c>
      <c r="F5" s="68">
        <v>1400</v>
      </c>
      <c r="G5" s="54">
        <v>1840</v>
      </c>
      <c r="H5" s="54">
        <v>1515</v>
      </c>
      <c r="I5" s="54">
        <v>1475</v>
      </c>
      <c r="J5" s="112">
        <v>265</v>
      </c>
      <c r="K5" s="54">
        <v>36390</v>
      </c>
      <c r="L5" s="260"/>
      <c r="M5" s="260"/>
    </row>
    <row r="6" spans="1:22" s="11" customFormat="1" ht="20.100000000000001" customHeight="1" x14ac:dyDescent="0.2">
      <c r="A6" s="20" t="s">
        <v>1</v>
      </c>
      <c r="B6" s="210">
        <v>1220</v>
      </c>
      <c r="C6" s="211">
        <v>50</v>
      </c>
      <c r="D6" s="210">
        <v>30</v>
      </c>
      <c r="E6" s="211">
        <v>5</v>
      </c>
      <c r="F6" s="27">
        <v>90</v>
      </c>
      <c r="G6" s="21">
        <v>105</v>
      </c>
      <c r="H6" s="21">
        <v>35</v>
      </c>
      <c r="I6" s="21">
        <v>50</v>
      </c>
      <c r="J6" s="24">
        <v>40</v>
      </c>
      <c r="K6" s="290">
        <v>1620</v>
      </c>
      <c r="M6" s="47"/>
      <c r="N6" s="47"/>
      <c r="O6" s="47"/>
      <c r="P6" s="47"/>
      <c r="Q6" s="47"/>
      <c r="R6" s="47"/>
      <c r="S6" s="47"/>
      <c r="T6" s="47"/>
      <c r="U6" s="47"/>
      <c r="V6" s="47"/>
    </row>
    <row r="7" spans="1:22" s="11" customFormat="1" x14ac:dyDescent="0.2">
      <c r="A7" s="20" t="s">
        <v>2</v>
      </c>
      <c r="B7" s="210">
        <v>790</v>
      </c>
      <c r="C7" s="211">
        <v>60</v>
      </c>
      <c r="D7" s="210">
        <v>115</v>
      </c>
      <c r="E7" s="211">
        <v>5</v>
      </c>
      <c r="F7" s="27">
        <v>25</v>
      </c>
      <c r="G7" s="21">
        <v>85</v>
      </c>
      <c r="H7" s="21">
        <v>30</v>
      </c>
      <c r="I7" s="21">
        <v>40</v>
      </c>
      <c r="J7" s="24">
        <v>5</v>
      </c>
      <c r="K7" s="290">
        <v>1155</v>
      </c>
      <c r="M7" s="47"/>
      <c r="N7" s="47"/>
      <c r="O7" s="47"/>
      <c r="P7" s="47"/>
      <c r="Q7" s="47"/>
      <c r="R7" s="47"/>
      <c r="S7" s="47"/>
      <c r="T7" s="47"/>
      <c r="U7" s="47"/>
      <c r="V7" s="47"/>
    </row>
    <row r="8" spans="1:22" s="11" customFormat="1" x14ac:dyDescent="0.2">
      <c r="A8" s="20" t="s">
        <v>3</v>
      </c>
      <c r="B8" s="210">
        <v>435</v>
      </c>
      <c r="C8" s="211">
        <v>35</v>
      </c>
      <c r="D8" s="210">
        <v>115</v>
      </c>
      <c r="E8" s="211">
        <v>5</v>
      </c>
      <c r="F8" s="27">
        <v>30</v>
      </c>
      <c r="G8" s="21">
        <v>25</v>
      </c>
      <c r="H8" s="21">
        <v>20</v>
      </c>
      <c r="I8" s="21">
        <v>30</v>
      </c>
      <c r="J8" s="24">
        <v>5</v>
      </c>
      <c r="K8" s="290">
        <v>695</v>
      </c>
      <c r="M8" s="47"/>
      <c r="N8" s="47"/>
      <c r="O8" s="47"/>
      <c r="P8" s="47"/>
      <c r="Q8" s="47"/>
      <c r="R8" s="47"/>
      <c r="S8" s="47"/>
      <c r="T8" s="47"/>
      <c r="U8" s="47"/>
      <c r="V8" s="47"/>
    </row>
    <row r="9" spans="1:22" s="11" customFormat="1" x14ac:dyDescent="0.2">
      <c r="A9" s="20" t="s">
        <v>4</v>
      </c>
      <c r="B9" s="210">
        <v>225</v>
      </c>
      <c r="C9" s="211">
        <v>20</v>
      </c>
      <c r="D9" s="210">
        <v>100</v>
      </c>
      <c r="E9" s="211">
        <v>5</v>
      </c>
      <c r="F9" s="27">
        <v>25</v>
      </c>
      <c r="G9" s="21">
        <v>40</v>
      </c>
      <c r="H9" s="21">
        <v>10</v>
      </c>
      <c r="I9" s="21">
        <v>20</v>
      </c>
      <c r="J9" s="24">
        <v>0</v>
      </c>
      <c r="K9" s="290">
        <v>445</v>
      </c>
      <c r="M9" s="47"/>
      <c r="N9" s="47"/>
      <c r="O9" s="47"/>
      <c r="P9" s="47"/>
      <c r="Q9" s="47"/>
      <c r="R9" s="47"/>
      <c r="S9" s="47"/>
      <c r="T9" s="47"/>
      <c r="U9" s="47"/>
      <c r="V9" s="47"/>
    </row>
    <row r="10" spans="1:22" s="11" customFormat="1" ht="20.100000000000001" customHeight="1" x14ac:dyDescent="0.2">
      <c r="A10" s="20" t="s">
        <v>5</v>
      </c>
      <c r="B10" s="210">
        <v>405</v>
      </c>
      <c r="C10" s="211">
        <v>65</v>
      </c>
      <c r="D10" s="210" t="s">
        <v>35</v>
      </c>
      <c r="E10" s="211" t="s">
        <v>35</v>
      </c>
      <c r="F10" s="27">
        <v>20</v>
      </c>
      <c r="G10" s="21">
        <v>20</v>
      </c>
      <c r="H10" s="21">
        <v>20</v>
      </c>
      <c r="I10" s="21">
        <v>25</v>
      </c>
      <c r="J10" s="24">
        <v>0</v>
      </c>
      <c r="K10" s="290">
        <v>555</v>
      </c>
      <c r="M10" s="47"/>
      <c r="N10" s="47"/>
      <c r="O10" s="47"/>
      <c r="P10" s="47"/>
      <c r="Q10" s="47"/>
      <c r="R10" s="47"/>
      <c r="S10" s="47"/>
      <c r="T10" s="47"/>
      <c r="U10" s="47"/>
      <c r="V10" s="47"/>
    </row>
    <row r="11" spans="1:22" s="11" customFormat="1" x14ac:dyDescent="0.2">
      <c r="A11" s="20" t="s">
        <v>6</v>
      </c>
      <c r="B11" s="210">
        <v>625</v>
      </c>
      <c r="C11" s="211">
        <v>30</v>
      </c>
      <c r="D11" s="210">
        <v>55</v>
      </c>
      <c r="E11" s="211">
        <v>5</v>
      </c>
      <c r="F11" s="27">
        <v>65</v>
      </c>
      <c r="G11" s="21">
        <v>80</v>
      </c>
      <c r="H11" s="21">
        <v>15</v>
      </c>
      <c r="I11" s="21">
        <v>45</v>
      </c>
      <c r="J11" s="24">
        <v>0</v>
      </c>
      <c r="K11" s="290">
        <v>920</v>
      </c>
      <c r="M11" s="47"/>
      <c r="N11" s="47"/>
      <c r="O11" s="47"/>
      <c r="P11" s="47"/>
      <c r="Q11" s="47"/>
      <c r="R11" s="47"/>
      <c r="S11" s="47"/>
      <c r="T11" s="47"/>
      <c r="U11" s="47"/>
      <c r="V11" s="47"/>
    </row>
    <row r="12" spans="1:22" s="11" customFormat="1" x14ac:dyDescent="0.2">
      <c r="A12" s="20" t="s">
        <v>7</v>
      </c>
      <c r="B12" s="210">
        <v>870</v>
      </c>
      <c r="C12" s="211">
        <v>10</v>
      </c>
      <c r="D12" s="210">
        <v>135</v>
      </c>
      <c r="E12" s="211">
        <v>5</v>
      </c>
      <c r="F12" s="27">
        <v>70</v>
      </c>
      <c r="G12" s="21">
        <v>180</v>
      </c>
      <c r="H12" s="21">
        <v>115</v>
      </c>
      <c r="I12" s="21">
        <v>75</v>
      </c>
      <c r="J12" s="24">
        <v>0</v>
      </c>
      <c r="K12" s="290">
        <v>1460</v>
      </c>
      <c r="M12" s="47"/>
      <c r="N12" s="47"/>
      <c r="O12" s="47"/>
      <c r="P12" s="47"/>
      <c r="Q12" s="47"/>
      <c r="R12" s="47"/>
      <c r="S12" s="47"/>
      <c r="T12" s="47"/>
      <c r="U12" s="47"/>
      <c r="V12" s="47"/>
    </row>
    <row r="13" spans="1:22" s="11" customFormat="1" x14ac:dyDescent="0.2">
      <c r="A13" s="20" t="s">
        <v>8</v>
      </c>
      <c r="B13" s="210">
        <v>545</v>
      </c>
      <c r="C13" s="211">
        <v>30</v>
      </c>
      <c r="D13" s="210">
        <v>45</v>
      </c>
      <c r="E13" s="211">
        <v>5</v>
      </c>
      <c r="F13" s="27">
        <v>5</v>
      </c>
      <c r="G13" s="21">
        <v>45</v>
      </c>
      <c r="H13" s="21" t="s">
        <v>35</v>
      </c>
      <c r="I13" s="21">
        <v>140</v>
      </c>
      <c r="J13" s="24">
        <v>0</v>
      </c>
      <c r="K13" s="290">
        <v>810</v>
      </c>
      <c r="M13" s="47"/>
      <c r="N13" s="47"/>
      <c r="O13" s="47"/>
      <c r="P13" s="47"/>
      <c r="Q13" s="47"/>
      <c r="R13" s="47"/>
      <c r="S13" s="47"/>
      <c r="T13" s="47"/>
      <c r="U13" s="47"/>
      <c r="V13" s="47"/>
    </row>
    <row r="14" spans="1:22" s="11" customFormat="1" ht="20.100000000000001" customHeight="1" x14ac:dyDescent="0.2">
      <c r="A14" s="20" t="s">
        <v>9</v>
      </c>
      <c r="B14" s="210">
        <v>195</v>
      </c>
      <c r="C14" s="211">
        <v>15</v>
      </c>
      <c r="D14" s="210">
        <v>95</v>
      </c>
      <c r="E14" s="211">
        <v>10</v>
      </c>
      <c r="F14" s="27">
        <v>50</v>
      </c>
      <c r="G14" s="21">
        <v>0</v>
      </c>
      <c r="H14" s="21">
        <v>10</v>
      </c>
      <c r="I14" s="21">
        <v>5</v>
      </c>
      <c r="J14" s="24" t="s">
        <v>35</v>
      </c>
      <c r="K14" s="290">
        <v>380</v>
      </c>
      <c r="M14" s="47"/>
      <c r="N14" s="47"/>
      <c r="O14" s="47"/>
      <c r="P14" s="47"/>
      <c r="Q14" s="47"/>
      <c r="R14" s="47"/>
      <c r="S14" s="47"/>
      <c r="T14" s="47"/>
      <c r="U14" s="47"/>
      <c r="V14" s="47"/>
    </row>
    <row r="15" spans="1:22" s="11" customFormat="1" x14ac:dyDescent="0.2">
      <c r="A15" s="20" t="s">
        <v>10</v>
      </c>
      <c r="B15" s="210">
        <v>560</v>
      </c>
      <c r="C15" s="211">
        <v>50</v>
      </c>
      <c r="D15" s="210">
        <v>45</v>
      </c>
      <c r="E15" s="211">
        <v>5</v>
      </c>
      <c r="F15" s="27">
        <v>50</v>
      </c>
      <c r="G15" s="21">
        <v>20</v>
      </c>
      <c r="H15" s="21">
        <v>30</v>
      </c>
      <c r="I15" s="21">
        <v>25</v>
      </c>
      <c r="J15" s="24">
        <v>0</v>
      </c>
      <c r="K15" s="290">
        <v>790</v>
      </c>
      <c r="M15" s="47"/>
      <c r="N15" s="47"/>
      <c r="O15" s="47"/>
      <c r="P15" s="47"/>
      <c r="Q15" s="47"/>
      <c r="R15" s="47"/>
      <c r="S15" s="47"/>
      <c r="T15" s="47"/>
      <c r="U15" s="47"/>
      <c r="V15" s="47"/>
    </row>
    <row r="16" spans="1:22" s="11" customFormat="1" x14ac:dyDescent="0.2">
      <c r="A16" s="20" t="s">
        <v>11</v>
      </c>
      <c r="B16" s="210">
        <v>195</v>
      </c>
      <c r="C16" s="211">
        <v>15</v>
      </c>
      <c r="D16" s="210">
        <v>55</v>
      </c>
      <c r="E16" s="211">
        <v>5</v>
      </c>
      <c r="F16" s="27">
        <v>20</v>
      </c>
      <c r="G16" s="21">
        <v>15</v>
      </c>
      <c r="H16" s="21">
        <v>10</v>
      </c>
      <c r="I16" s="21">
        <v>5</v>
      </c>
      <c r="J16" s="24">
        <v>0</v>
      </c>
      <c r="K16" s="290">
        <v>315</v>
      </c>
      <c r="M16" s="47"/>
      <c r="N16" s="47"/>
      <c r="O16" s="47"/>
      <c r="P16" s="47"/>
      <c r="Q16" s="47"/>
      <c r="R16" s="47"/>
      <c r="S16" s="47"/>
      <c r="T16" s="47"/>
      <c r="U16" s="47"/>
      <c r="V16" s="47"/>
    </row>
    <row r="17" spans="1:22" s="11" customFormat="1" x14ac:dyDescent="0.2">
      <c r="A17" s="20" t="s">
        <v>12</v>
      </c>
      <c r="B17" s="210">
        <v>3000</v>
      </c>
      <c r="C17" s="211">
        <v>60</v>
      </c>
      <c r="D17" s="210">
        <v>15</v>
      </c>
      <c r="E17" s="211">
        <v>0</v>
      </c>
      <c r="F17" s="27">
        <v>60</v>
      </c>
      <c r="G17" s="21">
        <v>10</v>
      </c>
      <c r="H17" s="21">
        <v>20</v>
      </c>
      <c r="I17" s="21">
        <v>5</v>
      </c>
      <c r="J17" s="24">
        <v>80</v>
      </c>
      <c r="K17" s="290">
        <v>3245</v>
      </c>
      <c r="M17" s="47"/>
      <c r="N17" s="47"/>
      <c r="O17" s="47"/>
      <c r="P17" s="47"/>
      <c r="Q17" s="47"/>
      <c r="R17" s="47"/>
      <c r="S17" s="47"/>
      <c r="T17" s="47"/>
      <c r="U17" s="47"/>
      <c r="V17" s="47"/>
    </row>
    <row r="18" spans="1:22" s="11" customFormat="1" ht="20.100000000000001" customHeight="1" x14ac:dyDescent="0.2">
      <c r="A18" s="20" t="s">
        <v>13</v>
      </c>
      <c r="B18" s="210">
        <v>105</v>
      </c>
      <c r="C18" s="211">
        <v>5</v>
      </c>
      <c r="D18" s="210">
        <v>5</v>
      </c>
      <c r="E18" s="211">
        <v>0</v>
      </c>
      <c r="F18" s="27">
        <v>0</v>
      </c>
      <c r="G18" s="21">
        <v>20</v>
      </c>
      <c r="H18" s="21">
        <v>0</v>
      </c>
      <c r="I18" s="21">
        <v>0</v>
      </c>
      <c r="J18" s="24" t="s">
        <v>35</v>
      </c>
      <c r="K18" s="290">
        <v>140</v>
      </c>
      <c r="M18" s="47"/>
      <c r="N18" s="47"/>
      <c r="O18" s="47"/>
      <c r="P18" s="47"/>
      <c r="Q18" s="47"/>
      <c r="R18" s="47"/>
      <c r="S18" s="47"/>
      <c r="T18" s="47"/>
      <c r="U18" s="47"/>
      <c r="V18" s="47"/>
    </row>
    <row r="19" spans="1:22" s="11" customFormat="1" x14ac:dyDescent="0.2">
      <c r="A19" s="20" t="s">
        <v>14</v>
      </c>
      <c r="B19" s="210">
        <v>610</v>
      </c>
      <c r="C19" s="211">
        <v>135</v>
      </c>
      <c r="D19" s="210">
        <v>70</v>
      </c>
      <c r="E19" s="211">
        <v>0</v>
      </c>
      <c r="F19" s="27">
        <v>70</v>
      </c>
      <c r="G19" s="21">
        <v>40</v>
      </c>
      <c r="H19" s="21">
        <v>25</v>
      </c>
      <c r="I19" s="21">
        <v>80</v>
      </c>
      <c r="J19" s="24">
        <v>0</v>
      </c>
      <c r="K19" s="290">
        <v>1030</v>
      </c>
      <c r="M19" s="47"/>
      <c r="N19" s="47"/>
      <c r="O19" s="47"/>
      <c r="P19" s="47"/>
      <c r="Q19" s="47"/>
      <c r="R19" s="47"/>
      <c r="S19" s="47"/>
      <c r="T19" s="47"/>
      <c r="U19" s="47"/>
      <c r="V19" s="47"/>
    </row>
    <row r="20" spans="1:22" s="11" customFormat="1" x14ac:dyDescent="0.2">
      <c r="A20" s="20" t="s">
        <v>15</v>
      </c>
      <c r="B20" s="210">
        <v>1870</v>
      </c>
      <c r="C20" s="211">
        <v>155</v>
      </c>
      <c r="D20" s="210">
        <v>30</v>
      </c>
      <c r="E20" s="211">
        <v>10</v>
      </c>
      <c r="F20" s="27">
        <v>90</v>
      </c>
      <c r="G20" s="21">
        <v>150</v>
      </c>
      <c r="H20" s="21">
        <v>100</v>
      </c>
      <c r="I20" s="21">
        <v>155</v>
      </c>
      <c r="J20" s="24">
        <v>20</v>
      </c>
      <c r="K20" s="290">
        <v>2580</v>
      </c>
      <c r="M20" s="47"/>
      <c r="N20" s="47"/>
      <c r="O20" s="47"/>
      <c r="P20" s="47"/>
      <c r="Q20" s="47"/>
      <c r="R20" s="47"/>
      <c r="S20" s="47"/>
      <c r="T20" s="47"/>
      <c r="U20" s="47"/>
      <c r="V20" s="47"/>
    </row>
    <row r="21" spans="1:22" s="11" customFormat="1" x14ac:dyDescent="0.2">
      <c r="A21" s="20" t="s">
        <v>16</v>
      </c>
      <c r="B21" s="210">
        <v>4560</v>
      </c>
      <c r="C21" s="211">
        <v>90</v>
      </c>
      <c r="D21" s="210">
        <v>5</v>
      </c>
      <c r="E21" s="211">
        <v>5</v>
      </c>
      <c r="F21" s="27">
        <v>135</v>
      </c>
      <c r="G21" s="21">
        <v>165</v>
      </c>
      <c r="H21" s="21">
        <v>565</v>
      </c>
      <c r="I21" s="21">
        <v>125</v>
      </c>
      <c r="J21" s="24">
        <v>60</v>
      </c>
      <c r="K21" s="290">
        <v>5715</v>
      </c>
      <c r="M21" s="47"/>
      <c r="N21" s="47"/>
      <c r="O21" s="47"/>
      <c r="P21" s="47"/>
      <c r="Q21" s="47"/>
      <c r="R21" s="47"/>
      <c r="S21" s="47"/>
      <c r="T21" s="47"/>
      <c r="U21" s="47"/>
      <c r="V21" s="47"/>
    </row>
    <row r="22" spans="1:22" s="11" customFormat="1" ht="20.100000000000001" customHeight="1" x14ac:dyDescent="0.2">
      <c r="A22" s="20" t="s">
        <v>17</v>
      </c>
      <c r="B22" s="210">
        <v>1020</v>
      </c>
      <c r="C22" s="211">
        <v>40</v>
      </c>
      <c r="D22" s="210">
        <v>30</v>
      </c>
      <c r="E22" s="211" t="s">
        <v>35</v>
      </c>
      <c r="F22" s="27">
        <v>25</v>
      </c>
      <c r="G22" s="21">
        <v>25</v>
      </c>
      <c r="H22" s="21">
        <v>30</v>
      </c>
      <c r="I22" s="21">
        <v>35</v>
      </c>
      <c r="J22" s="24">
        <v>0</v>
      </c>
      <c r="K22" s="290">
        <v>1205</v>
      </c>
      <c r="M22" s="47"/>
      <c r="N22" s="47"/>
      <c r="O22" s="47"/>
      <c r="P22" s="47"/>
      <c r="Q22" s="47"/>
      <c r="R22" s="47"/>
      <c r="S22" s="47"/>
      <c r="T22" s="47"/>
      <c r="U22" s="47"/>
      <c r="V22" s="47"/>
    </row>
    <row r="23" spans="1:22" s="11" customFormat="1" x14ac:dyDescent="0.2">
      <c r="A23" s="20" t="s">
        <v>18</v>
      </c>
      <c r="B23" s="210">
        <v>130</v>
      </c>
      <c r="C23" s="211">
        <v>10</v>
      </c>
      <c r="D23" s="210">
        <v>0</v>
      </c>
      <c r="E23" s="211" t="s">
        <v>35</v>
      </c>
      <c r="F23" s="27">
        <v>5</v>
      </c>
      <c r="G23" s="21">
        <v>20</v>
      </c>
      <c r="H23" s="21">
        <v>15</v>
      </c>
      <c r="I23" s="21">
        <v>5</v>
      </c>
      <c r="J23" s="24" t="s">
        <v>35</v>
      </c>
      <c r="K23" s="290">
        <v>190</v>
      </c>
      <c r="M23" s="47"/>
      <c r="N23" s="47"/>
      <c r="O23" s="47"/>
      <c r="P23" s="47"/>
      <c r="Q23" s="47"/>
      <c r="R23" s="47"/>
      <c r="S23" s="47"/>
      <c r="T23" s="47"/>
      <c r="U23" s="47"/>
      <c r="V23" s="47"/>
    </row>
    <row r="24" spans="1:22" s="11" customFormat="1" x14ac:dyDescent="0.2">
      <c r="A24" s="20" t="s">
        <v>19</v>
      </c>
      <c r="B24" s="210">
        <v>425</v>
      </c>
      <c r="C24" s="211">
        <v>15</v>
      </c>
      <c r="D24" s="210">
        <v>25</v>
      </c>
      <c r="E24" s="211">
        <v>0</v>
      </c>
      <c r="F24" s="27">
        <v>0</v>
      </c>
      <c r="G24" s="21">
        <v>0</v>
      </c>
      <c r="H24" s="21">
        <v>20</v>
      </c>
      <c r="I24" s="21">
        <v>0</v>
      </c>
      <c r="J24" s="24" t="s">
        <v>35</v>
      </c>
      <c r="K24" s="290">
        <v>490</v>
      </c>
      <c r="M24" s="47"/>
      <c r="N24" s="47"/>
      <c r="O24" s="47"/>
      <c r="P24" s="47"/>
      <c r="Q24" s="47"/>
      <c r="R24" s="47"/>
      <c r="S24" s="47"/>
      <c r="T24" s="47"/>
      <c r="U24" s="47"/>
      <c r="V24" s="47"/>
    </row>
    <row r="25" spans="1:22" s="11" customFormat="1" x14ac:dyDescent="0.2">
      <c r="A25" s="20" t="s">
        <v>20</v>
      </c>
      <c r="B25" s="210">
        <v>260</v>
      </c>
      <c r="C25" s="211">
        <v>55</v>
      </c>
      <c r="D25" s="210">
        <v>60</v>
      </c>
      <c r="E25" s="211">
        <v>5</v>
      </c>
      <c r="F25" s="27">
        <v>60</v>
      </c>
      <c r="G25" s="21">
        <v>70</v>
      </c>
      <c r="H25" s="21">
        <v>5</v>
      </c>
      <c r="I25" s="21">
        <v>35</v>
      </c>
      <c r="J25" s="24">
        <v>10</v>
      </c>
      <c r="K25" s="290">
        <v>560</v>
      </c>
      <c r="M25" s="47"/>
      <c r="N25" s="47"/>
      <c r="O25" s="47"/>
      <c r="P25" s="47"/>
      <c r="Q25" s="47"/>
      <c r="R25" s="47"/>
      <c r="S25" s="47"/>
      <c r="T25" s="47"/>
      <c r="U25" s="47"/>
      <c r="V25" s="47"/>
    </row>
    <row r="26" spans="1:22" s="11" customFormat="1" ht="20.100000000000001" customHeight="1" x14ac:dyDescent="0.2">
      <c r="A26" s="20" t="s">
        <v>21</v>
      </c>
      <c r="B26" s="210">
        <v>550</v>
      </c>
      <c r="C26" s="211">
        <v>20</v>
      </c>
      <c r="D26" s="210">
        <v>205</v>
      </c>
      <c r="E26" s="211">
        <v>10</v>
      </c>
      <c r="F26" s="27">
        <v>25</v>
      </c>
      <c r="G26" s="21">
        <v>70</v>
      </c>
      <c r="H26" s="21">
        <v>0</v>
      </c>
      <c r="I26" s="21">
        <v>140</v>
      </c>
      <c r="J26" s="24" t="s">
        <v>35</v>
      </c>
      <c r="K26" s="290">
        <v>1025</v>
      </c>
      <c r="M26" s="47"/>
      <c r="N26" s="47"/>
      <c r="O26" s="47"/>
      <c r="P26" s="47"/>
      <c r="Q26" s="47"/>
      <c r="R26" s="47"/>
      <c r="S26" s="47"/>
      <c r="T26" s="47"/>
      <c r="U26" s="47"/>
      <c r="V26" s="47"/>
    </row>
    <row r="27" spans="1:22" s="11" customFormat="1" x14ac:dyDescent="0.2">
      <c r="A27" s="20" t="s">
        <v>22</v>
      </c>
      <c r="B27" s="210">
        <v>1815</v>
      </c>
      <c r="C27" s="211">
        <v>145</v>
      </c>
      <c r="D27" s="210">
        <v>45</v>
      </c>
      <c r="E27" s="211">
        <v>5</v>
      </c>
      <c r="F27" s="27">
        <v>105</v>
      </c>
      <c r="G27" s="21">
        <v>180</v>
      </c>
      <c r="H27" s="21">
        <v>55</v>
      </c>
      <c r="I27" s="21">
        <v>15</v>
      </c>
      <c r="J27" s="24">
        <v>20</v>
      </c>
      <c r="K27" s="290">
        <v>2385</v>
      </c>
      <c r="M27" s="47"/>
      <c r="N27" s="47"/>
      <c r="O27" s="47"/>
      <c r="P27" s="47"/>
      <c r="Q27" s="47"/>
      <c r="R27" s="47"/>
      <c r="S27" s="47"/>
      <c r="T27" s="47"/>
      <c r="U27" s="47"/>
      <c r="V27" s="47"/>
    </row>
    <row r="28" spans="1:22" s="11" customFormat="1" x14ac:dyDescent="0.2">
      <c r="A28" s="20" t="s">
        <v>23</v>
      </c>
      <c r="B28" s="210">
        <v>105</v>
      </c>
      <c r="C28" s="211">
        <v>0</v>
      </c>
      <c r="D28" s="210">
        <v>0</v>
      </c>
      <c r="E28" s="211" t="s">
        <v>35</v>
      </c>
      <c r="F28" s="27" t="s">
        <v>35</v>
      </c>
      <c r="G28" s="21">
        <v>15</v>
      </c>
      <c r="H28" s="21">
        <v>0</v>
      </c>
      <c r="I28" s="21">
        <v>5</v>
      </c>
      <c r="J28" s="24" t="s">
        <v>35</v>
      </c>
      <c r="K28" s="290">
        <v>125</v>
      </c>
      <c r="M28" s="47"/>
      <c r="N28" s="47"/>
      <c r="O28" s="47"/>
      <c r="P28" s="47"/>
      <c r="Q28" s="47"/>
      <c r="R28" s="47"/>
      <c r="S28" s="47"/>
      <c r="T28" s="47"/>
      <c r="U28" s="47"/>
      <c r="V28" s="47"/>
    </row>
    <row r="29" spans="1:22" s="11" customFormat="1" x14ac:dyDescent="0.2">
      <c r="A29" s="20" t="s">
        <v>24</v>
      </c>
      <c r="B29" s="210">
        <v>700</v>
      </c>
      <c r="C29" s="211">
        <v>45</v>
      </c>
      <c r="D29" s="210">
        <v>50</v>
      </c>
      <c r="E29" s="211">
        <v>5</v>
      </c>
      <c r="F29" s="27">
        <v>75</v>
      </c>
      <c r="G29" s="21">
        <v>50</v>
      </c>
      <c r="H29" s="21">
        <v>25</v>
      </c>
      <c r="I29" s="21">
        <v>5</v>
      </c>
      <c r="J29" s="24">
        <v>5</v>
      </c>
      <c r="K29" s="290">
        <v>955</v>
      </c>
      <c r="M29" s="47"/>
      <c r="N29" s="47"/>
      <c r="O29" s="47"/>
      <c r="P29" s="47"/>
      <c r="Q29" s="47"/>
      <c r="R29" s="47"/>
      <c r="S29" s="47"/>
      <c r="T29" s="47"/>
      <c r="U29" s="47"/>
      <c r="V29" s="47"/>
    </row>
    <row r="30" spans="1:22" s="11" customFormat="1" ht="20.100000000000001" customHeight="1" x14ac:dyDescent="0.2">
      <c r="A30" s="20" t="s">
        <v>25</v>
      </c>
      <c r="B30" s="210">
        <v>675</v>
      </c>
      <c r="C30" s="211">
        <v>15</v>
      </c>
      <c r="D30" s="210">
        <v>15</v>
      </c>
      <c r="E30" s="211">
        <v>0</v>
      </c>
      <c r="F30" s="27">
        <v>25</v>
      </c>
      <c r="G30" s="21">
        <v>30</v>
      </c>
      <c r="H30" s="21">
        <v>30</v>
      </c>
      <c r="I30" s="21">
        <v>55</v>
      </c>
      <c r="J30" s="24">
        <v>5</v>
      </c>
      <c r="K30" s="290">
        <v>850</v>
      </c>
      <c r="M30" s="47"/>
      <c r="N30" s="47"/>
      <c r="O30" s="47"/>
      <c r="P30" s="47"/>
      <c r="Q30" s="47"/>
      <c r="R30" s="47"/>
      <c r="S30" s="47"/>
      <c r="T30" s="47"/>
      <c r="U30" s="47"/>
      <c r="V30" s="47"/>
    </row>
    <row r="31" spans="1:22" s="11" customFormat="1" x14ac:dyDescent="0.2">
      <c r="A31" s="20" t="s">
        <v>26</v>
      </c>
      <c r="B31" s="210">
        <v>555</v>
      </c>
      <c r="C31" s="211">
        <v>10</v>
      </c>
      <c r="D31" s="210">
        <v>45</v>
      </c>
      <c r="E31" s="211">
        <v>0</v>
      </c>
      <c r="F31" s="27">
        <v>15</v>
      </c>
      <c r="G31" s="21">
        <v>55</v>
      </c>
      <c r="H31" s="21">
        <v>25</v>
      </c>
      <c r="I31" s="21">
        <v>20</v>
      </c>
      <c r="J31" s="24" t="s">
        <v>35</v>
      </c>
      <c r="K31" s="290">
        <v>730</v>
      </c>
      <c r="M31" s="47"/>
      <c r="N31" s="47"/>
      <c r="O31" s="47"/>
      <c r="P31" s="47"/>
      <c r="Q31" s="47"/>
      <c r="R31" s="47"/>
      <c r="S31" s="47"/>
      <c r="T31" s="47"/>
      <c r="U31" s="47"/>
      <c r="V31" s="47"/>
    </row>
    <row r="32" spans="1:22" s="11" customFormat="1" x14ac:dyDescent="0.2">
      <c r="A32" s="20" t="s">
        <v>27</v>
      </c>
      <c r="B32" s="210">
        <v>95</v>
      </c>
      <c r="C32" s="211">
        <v>0</v>
      </c>
      <c r="D32" s="210">
        <v>0</v>
      </c>
      <c r="E32" s="211" t="s">
        <v>35</v>
      </c>
      <c r="F32" s="27">
        <v>0</v>
      </c>
      <c r="G32" s="21">
        <v>5</v>
      </c>
      <c r="H32" s="21" t="s">
        <v>35</v>
      </c>
      <c r="I32" s="21">
        <v>10</v>
      </c>
      <c r="J32" s="24" t="s">
        <v>35</v>
      </c>
      <c r="K32" s="290">
        <v>115</v>
      </c>
      <c r="M32" s="47"/>
      <c r="N32" s="47"/>
      <c r="O32" s="47"/>
      <c r="P32" s="47"/>
      <c r="Q32" s="47"/>
      <c r="R32" s="47"/>
      <c r="S32" s="47"/>
      <c r="T32" s="47"/>
      <c r="U32" s="47"/>
      <c r="V32" s="47"/>
    </row>
    <row r="33" spans="1:22" s="11" customFormat="1" x14ac:dyDescent="0.2">
      <c r="A33" s="20" t="s">
        <v>28</v>
      </c>
      <c r="B33" s="210">
        <v>580</v>
      </c>
      <c r="C33" s="211">
        <v>20</v>
      </c>
      <c r="D33" s="210">
        <v>25</v>
      </c>
      <c r="E33" s="211">
        <v>5</v>
      </c>
      <c r="F33" s="27">
        <v>40</v>
      </c>
      <c r="G33" s="21">
        <v>70</v>
      </c>
      <c r="H33" s="21">
        <v>25</v>
      </c>
      <c r="I33" s="21">
        <v>45</v>
      </c>
      <c r="J33" s="24" t="s">
        <v>35</v>
      </c>
      <c r="K33" s="290">
        <v>810</v>
      </c>
      <c r="M33" s="47"/>
      <c r="N33" s="47"/>
      <c r="O33" s="47"/>
      <c r="P33" s="47"/>
      <c r="Q33" s="47"/>
      <c r="R33" s="47"/>
      <c r="S33" s="47"/>
      <c r="T33" s="47"/>
      <c r="U33" s="47"/>
      <c r="V33" s="47"/>
    </row>
    <row r="34" spans="1:22" s="11" customFormat="1" ht="20.100000000000001" customHeight="1" x14ac:dyDescent="0.2">
      <c r="A34" s="20" t="s">
        <v>29</v>
      </c>
      <c r="B34" s="210">
        <v>1355</v>
      </c>
      <c r="C34" s="211">
        <v>35</v>
      </c>
      <c r="D34" s="210">
        <v>180</v>
      </c>
      <c r="E34" s="211">
        <v>0</v>
      </c>
      <c r="F34" s="27">
        <v>55</v>
      </c>
      <c r="G34" s="21">
        <v>145</v>
      </c>
      <c r="H34" s="21">
        <v>85</v>
      </c>
      <c r="I34" s="21">
        <v>80</v>
      </c>
      <c r="J34" s="24">
        <v>5</v>
      </c>
      <c r="K34" s="290">
        <v>1935</v>
      </c>
      <c r="M34" s="47"/>
      <c r="N34" s="47"/>
      <c r="O34" s="47"/>
      <c r="P34" s="47"/>
      <c r="Q34" s="47"/>
      <c r="R34" s="47"/>
      <c r="S34" s="47"/>
      <c r="T34" s="47"/>
      <c r="U34" s="47"/>
      <c r="V34" s="47"/>
    </row>
    <row r="35" spans="1:22" s="11" customFormat="1" x14ac:dyDescent="0.2">
      <c r="A35" s="20" t="s">
        <v>30</v>
      </c>
      <c r="B35" s="210">
        <v>405</v>
      </c>
      <c r="C35" s="211">
        <v>45</v>
      </c>
      <c r="D35" s="210">
        <v>5</v>
      </c>
      <c r="E35" s="211">
        <v>0</v>
      </c>
      <c r="F35" s="27">
        <v>35</v>
      </c>
      <c r="G35" s="21">
        <v>50</v>
      </c>
      <c r="H35" s="21">
        <v>35</v>
      </c>
      <c r="I35" s="21">
        <v>60</v>
      </c>
      <c r="J35" s="24" t="s">
        <v>35</v>
      </c>
      <c r="K35" s="290">
        <v>630</v>
      </c>
      <c r="M35" s="47"/>
      <c r="N35" s="47"/>
      <c r="O35" s="47"/>
      <c r="P35" s="47"/>
      <c r="Q35" s="47"/>
      <c r="R35" s="47"/>
      <c r="S35" s="47"/>
      <c r="T35" s="47"/>
      <c r="U35" s="47"/>
      <c r="V35" s="47"/>
    </row>
    <row r="36" spans="1:22" s="11" customFormat="1" x14ac:dyDescent="0.2">
      <c r="A36" s="20" t="s">
        <v>31</v>
      </c>
      <c r="B36" s="210">
        <v>830</v>
      </c>
      <c r="C36" s="211">
        <v>65</v>
      </c>
      <c r="D36" s="210">
        <v>35</v>
      </c>
      <c r="E36" s="211" t="s">
        <v>35</v>
      </c>
      <c r="F36" s="27">
        <v>5</v>
      </c>
      <c r="G36" s="21">
        <v>30</v>
      </c>
      <c r="H36" s="21">
        <v>5</v>
      </c>
      <c r="I36" s="21">
        <v>70</v>
      </c>
      <c r="J36" s="24" t="s">
        <v>35</v>
      </c>
      <c r="K36" s="290">
        <v>1040</v>
      </c>
      <c r="M36" s="47"/>
      <c r="N36" s="47"/>
      <c r="O36" s="47"/>
      <c r="P36" s="47"/>
      <c r="Q36" s="47"/>
      <c r="R36" s="47"/>
      <c r="S36" s="47"/>
      <c r="T36" s="47"/>
      <c r="U36" s="47"/>
      <c r="V36" s="47"/>
    </row>
    <row r="37" spans="1:22" s="11" customFormat="1" ht="13.5" thickBot="1" x14ac:dyDescent="0.25">
      <c r="A37" s="22" t="s">
        <v>32</v>
      </c>
      <c r="B37" s="212">
        <v>1015</v>
      </c>
      <c r="C37" s="213">
        <v>80</v>
      </c>
      <c r="D37" s="212">
        <v>15</v>
      </c>
      <c r="E37" s="213">
        <v>0</v>
      </c>
      <c r="F37" s="77">
        <v>135</v>
      </c>
      <c r="G37" s="23">
        <v>35</v>
      </c>
      <c r="H37" s="23">
        <v>155</v>
      </c>
      <c r="I37" s="23">
        <v>50</v>
      </c>
      <c r="J37" s="25">
        <v>5</v>
      </c>
      <c r="K37" s="309">
        <v>1490</v>
      </c>
      <c r="M37" s="47"/>
      <c r="N37" s="47"/>
      <c r="O37" s="47"/>
      <c r="P37" s="47"/>
      <c r="Q37" s="47"/>
      <c r="R37" s="47"/>
      <c r="S37" s="47"/>
      <c r="T37" s="47"/>
      <c r="U37" s="47"/>
      <c r="V37" s="47"/>
    </row>
    <row r="38" spans="1:22" x14ac:dyDescent="0.2">
      <c r="A38" s="690" t="s">
        <v>221</v>
      </c>
      <c r="B38" s="690"/>
      <c r="C38" s="690"/>
      <c r="D38" s="690"/>
      <c r="E38" s="690"/>
      <c r="F38" s="690"/>
      <c r="G38" s="690"/>
      <c r="H38" s="690"/>
      <c r="I38" s="690"/>
    </row>
    <row r="39" spans="1:22" x14ac:dyDescent="0.2">
      <c r="A39" s="194"/>
      <c r="B39" s="194"/>
      <c r="C39" s="194"/>
      <c r="D39" s="194"/>
      <c r="E39" s="194"/>
      <c r="F39" s="194"/>
      <c r="G39" s="194"/>
      <c r="H39" s="194"/>
      <c r="I39" s="194"/>
    </row>
    <row r="40" spans="1:22" x14ac:dyDescent="0.2">
      <c r="A40" s="51" t="s">
        <v>377</v>
      </c>
      <c r="B40" s="67"/>
      <c r="C40" s="67"/>
      <c r="D40" s="67"/>
      <c r="E40" s="67"/>
      <c r="F40" s="67"/>
      <c r="G40" s="67"/>
      <c r="H40" s="67"/>
      <c r="I40" s="67"/>
    </row>
    <row r="41" spans="1:22" x14ac:dyDescent="0.2">
      <c r="A41" s="61"/>
      <c r="B41" s="67"/>
      <c r="C41" s="67"/>
      <c r="D41" s="67"/>
      <c r="E41" s="67"/>
      <c r="F41" s="67"/>
      <c r="G41" s="67"/>
      <c r="H41" s="67"/>
      <c r="I41" s="67"/>
      <c r="M41"/>
      <c r="N41"/>
      <c r="O41"/>
      <c r="P41"/>
      <c r="Q41"/>
      <c r="R41"/>
    </row>
    <row r="42" spans="1:22" ht="76.5" x14ac:dyDescent="0.2">
      <c r="A42" s="63"/>
      <c r="B42" s="282" t="s">
        <v>122</v>
      </c>
      <c r="C42" s="282" t="s">
        <v>123</v>
      </c>
      <c r="D42" s="282" t="s">
        <v>124</v>
      </c>
      <c r="E42" s="282" t="s">
        <v>125</v>
      </c>
      <c r="F42" s="282" t="s">
        <v>71</v>
      </c>
      <c r="G42" s="282" t="s">
        <v>73</v>
      </c>
      <c r="H42" s="282" t="s">
        <v>176</v>
      </c>
      <c r="I42" s="282" t="s">
        <v>177</v>
      </c>
      <c r="J42" s="282" t="s">
        <v>178</v>
      </c>
      <c r="K42" s="282" t="s">
        <v>42</v>
      </c>
      <c r="L42"/>
      <c r="M42"/>
      <c r="N42"/>
      <c r="O42"/>
      <c r="P42"/>
      <c r="Q42"/>
      <c r="R42"/>
    </row>
    <row r="43" spans="1:22" x14ac:dyDescent="0.2">
      <c r="A43" s="579" t="s">
        <v>33</v>
      </c>
      <c r="B43" s="386">
        <f>B5/B$5</f>
        <v>1</v>
      </c>
      <c r="C43" s="386">
        <f t="shared" ref="C43:K43" si="0">C5/C$5</f>
        <v>1</v>
      </c>
      <c r="D43" s="386">
        <f t="shared" si="0"/>
        <v>1</v>
      </c>
      <c r="E43" s="386">
        <f t="shared" si="0"/>
        <v>1</v>
      </c>
      <c r="F43" s="386">
        <f t="shared" si="0"/>
        <v>1</v>
      </c>
      <c r="G43" s="386">
        <f t="shared" si="0"/>
        <v>1</v>
      </c>
      <c r="H43" s="386">
        <f t="shared" si="0"/>
        <v>1</v>
      </c>
      <c r="I43" s="386">
        <f t="shared" si="0"/>
        <v>1</v>
      </c>
      <c r="J43" s="386">
        <f t="shared" si="0"/>
        <v>1</v>
      </c>
      <c r="K43" s="386">
        <f t="shared" si="0"/>
        <v>1</v>
      </c>
      <c r="L43"/>
      <c r="M43"/>
      <c r="N43"/>
      <c r="O43"/>
      <c r="P43"/>
      <c r="Q43"/>
      <c r="R43"/>
    </row>
    <row r="44" spans="1:22" s="11" customFormat="1" ht="20.100000000000001" customHeight="1" x14ac:dyDescent="0.2">
      <c r="A44" s="55" t="s">
        <v>1</v>
      </c>
      <c r="B44" s="386">
        <f>IFERROR(B6/B$5, "-")</f>
        <v>4.5658682634730538E-2</v>
      </c>
      <c r="C44" s="386">
        <f t="shared" ref="C44:J44" si="1">IFERROR(C6/C$5, "-")</f>
        <v>3.5087719298245612E-2</v>
      </c>
      <c r="D44" s="386">
        <f t="shared" si="1"/>
        <v>1.8181818181818181E-2</v>
      </c>
      <c r="E44" s="386">
        <f t="shared" si="1"/>
        <v>0.05</v>
      </c>
      <c r="F44" s="386">
        <f t="shared" si="1"/>
        <v>6.4285714285714279E-2</v>
      </c>
      <c r="G44" s="386">
        <f t="shared" si="1"/>
        <v>5.7065217391304345E-2</v>
      </c>
      <c r="H44" s="386">
        <f t="shared" si="1"/>
        <v>2.3102310231023101E-2</v>
      </c>
      <c r="I44" s="386">
        <f t="shared" si="1"/>
        <v>3.3898305084745763E-2</v>
      </c>
      <c r="J44" s="386">
        <f t="shared" si="1"/>
        <v>0.15094339622641509</v>
      </c>
      <c r="K44" s="387">
        <f t="shared" ref="K44:K67" si="2">K6/K$5</f>
        <v>4.4517724649629019E-2</v>
      </c>
      <c r="L44"/>
      <c r="M44"/>
      <c r="N44"/>
      <c r="O44"/>
      <c r="P44"/>
      <c r="Q44"/>
      <c r="R44"/>
    </row>
    <row r="45" spans="1:22" s="11" customFormat="1" x14ac:dyDescent="0.2">
      <c r="A45" s="55" t="s">
        <v>2</v>
      </c>
      <c r="B45" s="113">
        <f t="shared" ref="B45:J75" si="3">IFERROR(B7/B$5, "-")</f>
        <v>2.9565868263473054E-2</v>
      </c>
      <c r="C45" s="113">
        <f t="shared" si="3"/>
        <v>4.2105263157894736E-2</v>
      </c>
      <c r="D45" s="113">
        <f t="shared" si="3"/>
        <v>6.9696969696969702E-2</v>
      </c>
      <c r="E45" s="113">
        <f t="shared" si="3"/>
        <v>0.05</v>
      </c>
      <c r="F45" s="113">
        <f t="shared" si="3"/>
        <v>1.7857142857142856E-2</v>
      </c>
      <c r="G45" s="113">
        <f t="shared" si="3"/>
        <v>4.619565217391304E-2</v>
      </c>
      <c r="H45" s="113">
        <f t="shared" si="3"/>
        <v>1.9801980198019802E-2</v>
      </c>
      <c r="I45" s="113">
        <f t="shared" si="3"/>
        <v>2.7118644067796609E-2</v>
      </c>
      <c r="J45" s="113">
        <f t="shared" si="3"/>
        <v>1.8867924528301886E-2</v>
      </c>
      <c r="K45" s="294">
        <f t="shared" si="2"/>
        <v>3.1739488870568835E-2</v>
      </c>
      <c r="M45"/>
      <c r="N45"/>
      <c r="O45"/>
      <c r="P45"/>
      <c r="Q45"/>
      <c r="R45"/>
    </row>
    <row r="46" spans="1:22" s="11" customFormat="1" x14ac:dyDescent="0.2">
      <c r="A46" s="55" t="s">
        <v>3</v>
      </c>
      <c r="B46" s="113">
        <f t="shared" si="3"/>
        <v>1.6279940119760479E-2</v>
      </c>
      <c r="C46" s="113">
        <f t="shared" si="3"/>
        <v>2.456140350877193E-2</v>
      </c>
      <c r="D46" s="113">
        <f t="shared" si="3"/>
        <v>6.9696969696969702E-2</v>
      </c>
      <c r="E46" s="113">
        <f t="shared" si="3"/>
        <v>0.05</v>
      </c>
      <c r="F46" s="113">
        <f t="shared" si="3"/>
        <v>2.1428571428571429E-2</v>
      </c>
      <c r="G46" s="113">
        <f t="shared" si="3"/>
        <v>1.358695652173913E-2</v>
      </c>
      <c r="H46" s="113">
        <f t="shared" si="3"/>
        <v>1.3201320132013201E-2</v>
      </c>
      <c r="I46" s="113">
        <f t="shared" si="3"/>
        <v>2.0338983050847456E-2</v>
      </c>
      <c r="J46" s="113">
        <f t="shared" si="3"/>
        <v>1.8867924528301886E-2</v>
      </c>
      <c r="K46" s="294">
        <f t="shared" si="2"/>
        <v>1.9098653476229733E-2</v>
      </c>
      <c r="M46"/>
      <c r="N46"/>
      <c r="O46"/>
      <c r="P46"/>
      <c r="Q46"/>
      <c r="R46"/>
    </row>
    <row r="47" spans="1:22" s="11" customFormat="1" x14ac:dyDescent="0.2">
      <c r="A47" s="55" t="s">
        <v>4</v>
      </c>
      <c r="B47" s="113">
        <f t="shared" si="3"/>
        <v>8.420658682634731E-3</v>
      </c>
      <c r="C47" s="113">
        <f t="shared" si="3"/>
        <v>1.4035087719298246E-2</v>
      </c>
      <c r="D47" s="113">
        <f t="shared" si="3"/>
        <v>6.0606060606060608E-2</v>
      </c>
      <c r="E47" s="113">
        <f t="shared" si="3"/>
        <v>0.05</v>
      </c>
      <c r="F47" s="113">
        <f t="shared" si="3"/>
        <v>1.7857142857142856E-2</v>
      </c>
      <c r="G47" s="113">
        <f t="shared" si="3"/>
        <v>2.1739130434782608E-2</v>
      </c>
      <c r="H47" s="113">
        <f t="shared" si="3"/>
        <v>6.6006600660066007E-3</v>
      </c>
      <c r="I47" s="113">
        <f t="shared" si="3"/>
        <v>1.3559322033898305E-2</v>
      </c>
      <c r="J47" s="113">
        <f t="shared" si="3"/>
        <v>0</v>
      </c>
      <c r="K47" s="294">
        <f t="shared" si="2"/>
        <v>1.2228634240175873E-2</v>
      </c>
      <c r="M47"/>
      <c r="N47"/>
      <c r="O47"/>
      <c r="P47"/>
      <c r="Q47"/>
      <c r="R47"/>
    </row>
    <row r="48" spans="1:22" s="11" customFormat="1" ht="20.100000000000001" customHeight="1" x14ac:dyDescent="0.2">
      <c r="A48" s="55" t="s">
        <v>5</v>
      </c>
      <c r="B48" s="113">
        <f t="shared" si="3"/>
        <v>1.5157185628742515E-2</v>
      </c>
      <c r="C48" s="113">
        <f t="shared" si="3"/>
        <v>4.5614035087719301E-2</v>
      </c>
      <c r="D48" s="113" t="str">
        <f t="shared" si="3"/>
        <v>-</v>
      </c>
      <c r="E48" s="113" t="str">
        <f t="shared" si="3"/>
        <v>-</v>
      </c>
      <c r="F48" s="113">
        <f t="shared" si="3"/>
        <v>1.4285714285714285E-2</v>
      </c>
      <c r="G48" s="113">
        <f t="shared" si="3"/>
        <v>1.0869565217391304E-2</v>
      </c>
      <c r="H48" s="113">
        <f t="shared" si="3"/>
        <v>1.3201320132013201E-2</v>
      </c>
      <c r="I48" s="113">
        <f t="shared" si="3"/>
        <v>1.6949152542372881E-2</v>
      </c>
      <c r="J48" s="113">
        <f t="shared" si="3"/>
        <v>0</v>
      </c>
      <c r="K48" s="294">
        <f t="shared" si="2"/>
        <v>1.5251442704039572E-2</v>
      </c>
      <c r="M48"/>
      <c r="N48"/>
      <c r="O48"/>
      <c r="P48"/>
      <c r="Q48"/>
      <c r="R48"/>
    </row>
    <row r="49" spans="1:18" s="11" customFormat="1" x14ac:dyDescent="0.2">
      <c r="A49" s="55" t="s">
        <v>6</v>
      </c>
      <c r="B49" s="113">
        <f t="shared" si="3"/>
        <v>2.3390718562874252E-2</v>
      </c>
      <c r="C49" s="113">
        <f t="shared" si="3"/>
        <v>2.1052631578947368E-2</v>
      </c>
      <c r="D49" s="113">
        <f t="shared" si="3"/>
        <v>3.3333333333333333E-2</v>
      </c>
      <c r="E49" s="113">
        <f t="shared" si="3"/>
        <v>0.05</v>
      </c>
      <c r="F49" s="113">
        <f t="shared" si="3"/>
        <v>4.642857142857143E-2</v>
      </c>
      <c r="G49" s="113">
        <f t="shared" si="3"/>
        <v>4.3478260869565216E-2</v>
      </c>
      <c r="H49" s="113">
        <f t="shared" si="3"/>
        <v>9.9009900990099011E-3</v>
      </c>
      <c r="I49" s="113">
        <f t="shared" si="3"/>
        <v>3.0508474576271188E-2</v>
      </c>
      <c r="J49" s="113">
        <f t="shared" si="3"/>
        <v>0</v>
      </c>
      <c r="K49" s="294">
        <f t="shared" si="2"/>
        <v>2.5281670788678209E-2</v>
      </c>
      <c r="M49"/>
      <c r="N49"/>
      <c r="O49"/>
      <c r="P49"/>
      <c r="Q49"/>
      <c r="R49"/>
    </row>
    <row r="50" spans="1:18" s="11" customFormat="1" x14ac:dyDescent="0.2">
      <c r="A50" s="55" t="s">
        <v>7</v>
      </c>
      <c r="B50" s="113">
        <f t="shared" si="3"/>
        <v>3.2559880239520958E-2</v>
      </c>
      <c r="C50" s="113">
        <f t="shared" si="3"/>
        <v>7.0175438596491229E-3</v>
      </c>
      <c r="D50" s="113">
        <f t="shared" si="3"/>
        <v>8.1818181818181818E-2</v>
      </c>
      <c r="E50" s="113">
        <f t="shared" si="3"/>
        <v>0.05</v>
      </c>
      <c r="F50" s="113">
        <f t="shared" si="3"/>
        <v>0.05</v>
      </c>
      <c r="G50" s="113">
        <f t="shared" si="3"/>
        <v>9.7826086956521743E-2</v>
      </c>
      <c r="H50" s="113">
        <f t="shared" si="3"/>
        <v>7.590759075907591E-2</v>
      </c>
      <c r="I50" s="113">
        <f t="shared" si="3"/>
        <v>5.0847457627118647E-2</v>
      </c>
      <c r="J50" s="113">
        <f t="shared" si="3"/>
        <v>0</v>
      </c>
      <c r="K50" s="294">
        <f t="shared" si="2"/>
        <v>4.0120912338554547E-2</v>
      </c>
      <c r="M50"/>
      <c r="N50"/>
      <c r="O50"/>
      <c r="P50"/>
      <c r="Q50"/>
      <c r="R50"/>
    </row>
    <row r="51" spans="1:18" s="11" customFormat="1" x14ac:dyDescent="0.2">
      <c r="A51" s="55" t="s">
        <v>8</v>
      </c>
      <c r="B51" s="113">
        <f t="shared" si="3"/>
        <v>2.0396706586826348E-2</v>
      </c>
      <c r="C51" s="113">
        <f t="shared" si="3"/>
        <v>2.1052631578947368E-2</v>
      </c>
      <c r="D51" s="113">
        <f t="shared" si="3"/>
        <v>2.7272727272727271E-2</v>
      </c>
      <c r="E51" s="113">
        <f t="shared" si="3"/>
        <v>0.05</v>
      </c>
      <c r="F51" s="113">
        <f t="shared" si="3"/>
        <v>3.5714285714285713E-3</v>
      </c>
      <c r="G51" s="113">
        <f t="shared" si="3"/>
        <v>2.4456521739130436E-2</v>
      </c>
      <c r="H51" s="113" t="str">
        <f t="shared" si="3"/>
        <v>-</v>
      </c>
      <c r="I51" s="113">
        <f t="shared" si="3"/>
        <v>9.4915254237288138E-2</v>
      </c>
      <c r="J51" s="113">
        <f t="shared" si="3"/>
        <v>0</v>
      </c>
      <c r="K51" s="294">
        <f t="shared" si="2"/>
        <v>2.2258862324814509E-2</v>
      </c>
      <c r="M51"/>
      <c r="N51"/>
      <c r="O51"/>
      <c r="P51"/>
      <c r="Q51"/>
      <c r="R51"/>
    </row>
    <row r="52" spans="1:18" s="11" customFormat="1" ht="20.100000000000001" customHeight="1" x14ac:dyDescent="0.2">
      <c r="A52" s="55" t="s">
        <v>9</v>
      </c>
      <c r="B52" s="113">
        <f t="shared" si="3"/>
        <v>7.2979041916167667E-3</v>
      </c>
      <c r="C52" s="113">
        <f t="shared" si="3"/>
        <v>1.0526315789473684E-2</v>
      </c>
      <c r="D52" s="113">
        <f t="shared" si="3"/>
        <v>5.7575757575757579E-2</v>
      </c>
      <c r="E52" s="113">
        <f t="shared" si="3"/>
        <v>0.1</v>
      </c>
      <c r="F52" s="113">
        <f t="shared" si="3"/>
        <v>3.5714285714285712E-2</v>
      </c>
      <c r="G52" s="113">
        <f t="shared" si="3"/>
        <v>0</v>
      </c>
      <c r="H52" s="113">
        <f t="shared" si="3"/>
        <v>6.6006600660066007E-3</v>
      </c>
      <c r="I52" s="113">
        <f t="shared" si="3"/>
        <v>3.3898305084745762E-3</v>
      </c>
      <c r="J52" s="113" t="str">
        <f t="shared" si="3"/>
        <v>-</v>
      </c>
      <c r="K52" s="294">
        <f t="shared" si="2"/>
        <v>1.0442429238801869E-2</v>
      </c>
      <c r="M52"/>
      <c r="N52"/>
      <c r="O52"/>
      <c r="P52"/>
      <c r="Q52"/>
      <c r="R52"/>
    </row>
    <row r="53" spans="1:18" s="11" customFormat="1" x14ac:dyDescent="0.2">
      <c r="A53" s="55" t="s">
        <v>10</v>
      </c>
      <c r="B53" s="113">
        <f t="shared" si="3"/>
        <v>2.0958083832335328E-2</v>
      </c>
      <c r="C53" s="113">
        <f t="shared" si="3"/>
        <v>3.5087719298245612E-2</v>
      </c>
      <c r="D53" s="113">
        <f t="shared" si="3"/>
        <v>2.7272727272727271E-2</v>
      </c>
      <c r="E53" s="113">
        <f t="shared" si="3"/>
        <v>0.05</v>
      </c>
      <c r="F53" s="113">
        <f t="shared" si="3"/>
        <v>3.5714285714285712E-2</v>
      </c>
      <c r="G53" s="113">
        <f t="shared" si="3"/>
        <v>1.0869565217391304E-2</v>
      </c>
      <c r="H53" s="113">
        <f t="shared" si="3"/>
        <v>1.9801980198019802E-2</v>
      </c>
      <c r="I53" s="113">
        <f t="shared" si="3"/>
        <v>1.6949152542372881E-2</v>
      </c>
      <c r="J53" s="113">
        <f t="shared" si="3"/>
        <v>0</v>
      </c>
      <c r="K53" s="294">
        <f t="shared" si="2"/>
        <v>2.17092607859302E-2</v>
      </c>
      <c r="M53"/>
      <c r="N53"/>
      <c r="O53"/>
      <c r="P53"/>
      <c r="Q53"/>
      <c r="R53"/>
    </row>
    <row r="54" spans="1:18" s="11" customFormat="1" x14ac:dyDescent="0.2">
      <c r="A54" s="55" t="s">
        <v>11</v>
      </c>
      <c r="B54" s="113">
        <f t="shared" si="3"/>
        <v>7.2979041916167667E-3</v>
      </c>
      <c r="C54" s="113">
        <f t="shared" si="3"/>
        <v>1.0526315789473684E-2</v>
      </c>
      <c r="D54" s="113">
        <f t="shared" si="3"/>
        <v>3.3333333333333333E-2</v>
      </c>
      <c r="E54" s="113">
        <f t="shared" si="3"/>
        <v>0.05</v>
      </c>
      <c r="F54" s="113">
        <f t="shared" si="3"/>
        <v>1.4285714285714285E-2</v>
      </c>
      <c r="G54" s="113">
        <f t="shared" si="3"/>
        <v>8.152173913043478E-3</v>
      </c>
      <c r="H54" s="113">
        <f t="shared" si="3"/>
        <v>6.6006600660066007E-3</v>
      </c>
      <c r="I54" s="113">
        <f t="shared" si="3"/>
        <v>3.3898305084745762E-3</v>
      </c>
      <c r="J54" s="113">
        <f t="shared" si="3"/>
        <v>0</v>
      </c>
      <c r="K54" s="294">
        <f t="shared" si="2"/>
        <v>8.6562242374278644E-3</v>
      </c>
      <c r="M54"/>
      <c r="N54"/>
      <c r="O54"/>
      <c r="P54"/>
      <c r="Q54"/>
      <c r="R54"/>
    </row>
    <row r="55" spans="1:18" s="11" customFormat="1" x14ac:dyDescent="0.2">
      <c r="A55" s="55" t="s">
        <v>12</v>
      </c>
      <c r="B55" s="113">
        <f t="shared" si="3"/>
        <v>0.1122754491017964</v>
      </c>
      <c r="C55" s="113">
        <f t="shared" si="3"/>
        <v>4.2105263157894736E-2</v>
      </c>
      <c r="D55" s="113">
        <f t="shared" si="3"/>
        <v>9.0909090909090905E-3</v>
      </c>
      <c r="E55" s="113">
        <f t="shared" si="3"/>
        <v>0</v>
      </c>
      <c r="F55" s="113">
        <f t="shared" si="3"/>
        <v>4.2857142857142858E-2</v>
      </c>
      <c r="G55" s="113">
        <f t="shared" si="3"/>
        <v>5.434782608695652E-3</v>
      </c>
      <c r="H55" s="113">
        <f t="shared" si="3"/>
        <v>1.3201320132013201E-2</v>
      </c>
      <c r="I55" s="113">
        <f t="shared" si="3"/>
        <v>3.3898305084745762E-3</v>
      </c>
      <c r="J55" s="113">
        <f t="shared" si="3"/>
        <v>0.30188679245283018</v>
      </c>
      <c r="K55" s="294">
        <f t="shared" si="2"/>
        <v>8.9172849683979122E-2</v>
      </c>
      <c r="M55"/>
      <c r="N55"/>
      <c r="O55"/>
      <c r="P55"/>
      <c r="Q55"/>
      <c r="R55"/>
    </row>
    <row r="56" spans="1:18" s="11" customFormat="1" ht="20.100000000000001" customHeight="1" x14ac:dyDescent="0.2">
      <c r="A56" s="55" t="s">
        <v>13</v>
      </c>
      <c r="B56" s="113">
        <f t="shared" si="3"/>
        <v>3.929640718562874E-3</v>
      </c>
      <c r="C56" s="113">
        <f t="shared" si="3"/>
        <v>3.5087719298245615E-3</v>
      </c>
      <c r="D56" s="113">
        <f t="shared" si="3"/>
        <v>3.0303030303030303E-3</v>
      </c>
      <c r="E56" s="113">
        <f t="shared" si="3"/>
        <v>0</v>
      </c>
      <c r="F56" s="113">
        <f t="shared" si="3"/>
        <v>0</v>
      </c>
      <c r="G56" s="113">
        <f t="shared" si="3"/>
        <v>1.0869565217391304E-2</v>
      </c>
      <c r="H56" s="113">
        <f t="shared" si="3"/>
        <v>0</v>
      </c>
      <c r="I56" s="113">
        <f t="shared" si="3"/>
        <v>0</v>
      </c>
      <c r="J56" s="113" t="str">
        <f t="shared" si="3"/>
        <v>-</v>
      </c>
      <c r="K56" s="294">
        <f t="shared" si="2"/>
        <v>3.8472107721901623E-3</v>
      </c>
      <c r="M56"/>
      <c r="N56"/>
      <c r="O56"/>
      <c r="P56"/>
      <c r="Q56"/>
      <c r="R56"/>
    </row>
    <row r="57" spans="1:18" s="11" customFormat="1" x14ac:dyDescent="0.2">
      <c r="A57" s="55" t="s">
        <v>14</v>
      </c>
      <c r="B57" s="113">
        <f t="shared" si="3"/>
        <v>2.2829341317365269E-2</v>
      </c>
      <c r="C57" s="113">
        <f t="shared" si="3"/>
        <v>9.4736842105263161E-2</v>
      </c>
      <c r="D57" s="113">
        <f t="shared" si="3"/>
        <v>4.2424242424242427E-2</v>
      </c>
      <c r="E57" s="113">
        <f t="shared" si="3"/>
        <v>0</v>
      </c>
      <c r="F57" s="113">
        <f t="shared" si="3"/>
        <v>0.05</v>
      </c>
      <c r="G57" s="113">
        <f t="shared" si="3"/>
        <v>2.1739130434782608E-2</v>
      </c>
      <c r="H57" s="113">
        <f t="shared" si="3"/>
        <v>1.65016501650165E-2</v>
      </c>
      <c r="I57" s="113">
        <f t="shared" si="3"/>
        <v>5.4237288135593219E-2</v>
      </c>
      <c r="J57" s="113">
        <f t="shared" si="3"/>
        <v>0</v>
      </c>
      <c r="K57" s="294">
        <f t="shared" si="2"/>
        <v>2.8304479252541908E-2</v>
      </c>
      <c r="M57"/>
      <c r="N57"/>
      <c r="O57"/>
      <c r="P57"/>
      <c r="Q57"/>
      <c r="R57"/>
    </row>
    <row r="58" spans="1:18" s="11" customFormat="1" x14ac:dyDescent="0.2">
      <c r="A58" s="55" t="s">
        <v>15</v>
      </c>
      <c r="B58" s="113">
        <f t="shared" si="3"/>
        <v>6.9985029940119764E-2</v>
      </c>
      <c r="C58" s="113">
        <f t="shared" si="3"/>
        <v>0.10877192982456141</v>
      </c>
      <c r="D58" s="113">
        <f t="shared" si="3"/>
        <v>1.8181818181818181E-2</v>
      </c>
      <c r="E58" s="113">
        <f t="shared" si="3"/>
        <v>0.1</v>
      </c>
      <c r="F58" s="113">
        <f t="shared" si="3"/>
        <v>6.4285714285714279E-2</v>
      </c>
      <c r="G58" s="113">
        <f t="shared" si="3"/>
        <v>8.1521739130434784E-2</v>
      </c>
      <c r="H58" s="113">
        <f t="shared" si="3"/>
        <v>6.6006600660066E-2</v>
      </c>
      <c r="I58" s="113">
        <f t="shared" si="3"/>
        <v>0.10508474576271186</v>
      </c>
      <c r="J58" s="113">
        <f t="shared" si="3"/>
        <v>7.5471698113207544E-2</v>
      </c>
      <c r="K58" s="294">
        <f t="shared" si="2"/>
        <v>7.0898598516075842E-2</v>
      </c>
      <c r="M58"/>
      <c r="N58"/>
      <c r="O58"/>
      <c r="P58"/>
      <c r="Q58"/>
      <c r="R58"/>
    </row>
    <row r="59" spans="1:18" s="11" customFormat="1" x14ac:dyDescent="0.2">
      <c r="A59" s="55" t="s">
        <v>16</v>
      </c>
      <c r="B59" s="113">
        <f t="shared" si="3"/>
        <v>0.17065868263473055</v>
      </c>
      <c r="C59" s="113">
        <f t="shared" si="3"/>
        <v>6.3157894736842107E-2</v>
      </c>
      <c r="D59" s="113">
        <f t="shared" si="3"/>
        <v>3.0303030303030303E-3</v>
      </c>
      <c r="E59" s="113">
        <f t="shared" si="3"/>
        <v>0.05</v>
      </c>
      <c r="F59" s="113">
        <f t="shared" si="3"/>
        <v>9.6428571428571433E-2</v>
      </c>
      <c r="G59" s="113">
        <f t="shared" si="3"/>
        <v>8.9673913043478257E-2</v>
      </c>
      <c r="H59" s="113">
        <f t="shared" si="3"/>
        <v>0.37293729372937295</v>
      </c>
      <c r="I59" s="113">
        <f t="shared" si="3"/>
        <v>8.4745762711864403E-2</v>
      </c>
      <c r="J59" s="113">
        <f t="shared" si="3"/>
        <v>0.22641509433962265</v>
      </c>
      <c r="K59" s="294">
        <f t="shared" si="2"/>
        <v>0.15704863973619126</v>
      </c>
      <c r="M59"/>
      <c r="N59"/>
      <c r="O59"/>
      <c r="P59"/>
      <c r="Q59"/>
      <c r="R59"/>
    </row>
    <row r="60" spans="1:18" s="11" customFormat="1" ht="20.100000000000001" customHeight="1" x14ac:dyDescent="0.2">
      <c r="A60" s="55" t="s">
        <v>17</v>
      </c>
      <c r="B60" s="113">
        <f t="shared" si="3"/>
        <v>3.8173652694610781E-2</v>
      </c>
      <c r="C60" s="113">
        <f t="shared" si="3"/>
        <v>2.8070175438596492E-2</v>
      </c>
      <c r="D60" s="113">
        <f t="shared" si="3"/>
        <v>1.8181818181818181E-2</v>
      </c>
      <c r="E60" s="113" t="str">
        <f t="shared" si="3"/>
        <v>-</v>
      </c>
      <c r="F60" s="113">
        <f t="shared" si="3"/>
        <v>1.7857142857142856E-2</v>
      </c>
      <c r="G60" s="113">
        <f t="shared" si="3"/>
        <v>1.358695652173913E-2</v>
      </c>
      <c r="H60" s="113">
        <f t="shared" si="3"/>
        <v>1.9801980198019802E-2</v>
      </c>
      <c r="I60" s="113">
        <f t="shared" si="3"/>
        <v>2.3728813559322035E-2</v>
      </c>
      <c r="J60" s="113">
        <f t="shared" si="3"/>
        <v>0</v>
      </c>
      <c r="K60" s="294">
        <f t="shared" si="2"/>
        <v>3.3113492717779608E-2</v>
      </c>
      <c r="M60"/>
      <c r="N60"/>
      <c r="O60"/>
      <c r="P60"/>
      <c r="Q60"/>
      <c r="R60"/>
    </row>
    <row r="61" spans="1:18" s="11" customFormat="1" x14ac:dyDescent="0.2">
      <c r="A61" s="55" t="s">
        <v>18</v>
      </c>
      <c r="B61" s="113">
        <f t="shared" si="3"/>
        <v>4.8652694610778445E-3</v>
      </c>
      <c r="C61" s="113">
        <f t="shared" si="3"/>
        <v>7.0175438596491229E-3</v>
      </c>
      <c r="D61" s="113">
        <f t="shared" si="3"/>
        <v>0</v>
      </c>
      <c r="E61" s="113" t="str">
        <f t="shared" si="3"/>
        <v>-</v>
      </c>
      <c r="F61" s="113">
        <f t="shared" si="3"/>
        <v>3.5714285714285713E-3</v>
      </c>
      <c r="G61" s="113">
        <f t="shared" si="3"/>
        <v>1.0869565217391304E-2</v>
      </c>
      <c r="H61" s="113">
        <f t="shared" si="3"/>
        <v>9.9009900990099011E-3</v>
      </c>
      <c r="I61" s="113">
        <f t="shared" si="3"/>
        <v>3.3898305084745762E-3</v>
      </c>
      <c r="J61" s="113" t="str">
        <f t="shared" si="3"/>
        <v>-</v>
      </c>
      <c r="K61" s="294">
        <f t="shared" si="2"/>
        <v>5.2212146194009343E-3</v>
      </c>
      <c r="M61"/>
      <c r="N61"/>
      <c r="O61"/>
      <c r="P61"/>
      <c r="Q61"/>
      <c r="R61"/>
    </row>
    <row r="62" spans="1:18" s="11" customFormat="1" x14ac:dyDescent="0.2">
      <c r="A62" s="55" t="s">
        <v>19</v>
      </c>
      <c r="B62" s="113">
        <f t="shared" si="3"/>
        <v>1.5905688622754491E-2</v>
      </c>
      <c r="C62" s="113">
        <f t="shared" si="3"/>
        <v>1.0526315789473684E-2</v>
      </c>
      <c r="D62" s="113">
        <f t="shared" si="3"/>
        <v>1.5151515151515152E-2</v>
      </c>
      <c r="E62" s="113">
        <f t="shared" si="3"/>
        <v>0</v>
      </c>
      <c r="F62" s="113">
        <f t="shared" si="3"/>
        <v>0</v>
      </c>
      <c r="G62" s="113">
        <f t="shared" si="3"/>
        <v>0</v>
      </c>
      <c r="H62" s="113">
        <f t="shared" si="3"/>
        <v>1.3201320132013201E-2</v>
      </c>
      <c r="I62" s="113">
        <f t="shared" si="3"/>
        <v>0</v>
      </c>
      <c r="J62" s="113" t="str">
        <f t="shared" si="3"/>
        <v>-</v>
      </c>
      <c r="K62" s="294">
        <f t="shared" si="2"/>
        <v>1.3465237702665568E-2</v>
      </c>
      <c r="M62"/>
      <c r="N62"/>
      <c r="O62"/>
      <c r="P62"/>
      <c r="Q62"/>
      <c r="R62"/>
    </row>
    <row r="63" spans="1:18" s="11" customFormat="1" x14ac:dyDescent="0.2">
      <c r="A63" s="55" t="s">
        <v>20</v>
      </c>
      <c r="B63" s="113">
        <f t="shared" si="3"/>
        <v>9.730538922155689E-3</v>
      </c>
      <c r="C63" s="113">
        <f t="shared" si="3"/>
        <v>3.8596491228070177E-2</v>
      </c>
      <c r="D63" s="113">
        <f t="shared" si="3"/>
        <v>3.6363636363636362E-2</v>
      </c>
      <c r="E63" s="113">
        <f t="shared" si="3"/>
        <v>0.05</v>
      </c>
      <c r="F63" s="113">
        <f t="shared" si="3"/>
        <v>4.2857142857142858E-2</v>
      </c>
      <c r="G63" s="113">
        <f t="shared" si="3"/>
        <v>3.8043478260869568E-2</v>
      </c>
      <c r="H63" s="113">
        <f t="shared" si="3"/>
        <v>3.3003300330033004E-3</v>
      </c>
      <c r="I63" s="113">
        <f t="shared" si="3"/>
        <v>2.3728813559322035E-2</v>
      </c>
      <c r="J63" s="113">
        <f t="shared" si="3"/>
        <v>3.7735849056603772E-2</v>
      </c>
      <c r="K63" s="294">
        <f t="shared" si="2"/>
        <v>1.5388843088760649E-2</v>
      </c>
      <c r="M63"/>
      <c r="N63"/>
      <c r="O63"/>
      <c r="P63"/>
      <c r="Q63"/>
      <c r="R63"/>
    </row>
    <row r="64" spans="1:18" s="11" customFormat="1" ht="20.100000000000001" customHeight="1" x14ac:dyDescent="0.2">
      <c r="A64" s="55" t="s">
        <v>21</v>
      </c>
      <c r="B64" s="113">
        <f t="shared" si="3"/>
        <v>2.0583832335329341E-2</v>
      </c>
      <c r="C64" s="113">
        <f t="shared" si="3"/>
        <v>1.4035087719298246E-2</v>
      </c>
      <c r="D64" s="113">
        <f t="shared" si="3"/>
        <v>0.12424242424242424</v>
      </c>
      <c r="E64" s="113">
        <f t="shared" si="3"/>
        <v>0.1</v>
      </c>
      <c r="F64" s="113">
        <f t="shared" si="3"/>
        <v>1.7857142857142856E-2</v>
      </c>
      <c r="G64" s="113">
        <f t="shared" si="3"/>
        <v>3.8043478260869568E-2</v>
      </c>
      <c r="H64" s="113">
        <f t="shared" si="3"/>
        <v>0</v>
      </c>
      <c r="I64" s="113">
        <f t="shared" si="3"/>
        <v>9.4915254237288138E-2</v>
      </c>
      <c r="J64" s="113" t="str">
        <f t="shared" si="3"/>
        <v>-</v>
      </c>
      <c r="K64" s="294">
        <f t="shared" si="2"/>
        <v>2.8167078867820831E-2</v>
      </c>
      <c r="M64"/>
      <c r="N64"/>
      <c r="O64"/>
      <c r="P64"/>
      <c r="Q64"/>
      <c r="R64"/>
    </row>
    <row r="65" spans="1:18" s="11" customFormat="1" x14ac:dyDescent="0.2">
      <c r="A65" s="55" t="s">
        <v>22</v>
      </c>
      <c r="B65" s="113">
        <f t="shared" si="3"/>
        <v>6.7926646706586824E-2</v>
      </c>
      <c r="C65" s="113">
        <f t="shared" si="3"/>
        <v>0.10175438596491228</v>
      </c>
      <c r="D65" s="113">
        <f t="shared" si="3"/>
        <v>2.7272727272727271E-2</v>
      </c>
      <c r="E65" s="113">
        <f t="shared" si="3"/>
        <v>0.05</v>
      </c>
      <c r="F65" s="113">
        <f t="shared" si="3"/>
        <v>7.4999999999999997E-2</v>
      </c>
      <c r="G65" s="113">
        <f t="shared" si="3"/>
        <v>9.7826086956521743E-2</v>
      </c>
      <c r="H65" s="113">
        <f t="shared" si="3"/>
        <v>3.6303630363036306E-2</v>
      </c>
      <c r="I65" s="113">
        <f t="shared" si="3"/>
        <v>1.0169491525423728E-2</v>
      </c>
      <c r="J65" s="113">
        <f t="shared" si="3"/>
        <v>7.5471698113207544E-2</v>
      </c>
      <c r="K65" s="294">
        <f t="shared" si="2"/>
        <v>6.5539983511953837E-2</v>
      </c>
      <c r="M65"/>
      <c r="N65"/>
      <c r="O65"/>
      <c r="P65"/>
      <c r="Q65"/>
      <c r="R65"/>
    </row>
    <row r="66" spans="1:18" s="11" customFormat="1" x14ac:dyDescent="0.2">
      <c r="A66" s="55" t="s">
        <v>23</v>
      </c>
      <c r="B66" s="113">
        <f t="shared" si="3"/>
        <v>3.929640718562874E-3</v>
      </c>
      <c r="C66" s="113">
        <f t="shared" si="3"/>
        <v>0</v>
      </c>
      <c r="D66" s="113">
        <f t="shared" si="3"/>
        <v>0</v>
      </c>
      <c r="E66" s="113" t="str">
        <f t="shared" si="3"/>
        <v>-</v>
      </c>
      <c r="F66" s="113" t="str">
        <f t="shared" si="3"/>
        <v>-</v>
      </c>
      <c r="G66" s="113">
        <f t="shared" si="3"/>
        <v>8.152173913043478E-3</v>
      </c>
      <c r="H66" s="113">
        <f t="shared" si="3"/>
        <v>0</v>
      </c>
      <c r="I66" s="113">
        <f t="shared" si="3"/>
        <v>3.3898305084745762E-3</v>
      </c>
      <c r="J66" s="113" t="str">
        <f t="shared" si="3"/>
        <v>-</v>
      </c>
      <c r="K66" s="294">
        <f t="shared" si="2"/>
        <v>3.4350096180269306E-3</v>
      </c>
      <c r="M66"/>
      <c r="N66"/>
      <c r="O66"/>
      <c r="P66"/>
      <c r="Q66"/>
      <c r="R66"/>
    </row>
    <row r="67" spans="1:18" s="11" customFormat="1" x14ac:dyDescent="0.2">
      <c r="A67" s="55" t="s">
        <v>24</v>
      </c>
      <c r="B67" s="113">
        <f t="shared" si="3"/>
        <v>2.619760479041916E-2</v>
      </c>
      <c r="C67" s="113">
        <f t="shared" si="3"/>
        <v>3.1578947368421054E-2</v>
      </c>
      <c r="D67" s="113">
        <f t="shared" si="3"/>
        <v>3.0303030303030304E-2</v>
      </c>
      <c r="E67" s="113">
        <f t="shared" si="3"/>
        <v>0.05</v>
      </c>
      <c r="F67" s="113">
        <f t="shared" si="3"/>
        <v>5.3571428571428568E-2</v>
      </c>
      <c r="G67" s="113">
        <f t="shared" si="3"/>
        <v>2.717391304347826E-2</v>
      </c>
      <c r="H67" s="113">
        <f t="shared" si="3"/>
        <v>1.65016501650165E-2</v>
      </c>
      <c r="I67" s="113">
        <f t="shared" si="3"/>
        <v>3.3898305084745762E-3</v>
      </c>
      <c r="J67" s="113">
        <f t="shared" si="3"/>
        <v>1.8867924528301886E-2</v>
      </c>
      <c r="K67" s="294">
        <f t="shared" si="2"/>
        <v>2.6243473481725749E-2</v>
      </c>
      <c r="M67"/>
      <c r="N67"/>
      <c r="O67"/>
      <c r="P67"/>
      <c r="Q67"/>
      <c r="R67"/>
    </row>
    <row r="68" spans="1:18" s="11" customFormat="1" ht="20.100000000000001" customHeight="1" x14ac:dyDescent="0.2">
      <c r="A68" s="55" t="s">
        <v>25</v>
      </c>
      <c r="B68" s="113">
        <f t="shared" si="3"/>
        <v>2.5261976047904193E-2</v>
      </c>
      <c r="C68" s="113">
        <f t="shared" si="3"/>
        <v>1.0526315789473684E-2</v>
      </c>
      <c r="D68" s="113">
        <f t="shared" si="3"/>
        <v>9.0909090909090905E-3</v>
      </c>
      <c r="E68" s="113">
        <f t="shared" si="3"/>
        <v>0</v>
      </c>
      <c r="F68" s="113">
        <f t="shared" si="3"/>
        <v>1.7857142857142856E-2</v>
      </c>
      <c r="G68" s="113">
        <f t="shared" si="3"/>
        <v>1.6304347826086956E-2</v>
      </c>
      <c r="H68" s="113">
        <f t="shared" si="3"/>
        <v>1.9801980198019802E-2</v>
      </c>
      <c r="I68" s="113">
        <f t="shared" si="3"/>
        <v>3.7288135593220341E-2</v>
      </c>
      <c r="J68" s="113">
        <f t="shared" si="3"/>
        <v>1.8867924528301886E-2</v>
      </c>
      <c r="K68" s="294">
        <f t="shared" ref="K68:K75" si="4">K30/K$5</f>
        <v>2.3358065402583127E-2</v>
      </c>
      <c r="M68"/>
      <c r="N68"/>
      <c r="O68"/>
      <c r="P68"/>
      <c r="Q68"/>
      <c r="R68"/>
    </row>
    <row r="69" spans="1:18" s="11" customFormat="1" x14ac:dyDescent="0.2">
      <c r="A69" s="55" t="s">
        <v>26</v>
      </c>
      <c r="B69" s="113">
        <f t="shared" si="3"/>
        <v>2.0770958083832336E-2</v>
      </c>
      <c r="C69" s="113">
        <f t="shared" si="3"/>
        <v>7.0175438596491229E-3</v>
      </c>
      <c r="D69" s="113">
        <f t="shared" si="3"/>
        <v>2.7272727272727271E-2</v>
      </c>
      <c r="E69" s="113">
        <f t="shared" si="3"/>
        <v>0</v>
      </c>
      <c r="F69" s="113">
        <f t="shared" si="3"/>
        <v>1.0714285714285714E-2</v>
      </c>
      <c r="G69" s="113">
        <f t="shared" si="3"/>
        <v>2.9891304347826088E-2</v>
      </c>
      <c r="H69" s="113">
        <f t="shared" si="3"/>
        <v>1.65016501650165E-2</v>
      </c>
      <c r="I69" s="113">
        <f t="shared" si="3"/>
        <v>1.3559322033898305E-2</v>
      </c>
      <c r="J69" s="113" t="str">
        <f t="shared" si="3"/>
        <v>-</v>
      </c>
      <c r="K69" s="294">
        <f t="shared" si="4"/>
        <v>2.0060456169277274E-2</v>
      </c>
      <c r="M69"/>
      <c r="N69"/>
      <c r="O69"/>
      <c r="P69"/>
      <c r="Q69"/>
      <c r="R69"/>
    </row>
    <row r="70" spans="1:18" s="11" customFormat="1" x14ac:dyDescent="0.2">
      <c r="A70" s="55" t="s">
        <v>27</v>
      </c>
      <c r="B70" s="113">
        <f t="shared" si="3"/>
        <v>3.5553892215568861E-3</v>
      </c>
      <c r="C70" s="113">
        <f t="shared" si="3"/>
        <v>0</v>
      </c>
      <c r="D70" s="113">
        <f t="shared" si="3"/>
        <v>0</v>
      </c>
      <c r="E70" s="113" t="str">
        <f t="shared" si="3"/>
        <v>-</v>
      </c>
      <c r="F70" s="113">
        <f t="shared" si="3"/>
        <v>0</v>
      </c>
      <c r="G70" s="113">
        <f t="shared" si="3"/>
        <v>2.717391304347826E-3</v>
      </c>
      <c r="H70" s="113" t="str">
        <f t="shared" si="3"/>
        <v>-</v>
      </c>
      <c r="I70" s="113">
        <f t="shared" si="3"/>
        <v>6.7796610169491523E-3</v>
      </c>
      <c r="J70" s="113" t="str">
        <f t="shared" si="3"/>
        <v>-</v>
      </c>
      <c r="K70" s="294">
        <f t="shared" si="4"/>
        <v>3.1602088485847761E-3</v>
      </c>
      <c r="M70"/>
      <c r="N70"/>
      <c r="O70"/>
      <c r="P70"/>
      <c r="Q70"/>
      <c r="R70"/>
    </row>
    <row r="71" spans="1:18" s="11" customFormat="1" x14ac:dyDescent="0.2">
      <c r="A71" s="55" t="s">
        <v>28</v>
      </c>
      <c r="B71" s="113">
        <f t="shared" si="3"/>
        <v>2.1706586826347306E-2</v>
      </c>
      <c r="C71" s="113">
        <f t="shared" si="3"/>
        <v>1.4035087719298246E-2</v>
      </c>
      <c r="D71" s="113">
        <f t="shared" si="3"/>
        <v>1.5151515151515152E-2</v>
      </c>
      <c r="E71" s="113">
        <f t="shared" si="3"/>
        <v>0.05</v>
      </c>
      <c r="F71" s="113">
        <f t="shared" si="3"/>
        <v>2.8571428571428571E-2</v>
      </c>
      <c r="G71" s="113">
        <f t="shared" si="3"/>
        <v>3.8043478260869568E-2</v>
      </c>
      <c r="H71" s="113">
        <f t="shared" si="3"/>
        <v>1.65016501650165E-2</v>
      </c>
      <c r="I71" s="113">
        <f t="shared" si="3"/>
        <v>3.0508474576271188E-2</v>
      </c>
      <c r="J71" s="113" t="str">
        <f t="shared" si="3"/>
        <v>-</v>
      </c>
      <c r="K71" s="294">
        <f t="shared" si="4"/>
        <v>2.2258862324814509E-2</v>
      </c>
      <c r="M71"/>
      <c r="N71"/>
      <c r="O71"/>
      <c r="P71"/>
      <c r="Q71"/>
      <c r="R71"/>
    </row>
    <row r="72" spans="1:18" s="11" customFormat="1" ht="20.100000000000001" customHeight="1" x14ac:dyDescent="0.2">
      <c r="A72" s="55" t="s">
        <v>29</v>
      </c>
      <c r="B72" s="113">
        <f t="shared" si="3"/>
        <v>5.0711077844311378E-2</v>
      </c>
      <c r="C72" s="113">
        <f t="shared" si="3"/>
        <v>2.456140350877193E-2</v>
      </c>
      <c r="D72" s="113">
        <f t="shared" si="3"/>
        <v>0.10909090909090909</v>
      </c>
      <c r="E72" s="113">
        <f t="shared" si="3"/>
        <v>0</v>
      </c>
      <c r="F72" s="113">
        <f t="shared" si="3"/>
        <v>3.9285714285714285E-2</v>
      </c>
      <c r="G72" s="113">
        <f t="shared" si="3"/>
        <v>7.880434782608696E-2</v>
      </c>
      <c r="H72" s="113">
        <f t="shared" si="3"/>
        <v>5.6105610561056105E-2</v>
      </c>
      <c r="I72" s="113">
        <f t="shared" si="3"/>
        <v>5.4237288135593219E-2</v>
      </c>
      <c r="J72" s="113">
        <f t="shared" si="3"/>
        <v>1.8867924528301886E-2</v>
      </c>
      <c r="K72" s="294">
        <f t="shared" si="4"/>
        <v>5.3173948887056885E-2</v>
      </c>
      <c r="M72"/>
      <c r="N72"/>
      <c r="O72"/>
      <c r="P72"/>
      <c r="Q72"/>
      <c r="R72"/>
    </row>
    <row r="73" spans="1:18" s="11" customFormat="1" x14ac:dyDescent="0.2">
      <c r="A73" s="55" t="s">
        <v>30</v>
      </c>
      <c r="B73" s="113">
        <f t="shared" si="3"/>
        <v>1.5157185628742515E-2</v>
      </c>
      <c r="C73" s="113">
        <f t="shared" ref="C73:J75" si="5">IFERROR(C35/C$5, "-")</f>
        <v>3.1578947368421054E-2</v>
      </c>
      <c r="D73" s="113">
        <f t="shared" si="5"/>
        <v>3.0303030303030303E-3</v>
      </c>
      <c r="E73" s="113">
        <f t="shared" si="5"/>
        <v>0</v>
      </c>
      <c r="F73" s="113">
        <f t="shared" si="5"/>
        <v>2.5000000000000001E-2</v>
      </c>
      <c r="G73" s="113">
        <f t="shared" si="5"/>
        <v>2.717391304347826E-2</v>
      </c>
      <c r="H73" s="113">
        <f t="shared" si="5"/>
        <v>2.3102310231023101E-2</v>
      </c>
      <c r="I73" s="113">
        <f t="shared" si="5"/>
        <v>4.0677966101694912E-2</v>
      </c>
      <c r="J73" s="113" t="str">
        <f t="shared" si="5"/>
        <v>-</v>
      </c>
      <c r="K73" s="294">
        <f t="shared" si="4"/>
        <v>1.7312448474855729E-2</v>
      </c>
      <c r="M73"/>
      <c r="N73"/>
      <c r="O73"/>
      <c r="P73"/>
      <c r="Q73"/>
      <c r="R73"/>
    </row>
    <row r="74" spans="1:18" s="11" customFormat="1" x14ac:dyDescent="0.2">
      <c r="A74" s="55" t="s">
        <v>31</v>
      </c>
      <c r="B74" s="113">
        <f t="shared" si="3"/>
        <v>3.1062874251497005E-2</v>
      </c>
      <c r="C74" s="113">
        <f t="shared" si="5"/>
        <v>4.5614035087719301E-2</v>
      </c>
      <c r="D74" s="113">
        <f t="shared" si="5"/>
        <v>2.1212121212121213E-2</v>
      </c>
      <c r="E74" s="113" t="str">
        <f t="shared" si="5"/>
        <v>-</v>
      </c>
      <c r="F74" s="113">
        <f t="shared" si="5"/>
        <v>3.5714285714285713E-3</v>
      </c>
      <c r="G74" s="113">
        <f t="shared" si="5"/>
        <v>1.6304347826086956E-2</v>
      </c>
      <c r="H74" s="113">
        <f t="shared" si="5"/>
        <v>3.3003300330033004E-3</v>
      </c>
      <c r="I74" s="113">
        <f t="shared" si="5"/>
        <v>4.7457627118644069E-2</v>
      </c>
      <c r="J74" s="113" t="str">
        <f t="shared" si="5"/>
        <v>-</v>
      </c>
      <c r="K74" s="294">
        <f t="shared" si="4"/>
        <v>2.8579280021984062E-2</v>
      </c>
      <c r="M74"/>
      <c r="N74"/>
      <c r="O74"/>
      <c r="P74"/>
      <c r="Q74"/>
      <c r="R74"/>
    </row>
    <row r="75" spans="1:18" s="11" customFormat="1" x14ac:dyDescent="0.2">
      <c r="A75" s="59" t="s">
        <v>32</v>
      </c>
      <c r="B75" s="298">
        <f t="shared" si="3"/>
        <v>3.7986526946107782E-2</v>
      </c>
      <c r="C75" s="298">
        <f t="shared" si="5"/>
        <v>5.6140350877192984E-2</v>
      </c>
      <c r="D75" s="298">
        <f t="shared" si="5"/>
        <v>9.0909090909090905E-3</v>
      </c>
      <c r="E75" s="298">
        <f t="shared" si="5"/>
        <v>0</v>
      </c>
      <c r="F75" s="298">
        <f t="shared" si="5"/>
        <v>9.6428571428571433E-2</v>
      </c>
      <c r="G75" s="298">
        <f t="shared" si="5"/>
        <v>1.9021739130434784E-2</v>
      </c>
      <c r="H75" s="298">
        <f t="shared" si="5"/>
        <v>0.10231023102310231</v>
      </c>
      <c r="I75" s="298">
        <f t="shared" si="5"/>
        <v>3.3898305084745763E-2</v>
      </c>
      <c r="J75" s="298">
        <f t="shared" si="5"/>
        <v>1.8867924528301886E-2</v>
      </c>
      <c r="K75" s="295">
        <f t="shared" si="4"/>
        <v>4.0945314646881011E-2</v>
      </c>
      <c r="M75"/>
      <c r="N75"/>
      <c r="O75"/>
      <c r="P75"/>
      <c r="Q75"/>
      <c r="R75"/>
    </row>
    <row r="76" spans="1:18" x14ac:dyDescent="0.2">
      <c r="B76"/>
      <c r="C76"/>
      <c r="D76"/>
      <c r="E76"/>
      <c r="F76"/>
      <c r="G76"/>
      <c r="H76" s="47"/>
      <c r="I76" s="47"/>
    </row>
    <row r="77" spans="1:18" x14ac:dyDescent="0.2">
      <c r="B77" s="47"/>
      <c r="C77" s="47"/>
      <c r="D77" s="47"/>
      <c r="E77" s="47"/>
      <c r="F77" s="47"/>
      <c r="G77" s="47"/>
      <c r="H77" s="47"/>
      <c r="I77" s="47"/>
    </row>
    <row r="78" spans="1:18" x14ac:dyDescent="0.2">
      <c r="B78" s="47"/>
      <c r="C78" s="47"/>
      <c r="D78" s="47"/>
      <c r="E78" s="47"/>
      <c r="F78" s="47"/>
      <c r="G78" s="47"/>
      <c r="H78" s="47"/>
      <c r="I78" s="47"/>
    </row>
    <row r="79" spans="1:18" x14ac:dyDescent="0.2">
      <c r="B79" s="47"/>
      <c r="C79" s="47"/>
      <c r="D79" s="47"/>
      <c r="E79" s="47"/>
      <c r="F79" s="47"/>
      <c r="G79" s="47"/>
      <c r="H79" s="47"/>
      <c r="I79" s="47"/>
    </row>
    <row r="80" spans="1:18" x14ac:dyDescent="0.2">
      <c r="B80" s="47"/>
      <c r="C80" s="47"/>
      <c r="D80" s="47"/>
      <c r="E80" s="47"/>
      <c r="F80" s="47"/>
      <c r="G80" s="47"/>
      <c r="H80" s="47"/>
      <c r="I80" s="47"/>
    </row>
    <row r="81" spans="2:9" x14ac:dyDescent="0.2">
      <c r="B81" s="47"/>
      <c r="C81" s="47"/>
      <c r="D81" s="47"/>
      <c r="E81" s="47"/>
      <c r="F81" s="47"/>
      <c r="G81" s="47"/>
      <c r="H81" s="47"/>
      <c r="I81" s="47"/>
    </row>
    <row r="82" spans="2:9" x14ac:dyDescent="0.2">
      <c r="B82" s="47"/>
      <c r="C82" s="47"/>
      <c r="D82" s="47"/>
      <c r="E82" s="47"/>
      <c r="F82" s="47"/>
      <c r="G82" s="47"/>
      <c r="H82" s="47"/>
      <c r="I82" s="47"/>
    </row>
    <row r="83" spans="2:9" x14ac:dyDescent="0.2">
      <c r="B83" s="47"/>
      <c r="C83" s="47"/>
      <c r="D83" s="47"/>
      <c r="E83" s="47"/>
      <c r="F83" s="47"/>
      <c r="G83" s="47"/>
      <c r="H83" s="47"/>
      <c r="I83" s="47"/>
    </row>
    <row r="84" spans="2:9" x14ac:dyDescent="0.2">
      <c r="B84" s="47"/>
      <c r="C84" s="47"/>
      <c r="D84" s="47"/>
      <c r="E84" s="47"/>
      <c r="F84" s="47"/>
      <c r="G84" s="47"/>
      <c r="H84" s="47"/>
      <c r="I84" s="47"/>
    </row>
    <row r="85" spans="2:9" x14ac:dyDescent="0.2">
      <c r="B85" s="47"/>
      <c r="C85" s="47"/>
      <c r="D85" s="47"/>
      <c r="E85" s="47"/>
      <c r="F85" s="47"/>
      <c r="G85" s="47"/>
      <c r="H85" s="47"/>
      <c r="I85" s="47"/>
    </row>
    <row r="86" spans="2:9" x14ac:dyDescent="0.2">
      <c r="B86" s="47"/>
      <c r="C86" s="47"/>
      <c r="D86" s="47"/>
      <c r="E86" s="47"/>
      <c r="F86" s="47"/>
      <c r="G86" s="47"/>
      <c r="H86" s="47"/>
      <c r="I86" s="47"/>
    </row>
    <row r="87" spans="2:9" x14ac:dyDescent="0.2">
      <c r="B87" s="47"/>
      <c r="C87" s="47"/>
      <c r="D87" s="47"/>
      <c r="E87" s="47"/>
      <c r="F87" s="47"/>
      <c r="G87" s="47"/>
      <c r="H87" s="47"/>
      <c r="I87" s="47"/>
    </row>
    <row r="88" spans="2:9" x14ac:dyDescent="0.2">
      <c r="B88" s="47"/>
      <c r="C88" s="47"/>
      <c r="D88" s="47"/>
      <c r="E88" s="47"/>
      <c r="F88" s="47"/>
      <c r="G88" s="47"/>
      <c r="H88" s="47"/>
      <c r="I88" s="47"/>
    </row>
    <row r="89" spans="2:9" x14ac:dyDescent="0.2">
      <c r="B89" s="47"/>
      <c r="C89" s="47"/>
      <c r="D89" s="47"/>
      <c r="E89" s="47"/>
      <c r="F89" s="47"/>
      <c r="G89" s="47"/>
      <c r="H89" s="47"/>
      <c r="I89" s="47"/>
    </row>
    <row r="90" spans="2:9" x14ac:dyDescent="0.2">
      <c r="B90" s="47"/>
      <c r="C90" s="47"/>
      <c r="D90" s="47"/>
      <c r="E90" s="47"/>
      <c r="F90" s="47"/>
      <c r="G90" s="47"/>
      <c r="H90" s="47"/>
      <c r="I90" s="47"/>
    </row>
    <row r="91" spans="2:9" x14ac:dyDescent="0.2">
      <c r="B91" s="47"/>
      <c r="C91" s="47"/>
      <c r="D91" s="47"/>
      <c r="E91" s="47"/>
      <c r="F91" s="47"/>
      <c r="G91" s="47"/>
      <c r="H91" s="47"/>
      <c r="I91" s="47"/>
    </row>
    <row r="92" spans="2:9" x14ac:dyDescent="0.2">
      <c r="B92" s="47"/>
      <c r="C92" s="47"/>
      <c r="D92" s="47"/>
      <c r="E92" s="47"/>
      <c r="F92" s="47"/>
      <c r="G92" s="47"/>
      <c r="H92" s="47"/>
      <c r="I92" s="47"/>
    </row>
    <row r="93" spans="2:9" x14ac:dyDescent="0.2">
      <c r="B93" s="47"/>
      <c r="C93" s="47"/>
      <c r="D93" s="47"/>
      <c r="E93" s="47"/>
      <c r="F93" s="47"/>
      <c r="G93" s="47"/>
      <c r="H93" s="47"/>
      <c r="I93" s="47"/>
    </row>
    <row r="94" spans="2:9" x14ac:dyDescent="0.2">
      <c r="B94" s="47"/>
      <c r="C94" s="47"/>
      <c r="D94" s="47"/>
      <c r="E94" s="47"/>
      <c r="F94" s="47"/>
      <c r="G94" s="47"/>
      <c r="H94" s="47"/>
      <c r="I94" s="47"/>
    </row>
    <row r="95" spans="2:9" x14ac:dyDescent="0.2">
      <c r="B95" s="47"/>
      <c r="C95" s="47"/>
      <c r="D95" s="47"/>
      <c r="E95" s="47"/>
      <c r="F95" s="47"/>
      <c r="G95" s="47"/>
      <c r="H95" s="47"/>
      <c r="I95" s="47"/>
    </row>
    <row r="96" spans="2:9" x14ac:dyDescent="0.2">
      <c r="B96" s="47"/>
      <c r="C96" s="47"/>
      <c r="D96" s="47"/>
      <c r="E96" s="47"/>
      <c r="F96" s="47"/>
      <c r="G96" s="47"/>
      <c r="H96" s="47"/>
      <c r="I96" s="47"/>
    </row>
    <row r="97" spans="2:9" x14ac:dyDescent="0.2">
      <c r="B97" s="47"/>
      <c r="C97" s="47"/>
      <c r="D97" s="47"/>
      <c r="E97" s="47"/>
      <c r="F97" s="47"/>
      <c r="G97" s="47"/>
      <c r="H97" s="47"/>
      <c r="I97" s="47"/>
    </row>
    <row r="98" spans="2:9" x14ac:dyDescent="0.2">
      <c r="B98" s="47"/>
      <c r="C98" s="47"/>
      <c r="D98" s="47"/>
      <c r="E98" s="47"/>
      <c r="F98" s="47"/>
      <c r="G98" s="47"/>
      <c r="H98" s="47"/>
      <c r="I98" s="47"/>
    </row>
    <row r="99" spans="2:9" x14ac:dyDescent="0.2">
      <c r="B99" s="47"/>
      <c r="C99" s="47"/>
      <c r="D99" s="47"/>
      <c r="E99" s="47"/>
      <c r="F99" s="47"/>
      <c r="G99" s="47"/>
      <c r="H99" s="47"/>
      <c r="I99" s="47"/>
    </row>
    <row r="100" spans="2:9" x14ac:dyDescent="0.2">
      <c r="B100" s="47"/>
      <c r="C100" s="47"/>
      <c r="D100" s="47"/>
      <c r="E100" s="47"/>
      <c r="F100" s="47"/>
      <c r="G100" s="47"/>
      <c r="H100" s="47"/>
      <c r="I100" s="47"/>
    </row>
    <row r="101" spans="2:9" x14ac:dyDescent="0.2">
      <c r="B101" s="47"/>
      <c r="C101" s="47"/>
      <c r="D101" s="47"/>
      <c r="E101" s="47"/>
      <c r="F101" s="47"/>
      <c r="G101" s="47"/>
      <c r="H101" s="47"/>
      <c r="I101" s="47"/>
    </row>
    <row r="102" spans="2:9" x14ac:dyDescent="0.2">
      <c r="B102" s="47"/>
      <c r="C102" s="47"/>
      <c r="D102" s="47"/>
      <c r="E102" s="47"/>
      <c r="F102" s="47"/>
      <c r="G102" s="47"/>
      <c r="H102" s="47"/>
      <c r="I102" s="47"/>
    </row>
    <row r="103" spans="2:9" x14ac:dyDescent="0.2">
      <c r="B103" s="47"/>
      <c r="C103" s="47"/>
      <c r="D103" s="47"/>
      <c r="E103" s="47"/>
      <c r="F103" s="47"/>
      <c r="G103" s="47"/>
      <c r="H103" s="47"/>
      <c r="I103" s="47"/>
    </row>
    <row r="104" spans="2:9" x14ac:dyDescent="0.2">
      <c r="B104" s="47"/>
      <c r="C104" s="47"/>
      <c r="D104" s="47"/>
      <c r="E104" s="47"/>
      <c r="F104" s="47"/>
      <c r="G104" s="47"/>
      <c r="H104" s="47"/>
      <c r="I104" s="47"/>
    </row>
    <row r="105" spans="2:9" x14ac:dyDescent="0.2">
      <c r="B105" s="47"/>
      <c r="C105" s="47"/>
      <c r="D105" s="47"/>
      <c r="E105" s="47"/>
      <c r="F105" s="47"/>
      <c r="G105" s="47"/>
      <c r="H105" s="47"/>
      <c r="I105" s="47"/>
    </row>
    <row r="106" spans="2:9" x14ac:dyDescent="0.2">
      <c r="B106" s="47"/>
      <c r="C106" s="47"/>
      <c r="D106" s="47"/>
      <c r="E106" s="47"/>
      <c r="F106" s="47"/>
      <c r="G106" s="47"/>
      <c r="H106" s="47"/>
      <c r="I106" s="47"/>
    </row>
    <row r="107" spans="2:9" x14ac:dyDescent="0.2">
      <c r="B107" s="47"/>
      <c r="C107" s="47"/>
      <c r="D107" s="47"/>
      <c r="E107" s="47"/>
      <c r="F107" s="47"/>
      <c r="G107" s="47"/>
      <c r="H107" s="47"/>
      <c r="I107" s="47"/>
    </row>
    <row r="108" spans="2:9" x14ac:dyDescent="0.2">
      <c r="B108" s="47"/>
      <c r="C108" s="47"/>
      <c r="D108" s="47"/>
      <c r="E108" s="47"/>
      <c r="F108" s="47"/>
      <c r="G108" s="47"/>
      <c r="H108" s="47"/>
      <c r="I108" s="47"/>
    </row>
    <row r="109" spans="2:9" x14ac:dyDescent="0.2">
      <c r="B109" s="47"/>
      <c r="C109" s="47"/>
      <c r="D109" s="47"/>
      <c r="E109" s="47"/>
      <c r="F109" s="47"/>
      <c r="G109" s="47"/>
      <c r="H109" s="47"/>
      <c r="I109" s="47"/>
    </row>
    <row r="110" spans="2:9" x14ac:dyDescent="0.2">
      <c r="B110" s="47"/>
      <c r="C110" s="47"/>
      <c r="D110" s="47"/>
      <c r="E110" s="47"/>
      <c r="F110" s="47"/>
      <c r="G110" s="47"/>
      <c r="H110" s="47"/>
      <c r="I110" s="47"/>
    </row>
    <row r="111" spans="2:9" x14ac:dyDescent="0.2">
      <c r="B111" s="47"/>
      <c r="C111" s="47"/>
      <c r="D111" s="47"/>
      <c r="E111" s="47"/>
      <c r="F111" s="47"/>
      <c r="G111" s="47"/>
      <c r="H111" s="47"/>
      <c r="I111" s="47"/>
    </row>
    <row r="112" spans="2:9" x14ac:dyDescent="0.2">
      <c r="B112" s="47"/>
      <c r="C112" s="47"/>
      <c r="D112" s="47"/>
      <c r="E112" s="47"/>
      <c r="F112" s="47"/>
      <c r="G112" s="47"/>
      <c r="H112" s="47"/>
      <c r="I112" s="47"/>
    </row>
    <row r="113" spans="2:11" x14ac:dyDescent="0.2">
      <c r="B113" s="47"/>
      <c r="C113" s="47"/>
      <c r="D113" s="47"/>
      <c r="E113" s="47"/>
      <c r="F113" s="47"/>
      <c r="G113" s="47"/>
      <c r="H113" s="47"/>
      <c r="I113" s="47"/>
    </row>
    <row r="114" spans="2:11" x14ac:dyDescent="0.2">
      <c r="B114" s="47"/>
      <c r="C114" s="47"/>
      <c r="D114" s="47"/>
      <c r="E114" s="47"/>
      <c r="F114" s="47"/>
      <c r="G114" s="47"/>
      <c r="H114" s="47"/>
      <c r="I114" s="47"/>
    </row>
    <row r="115" spans="2:11" x14ac:dyDescent="0.2">
      <c r="B115" s="47"/>
      <c r="C115" s="47"/>
      <c r="D115" s="47"/>
      <c r="E115" s="47"/>
      <c r="F115" s="47"/>
      <c r="G115" s="47"/>
      <c r="H115" s="47"/>
      <c r="I115" s="47"/>
    </row>
    <row r="116" spans="2:11" x14ac:dyDescent="0.2">
      <c r="J116" s="64"/>
      <c r="K116" s="64"/>
    </row>
    <row r="117" spans="2:11" x14ac:dyDescent="0.2">
      <c r="J117" s="64"/>
      <c r="K117" s="64"/>
    </row>
  </sheetData>
  <mergeCells count="10">
    <mergeCell ref="J3:J4"/>
    <mergeCell ref="K3:K4"/>
    <mergeCell ref="A3:A4"/>
    <mergeCell ref="A38:I38"/>
    <mergeCell ref="B3:C3"/>
    <mergeCell ref="D3:E3"/>
    <mergeCell ref="F3:F4"/>
    <mergeCell ref="G3:G4"/>
    <mergeCell ref="H3:H4"/>
    <mergeCell ref="I3:I4"/>
  </mergeCells>
  <hyperlinks>
    <hyperlink ref="K1" location="Contents!A1" display="Back to contents"/>
  </hyperlink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tint="0.39997558519241921"/>
  </sheetPr>
  <dimension ref="A1:L77"/>
  <sheetViews>
    <sheetView showGridLines="0" tabSelected="1" workbookViewId="0">
      <selection activeCell="J5" sqref="J5"/>
    </sheetView>
  </sheetViews>
  <sheetFormatPr defaultColWidth="11.42578125" defaultRowHeight="12.75" x14ac:dyDescent="0.2"/>
  <cols>
    <col min="1" max="1" customWidth="true" style="47" width="21.0" collapsed="false"/>
    <col min="2" max="2" customWidth="true" style="47" width="16.85546875" collapsed="false"/>
    <col min="3" max="3" customWidth="true" style="47" width="15.7109375" collapsed="false"/>
    <col min="4" max="8" customWidth="true" style="47" width="16.85546875" collapsed="false"/>
    <col min="9" max="214" customWidth="true" style="47" width="11.42578125" collapsed="false"/>
    <col min="215" max="215" customWidth="true" style="47" width="25.0" collapsed="false"/>
    <col min="216" max="234" customWidth="true" style="47" width="11.42578125" collapsed="false"/>
    <col min="235" max="236" customWidth="true" style="47" width="13.0" collapsed="false"/>
    <col min="237" max="16384" style="47" width="11.42578125" collapsed="false"/>
  </cols>
  <sheetData>
    <row r="1" spans="1:12" x14ac:dyDescent="0.2">
      <c r="A1" s="51" t="s">
        <v>378</v>
      </c>
      <c r="I1" s="215" t="s">
        <v>131</v>
      </c>
    </row>
    <row r="3" spans="1:12" s="214" customFormat="1" ht="62.25" customHeight="1" x14ac:dyDescent="0.2">
      <c r="B3" s="694" t="s">
        <v>427</v>
      </c>
      <c r="C3" s="695"/>
      <c r="D3" s="694" t="s">
        <v>426</v>
      </c>
      <c r="E3" s="695"/>
      <c r="F3" s="694" t="s">
        <v>34</v>
      </c>
      <c r="G3" s="695"/>
      <c r="H3" s="220" t="s">
        <v>242</v>
      </c>
    </row>
    <row r="4" spans="1:12" s="214" customFormat="1" x14ac:dyDescent="0.2">
      <c r="B4" s="219" t="s">
        <v>140</v>
      </c>
      <c r="C4" s="219" t="s">
        <v>152</v>
      </c>
      <c r="D4" s="219" t="s">
        <v>140</v>
      </c>
      <c r="E4" s="219" t="s">
        <v>152</v>
      </c>
      <c r="F4" s="219" t="s">
        <v>140</v>
      </c>
      <c r="G4" s="219" t="s">
        <v>152</v>
      </c>
      <c r="H4" s="219" t="s">
        <v>140</v>
      </c>
    </row>
    <row r="5" spans="1:12" x14ac:dyDescent="0.2">
      <c r="A5" s="53" t="s">
        <v>33</v>
      </c>
      <c r="B5" s="217">
        <v>1525</v>
      </c>
      <c r="C5" s="218">
        <f>B5/H5</f>
        <v>4.1907117339928551E-2</v>
      </c>
      <c r="D5" s="216">
        <v>28370</v>
      </c>
      <c r="E5" s="218">
        <f>D5/H5</f>
        <v>0.77960978290739213</v>
      </c>
      <c r="F5" s="112">
        <v>6500</v>
      </c>
      <c r="G5" s="581">
        <f>F5/H5</f>
        <v>0.17862050013740038</v>
      </c>
      <c r="H5" s="54">
        <v>36390</v>
      </c>
    </row>
    <row r="6" spans="1:12" s="11" customFormat="1" ht="20.100000000000001" customHeight="1" x14ac:dyDescent="0.2">
      <c r="A6" s="20" t="s">
        <v>1</v>
      </c>
      <c r="B6" s="108">
        <v>50</v>
      </c>
      <c r="C6" s="218">
        <f t="shared" ref="C6:C37" si="0">B6/H6</f>
        <v>3.0864197530864196E-2</v>
      </c>
      <c r="D6" s="62">
        <v>1250</v>
      </c>
      <c r="E6" s="218">
        <f t="shared" ref="E6:E37" si="1">D6/H6</f>
        <v>0.77160493827160492</v>
      </c>
      <c r="F6" s="108">
        <v>320</v>
      </c>
      <c r="G6" s="218">
        <f t="shared" ref="G6:G37" si="2">F6/H6</f>
        <v>0.19753086419753085</v>
      </c>
      <c r="H6" s="80">
        <v>1620</v>
      </c>
      <c r="J6" s="47"/>
      <c r="K6" s="47"/>
      <c r="L6" s="47"/>
    </row>
    <row r="7" spans="1:12" s="11" customFormat="1" x14ac:dyDescent="0.2">
      <c r="A7" s="20" t="s">
        <v>2</v>
      </c>
      <c r="B7" s="108">
        <v>65</v>
      </c>
      <c r="C7" s="218">
        <f t="shared" si="0"/>
        <v>5.627705627705628E-2</v>
      </c>
      <c r="D7" s="62">
        <v>905</v>
      </c>
      <c r="E7" s="218">
        <f t="shared" si="1"/>
        <v>0.78354978354978355</v>
      </c>
      <c r="F7" s="108">
        <v>185</v>
      </c>
      <c r="G7" s="218">
        <f t="shared" si="2"/>
        <v>0.16017316017316016</v>
      </c>
      <c r="H7" s="80">
        <v>1155</v>
      </c>
      <c r="J7" s="47"/>
      <c r="K7" s="47"/>
      <c r="L7" s="47"/>
    </row>
    <row r="8" spans="1:12" s="11" customFormat="1" x14ac:dyDescent="0.2">
      <c r="A8" s="20" t="s">
        <v>3</v>
      </c>
      <c r="B8" s="108">
        <v>40</v>
      </c>
      <c r="C8" s="218">
        <f t="shared" si="0"/>
        <v>5.7553956834532377E-2</v>
      </c>
      <c r="D8" s="62">
        <v>550</v>
      </c>
      <c r="E8" s="218">
        <f t="shared" si="1"/>
        <v>0.79136690647482011</v>
      </c>
      <c r="F8" s="108">
        <v>105</v>
      </c>
      <c r="G8" s="218">
        <f t="shared" si="2"/>
        <v>0.15107913669064749</v>
      </c>
      <c r="H8" s="80">
        <v>695</v>
      </c>
      <c r="J8" s="47"/>
      <c r="K8" s="47"/>
      <c r="L8" s="47"/>
    </row>
    <row r="9" spans="1:12" s="11" customFormat="1" x14ac:dyDescent="0.2">
      <c r="A9" s="20" t="s">
        <v>4</v>
      </c>
      <c r="B9" s="108">
        <v>25</v>
      </c>
      <c r="C9" s="218">
        <f t="shared" si="0"/>
        <v>5.6179775280898875E-2</v>
      </c>
      <c r="D9" s="62">
        <v>330</v>
      </c>
      <c r="E9" s="218">
        <f t="shared" si="1"/>
        <v>0.7415730337078652</v>
      </c>
      <c r="F9" s="108">
        <v>90</v>
      </c>
      <c r="G9" s="218">
        <f t="shared" si="2"/>
        <v>0.20224719101123595</v>
      </c>
      <c r="H9" s="80">
        <v>445</v>
      </c>
      <c r="J9" s="47"/>
      <c r="K9" s="47"/>
      <c r="L9" s="47"/>
    </row>
    <row r="10" spans="1:12" s="11" customFormat="1" ht="20.100000000000001" customHeight="1" x14ac:dyDescent="0.2">
      <c r="A10" s="20" t="s">
        <v>5</v>
      </c>
      <c r="B10" s="108">
        <v>65</v>
      </c>
      <c r="C10" s="218">
        <f t="shared" si="0"/>
        <v>0.11711711711711711</v>
      </c>
      <c r="D10" s="62">
        <v>405</v>
      </c>
      <c r="E10" s="218">
        <f t="shared" si="1"/>
        <v>0.72972972972972971</v>
      </c>
      <c r="F10" s="108">
        <v>85</v>
      </c>
      <c r="G10" s="218">
        <f t="shared" si="2"/>
        <v>0.15315315315315314</v>
      </c>
      <c r="H10" s="80">
        <v>555</v>
      </c>
      <c r="J10" s="47"/>
      <c r="K10" s="47"/>
      <c r="L10" s="47"/>
    </row>
    <row r="11" spans="1:12" s="11" customFormat="1" x14ac:dyDescent="0.2">
      <c r="A11" s="20" t="s">
        <v>6</v>
      </c>
      <c r="B11" s="108">
        <v>40</v>
      </c>
      <c r="C11" s="218">
        <f t="shared" si="0"/>
        <v>4.3478260869565216E-2</v>
      </c>
      <c r="D11" s="62">
        <v>675</v>
      </c>
      <c r="E11" s="218">
        <f t="shared" si="1"/>
        <v>0.73369565217391308</v>
      </c>
      <c r="F11" s="108">
        <v>200</v>
      </c>
      <c r="G11" s="218">
        <f t="shared" si="2"/>
        <v>0.21739130434782608</v>
      </c>
      <c r="H11" s="80">
        <v>920</v>
      </c>
      <c r="J11" s="47"/>
      <c r="K11" s="47"/>
      <c r="L11" s="47"/>
    </row>
    <row r="12" spans="1:12" s="11" customFormat="1" x14ac:dyDescent="0.2">
      <c r="A12" s="20" t="s">
        <v>7</v>
      </c>
      <c r="B12" s="108">
        <v>15</v>
      </c>
      <c r="C12" s="218">
        <f t="shared" si="0"/>
        <v>1.0273972602739725E-2</v>
      </c>
      <c r="D12" s="62">
        <v>1005</v>
      </c>
      <c r="E12" s="218">
        <f t="shared" si="1"/>
        <v>0.68835616438356162</v>
      </c>
      <c r="F12" s="108">
        <v>440</v>
      </c>
      <c r="G12" s="218">
        <f t="shared" si="2"/>
        <v>0.30136986301369861</v>
      </c>
      <c r="H12" s="80">
        <v>1460</v>
      </c>
      <c r="J12" s="47"/>
      <c r="K12" s="47"/>
      <c r="L12" s="47"/>
    </row>
    <row r="13" spans="1:12" s="11" customFormat="1" x14ac:dyDescent="0.2">
      <c r="A13" s="20" t="s">
        <v>8</v>
      </c>
      <c r="B13" s="108">
        <v>30</v>
      </c>
      <c r="C13" s="218">
        <f t="shared" si="0"/>
        <v>3.7037037037037035E-2</v>
      </c>
      <c r="D13" s="62">
        <v>590</v>
      </c>
      <c r="E13" s="218">
        <f t="shared" si="1"/>
        <v>0.72839506172839508</v>
      </c>
      <c r="F13" s="108">
        <v>190</v>
      </c>
      <c r="G13" s="218">
        <f t="shared" si="2"/>
        <v>0.23456790123456789</v>
      </c>
      <c r="H13" s="80">
        <v>810</v>
      </c>
      <c r="J13" s="47"/>
      <c r="K13" s="47"/>
      <c r="L13" s="47"/>
    </row>
    <row r="14" spans="1:12" s="11" customFormat="1" ht="20.100000000000001" customHeight="1" x14ac:dyDescent="0.2">
      <c r="A14" s="20" t="s">
        <v>9</v>
      </c>
      <c r="B14" s="108">
        <v>20</v>
      </c>
      <c r="C14" s="218">
        <f t="shared" si="0"/>
        <v>5.2631578947368418E-2</v>
      </c>
      <c r="D14" s="62">
        <v>290</v>
      </c>
      <c r="E14" s="218">
        <f t="shared" si="1"/>
        <v>0.76315789473684215</v>
      </c>
      <c r="F14" s="108">
        <v>70</v>
      </c>
      <c r="G14" s="218">
        <f t="shared" si="2"/>
        <v>0.18421052631578946</v>
      </c>
      <c r="H14" s="80">
        <v>380</v>
      </c>
      <c r="J14" s="47"/>
      <c r="K14" s="47"/>
      <c r="L14" s="47"/>
    </row>
    <row r="15" spans="1:12" s="11" customFormat="1" x14ac:dyDescent="0.2">
      <c r="A15" s="20" t="s">
        <v>10</v>
      </c>
      <c r="B15" s="108">
        <v>55</v>
      </c>
      <c r="C15" s="218">
        <f t="shared" si="0"/>
        <v>6.9620253164556958E-2</v>
      </c>
      <c r="D15" s="62">
        <v>605</v>
      </c>
      <c r="E15" s="218">
        <f t="shared" si="1"/>
        <v>0.76582278481012656</v>
      </c>
      <c r="F15" s="108">
        <v>130</v>
      </c>
      <c r="G15" s="218">
        <f t="shared" si="2"/>
        <v>0.16455696202531644</v>
      </c>
      <c r="H15" s="80">
        <v>790</v>
      </c>
      <c r="J15" s="47"/>
      <c r="K15" s="47"/>
      <c r="L15" s="47"/>
    </row>
    <row r="16" spans="1:12" s="11" customFormat="1" x14ac:dyDescent="0.2">
      <c r="A16" s="20" t="s">
        <v>11</v>
      </c>
      <c r="B16" s="108">
        <v>15</v>
      </c>
      <c r="C16" s="218">
        <f t="shared" si="0"/>
        <v>4.7619047619047616E-2</v>
      </c>
      <c r="D16" s="62">
        <v>250</v>
      </c>
      <c r="E16" s="218">
        <f t="shared" si="1"/>
        <v>0.79365079365079361</v>
      </c>
      <c r="F16" s="108">
        <v>50</v>
      </c>
      <c r="G16" s="218">
        <f t="shared" si="2"/>
        <v>0.15873015873015872</v>
      </c>
      <c r="H16" s="80">
        <v>315</v>
      </c>
      <c r="J16" s="47"/>
      <c r="K16" s="47"/>
      <c r="L16" s="47"/>
    </row>
    <row r="17" spans="1:12" s="11" customFormat="1" x14ac:dyDescent="0.2">
      <c r="A17" s="20" t="s">
        <v>12</v>
      </c>
      <c r="B17" s="108">
        <v>60</v>
      </c>
      <c r="C17" s="218">
        <f t="shared" si="0"/>
        <v>1.8489984591679508E-2</v>
      </c>
      <c r="D17" s="62">
        <v>3015</v>
      </c>
      <c r="E17" s="218">
        <f t="shared" si="1"/>
        <v>0.92912172573189522</v>
      </c>
      <c r="F17" s="108">
        <v>170</v>
      </c>
      <c r="G17" s="218">
        <f t="shared" si="2"/>
        <v>5.2388289676425268E-2</v>
      </c>
      <c r="H17" s="80">
        <v>3245</v>
      </c>
      <c r="J17" s="47"/>
      <c r="K17" s="47"/>
      <c r="L17" s="47"/>
    </row>
    <row r="18" spans="1:12" s="11" customFormat="1" ht="20.100000000000001" customHeight="1" x14ac:dyDescent="0.2">
      <c r="A18" s="20" t="s">
        <v>13</v>
      </c>
      <c r="B18" s="108">
        <v>5</v>
      </c>
      <c r="C18" s="218">
        <f t="shared" si="0"/>
        <v>3.5714285714285712E-2</v>
      </c>
      <c r="D18" s="62">
        <v>110</v>
      </c>
      <c r="E18" s="218">
        <f t="shared" si="1"/>
        <v>0.7857142857142857</v>
      </c>
      <c r="F18" s="108">
        <v>25</v>
      </c>
      <c r="G18" s="218">
        <f t="shared" si="2"/>
        <v>0.17857142857142858</v>
      </c>
      <c r="H18" s="80">
        <v>140</v>
      </c>
      <c r="J18" s="47"/>
      <c r="K18" s="47"/>
      <c r="L18" s="47"/>
    </row>
    <row r="19" spans="1:12" s="11" customFormat="1" x14ac:dyDescent="0.2">
      <c r="A19" s="20" t="s">
        <v>14</v>
      </c>
      <c r="B19" s="108">
        <v>135</v>
      </c>
      <c r="C19" s="218">
        <f t="shared" si="0"/>
        <v>0.13106796116504854</v>
      </c>
      <c r="D19" s="62">
        <v>680</v>
      </c>
      <c r="E19" s="218">
        <f t="shared" si="1"/>
        <v>0.66019417475728159</v>
      </c>
      <c r="F19" s="108">
        <v>215</v>
      </c>
      <c r="G19" s="218">
        <f t="shared" si="2"/>
        <v>0.20873786407766989</v>
      </c>
      <c r="H19" s="80">
        <v>1030</v>
      </c>
      <c r="J19" s="47"/>
      <c r="K19" s="47"/>
      <c r="L19" s="47"/>
    </row>
    <row r="20" spans="1:12" s="11" customFormat="1" x14ac:dyDescent="0.2">
      <c r="A20" s="20" t="s">
        <v>15</v>
      </c>
      <c r="B20" s="108">
        <v>165</v>
      </c>
      <c r="C20" s="218">
        <f t="shared" si="0"/>
        <v>6.3953488372093026E-2</v>
      </c>
      <c r="D20" s="62">
        <v>1900</v>
      </c>
      <c r="E20" s="218">
        <f t="shared" si="1"/>
        <v>0.73643410852713176</v>
      </c>
      <c r="F20" s="108">
        <v>520</v>
      </c>
      <c r="G20" s="218">
        <f t="shared" si="2"/>
        <v>0.20155038759689922</v>
      </c>
      <c r="H20" s="80">
        <v>2580</v>
      </c>
      <c r="J20" s="47"/>
      <c r="K20" s="47"/>
      <c r="L20" s="47"/>
    </row>
    <row r="21" spans="1:12" s="11" customFormat="1" x14ac:dyDescent="0.2">
      <c r="A21" s="20" t="s">
        <v>16</v>
      </c>
      <c r="B21" s="108">
        <v>95</v>
      </c>
      <c r="C21" s="218">
        <f t="shared" si="0"/>
        <v>1.6622922134733157E-2</v>
      </c>
      <c r="D21" s="62">
        <v>4565</v>
      </c>
      <c r="E21" s="218">
        <f t="shared" si="1"/>
        <v>0.79877515310586178</v>
      </c>
      <c r="F21" s="108">
        <v>1055</v>
      </c>
      <c r="G21" s="218">
        <f t="shared" si="2"/>
        <v>0.18460192475940507</v>
      </c>
      <c r="H21" s="80">
        <v>5715</v>
      </c>
      <c r="J21" s="47"/>
      <c r="K21" s="47"/>
      <c r="L21" s="47"/>
    </row>
    <row r="22" spans="1:12" s="11" customFormat="1" ht="20.100000000000001" customHeight="1" x14ac:dyDescent="0.2">
      <c r="A22" s="20" t="s">
        <v>17</v>
      </c>
      <c r="B22" s="108">
        <v>40</v>
      </c>
      <c r="C22" s="218">
        <f t="shared" si="0"/>
        <v>3.3195020746887967E-2</v>
      </c>
      <c r="D22" s="62">
        <v>1050</v>
      </c>
      <c r="E22" s="218">
        <f t="shared" si="1"/>
        <v>0.87136929460580914</v>
      </c>
      <c r="F22" s="108">
        <v>115</v>
      </c>
      <c r="G22" s="218">
        <f t="shared" si="2"/>
        <v>9.5435684647302899E-2</v>
      </c>
      <c r="H22" s="80">
        <v>1205</v>
      </c>
      <c r="J22" s="47"/>
      <c r="K22" s="47"/>
      <c r="L22" s="47"/>
    </row>
    <row r="23" spans="1:12" s="11" customFormat="1" x14ac:dyDescent="0.2">
      <c r="A23" s="20" t="s">
        <v>18</v>
      </c>
      <c r="B23" s="108">
        <v>10</v>
      </c>
      <c r="C23" s="218">
        <f t="shared" si="0"/>
        <v>5.2631578947368418E-2</v>
      </c>
      <c r="D23" s="62">
        <v>135</v>
      </c>
      <c r="E23" s="218">
        <f t="shared" si="1"/>
        <v>0.71052631578947367</v>
      </c>
      <c r="F23" s="108">
        <v>45</v>
      </c>
      <c r="G23" s="218">
        <f t="shared" si="2"/>
        <v>0.23684210526315788</v>
      </c>
      <c r="H23" s="80">
        <v>190</v>
      </c>
      <c r="J23" s="47"/>
      <c r="K23" s="47"/>
      <c r="L23" s="47"/>
    </row>
    <row r="24" spans="1:12" s="11" customFormat="1" x14ac:dyDescent="0.2">
      <c r="A24" s="20" t="s">
        <v>19</v>
      </c>
      <c r="B24" s="108">
        <v>15</v>
      </c>
      <c r="C24" s="218">
        <f t="shared" si="0"/>
        <v>3.0612244897959183E-2</v>
      </c>
      <c r="D24" s="62">
        <v>450</v>
      </c>
      <c r="E24" s="218">
        <f t="shared" si="1"/>
        <v>0.91836734693877553</v>
      </c>
      <c r="F24" s="108">
        <v>25</v>
      </c>
      <c r="G24" s="218">
        <f t="shared" si="2"/>
        <v>5.1020408163265307E-2</v>
      </c>
      <c r="H24" s="80">
        <v>490</v>
      </c>
      <c r="J24" s="47"/>
      <c r="K24" s="47"/>
      <c r="L24" s="47"/>
    </row>
    <row r="25" spans="1:12" s="11" customFormat="1" x14ac:dyDescent="0.2">
      <c r="A25" s="20" t="s">
        <v>20</v>
      </c>
      <c r="B25" s="108">
        <v>55</v>
      </c>
      <c r="C25" s="218">
        <f t="shared" si="0"/>
        <v>9.8214285714285712E-2</v>
      </c>
      <c r="D25" s="62">
        <v>320</v>
      </c>
      <c r="E25" s="218">
        <f t="shared" si="1"/>
        <v>0.5714285714285714</v>
      </c>
      <c r="F25" s="108">
        <v>180</v>
      </c>
      <c r="G25" s="218">
        <f t="shared" si="2"/>
        <v>0.32142857142857145</v>
      </c>
      <c r="H25" s="80">
        <v>560</v>
      </c>
      <c r="J25" s="47"/>
      <c r="K25" s="47"/>
      <c r="L25" s="47"/>
    </row>
    <row r="26" spans="1:12" s="11" customFormat="1" ht="20.100000000000001" customHeight="1" x14ac:dyDescent="0.2">
      <c r="A26" s="20" t="s">
        <v>21</v>
      </c>
      <c r="B26" s="108">
        <v>30</v>
      </c>
      <c r="C26" s="218">
        <f t="shared" si="0"/>
        <v>2.9268292682926831E-2</v>
      </c>
      <c r="D26" s="62">
        <v>755</v>
      </c>
      <c r="E26" s="218">
        <f t="shared" si="1"/>
        <v>0.73658536585365852</v>
      </c>
      <c r="F26" s="108">
        <v>240</v>
      </c>
      <c r="G26" s="218">
        <f t="shared" si="2"/>
        <v>0.23414634146341465</v>
      </c>
      <c r="H26" s="80">
        <v>1025</v>
      </c>
      <c r="J26" s="47"/>
      <c r="K26" s="47"/>
      <c r="L26" s="47"/>
    </row>
    <row r="27" spans="1:12" s="11" customFormat="1" x14ac:dyDescent="0.2">
      <c r="A27" s="20" t="s">
        <v>22</v>
      </c>
      <c r="B27" s="108">
        <v>150</v>
      </c>
      <c r="C27" s="218">
        <f t="shared" si="0"/>
        <v>6.2893081761006289E-2</v>
      </c>
      <c r="D27" s="62">
        <v>1860</v>
      </c>
      <c r="E27" s="218">
        <f t="shared" si="1"/>
        <v>0.77987421383647804</v>
      </c>
      <c r="F27" s="108">
        <v>375</v>
      </c>
      <c r="G27" s="218">
        <f t="shared" si="2"/>
        <v>0.15723270440251572</v>
      </c>
      <c r="H27" s="80">
        <v>2385</v>
      </c>
      <c r="J27" s="47"/>
      <c r="K27" s="47"/>
      <c r="L27" s="47"/>
    </row>
    <row r="28" spans="1:12" s="11" customFormat="1" x14ac:dyDescent="0.2">
      <c r="A28" s="20" t="s">
        <v>23</v>
      </c>
      <c r="B28" s="108">
        <v>0</v>
      </c>
      <c r="C28" s="218">
        <f t="shared" si="0"/>
        <v>0</v>
      </c>
      <c r="D28" s="62">
        <v>105</v>
      </c>
      <c r="E28" s="218">
        <f t="shared" si="1"/>
        <v>0.84</v>
      </c>
      <c r="F28" s="108">
        <v>20</v>
      </c>
      <c r="G28" s="218">
        <f t="shared" si="2"/>
        <v>0.16</v>
      </c>
      <c r="H28" s="80">
        <v>125</v>
      </c>
      <c r="J28" s="47"/>
      <c r="K28" s="47"/>
      <c r="L28" s="47"/>
    </row>
    <row r="29" spans="1:12" s="11" customFormat="1" x14ac:dyDescent="0.2">
      <c r="A29" s="20" t="s">
        <v>24</v>
      </c>
      <c r="B29" s="108">
        <v>50</v>
      </c>
      <c r="C29" s="218">
        <f t="shared" si="0"/>
        <v>5.2356020942408377E-2</v>
      </c>
      <c r="D29" s="62">
        <v>750</v>
      </c>
      <c r="E29" s="218">
        <f t="shared" si="1"/>
        <v>0.78534031413612571</v>
      </c>
      <c r="F29" s="108">
        <v>160</v>
      </c>
      <c r="G29" s="218">
        <f t="shared" si="2"/>
        <v>0.16753926701570682</v>
      </c>
      <c r="H29" s="80">
        <v>955</v>
      </c>
      <c r="J29" s="47"/>
      <c r="K29" s="47"/>
      <c r="L29" s="47"/>
    </row>
    <row r="30" spans="1:12" s="11" customFormat="1" ht="20.100000000000001" customHeight="1" x14ac:dyDescent="0.2">
      <c r="A30" s="20" t="s">
        <v>25</v>
      </c>
      <c r="B30" s="108">
        <v>15</v>
      </c>
      <c r="C30" s="218">
        <f t="shared" si="0"/>
        <v>1.7647058823529412E-2</v>
      </c>
      <c r="D30" s="62">
        <v>690</v>
      </c>
      <c r="E30" s="218">
        <f t="shared" si="1"/>
        <v>0.81176470588235294</v>
      </c>
      <c r="F30" s="108">
        <v>145</v>
      </c>
      <c r="G30" s="218">
        <f t="shared" si="2"/>
        <v>0.17058823529411765</v>
      </c>
      <c r="H30" s="80">
        <v>850</v>
      </c>
      <c r="J30" s="47"/>
      <c r="K30" s="47"/>
      <c r="L30" s="47"/>
    </row>
    <row r="31" spans="1:12" s="11" customFormat="1" x14ac:dyDescent="0.2">
      <c r="A31" s="20" t="s">
        <v>26</v>
      </c>
      <c r="B31" s="108">
        <v>10</v>
      </c>
      <c r="C31" s="218">
        <f t="shared" si="0"/>
        <v>1.3698630136986301E-2</v>
      </c>
      <c r="D31" s="62">
        <v>600</v>
      </c>
      <c r="E31" s="218">
        <f t="shared" si="1"/>
        <v>0.82191780821917804</v>
      </c>
      <c r="F31" s="108">
        <v>120</v>
      </c>
      <c r="G31" s="218">
        <f t="shared" si="2"/>
        <v>0.16438356164383561</v>
      </c>
      <c r="H31" s="80">
        <v>730</v>
      </c>
      <c r="J31" s="47"/>
      <c r="K31" s="47"/>
      <c r="L31" s="47"/>
    </row>
    <row r="32" spans="1:12" s="11" customFormat="1" x14ac:dyDescent="0.2">
      <c r="A32" s="20" t="s">
        <v>27</v>
      </c>
      <c r="B32" s="108">
        <v>0</v>
      </c>
      <c r="C32" s="218">
        <f t="shared" si="0"/>
        <v>0</v>
      </c>
      <c r="D32" s="62">
        <v>95</v>
      </c>
      <c r="E32" s="218">
        <f t="shared" si="1"/>
        <v>0.82608695652173914</v>
      </c>
      <c r="F32" s="108">
        <v>15</v>
      </c>
      <c r="G32" s="218">
        <f t="shared" si="2"/>
        <v>0.13043478260869565</v>
      </c>
      <c r="H32" s="80">
        <v>115</v>
      </c>
      <c r="J32" s="47"/>
      <c r="K32" s="47"/>
      <c r="L32" s="47"/>
    </row>
    <row r="33" spans="1:12" s="11" customFormat="1" x14ac:dyDescent="0.2">
      <c r="A33" s="20" t="s">
        <v>28</v>
      </c>
      <c r="B33" s="108">
        <v>25</v>
      </c>
      <c r="C33" s="218">
        <f t="shared" si="0"/>
        <v>3.0864197530864196E-2</v>
      </c>
      <c r="D33" s="62">
        <v>605</v>
      </c>
      <c r="E33" s="218">
        <f t="shared" si="1"/>
        <v>0.74691358024691357</v>
      </c>
      <c r="F33" s="108">
        <v>180</v>
      </c>
      <c r="G33" s="218">
        <f t="shared" si="2"/>
        <v>0.22222222222222221</v>
      </c>
      <c r="H33" s="80">
        <v>810</v>
      </c>
      <c r="J33" s="47"/>
      <c r="K33" s="47"/>
      <c r="L33" s="47"/>
    </row>
    <row r="34" spans="1:12" s="11" customFormat="1" ht="20.100000000000001" customHeight="1" x14ac:dyDescent="0.2">
      <c r="A34" s="20" t="s">
        <v>29</v>
      </c>
      <c r="B34" s="108">
        <v>40</v>
      </c>
      <c r="C34" s="218">
        <f t="shared" si="0"/>
        <v>2.0671834625322998E-2</v>
      </c>
      <c r="D34" s="62">
        <v>1535</v>
      </c>
      <c r="E34" s="218">
        <f t="shared" si="1"/>
        <v>0.79328165374677007</v>
      </c>
      <c r="F34" s="108">
        <v>365</v>
      </c>
      <c r="G34" s="218">
        <f t="shared" si="2"/>
        <v>0.18863049095607234</v>
      </c>
      <c r="H34" s="80">
        <v>1935</v>
      </c>
      <c r="J34" s="47"/>
      <c r="K34" s="47"/>
      <c r="L34" s="47"/>
    </row>
    <row r="35" spans="1:12" s="11" customFormat="1" x14ac:dyDescent="0.2">
      <c r="A35" s="20" t="s">
        <v>30</v>
      </c>
      <c r="B35" s="108">
        <v>50</v>
      </c>
      <c r="C35" s="218">
        <f t="shared" si="0"/>
        <v>7.9365079365079361E-2</v>
      </c>
      <c r="D35" s="62">
        <v>410</v>
      </c>
      <c r="E35" s="218">
        <f t="shared" si="1"/>
        <v>0.65079365079365081</v>
      </c>
      <c r="F35" s="108">
        <v>175</v>
      </c>
      <c r="G35" s="218">
        <f t="shared" si="2"/>
        <v>0.27777777777777779</v>
      </c>
      <c r="H35" s="80">
        <v>630</v>
      </c>
      <c r="J35" s="47"/>
      <c r="K35" s="47"/>
      <c r="L35" s="47"/>
    </row>
    <row r="36" spans="1:12" s="11" customFormat="1" x14ac:dyDescent="0.2">
      <c r="A36" s="20" t="s">
        <v>31</v>
      </c>
      <c r="B36" s="108">
        <v>65</v>
      </c>
      <c r="C36" s="218">
        <f t="shared" si="0"/>
        <v>6.25E-2</v>
      </c>
      <c r="D36" s="62">
        <v>865</v>
      </c>
      <c r="E36" s="218">
        <f t="shared" si="1"/>
        <v>0.83173076923076927</v>
      </c>
      <c r="F36" s="108">
        <v>110</v>
      </c>
      <c r="G36" s="218">
        <f t="shared" si="2"/>
        <v>0.10576923076923077</v>
      </c>
      <c r="H36" s="80">
        <v>1040</v>
      </c>
      <c r="J36" s="47"/>
      <c r="K36" s="47"/>
      <c r="L36" s="47"/>
    </row>
    <row r="37" spans="1:12" s="11" customFormat="1" x14ac:dyDescent="0.2">
      <c r="A37" s="22" t="s">
        <v>32</v>
      </c>
      <c r="B37" s="108">
        <v>80</v>
      </c>
      <c r="C37" s="388">
        <f t="shared" si="0"/>
        <v>5.3691275167785234E-2</v>
      </c>
      <c r="D37" s="389">
        <v>1030</v>
      </c>
      <c r="E37" s="388">
        <f t="shared" si="1"/>
        <v>0.6912751677852349</v>
      </c>
      <c r="F37" s="109">
        <v>380</v>
      </c>
      <c r="G37" s="388">
        <f t="shared" si="2"/>
        <v>0.25503355704697989</v>
      </c>
      <c r="H37" s="81">
        <v>1490</v>
      </c>
      <c r="J37" s="47"/>
      <c r="K37" s="47"/>
      <c r="L37" s="47"/>
    </row>
    <row r="38" spans="1:12" ht="12.75" customHeight="1" x14ac:dyDescent="0.2">
      <c r="A38" s="47" t="s">
        <v>221</v>
      </c>
      <c r="B38" s="293"/>
      <c r="D38" s="306"/>
      <c r="G38" s="580"/>
      <c r="H38" s="306"/>
    </row>
    <row r="42" spans="1:12" x14ac:dyDescent="0.2">
      <c r="B42" s="58"/>
      <c r="C42" s="58"/>
      <c r="D42" s="58"/>
      <c r="E42" s="58"/>
      <c r="F42" s="58"/>
      <c r="G42" s="58"/>
      <c r="H42" s="58"/>
    </row>
    <row r="43" spans="1:12" x14ac:dyDescent="0.2">
      <c r="B43" s="58"/>
      <c r="C43" s="58"/>
      <c r="D43" s="58"/>
      <c r="E43" s="58"/>
      <c r="F43" s="58"/>
      <c r="G43" s="58"/>
      <c r="H43" s="58"/>
    </row>
    <row r="44" spans="1:12" x14ac:dyDescent="0.2">
      <c r="B44" s="58"/>
      <c r="C44" s="58"/>
      <c r="D44" s="58"/>
      <c r="E44" s="58"/>
      <c r="F44" s="58"/>
      <c r="G44" s="58"/>
      <c r="H44" s="58"/>
    </row>
    <row r="45" spans="1:12" s="11" customFormat="1" x14ac:dyDescent="0.2">
      <c r="B45" s="58"/>
      <c r="C45" s="58"/>
      <c r="D45" s="58"/>
      <c r="E45" s="58"/>
      <c r="F45" s="58"/>
      <c r="G45" s="58"/>
      <c r="H45" s="58"/>
    </row>
    <row r="46" spans="1:12" s="11" customFormat="1" x14ac:dyDescent="0.2">
      <c r="B46" s="58"/>
      <c r="C46" s="58"/>
      <c r="D46" s="58"/>
      <c r="E46" s="58"/>
      <c r="F46" s="58"/>
      <c r="G46" s="58"/>
      <c r="H46" s="58"/>
    </row>
    <row r="47" spans="1:12" s="11" customFormat="1" x14ac:dyDescent="0.2">
      <c r="B47" s="58"/>
      <c r="C47" s="58"/>
      <c r="D47" s="58"/>
      <c r="E47" s="58"/>
      <c r="F47" s="58"/>
      <c r="G47" s="58"/>
      <c r="H47" s="58"/>
    </row>
    <row r="48" spans="1:12" s="11" customFormat="1" x14ac:dyDescent="0.2">
      <c r="B48" s="58"/>
      <c r="C48" s="58"/>
      <c r="D48" s="58"/>
      <c r="E48" s="58"/>
      <c r="F48" s="58"/>
      <c r="G48" s="58"/>
      <c r="H48" s="58"/>
    </row>
    <row r="49" spans="2:8" s="11" customFormat="1" x14ac:dyDescent="0.2">
      <c r="B49" s="58"/>
      <c r="C49" s="58"/>
      <c r="D49" s="58"/>
      <c r="E49" s="58"/>
      <c r="F49" s="58"/>
      <c r="G49" s="58"/>
      <c r="H49" s="58"/>
    </row>
    <row r="50" spans="2:8" s="11" customFormat="1" x14ac:dyDescent="0.2">
      <c r="B50" s="58"/>
      <c r="C50" s="58"/>
      <c r="D50" s="58"/>
      <c r="E50" s="58"/>
      <c r="F50" s="58"/>
      <c r="G50" s="58"/>
      <c r="H50" s="58"/>
    </row>
    <row r="51" spans="2:8" s="11" customFormat="1" x14ac:dyDescent="0.2">
      <c r="B51" s="58"/>
      <c r="C51" s="58"/>
      <c r="D51" s="58"/>
      <c r="E51" s="58"/>
      <c r="F51" s="58"/>
      <c r="G51" s="58"/>
      <c r="H51" s="58"/>
    </row>
    <row r="52" spans="2:8" s="11" customFormat="1" x14ac:dyDescent="0.2">
      <c r="B52" s="58"/>
      <c r="C52" s="58"/>
      <c r="D52" s="58"/>
      <c r="E52" s="58"/>
      <c r="F52" s="58"/>
      <c r="G52" s="58"/>
      <c r="H52" s="58"/>
    </row>
    <row r="53" spans="2:8" s="11" customFormat="1" x14ac:dyDescent="0.2">
      <c r="B53" s="58"/>
      <c r="C53" s="58"/>
      <c r="D53" s="58"/>
      <c r="E53" s="58"/>
      <c r="F53" s="58"/>
      <c r="G53" s="58"/>
      <c r="H53" s="58"/>
    </row>
    <row r="54" spans="2:8" s="11" customFormat="1" x14ac:dyDescent="0.2">
      <c r="B54" s="58"/>
      <c r="C54" s="58"/>
      <c r="D54" s="58"/>
      <c r="E54" s="58"/>
      <c r="F54" s="58"/>
      <c r="G54" s="58"/>
      <c r="H54" s="58"/>
    </row>
    <row r="55" spans="2:8" s="11" customFormat="1" x14ac:dyDescent="0.2">
      <c r="B55" s="58"/>
      <c r="C55" s="58"/>
      <c r="D55" s="58"/>
      <c r="E55" s="58"/>
      <c r="F55" s="58"/>
      <c r="G55" s="58"/>
      <c r="H55" s="58"/>
    </row>
    <row r="56" spans="2:8" s="11" customFormat="1" x14ac:dyDescent="0.2">
      <c r="B56" s="58"/>
      <c r="C56" s="58"/>
      <c r="D56" s="58"/>
      <c r="E56" s="58"/>
      <c r="F56" s="58"/>
      <c r="G56" s="58"/>
      <c r="H56" s="58"/>
    </row>
    <row r="57" spans="2:8" s="11" customFormat="1" x14ac:dyDescent="0.2">
      <c r="B57" s="58"/>
      <c r="C57" s="58"/>
      <c r="D57" s="58"/>
      <c r="E57" s="58"/>
      <c r="F57" s="58"/>
      <c r="G57" s="58"/>
      <c r="H57" s="58"/>
    </row>
    <row r="58" spans="2:8" s="11" customFormat="1" x14ac:dyDescent="0.2">
      <c r="B58" s="58"/>
      <c r="C58" s="58"/>
      <c r="D58" s="58"/>
      <c r="E58" s="58"/>
      <c r="F58" s="58"/>
      <c r="G58" s="58"/>
      <c r="H58" s="58"/>
    </row>
    <row r="59" spans="2:8" s="11" customFormat="1" x14ac:dyDescent="0.2">
      <c r="B59" s="58"/>
      <c r="C59" s="58"/>
      <c r="D59" s="58"/>
      <c r="E59" s="58"/>
      <c r="F59" s="58"/>
      <c r="G59" s="58"/>
      <c r="H59" s="58"/>
    </row>
    <row r="60" spans="2:8" s="11" customFormat="1" x14ac:dyDescent="0.2">
      <c r="B60" s="58"/>
      <c r="C60" s="58"/>
      <c r="D60" s="58"/>
      <c r="E60" s="58"/>
      <c r="F60" s="58"/>
      <c r="G60" s="58"/>
      <c r="H60" s="58"/>
    </row>
    <row r="61" spans="2:8" s="11" customFormat="1" x14ac:dyDescent="0.2">
      <c r="B61" s="58"/>
      <c r="C61" s="58"/>
      <c r="D61" s="58"/>
      <c r="E61" s="58"/>
      <c r="F61" s="58"/>
      <c r="G61" s="58"/>
      <c r="H61" s="58"/>
    </row>
    <row r="62" spans="2:8" s="11" customFormat="1" x14ac:dyDescent="0.2">
      <c r="B62" s="58"/>
      <c r="C62" s="58"/>
      <c r="D62" s="58"/>
      <c r="E62" s="58"/>
      <c r="F62" s="58"/>
      <c r="G62" s="58"/>
      <c r="H62" s="58"/>
    </row>
    <row r="63" spans="2:8" s="11" customFormat="1" x14ac:dyDescent="0.2">
      <c r="B63" s="58"/>
      <c r="C63" s="58"/>
      <c r="D63" s="58"/>
      <c r="E63" s="58"/>
      <c r="F63" s="58"/>
      <c r="G63" s="58"/>
      <c r="H63" s="58"/>
    </row>
    <row r="64" spans="2:8" s="11" customFormat="1" x14ac:dyDescent="0.2">
      <c r="B64" s="58"/>
      <c r="C64" s="58"/>
      <c r="D64" s="58"/>
      <c r="E64" s="58"/>
      <c r="F64" s="58"/>
      <c r="G64" s="58"/>
      <c r="H64" s="58"/>
    </row>
    <row r="65" spans="2:8" s="11" customFormat="1" x14ac:dyDescent="0.2">
      <c r="B65" s="58"/>
      <c r="C65" s="58"/>
      <c r="D65" s="58"/>
      <c r="E65" s="58"/>
      <c r="F65" s="58"/>
      <c r="G65" s="58"/>
      <c r="H65" s="58"/>
    </row>
    <row r="66" spans="2:8" s="11" customFormat="1" x14ac:dyDescent="0.2">
      <c r="B66" s="58"/>
      <c r="C66" s="58"/>
      <c r="D66" s="58"/>
      <c r="E66" s="58"/>
      <c r="F66" s="58"/>
      <c r="G66" s="58"/>
      <c r="H66" s="58"/>
    </row>
    <row r="67" spans="2:8" s="11" customFormat="1" x14ac:dyDescent="0.2">
      <c r="B67" s="58"/>
      <c r="C67" s="58"/>
      <c r="D67" s="58"/>
      <c r="E67" s="58"/>
      <c r="F67" s="58"/>
      <c r="G67" s="58"/>
      <c r="H67" s="58"/>
    </row>
    <row r="68" spans="2:8" s="11" customFormat="1" x14ac:dyDescent="0.2">
      <c r="B68" s="58"/>
      <c r="C68" s="58"/>
      <c r="D68" s="58"/>
      <c r="E68" s="58"/>
      <c r="F68" s="58"/>
      <c r="G68" s="58"/>
      <c r="H68" s="58"/>
    </row>
    <row r="69" spans="2:8" s="11" customFormat="1" x14ac:dyDescent="0.2">
      <c r="B69" s="58"/>
      <c r="C69" s="58"/>
      <c r="D69" s="58"/>
      <c r="E69" s="58"/>
      <c r="F69" s="58"/>
      <c r="G69" s="58"/>
      <c r="H69" s="58"/>
    </row>
    <row r="70" spans="2:8" s="11" customFormat="1" x14ac:dyDescent="0.2">
      <c r="B70" s="58"/>
      <c r="C70" s="58"/>
      <c r="D70" s="58"/>
      <c r="E70" s="58"/>
      <c r="F70" s="58"/>
      <c r="G70" s="58"/>
      <c r="H70" s="58"/>
    </row>
    <row r="71" spans="2:8" s="11" customFormat="1" x14ac:dyDescent="0.2">
      <c r="B71" s="58"/>
      <c r="C71" s="58"/>
      <c r="D71" s="58"/>
      <c r="E71" s="58"/>
      <c r="F71" s="58"/>
      <c r="G71" s="58"/>
      <c r="H71" s="58"/>
    </row>
    <row r="72" spans="2:8" s="11" customFormat="1" x14ac:dyDescent="0.2">
      <c r="B72" s="58"/>
      <c r="C72" s="58"/>
      <c r="D72" s="58"/>
      <c r="E72" s="58"/>
      <c r="F72" s="58"/>
      <c r="G72" s="58"/>
      <c r="H72" s="58"/>
    </row>
    <row r="73" spans="2:8" s="11" customFormat="1" x14ac:dyDescent="0.2">
      <c r="B73" s="58"/>
      <c r="C73" s="58"/>
      <c r="D73" s="58"/>
      <c r="E73" s="58"/>
      <c r="F73" s="58"/>
      <c r="G73" s="58"/>
      <c r="H73" s="58"/>
    </row>
    <row r="74" spans="2:8" s="11" customFormat="1" x14ac:dyDescent="0.2">
      <c r="B74" s="58"/>
      <c r="C74" s="58"/>
      <c r="D74" s="58"/>
      <c r="E74" s="58"/>
      <c r="F74" s="58"/>
      <c r="G74" s="58"/>
      <c r="H74" s="58"/>
    </row>
    <row r="75" spans="2:8" s="11" customFormat="1" x14ac:dyDescent="0.2">
      <c r="B75" s="58"/>
      <c r="C75" s="58"/>
      <c r="D75" s="58"/>
      <c r="E75" s="58"/>
      <c r="F75" s="58"/>
      <c r="G75" s="58"/>
      <c r="H75" s="58"/>
    </row>
    <row r="76" spans="2:8" s="11" customFormat="1" x14ac:dyDescent="0.2">
      <c r="B76" s="58"/>
      <c r="C76" s="58"/>
      <c r="D76" s="58"/>
      <c r="E76" s="58"/>
      <c r="F76" s="58"/>
      <c r="G76" s="58"/>
      <c r="H76" s="58"/>
    </row>
    <row r="77" spans="2:8" x14ac:dyDescent="0.2">
      <c r="B77" s="58"/>
      <c r="C77" s="58"/>
      <c r="D77" s="58"/>
      <c r="E77" s="58"/>
      <c r="F77" s="58"/>
      <c r="G77" s="58"/>
      <c r="H77" s="58"/>
    </row>
  </sheetData>
  <mergeCells count="3">
    <mergeCell ref="B3:C3"/>
    <mergeCell ref="D3:E3"/>
    <mergeCell ref="F3:G3"/>
  </mergeCells>
  <hyperlinks>
    <hyperlink ref="I1" location="Contents!A1" display="Back to contents"/>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39997558519241921"/>
  </sheetPr>
  <dimension ref="A1:T41"/>
  <sheetViews>
    <sheetView showGridLines="0" zoomScaleNormal="100" workbookViewId="0">
      <selection activeCell="A21" sqref="A21"/>
    </sheetView>
  </sheetViews>
  <sheetFormatPr defaultColWidth="11.42578125" defaultRowHeight="12.75" x14ac:dyDescent="0.2"/>
  <cols>
    <col min="1" max="1" customWidth="true" style="47" width="22.42578125" collapsed="false"/>
    <col min="2" max="9" customWidth="true" style="64" width="9.42578125" collapsed="false"/>
    <col min="10" max="18" customWidth="true" style="47" width="9.42578125" collapsed="false"/>
    <col min="19" max="19" customWidth="true" style="47" width="10.140625" collapsed="false"/>
    <col min="20" max="20" customWidth="true" style="47" width="14.42578125" collapsed="false"/>
    <col min="21" max="243" customWidth="true" style="47" width="11.42578125" collapsed="false"/>
    <col min="244" max="244" customWidth="true" style="47" width="25.0" collapsed="false"/>
    <col min="245" max="16384" style="47" width="11.42578125" collapsed="false"/>
  </cols>
  <sheetData>
    <row r="1" spans="1:20" x14ac:dyDescent="0.2">
      <c r="A1" s="51" t="s">
        <v>379</v>
      </c>
      <c r="I1" s="65"/>
      <c r="T1" s="159" t="s">
        <v>131</v>
      </c>
    </row>
    <row r="2" spans="1:20" x14ac:dyDescent="0.2">
      <c r="A2" s="51"/>
      <c r="I2" s="65"/>
      <c r="L2" s="65"/>
    </row>
    <row r="3" spans="1:20" x14ac:dyDescent="0.2">
      <c r="A3" s="696"/>
      <c r="B3" s="635" t="s">
        <v>190</v>
      </c>
      <c r="C3" s="635" t="s">
        <v>191</v>
      </c>
      <c r="D3" s="635" t="s">
        <v>192</v>
      </c>
      <c r="E3" s="635" t="s">
        <v>193</v>
      </c>
      <c r="F3" s="635" t="s">
        <v>194</v>
      </c>
      <c r="G3" s="635" t="s">
        <v>132</v>
      </c>
      <c r="H3" s="637" t="s">
        <v>133</v>
      </c>
      <c r="I3" s="637" t="s">
        <v>134</v>
      </c>
      <c r="J3" s="637" t="s">
        <v>135</v>
      </c>
      <c r="K3" s="637" t="s">
        <v>136</v>
      </c>
      <c r="L3" s="637" t="s">
        <v>137</v>
      </c>
      <c r="M3" s="637" t="s">
        <v>138</v>
      </c>
      <c r="N3" s="637" t="s">
        <v>139</v>
      </c>
      <c r="O3" s="637" t="s">
        <v>145</v>
      </c>
      <c r="P3" s="637" t="s">
        <v>261</v>
      </c>
      <c r="Q3" s="637" t="s">
        <v>265</v>
      </c>
      <c r="R3" s="637" t="s">
        <v>357</v>
      </c>
      <c r="S3" s="641" t="s">
        <v>358</v>
      </c>
      <c r="T3" s="642"/>
    </row>
    <row r="4" spans="1:20" ht="22.5" customHeight="1" x14ac:dyDescent="0.2">
      <c r="A4" s="697"/>
      <c r="B4" s="636"/>
      <c r="C4" s="636"/>
      <c r="D4" s="636"/>
      <c r="E4" s="636"/>
      <c r="F4" s="636"/>
      <c r="G4" s="636"/>
      <c r="H4" s="638"/>
      <c r="I4" s="638"/>
      <c r="J4" s="638"/>
      <c r="K4" s="638"/>
      <c r="L4" s="638"/>
      <c r="M4" s="638"/>
      <c r="N4" s="638"/>
      <c r="O4" s="638"/>
      <c r="P4" s="638"/>
      <c r="Q4" s="638"/>
      <c r="R4" s="638"/>
      <c r="S4" s="33" t="s">
        <v>140</v>
      </c>
      <c r="T4" s="33" t="s">
        <v>141</v>
      </c>
    </row>
    <row r="5" spans="1:20" x14ac:dyDescent="0.2">
      <c r="A5" s="53" t="s">
        <v>33</v>
      </c>
      <c r="B5" s="112">
        <v>39631</v>
      </c>
      <c r="C5" s="112">
        <v>42533</v>
      </c>
      <c r="D5" s="112">
        <v>41474</v>
      </c>
      <c r="E5" s="112">
        <v>43370</v>
      </c>
      <c r="F5" s="112">
        <v>42533</v>
      </c>
      <c r="G5" s="54">
        <v>41135</v>
      </c>
      <c r="H5" s="54">
        <v>42065</v>
      </c>
      <c r="I5" s="54">
        <v>43565</v>
      </c>
      <c r="J5" s="54">
        <v>41950</v>
      </c>
      <c r="K5" s="54">
        <v>35707</v>
      </c>
      <c r="L5" s="54">
        <v>32165</v>
      </c>
      <c r="M5" s="54">
        <v>29809</v>
      </c>
      <c r="N5" s="54">
        <v>29850</v>
      </c>
      <c r="O5" s="112">
        <v>28609</v>
      </c>
      <c r="P5" s="112">
        <v>28763</v>
      </c>
      <c r="Q5" s="112">
        <v>29371</v>
      </c>
      <c r="R5" s="112">
        <v>29894</v>
      </c>
      <c r="S5" s="112">
        <f>R5-Q5</f>
        <v>523</v>
      </c>
      <c r="T5" s="296">
        <f>S5/Q5</f>
        <v>1.7806680058561165E-2</v>
      </c>
    </row>
    <row r="6" spans="1:20" ht="20.100000000000001" customHeight="1" x14ac:dyDescent="0.2">
      <c r="A6" s="55" t="s">
        <v>1</v>
      </c>
      <c r="B6" s="108">
        <v>785</v>
      </c>
      <c r="C6" s="108">
        <v>805</v>
      </c>
      <c r="D6" s="108">
        <v>741</v>
      </c>
      <c r="E6" s="108">
        <v>1074</v>
      </c>
      <c r="F6" s="108">
        <v>1273</v>
      </c>
      <c r="G6" s="56">
        <v>1361</v>
      </c>
      <c r="H6" s="56">
        <v>1992</v>
      </c>
      <c r="I6" s="56">
        <v>1855</v>
      </c>
      <c r="J6" s="56">
        <v>2033</v>
      </c>
      <c r="K6" s="56">
        <v>1225</v>
      </c>
      <c r="L6" s="56">
        <v>1201</v>
      </c>
      <c r="M6" s="56">
        <v>814</v>
      </c>
      <c r="N6" s="56">
        <v>1250</v>
      </c>
      <c r="O6" s="108">
        <v>1160</v>
      </c>
      <c r="P6" s="108">
        <v>1230</v>
      </c>
      <c r="Q6" s="108">
        <v>1383</v>
      </c>
      <c r="R6" s="108">
        <v>1300</v>
      </c>
      <c r="S6" s="217">
        <f t="shared" ref="S6:S37" si="0">R6-Q6</f>
        <v>-83</v>
      </c>
      <c r="T6" s="311">
        <f t="shared" ref="T6:T37" si="1">S6/Q6</f>
        <v>-6.0014461315979754E-2</v>
      </c>
    </row>
    <row r="7" spans="1:20" x14ac:dyDescent="0.2">
      <c r="A7" s="55" t="s">
        <v>2</v>
      </c>
      <c r="B7" s="108">
        <v>782</v>
      </c>
      <c r="C7" s="108">
        <v>787</v>
      </c>
      <c r="D7" s="108">
        <v>887</v>
      </c>
      <c r="E7" s="108">
        <v>924</v>
      </c>
      <c r="F7" s="108">
        <v>1115</v>
      </c>
      <c r="G7" s="56">
        <v>1026</v>
      </c>
      <c r="H7" s="56">
        <v>1073</v>
      </c>
      <c r="I7" s="56">
        <v>1274</v>
      </c>
      <c r="J7" s="56">
        <v>1392</v>
      </c>
      <c r="K7" s="56">
        <v>1242</v>
      </c>
      <c r="L7" s="56">
        <v>1078</v>
      </c>
      <c r="M7" s="56">
        <v>1022</v>
      </c>
      <c r="N7" s="56">
        <v>1018</v>
      </c>
      <c r="O7" s="108">
        <v>968</v>
      </c>
      <c r="P7" s="108">
        <v>917</v>
      </c>
      <c r="Q7" s="108">
        <v>914</v>
      </c>
      <c r="R7" s="108">
        <v>969</v>
      </c>
      <c r="S7" s="217">
        <f t="shared" si="0"/>
        <v>55</v>
      </c>
      <c r="T7" s="311">
        <f t="shared" si="1"/>
        <v>6.0175054704595186E-2</v>
      </c>
    </row>
    <row r="8" spans="1:20" x14ac:dyDescent="0.2">
      <c r="A8" s="55" t="s">
        <v>3</v>
      </c>
      <c r="B8" s="108">
        <v>639</v>
      </c>
      <c r="C8" s="108">
        <v>739</v>
      </c>
      <c r="D8" s="108">
        <v>869</v>
      </c>
      <c r="E8" s="108">
        <v>883</v>
      </c>
      <c r="F8" s="108">
        <v>912</v>
      </c>
      <c r="G8" s="56">
        <v>965</v>
      </c>
      <c r="H8" s="56">
        <v>925</v>
      </c>
      <c r="I8" s="56">
        <v>945</v>
      </c>
      <c r="J8" s="56">
        <v>996</v>
      </c>
      <c r="K8" s="56">
        <v>971</v>
      </c>
      <c r="L8" s="56">
        <v>701</v>
      </c>
      <c r="M8" s="56">
        <v>618</v>
      </c>
      <c r="N8" s="56">
        <v>600</v>
      </c>
      <c r="O8" s="108">
        <v>742</v>
      </c>
      <c r="P8" s="108">
        <v>622</v>
      </c>
      <c r="Q8" s="108">
        <v>605</v>
      </c>
      <c r="R8" s="108">
        <v>592</v>
      </c>
      <c r="S8" s="217">
        <f t="shared" si="0"/>
        <v>-13</v>
      </c>
      <c r="T8" s="311">
        <f t="shared" si="1"/>
        <v>-2.1487603305785124E-2</v>
      </c>
    </row>
    <row r="9" spans="1:20" x14ac:dyDescent="0.2">
      <c r="A9" s="55" t="s">
        <v>4</v>
      </c>
      <c r="B9" s="108">
        <v>518</v>
      </c>
      <c r="C9" s="108">
        <v>570</v>
      </c>
      <c r="D9" s="108">
        <v>613</v>
      </c>
      <c r="E9" s="108">
        <v>757</v>
      </c>
      <c r="F9" s="108">
        <v>625</v>
      </c>
      <c r="G9" s="56">
        <v>720</v>
      </c>
      <c r="H9" s="56">
        <v>616</v>
      </c>
      <c r="I9" s="56">
        <v>682</v>
      </c>
      <c r="J9" s="56">
        <v>626</v>
      </c>
      <c r="K9" s="56">
        <v>457</v>
      </c>
      <c r="L9" s="56">
        <v>368</v>
      </c>
      <c r="M9" s="56">
        <v>351</v>
      </c>
      <c r="N9" s="56">
        <v>332</v>
      </c>
      <c r="O9" s="108">
        <v>326</v>
      </c>
      <c r="P9" s="108">
        <v>401</v>
      </c>
      <c r="Q9" s="108">
        <v>424</v>
      </c>
      <c r="R9" s="108">
        <v>352</v>
      </c>
      <c r="S9" s="217">
        <f t="shared" si="0"/>
        <v>-72</v>
      </c>
      <c r="T9" s="311">
        <f t="shared" si="1"/>
        <v>-0.16981132075471697</v>
      </c>
    </row>
    <row r="10" spans="1:20" ht="20.100000000000001" customHeight="1" x14ac:dyDescent="0.2">
      <c r="A10" s="55" t="s">
        <v>5</v>
      </c>
      <c r="B10" s="108">
        <v>404</v>
      </c>
      <c r="C10" s="108">
        <v>460</v>
      </c>
      <c r="D10" s="108">
        <v>586</v>
      </c>
      <c r="E10" s="108">
        <v>592</v>
      </c>
      <c r="F10" s="108">
        <v>706</v>
      </c>
      <c r="G10" s="56">
        <v>506</v>
      </c>
      <c r="H10" s="56">
        <v>457</v>
      </c>
      <c r="I10" s="56">
        <v>564</v>
      </c>
      <c r="J10" s="56">
        <v>585</v>
      </c>
      <c r="K10" s="56">
        <v>537</v>
      </c>
      <c r="L10" s="56">
        <v>365</v>
      </c>
      <c r="M10" s="56">
        <v>362</v>
      </c>
      <c r="N10" s="56">
        <v>365</v>
      </c>
      <c r="O10" s="108">
        <v>359</v>
      </c>
      <c r="P10" s="108">
        <v>405</v>
      </c>
      <c r="Q10" s="108">
        <v>459</v>
      </c>
      <c r="R10" s="108">
        <v>468</v>
      </c>
      <c r="S10" s="217">
        <f t="shared" si="0"/>
        <v>9</v>
      </c>
      <c r="T10" s="311">
        <f t="shared" si="1"/>
        <v>1.9607843137254902E-2</v>
      </c>
    </row>
    <row r="11" spans="1:20" x14ac:dyDescent="0.2">
      <c r="A11" s="55" t="s">
        <v>6</v>
      </c>
      <c r="B11" s="108">
        <v>1000</v>
      </c>
      <c r="C11" s="108">
        <v>1054</v>
      </c>
      <c r="D11" s="108">
        <v>1130</v>
      </c>
      <c r="E11" s="108">
        <v>1101</v>
      </c>
      <c r="F11" s="108">
        <v>1077</v>
      </c>
      <c r="G11" s="56">
        <v>1090</v>
      </c>
      <c r="H11" s="56">
        <v>1033</v>
      </c>
      <c r="I11" s="56">
        <v>955</v>
      </c>
      <c r="J11" s="56">
        <v>910</v>
      </c>
      <c r="K11" s="56">
        <v>783</v>
      </c>
      <c r="L11" s="56">
        <v>755</v>
      </c>
      <c r="M11" s="56">
        <v>694</v>
      </c>
      <c r="N11" s="56">
        <v>466</v>
      </c>
      <c r="O11" s="108">
        <v>484</v>
      </c>
      <c r="P11" s="108">
        <v>615</v>
      </c>
      <c r="Q11" s="108">
        <v>641</v>
      </c>
      <c r="R11" s="108">
        <v>716</v>
      </c>
      <c r="S11" s="217">
        <f t="shared" si="0"/>
        <v>75</v>
      </c>
      <c r="T11" s="311">
        <f t="shared" si="1"/>
        <v>0.11700468018720749</v>
      </c>
    </row>
    <row r="12" spans="1:20" x14ac:dyDescent="0.2">
      <c r="A12" s="55" t="s">
        <v>7</v>
      </c>
      <c r="B12" s="108">
        <v>555</v>
      </c>
      <c r="C12" s="108">
        <v>533</v>
      </c>
      <c r="D12" s="108">
        <v>587</v>
      </c>
      <c r="E12" s="108">
        <v>1051</v>
      </c>
      <c r="F12" s="108">
        <v>1135</v>
      </c>
      <c r="G12" s="56">
        <v>1603</v>
      </c>
      <c r="H12" s="56">
        <v>1479</v>
      </c>
      <c r="I12" s="56">
        <v>1704</v>
      </c>
      <c r="J12" s="56">
        <v>1335</v>
      </c>
      <c r="K12" s="56">
        <v>1253</v>
      </c>
      <c r="L12" s="56">
        <v>1171</v>
      </c>
      <c r="M12" s="56">
        <v>1104</v>
      </c>
      <c r="N12" s="56">
        <v>1116</v>
      </c>
      <c r="O12" s="108">
        <v>1086</v>
      </c>
      <c r="P12" s="108">
        <v>943</v>
      </c>
      <c r="Q12" s="108">
        <v>1024</v>
      </c>
      <c r="R12" s="108">
        <v>1019</v>
      </c>
      <c r="S12" s="217">
        <f t="shared" si="0"/>
        <v>-5</v>
      </c>
      <c r="T12" s="311">
        <f t="shared" si="1"/>
        <v>-4.8828125E-3</v>
      </c>
    </row>
    <row r="13" spans="1:20" s="57" customFormat="1" x14ac:dyDescent="0.2">
      <c r="A13" s="55" t="s">
        <v>8</v>
      </c>
      <c r="B13" s="108">
        <v>713</v>
      </c>
      <c r="C13" s="108">
        <v>802</v>
      </c>
      <c r="D13" s="108">
        <v>886</v>
      </c>
      <c r="E13" s="108">
        <v>915</v>
      </c>
      <c r="F13" s="108">
        <v>857</v>
      </c>
      <c r="G13" s="56">
        <v>702</v>
      </c>
      <c r="H13" s="56">
        <v>727</v>
      </c>
      <c r="I13" s="56">
        <v>670</v>
      </c>
      <c r="J13" s="56">
        <v>667</v>
      </c>
      <c r="K13" s="56">
        <v>554</v>
      </c>
      <c r="L13" s="56">
        <v>409</v>
      </c>
      <c r="M13" s="56">
        <v>260</v>
      </c>
      <c r="N13" s="56">
        <v>402</v>
      </c>
      <c r="O13" s="108">
        <v>434</v>
      </c>
      <c r="P13" s="108">
        <v>473</v>
      </c>
      <c r="Q13" s="108">
        <v>494</v>
      </c>
      <c r="R13" s="108">
        <v>620</v>
      </c>
      <c r="S13" s="217">
        <f t="shared" si="0"/>
        <v>126</v>
      </c>
      <c r="T13" s="311">
        <f t="shared" si="1"/>
        <v>0.25506072874493929</v>
      </c>
    </row>
    <row r="14" spans="1:20" ht="20.100000000000001" customHeight="1" x14ac:dyDescent="0.2">
      <c r="A14" s="55" t="s">
        <v>9</v>
      </c>
      <c r="B14" s="108">
        <v>274</v>
      </c>
      <c r="C14" s="108">
        <v>416</v>
      </c>
      <c r="D14" s="108">
        <v>341</v>
      </c>
      <c r="E14" s="108">
        <v>397</v>
      </c>
      <c r="F14" s="108">
        <v>451</v>
      </c>
      <c r="G14" s="56">
        <v>501</v>
      </c>
      <c r="H14" s="56">
        <v>448</v>
      </c>
      <c r="I14" s="56">
        <v>489</v>
      </c>
      <c r="J14" s="56">
        <v>465</v>
      </c>
      <c r="K14" s="56">
        <v>451</v>
      </c>
      <c r="L14" s="56">
        <v>376</v>
      </c>
      <c r="M14" s="56">
        <v>481</v>
      </c>
      <c r="N14" s="56">
        <v>482</v>
      </c>
      <c r="O14" s="108">
        <v>432</v>
      </c>
      <c r="P14" s="108">
        <v>393</v>
      </c>
      <c r="Q14" s="108">
        <v>356</v>
      </c>
      <c r="R14" s="108">
        <v>310</v>
      </c>
      <c r="S14" s="217">
        <f t="shared" si="0"/>
        <v>-46</v>
      </c>
      <c r="T14" s="311">
        <f t="shared" si="1"/>
        <v>-0.12921348314606743</v>
      </c>
    </row>
    <row r="15" spans="1:20" x14ac:dyDescent="0.2">
      <c r="A15" s="55" t="s">
        <v>10</v>
      </c>
      <c r="B15" s="108">
        <v>566</v>
      </c>
      <c r="C15" s="108">
        <v>552</v>
      </c>
      <c r="D15" s="108">
        <v>573</v>
      </c>
      <c r="E15" s="108">
        <v>719</v>
      </c>
      <c r="F15" s="108">
        <v>733</v>
      </c>
      <c r="G15" s="56">
        <v>737</v>
      </c>
      <c r="H15" s="56">
        <v>830</v>
      </c>
      <c r="I15" s="56">
        <v>949</v>
      </c>
      <c r="J15" s="56">
        <v>935</v>
      </c>
      <c r="K15" s="56">
        <v>682</v>
      </c>
      <c r="L15" s="56">
        <v>590</v>
      </c>
      <c r="M15" s="56">
        <v>599</v>
      </c>
      <c r="N15" s="56">
        <v>621</v>
      </c>
      <c r="O15" s="108">
        <v>586</v>
      </c>
      <c r="P15" s="108">
        <v>656</v>
      </c>
      <c r="Q15" s="108">
        <v>655</v>
      </c>
      <c r="R15" s="108">
        <v>660</v>
      </c>
      <c r="S15" s="217">
        <f t="shared" si="0"/>
        <v>5</v>
      </c>
      <c r="T15" s="311">
        <f t="shared" si="1"/>
        <v>7.6335877862595417E-3</v>
      </c>
    </row>
    <row r="16" spans="1:20" x14ac:dyDescent="0.2">
      <c r="A16" s="55" t="s">
        <v>11</v>
      </c>
      <c r="B16" s="108">
        <v>165</v>
      </c>
      <c r="C16" s="108">
        <v>227</v>
      </c>
      <c r="D16" s="108">
        <v>272</v>
      </c>
      <c r="E16" s="108">
        <v>289</v>
      </c>
      <c r="F16" s="108">
        <v>288</v>
      </c>
      <c r="G16" s="56">
        <v>261</v>
      </c>
      <c r="H16" s="56">
        <v>264</v>
      </c>
      <c r="I16" s="56">
        <v>265</v>
      </c>
      <c r="J16" s="56">
        <v>242</v>
      </c>
      <c r="K16" s="56">
        <v>201</v>
      </c>
      <c r="L16" s="56">
        <v>232</v>
      </c>
      <c r="M16" s="56">
        <v>301</v>
      </c>
      <c r="N16" s="56">
        <v>303</v>
      </c>
      <c r="O16" s="108">
        <v>276</v>
      </c>
      <c r="P16" s="108">
        <v>270</v>
      </c>
      <c r="Q16" s="108">
        <v>274</v>
      </c>
      <c r="R16" s="108">
        <v>267</v>
      </c>
      <c r="S16" s="217">
        <f t="shared" si="0"/>
        <v>-7</v>
      </c>
      <c r="T16" s="311">
        <f t="shared" si="1"/>
        <v>-2.5547445255474453E-2</v>
      </c>
    </row>
    <row r="17" spans="1:20" x14ac:dyDescent="0.2">
      <c r="A17" s="55" t="s">
        <v>142</v>
      </c>
      <c r="B17" s="108">
        <v>4550</v>
      </c>
      <c r="C17" s="108">
        <v>5105</v>
      </c>
      <c r="D17" s="108">
        <v>4794</v>
      </c>
      <c r="E17" s="108">
        <v>4723</v>
      </c>
      <c r="F17" s="108">
        <v>5186</v>
      </c>
      <c r="G17" s="56">
        <v>4863</v>
      </c>
      <c r="H17" s="56">
        <v>4709</v>
      </c>
      <c r="I17" s="56">
        <v>4645</v>
      </c>
      <c r="J17" s="56">
        <v>4539</v>
      </c>
      <c r="K17" s="56">
        <v>4359</v>
      </c>
      <c r="L17" s="56">
        <v>4220</v>
      </c>
      <c r="M17" s="56">
        <v>3997</v>
      </c>
      <c r="N17" s="56">
        <v>3878</v>
      </c>
      <c r="O17" s="108">
        <v>3496</v>
      </c>
      <c r="P17" s="108">
        <v>3325</v>
      </c>
      <c r="Q17" s="108">
        <v>3144</v>
      </c>
      <c r="R17" s="108">
        <v>3077</v>
      </c>
      <c r="S17" s="217">
        <f t="shared" si="0"/>
        <v>-67</v>
      </c>
      <c r="T17" s="311">
        <f t="shared" si="1"/>
        <v>-2.1310432569974554E-2</v>
      </c>
    </row>
    <row r="18" spans="1:20" ht="20.100000000000001" customHeight="1" x14ac:dyDescent="0.2">
      <c r="A18" s="55" t="s">
        <v>13</v>
      </c>
      <c r="B18" s="108">
        <v>141</v>
      </c>
      <c r="C18" s="108">
        <v>147</v>
      </c>
      <c r="D18" s="108">
        <v>177</v>
      </c>
      <c r="E18" s="108">
        <v>163</v>
      </c>
      <c r="F18" s="108">
        <v>167</v>
      </c>
      <c r="G18" s="56">
        <v>142</v>
      </c>
      <c r="H18" s="56">
        <v>184</v>
      </c>
      <c r="I18" s="56">
        <v>158</v>
      </c>
      <c r="J18" s="56">
        <v>158</v>
      </c>
      <c r="K18" s="56">
        <v>138</v>
      </c>
      <c r="L18" s="56">
        <v>121</v>
      </c>
      <c r="M18" s="56">
        <v>111</v>
      </c>
      <c r="N18" s="56">
        <v>136</v>
      </c>
      <c r="O18" s="108">
        <v>123</v>
      </c>
      <c r="P18" s="108">
        <v>108</v>
      </c>
      <c r="Q18" s="108">
        <v>101</v>
      </c>
      <c r="R18" s="108">
        <v>114</v>
      </c>
      <c r="S18" s="217">
        <f t="shared" si="0"/>
        <v>13</v>
      </c>
      <c r="T18" s="311">
        <f t="shared" si="1"/>
        <v>0.12871287128712872</v>
      </c>
    </row>
    <row r="19" spans="1:20" x14ac:dyDescent="0.2">
      <c r="A19" s="55" t="s">
        <v>14</v>
      </c>
      <c r="B19" s="108">
        <v>1084</v>
      </c>
      <c r="C19" s="108">
        <v>1143</v>
      </c>
      <c r="D19" s="108">
        <v>1063</v>
      </c>
      <c r="E19" s="108">
        <v>1407</v>
      </c>
      <c r="F19" s="108">
        <v>1387</v>
      </c>
      <c r="G19" s="56">
        <v>1846</v>
      </c>
      <c r="H19" s="56">
        <v>2069</v>
      </c>
      <c r="I19" s="56">
        <v>1876</v>
      </c>
      <c r="J19" s="56">
        <v>1782</v>
      </c>
      <c r="K19" s="56">
        <v>1037</v>
      </c>
      <c r="L19" s="56">
        <v>822</v>
      </c>
      <c r="M19" s="56">
        <v>817</v>
      </c>
      <c r="N19" s="56">
        <v>933</v>
      </c>
      <c r="O19" s="108">
        <v>790</v>
      </c>
      <c r="P19" s="108">
        <v>915</v>
      </c>
      <c r="Q19" s="108">
        <v>867</v>
      </c>
      <c r="R19" s="108">
        <v>815</v>
      </c>
      <c r="S19" s="217">
        <f t="shared" si="0"/>
        <v>-52</v>
      </c>
      <c r="T19" s="311">
        <f t="shared" si="1"/>
        <v>-5.9976931949250287E-2</v>
      </c>
    </row>
    <row r="20" spans="1:20" s="58" customFormat="1" x14ac:dyDescent="0.2">
      <c r="A20" s="55" t="s">
        <v>15</v>
      </c>
      <c r="B20" s="108">
        <v>2588</v>
      </c>
      <c r="C20" s="108">
        <v>3218</v>
      </c>
      <c r="D20" s="108">
        <v>2928</v>
      </c>
      <c r="E20" s="108">
        <v>2824</v>
      </c>
      <c r="F20" s="108">
        <v>2760</v>
      </c>
      <c r="G20" s="56">
        <v>2389</v>
      </c>
      <c r="H20" s="56">
        <v>2117</v>
      </c>
      <c r="I20" s="56">
        <v>2723</v>
      </c>
      <c r="J20" s="56">
        <v>3164</v>
      </c>
      <c r="K20" s="56">
        <v>2718</v>
      </c>
      <c r="L20" s="56">
        <v>2269</v>
      </c>
      <c r="M20" s="56">
        <v>2088</v>
      </c>
      <c r="N20" s="56">
        <v>1855</v>
      </c>
      <c r="O20" s="108">
        <v>1936</v>
      </c>
      <c r="P20" s="108">
        <v>1963</v>
      </c>
      <c r="Q20" s="108">
        <v>1950</v>
      </c>
      <c r="R20" s="108">
        <v>2062</v>
      </c>
      <c r="S20" s="217">
        <f t="shared" si="0"/>
        <v>112</v>
      </c>
      <c r="T20" s="311">
        <f t="shared" si="1"/>
        <v>5.7435897435897436E-2</v>
      </c>
    </row>
    <row r="21" spans="1:20" s="58" customFormat="1" x14ac:dyDescent="0.2">
      <c r="A21" s="55" t="s">
        <v>16</v>
      </c>
      <c r="B21" s="108">
        <v>12002</v>
      </c>
      <c r="C21" s="108">
        <v>11761</v>
      </c>
      <c r="D21" s="108">
        <v>9801</v>
      </c>
      <c r="E21" s="108">
        <v>9760</v>
      </c>
      <c r="F21" s="108">
        <v>8615</v>
      </c>
      <c r="G21" s="56">
        <v>7257</v>
      </c>
      <c r="H21" s="56">
        <v>7188</v>
      </c>
      <c r="I21" s="56">
        <v>8073</v>
      </c>
      <c r="J21" s="56">
        <v>7390</v>
      </c>
      <c r="K21" s="56">
        <v>6321</v>
      </c>
      <c r="L21" s="56">
        <v>5953</v>
      </c>
      <c r="M21" s="56">
        <v>4983</v>
      </c>
      <c r="N21" s="56">
        <v>5013</v>
      </c>
      <c r="O21" s="108">
        <v>4555</v>
      </c>
      <c r="P21" s="108">
        <v>4368</v>
      </c>
      <c r="Q21" s="108">
        <v>4216</v>
      </c>
      <c r="R21" s="108">
        <v>4660</v>
      </c>
      <c r="S21" s="217">
        <f t="shared" si="0"/>
        <v>444</v>
      </c>
      <c r="T21" s="311">
        <f t="shared" si="1"/>
        <v>0.10531309297912714</v>
      </c>
    </row>
    <row r="22" spans="1:20" s="58" customFormat="1" ht="20.100000000000001" customHeight="1" x14ac:dyDescent="0.2">
      <c r="A22" s="55" t="s">
        <v>17</v>
      </c>
      <c r="B22" s="108">
        <v>1062</v>
      </c>
      <c r="C22" s="108">
        <v>1633</v>
      </c>
      <c r="D22" s="108">
        <v>1714</v>
      </c>
      <c r="E22" s="108">
        <v>1866</v>
      </c>
      <c r="F22" s="108">
        <v>1619</v>
      </c>
      <c r="G22" s="56">
        <v>1592</v>
      </c>
      <c r="H22" s="56">
        <v>1876</v>
      </c>
      <c r="I22" s="56">
        <v>1857</v>
      </c>
      <c r="J22" s="56">
        <v>1729</v>
      </c>
      <c r="K22" s="56">
        <v>1115</v>
      </c>
      <c r="L22" s="56">
        <v>890</v>
      </c>
      <c r="M22" s="56">
        <v>961</v>
      </c>
      <c r="N22" s="56">
        <v>968</v>
      </c>
      <c r="O22" s="108">
        <v>961</v>
      </c>
      <c r="P22" s="108">
        <v>1087</v>
      </c>
      <c r="Q22" s="108">
        <v>1024</v>
      </c>
      <c r="R22" s="108">
        <v>1090</v>
      </c>
      <c r="S22" s="217">
        <f t="shared" si="0"/>
        <v>66</v>
      </c>
      <c r="T22" s="311">
        <f t="shared" si="1"/>
        <v>6.4453125E-2</v>
      </c>
    </row>
    <row r="23" spans="1:20" s="58" customFormat="1" x14ac:dyDescent="0.2">
      <c r="A23" s="55" t="s">
        <v>18</v>
      </c>
      <c r="B23" s="108">
        <v>468</v>
      </c>
      <c r="C23" s="108">
        <v>576</v>
      </c>
      <c r="D23" s="108">
        <v>427</v>
      </c>
      <c r="E23" s="108">
        <v>570</v>
      </c>
      <c r="F23" s="108">
        <v>505</v>
      </c>
      <c r="G23" s="56">
        <v>343</v>
      </c>
      <c r="H23" s="56">
        <v>389</v>
      </c>
      <c r="I23" s="56">
        <v>376</v>
      </c>
      <c r="J23" s="56">
        <v>381</v>
      </c>
      <c r="K23" s="56">
        <v>323</v>
      </c>
      <c r="L23" s="56">
        <v>262</v>
      </c>
      <c r="M23" s="56">
        <v>249</v>
      </c>
      <c r="N23" s="56">
        <v>208</v>
      </c>
      <c r="O23" s="108">
        <v>180</v>
      </c>
      <c r="P23" s="108">
        <v>197</v>
      </c>
      <c r="Q23" s="108">
        <v>158</v>
      </c>
      <c r="R23" s="108">
        <v>144</v>
      </c>
      <c r="S23" s="217">
        <f t="shared" si="0"/>
        <v>-14</v>
      </c>
      <c r="T23" s="311">
        <f t="shared" si="1"/>
        <v>-8.8607594936708861E-2</v>
      </c>
    </row>
    <row r="24" spans="1:20" x14ac:dyDescent="0.2">
      <c r="A24" s="55" t="s">
        <v>19</v>
      </c>
      <c r="B24" s="108">
        <v>415</v>
      </c>
      <c r="C24" s="108">
        <v>498</v>
      </c>
      <c r="D24" s="108">
        <v>564</v>
      </c>
      <c r="E24" s="108">
        <v>608</v>
      </c>
      <c r="F24" s="108">
        <v>612</v>
      </c>
      <c r="G24" s="56">
        <v>614</v>
      </c>
      <c r="H24" s="56">
        <v>625</v>
      </c>
      <c r="I24" s="56">
        <v>550</v>
      </c>
      <c r="J24" s="56">
        <v>519</v>
      </c>
      <c r="K24" s="56">
        <v>633</v>
      </c>
      <c r="L24" s="56">
        <v>580</v>
      </c>
      <c r="M24" s="56">
        <v>558</v>
      </c>
      <c r="N24" s="56">
        <v>530</v>
      </c>
      <c r="O24" s="108">
        <v>474</v>
      </c>
      <c r="P24" s="108">
        <v>484</v>
      </c>
      <c r="Q24" s="108">
        <v>524</v>
      </c>
      <c r="R24" s="108">
        <v>466</v>
      </c>
      <c r="S24" s="217">
        <f t="shared" si="0"/>
        <v>-58</v>
      </c>
      <c r="T24" s="311">
        <f t="shared" si="1"/>
        <v>-0.11068702290076336</v>
      </c>
    </row>
    <row r="25" spans="1:20" x14ac:dyDescent="0.2">
      <c r="A25" s="55" t="s">
        <v>20</v>
      </c>
      <c r="B25" s="108">
        <v>558</v>
      </c>
      <c r="C25" s="108">
        <v>448</v>
      </c>
      <c r="D25" s="108">
        <v>569</v>
      </c>
      <c r="E25" s="108">
        <v>552</v>
      </c>
      <c r="F25" s="108">
        <v>566</v>
      </c>
      <c r="G25" s="56">
        <v>596</v>
      </c>
      <c r="H25" s="56">
        <v>535</v>
      </c>
      <c r="I25" s="56">
        <v>664</v>
      </c>
      <c r="J25" s="56">
        <v>503</v>
      </c>
      <c r="K25" s="56">
        <v>373</v>
      </c>
      <c r="L25" s="56">
        <v>398</v>
      </c>
      <c r="M25" s="56">
        <v>370</v>
      </c>
      <c r="N25" s="56">
        <v>384</v>
      </c>
      <c r="O25" s="108">
        <v>397</v>
      </c>
      <c r="P25" s="108">
        <v>369</v>
      </c>
      <c r="Q25" s="108">
        <v>365</v>
      </c>
      <c r="R25" s="108">
        <v>378</v>
      </c>
      <c r="S25" s="217">
        <f t="shared" si="0"/>
        <v>13</v>
      </c>
      <c r="T25" s="311">
        <f t="shared" si="1"/>
        <v>3.5616438356164383E-2</v>
      </c>
    </row>
    <row r="26" spans="1:20" ht="20.100000000000001" customHeight="1" x14ac:dyDescent="0.2">
      <c r="A26" s="55" t="s">
        <v>21</v>
      </c>
      <c r="B26" s="108">
        <v>1383</v>
      </c>
      <c r="C26" s="108">
        <v>1297</v>
      </c>
      <c r="D26" s="108">
        <v>1132</v>
      </c>
      <c r="E26" s="108">
        <v>1110</v>
      </c>
      <c r="F26" s="108">
        <v>1125</v>
      </c>
      <c r="G26" s="56">
        <v>1037</v>
      </c>
      <c r="H26" s="56">
        <v>1019</v>
      </c>
      <c r="I26" s="56">
        <v>877</v>
      </c>
      <c r="J26" s="56">
        <v>672</v>
      </c>
      <c r="K26" s="56">
        <v>629</v>
      </c>
      <c r="L26" s="56">
        <v>579</v>
      </c>
      <c r="M26" s="56">
        <v>634</v>
      </c>
      <c r="N26" s="56">
        <v>680</v>
      </c>
      <c r="O26" s="108">
        <v>696</v>
      </c>
      <c r="P26" s="108">
        <v>673</v>
      </c>
      <c r="Q26" s="108">
        <v>826</v>
      </c>
      <c r="R26" s="108">
        <v>786</v>
      </c>
      <c r="S26" s="217">
        <f t="shared" si="0"/>
        <v>-40</v>
      </c>
      <c r="T26" s="311">
        <f t="shared" si="1"/>
        <v>-4.8426150121065374E-2</v>
      </c>
    </row>
    <row r="27" spans="1:20" x14ac:dyDescent="0.2">
      <c r="A27" s="55" t="s">
        <v>22</v>
      </c>
      <c r="B27" s="108">
        <v>1765</v>
      </c>
      <c r="C27" s="108">
        <v>2102</v>
      </c>
      <c r="D27" s="108">
        <v>2901</v>
      </c>
      <c r="E27" s="108">
        <v>3054</v>
      </c>
      <c r="F27" s="108">
        <v>2813</v>
      </c>
      <c r="G27" s="56">
        <v>2664</v>
      </c>
      <c r="H27" s="56">
        <v>2600</v>
      </c>
      <c r="I27" s="56">
        <v>2316</v>
      </c>
      <c r="J27" s="56">
        <v>1922</v>
      </c>
      <c r="K27" s="56">
        <v>1692</v>
      </c>
      <c r="L27" s="56">
        <v>1708</v>
      </c>
      <c r="M27" s="56">
        <v>1452</v>
      </c>
      <c r="N27" s="56">
        <v>1489</v>
      </c>
      <c r="O27" s="108">
        <v>1442</v>
      </c>
      <c r="P27" s="108">
        <v>1523</v>
      </c>
      <c r="Q27" s="108">
        <v>1789</v>
      </c>
      <c r="R27" s="108">
        <v>2011</v>
      </c>
      <c r="S27" s="217">
        <f t="shared" si="0"/>
        <v>222</v>
      </c>
      <c r="T27" s="311">
        <f t="shared" si="1"/>
        <v>0.12409167132476244</v>
      </c>
    </row>
    <row r="28" spans="1:20" x14ac:dyDescent="0.2">
      <c r="A28" s="55" t="s">
        <v>143</v>
      </c>
      <c r="B28" s="108">
        <v>84</v>
      </c>
      <c r="C28" s="108">
        <v>72</v>
      </c>
      <c r="D28" s="108">
        <v>91</v>
      </c>
      <c r="E28" s="108">
        <v>132</v>
      </c>
      <c r="F28" s="108">
        <v>180</v>
      </c>
      <c r="G28" s="56">
        <v>89</v>
      </c>
      <c r="H28" s="56">
        <v>56</v>
      </c>
      <c r="I28" s="56">
        <v>85</v>
      </c>
      <c r="J28" s="56">
        <v>98</v>
      </c>
      <c r="K28" s="56">
        <v>113</v>
      </c>
      <c r="L28" s="56">
        <v>87</v>
      </c>
      <c r="M28" s="56">
        <v>82</v>
      </c>
      <c r="N28" s="56">
        <v>64</v>
      </c>
      <c r="O28" s="108">
        <v>77</v>
      </c>
      <c r="P28" s="108">
        <v>98</v>
      </c>
      <c r="Q28" s="108">
        <v>97</v>
      </c>
      <c r="R28" s="108">
        <v>106</v>
      </c>
      <c r="S28" s="217">
        <f t="shared" si="0"/>
        <v>9</v>
      </c>
      <c r="T28" s="311">
        <f t="shared" si="1"/>
        <v>9.2783505154639179E-2</v>
      </c>
    </row>
    <row r="29" spans="1:20" x14ac:dyDescent="0.2">
      <c r="A29" s="55" t="s">
        <v>24</v>
      </c>
      <c r="B29" s="108">
        <v>766</v>
      </c>
      <c r="C29" s="108">
        <v>922</v>
      </c>
      <c r="D29" s="108">
        <v>962</v>
      </c>
      <c r="E29" s="108">
        <v>890</v>
      </c>
      <c r="F29" s="108">
        <v>674</v>
      </c>
      <c r="G29" s="56">
        <v>848</v>
      </c>
      <c r="H29" s="56">
        <v>724</v>
      </c>
      <c r="I29" s="56">
        <v>794</v>
      </c>
      <c r="J29" s="56">
        <v>969</v>
      </c>
      <c r="K29" s="56">
        <v>789</v>
      </c>
      <c r="L29" s="56">
        <v>751</v>
      </c>
      <c r="M29" s="56">
        <v>711</v>
      </c>
      <c r="N29" s="56">
        <v>686</v>
      </c>
      <c r="O29" s="108">
        <v>745</v>
      </c>
      <c r="P29" s="108">
        <v>706</v>
      </c>
      <c r="Q29" s="108">
        <v>833</v>
      </c>
      <c r="R29" s="108">
        <v>797</v>
      </c>
      <c r="S29" s="217">
        <f t="shared" si="0"/>
        <v>-36</v>
      </c>
      <c r="T29" s="311">
        <f t="shared" si="1"/>
        <v>-4.3217286914765909E-2</v>
      </c>
    </row>
    <row r="30" spans="1:20" ht="20.100000000000001" customHeight="1" x14ac:dyDescent="0.2">
      <c r="A30" s="55" t="s">
        <v>25</v>
      </c>
      <c r="B30" s="108">
        <v>653</v>
      </c>
      <c r="C30" s="108">
        <v>704</v>
      </c>
      <c r="D30" s="108">
        <v>763</v>
      </c>
      <c r="E30" s="108">
        <v>619</v>
      </c>
      <c r="F30" s="108">
        <v>769</v>
      </c>
      <c r="G30" s="56">
        <v>866</v>
      </c>
      <c r="H30" s="56">
        <v>1001</v>
      </c>
      <c r="I30" s="56">
        <v>1010</v>
      </c>
      <c r="J30" s="56">
        <v>974</v>
      </c>
      <c r="K30" s="56">
        <v>962</v>
      </c>
      <c r="L30" s="56">
        <v>839</v>
      </c>
      <c r="M30" s="56">
        <v>733</v>
      </c>
      <c r="N30" s="56">
        <v>684</v>
      </c>
      <c r="O30" s="108">
        <v>689</v>
      </c>
      <c r="P30" s="108">
        <v>614</v>
      </c>
      <c r="Q30" s="108">
        <v>690</v>
      </c>
      <c r="R30" s="108">
        <v>705</v>
      </c>
      <c r="S30" s="217">
        <f t="shared" si="0"/>
        <v>15</v>
      </c>
      <c r="T30" s="311">
        <f t="shared" si="1"/>
        <v>2.1739130434782608E-2</v>
      </c>
    </row>
    <row r="31" spans="1:20" x14ac:dyDescent="0.2">
      <c r="A31" s="55" t="s">
        <v>144</v>
      </c>
      <c r="B31" s="108">
        <v>408</v>
      </c>
      <c r="C31" s="108">
        <v>614</v>
      </c>
      <c r="D31" s="108">
        <v>483</v>
      </c>
      <c r="E31" s="108">
        <v>566</v>
      </c>
      <c r="F31" s="108">
        <v>651</v>
      </c>
      <c r="G31" s="56">
        <v>810</v>
      </c>
      <c r="H31" s="56">
        <v>791</v>
      </c>
      <c r="I31" s="56">
        <v>692</v>
      </c>
      <c r="J31" s="56">
        <v>659</v>
      </c>
      <c r="K31" s="56">
        <v>402</v>
      </c>
      <c r="L31" s="56">
        <v>495</v>
      </c>
      <c r="M31" s="56">
        <v>565</v>
      </c>
      <c r="N31" s="56">
        <v>535</v>
      </c>
      <c r="O31" s="108">
        <v>491</v>
      </c>
      <c r="P31" s="108">
        <v>576</v>
      </c>
      <c r="Q31" s="108">
        <v>589</v>
      </c>
      <c r="R31" s="108">
        <v>613</v>
      </c>
      <c r="S31" s="217">
        <f t="shared" si="0"/>
        <v>24</v>
      </c>
      <c r="T31" s="311">
        <f t="shared" si="1"/>
        <v>4.074702886247878E-2</v>
      </c>
    </row>
    <row r="32" spans="1:20" x14ac:dyDescent="0.2">
      <c r="A32" s="55" t="s">
        <v>27</v>
      </c>
      <c r="B32" s="108">
        <v>121</v>
      </c>
      <c r="C32" s="108">
        <v>110</v>
      </c>
      <c r="D32" s="108">
        <v>87</v>
      </c>
      <c r="E32" s="108">
        <v>79</v>
      </c>
      <c r="F32" s="108">
        <v>158</v>
      </c>
      <c r="G32" s="56">
        <v>137</v>
      </c>
      <c r="H32" s="56">
        <v>163</v>
      </c>
      <c r="I32" s="56">
        <v>156</v>
      </c>
      <c r="J32" s="56">
        <v>147</v>
      </c>
      <c r="K32" s="56">
        <v>157</v>
      </c>
      <c r="L32" s="56">
        <v>117</v>
      </c>
      <c r="M32" s="56">
        <v>112</v>
      </c>
      <c r="N32" s="56">
        <v>127</v>
      </c>
      <c r="O32" s="108">
        <v>108</v>
      </c>
      <c r="P32" s="108">
        <v>95</v>
      </c>
      <c r="Q32" s="108">
        <v>105</v>
      </c>
      <c r="R32" s="108">
        <v>96</v>
      </c>
      <c r="S32" s="217">
        <f t="shared" si="0"/>
        <v>-9</v>
      </c>
      <c r="T32" s="311">
        <f t="shared" si="1"/>
        <v>-8.5714285714285715E-2</v>
      </c>
    </row>
    <row r="33" spans="1:20" x14ac:dyDescent="0.2">
      <c r="A33" s="55" t="s">
        <v>28</v>
      </c>
      <c r="B33" s="108">
        <v>612</v>
      </c>
      <c r="C33" s="108">
        <v>560</v>
      </c>
      <c r="D33" s="108">
        <v>601</v>
      </c>
      <c r="E33" s="108">
        <v>581</v>
      </c>
      <c r="F33" s="108">
        <v>552</v>
      </c>
      <c r="G33" s="56">
        <v>614</v>
      </c>
      <c r="H33" s="56">
        <v>643</v>
      </c>
      <c r="I33" s="56">
        <v>679</v>
      </c>
      <c r="J33" s="56">
        <v>675</v>
      </c>
      <c r="K33" s="56">
        <v>696</v>
      </c>
      <c r="L33" s="56">
        <v>652</v>
      </c>
      <c r="M33" s="56">
        <v>577</v>
      </c>
      <c r="N33" s="56">
        <v>597</v>
      </c>
      <c r="O33" s="108">
        <v>619</v>
      </c>
      <c r="P33" s="108">
        <v>627</v>
      </c>
      <c r="Q33" s="108">
        <v>627</v>
      </c>
      <c r="R33" s="108">
        <v>631</v>
      </c>
      <c r="S33" s="217">
        <f t="shared" si="0"/>
        <v>4</v>
      </c>
      <c r="T33" s="311">
        <f t="shared" si="1"/>
        <v>6.379585326953748E-3</v>
      </c>
    </row>
    <row r="34" spans="1:20" ht="20.100000000000001" customHeight="1" x14ac:dyDescent="0.2">
      <c r="A34" s="55" t="s">
        <v>29</v>
      </c>
      <c r="B34" s="108">
        <v>1645</v>
      </c>
      <c r="C34" s="108">
        <v>1702</v>
      </c>
      <c r="D34" s="108">
        <v>1522</v>
      </c>
      <c r="E34" s="108">
        <v>1779</v>
      </c>
      <c r="F34" s="108">
        <v>1874</v>
      </c>
      <c r="G34" s="56">
        <v>2174</v>
      </c>
      <c r="H34" s="56">
        <v>2323</v>
      </c>
      <c r="I34" s="56">
        <v>2450</v>
      </c>
      <c r="J34" s="56">
        <v>2323</v>
      </c>
      <c r="K34" s="56">
        <v>1962</v>
      </c>
      <c r="L34" s="56">
        <v>1767</v>
      </c>
      <c r="M34" s="56">
        <v>1817</v>
      </c>
      <c r="N34" s="56">
        <v>1625</v>
      </c>
      <c r="O34" s="108">
        <v>1590</v>
      </c>
      <c r="P34" s="108">
        <v>1621</v>
      </c>
      <c r="Q34" s="108">
        <v>1653</v>
      </c>
      <c r="R34" s="108">
        <v>1572</v>
      </c>
      <c r="S34" s="217">
        <f t="shared" si="0"/>
        <v>-81</v>
      </c>
      <c r="T34" s="311">
        <f t="shared" si="1"/>
        <v>-4.9001814882032667E-2</v>
      </c>
    </row>
    <row r="35" spans="1:20" x14ac:dyDescent="0.2">
      <c r="A35" s="55" t="s">
        <v>30</v>
      </c>
      <c r="B35" s="108">
        <v>542</v>
      </c>
      <c r="C35" s="108">
        <v>454</v>
      </c>
      <c r="D35" s="108">
        <v>543</v>
      </c>
      <c r="E35" s="108">
        <v>563</v>
      </c>
      <c r="F35" s="108">
        <v>516</v>
      </c>
      <c r="G35" s="56">
        <v>503</v>
      </c>
      <c r="H35" s="56">
        <v>626</v>
      </c>
      <c r="I35" s="56">
        <v>618</v>
      </c>
      <c r="J35" s="56">
        <v>475</v>
      </c>
      <c r="K35" s="56">
        <v>398</v>
      </c>
      <c r="L35" s="56">
        <v>321</v>
      </c>
      <c r="M35" s="56">
        <v>306</v>
      </c>
      <c r="N35" s="56">
        <v>371</v>
      </c>
      <c r="O35" s="108">
        <v>394</v>
      </c>
      <c r="P35" s="108">
        <v>421</v>
      </c>
      <c r="Q35" s="108">
        <v>424</v>
      </c>
      <c r="R35" s="108">
        <v>458</v>
      </c>
      <c r="S35" s="217">
        <f t="shared" si="0"/>
        <v>34</v>
      </c>
      <c r="T35" s="311">
        <f t="shared" si="1"/>
        <v>8.0188679245283015E-2</v>
      </c>
    </row>
    <row r="36" spans="1:20" x14ac:dyDescent="0.2">
      <c r="A36" s="55" t="s">
        <v>31</v>
      </c>
      <c r="B36" s="108">
        <v>776</v>
      </c>
      <c r="C36" s="108">
        <v>888</v>
      </c>
      <c r="D36" s="108">
        <v>1129</v>
      </c>
      <c r="E36" s="108">
        <v>1213</v>
      </c>
      <c r="F36" s="108">
        <v>1147</v>
      </c>
      <c r="G36" s="56">
        <v>1017</v>
      </c>
      <c r="H36" s="56">
        <v>1264</v>
      </c>
      <c r="I36" s="56">
        <v>1263</v>
      </c>
      <c r="J36" s="56">
        <v>1187</v>
      </c>
      <c r="K36" s="56">
        <v>1169</v>
      </c>
      <c r="L36" s="56">
        <v>1010</v>
      </c>
      <c r="M36" s="56">
        <v>1016</v>
      </c>
      <c r="N36" s="56">
        <v>1036</v>
      </c>
      <c r="O36" s="108">
        <v>891</v>
      </c>
      <c r="P36" s="108">
        <v>976</v>
      </c>
      <c r="Q36" s="108">
        <v>914</v>
      </c>
      <c r="R36" s="108">
        <v>930</v>
      </c>
      <c r="S36" s="217">
        <f t="shared" si="0"/>
        <v>16</v>
      </c>
      <c r="T36" s="311">
        <f t="shared" si="1"/>
        <v>1.7505470459518599E-2</v>
      </c>
    </row>
    <row r="37" spans="1:20" x14ac:dyDescent="0.2">
      <c r="A37" s="59" t="s">
        <v>32</v>
      </c>
      <c r="B37" s="109">
        <v>1607</v>
      </c>
      <c r="C37" s="109">
        <v>1634</v>
      </c>
      <c r="D37" s="109">
        <v>1738</v>
      </c>
      <c r="E37" s="109">
        <v>1609</v>
      </c>
      <c r="F37" s="109">
        <v>1485</v>
      </c>
      <c r="G37" s="60">
        <v>1262</v>
      </c>
      <c r="H37" s="60">
        <v>1319</v>
      </c>
      <c r="I37" s="60">
        <v>1351</v>
      </c>
      <c r="J37" s="60">
        <v>1498</v>
      </c>
      <c r="K37" s="60">
        <v>1365</v>
      </c>
      <c r="L37" s="60">
        <v>1078</v>
      </c>
      <c r="M37" s="60">
        <v>1064</v>
      </c>
      <c r="N37" s="60">
        <v>1096</v>
      </c>
      <c r="O37" s="109">
        <v>1102</v>
      </c>
      <c r="P37" s="109">
        <v>1092</v>
      </c>
      <c r="Q37" s="109">
        <v>1246</v>
      </c>
      <c r="R37" s="109">
        <v>1110</v>
      </c>
      <c r="S37" s="310">
        <f t="shared" si="0"/>
        <v>-136</v>
      </c>
      <c r="T37" s="312">
        <f t="shared" si="1"/>
        <v>-0.10914927768860354</v>
      </c>
    </row>
    <row r="38" spans="1:20" x14ac:dyDescent="0.2">
      <c r="A38" s="61"/>
      <c r="B38" s="62"/>
      <c r="C38" s="62"/>
      <c r="D38" s="62"/>
      <c r="E38" s="62"/>
      <c r="F38" s="62"/>
      <c r="G38" s="62"/>
      <c r="H38" s="62"/>
      <c r="I38" s="62"/>
      <c r="S38" s="306"/>
    </row>
    <row r="39" spans="1:20" x14ac:dyDescent="0.2">
      <c r="A39" s="690"/>
      <c r="B39" s="690"/>
      <c r="C39" s="690"/>
      <c r="D39" s="690"/>
      <c r="E39" s="690"/>
      <c r="F39" s="690"/>
      <c r="G39" s="690"/>
      <c r="H39" s="690"/>
      <c r="I39" s="690"/>
    </row>
    <row r="40" spans="1:20" x14ac:dyDescent="0.2">
      <c r="A40" s="58"/>
      <c r="B40" s="67"/>
      <c r="C40" s="67"/>
      <c r="D40" s="67"/>
      <c r="E40" s="67"/>
      <c r="F40" s="67"/>
      <c r="G40" s="67"/>
      <c r="H40" s="67"/>
      <c r="I40" s="67"/>
    </row>
    <row r="41" spans="1:20" x14ac:dyDescent="0.2">
      <c r="A41" s="58"/>
      <c r="B41" s="67"/>
      <c r="C41" s="67"/>
      <c r="D41" s="67"/>
      <c r="E41" s="67"/>
      <c r="F41" s="67"/>
      <c r="G41" s="67"/>
      <c r="H41" s="67"/>
      <c r="I41" s="67"/>
    </row>
  </sheetData>
  <mergeCells count="20">
    <mergeCell ref="S3:T3"/>
    <mergeCell ref="G3:G4"/>
    <mergeCell ref="H3:H4"/>
    <mergeCell ref="I3:I4"/>
    <mergeCell ref="J3:J4"/>
    <mergeCell ref="K3:K4"/>
    <mergeCell ref="L3:L4"/>
    <mergeCell ref="M3:M4"/>
    <mergeCell ref="A39:I39"/>
    <mergeCell ref="A3:A4"/>
    <mergeCell ref="B3:B4"/>
    <mergeCell ref="R3:R4"/>
    <mergeCell ref="N3:N4"/>
    <mergeCell ref="O3:O4"/>
    <mergeCell ref="C3:C4"/>
    <mergeCell ref="D3:D4"/>
    <mergeCell ref="E3:E4"/>
    <mergeCell ref="F3:F4"/>
    <mergeCell ref="P3:P4"/>
    <mergeCell ref="Q3:Q4"/>
  </mergeCells>
  <hyperlinks>
    <hyperlink ref="T1" location="Contents!A1" display="Back to contents"/>
  </hyperlink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39997558519241921"/>
  </sheetPr>
  <dimension ref="A1:V83"/>
  <sheetViews>
    <sheetView showGridLines="0" topLeftCell="A10" zoomScaleNormal="100" workbookViewId="0"/>
  </sheetViews>
  <sheetFormatPr defaultColWidth="11.42578125" defaultRowHeight="12.75" x14ac:dyDescent="0.2"/>
  <cols>
    <col min="1" max="1" customWidth="true" style="47" width="26.7109375" collapsed="false"/>
    <col min="2" max="9" customWidth="true" style="64" width="10.28515625" collapsed="false"/>
    <col min="10" max="18" customWidth="true" style="47" width="10.28515625" collapsed="false"/>
    <col min="19" max="19" customWidth="true" style="47" width="10.7109375" collapsed="false"/>
    <col min="20" max="20" customWidth="true" style="47" width="14.0" collapsed="false"/>
    <col min="21" max="236" customWidth="true" style="47" width="11.42578125" collapsed="false"/>
    <col min="237" max="237" customWidth="true" style="47" width="25.0" collapsed="false"/>
    <col min="238" max="16384" style="47" width="11.42578125" collapsed="false"/>
  </cols>
  <sheetData>
    <row r="1" spans="1:22" x14ac:dyDescent="0.2">
      <c r="A1" s="51" t="s">
        <v>380</v>
      </c>
      <c r="I1" s="65"/>
      <c r="O1" s="65"/>
      <c r="P1" s="65"/>
      <c r="Q1" s="65"/>
      <c r="R1" s="65"/>
      <c r="T1" s="159" t="s">
        <v>131</v>
      </c>
    </row>
    <row r="2" spans="1:22" x14ac:dyDescent="0.2">
      <c r="A2" s="52"/>
      <c r="B2" s="66"/>
      <c r="C2" s="66"/>
      <c r="D2" s="66"/>
      <c r="E2" s="66"/>
      <c r="F2" s="66"/>
      <c r="S2" s="641" t="s">
        <v>358</v>
      </c>
      <c r="T2" s="642"/>
    </row>
    <row r="3" spans="1:22" ht="33" customHeight="1" x14ac:dyDescent="0.2">
      <c r="A3" s="105" t="s">
        <v>183</v>
      </c>
      <c r="B3" s="105" t="s">
        <v>190</v>
      </c>
      <c r="C3" s="105" t="s">
        <v>191</v>
      </c>
      <c r="D3" s="105" t="s">
        <v>192</v>
      </c>
      <c r="E3" s="105" t="s">
        <v>193</v>
      </c>
      <c r="F3" s="105" t="s">
        <v>194</v>
      </c>
      <c r="G3" s="105" t="s">
        <v>132</v>
      </c>
      <c r="H3" s="105" t="s">
        <v>133</v>
      </c>
      <c r="I3" s="105" t="s">
        <v>134</v>
      </c>
      <c r="J3" s="105" t="s">
        <v>135</v>
      </c>
      <c r="K3" s="105" t="s">
        <v>136</v>
      </c>
      <c r="L3" s="105" t="s">
        <v>137</v>
      </c>
      <c r="M3" s="105" t="s">
        <v>138</v>
      </c>
      <c r="N3" s="105" t="s">
        <v>139</v>
      </c>
      <c r="O3" s="105" t="s">
        <v>145</v>
      </c>
      <c r="P3" s="289" t="s">
        <v>261</v>
      </c>
      <c r="Q3" s="289" t="s">
        <v>265</v>
      </c>
      <c r="R3" s="289" t="s">
        <v>357</v>
      </c>
      <c r="S3" s="155" t="s">
        <v>140</v>
      </c>
      <c r="T3" s="156" t="s">
        <v>141</v>
      </c>
    </row>
    <row r="4" spans="1:22" ht="41.25" customHeight="1" x14ac:dyDescent="0.2">
      <c r="A4" s="69" t="s">
        <v>180</v>
      </c>
      <c r="B4" s="107">
        <v>39631</v>
      </c>
      <c r="C4" s="107">
        <v>42533</v>
      </c>
      <c r="D4" s="107">
        <v>41474</v>
      </c>
      <c r="E4" s="107">
        <v>43370</v>
      </c>
      <c r="F4" s="107">
        <v>42533</v>
      </c>
      <c r="G4" s="107">
        <v>41135</v>
      </c>
      <c r="H4" s="107">
        <v>42065</v>
      </c>
      <c r="I4" s="107">
        <v>43565</v>
      </c>
      <c r="J4" s="107">
        <v>41950</v>
      </c>
      <c r="K4" s="107">
        <v>35707</v>
      </c>
      <c r="L4" s="107">
        <v>32165</v>
      </c>
      <c r="M4" s="107">
        <v>29809</v>
      </c>
      <c r="N4" s="107">
        <v>29850</v>
      </c>
      <c r="O4" s="111">
        <v>28609</v>
      </c>
      <c r="P4" s="111">
        <v>28763</v>
      </c>
      <c r="Q4" s="111">
        <v>29371</v>
      </c>
      <c r="R4" s="111">
        <v>29894</v>
      </c>
      <c r="S4" s="582">
        <f>R4-Q4</f>
        <v>523</v>
      </c>
      <c r="T4" s="158">
        <f>S4/Q4</f>
        <v>1.7806680058561165E-2</v>
      </c>
    </row>
    <row r="5" spans="1:22" x14ac:dyDescent="0.2">
      <c r="A5" s="70" t="s">
        <v>179</v>
      </c>
      <c r="B5" s="54">
        <v>3891</v>
      </c>
      <c r="C5" s="54">
        <v>3941</v>
      </c>
      <c r="D5" s="54">
        <v>3493</v>
      </c>
      <c r="E5" s="54">
        <v>3474</v>
      </c>
      <c r="F5" s="54">
        <v>3348</v>
      </c>
      <c r="G5" s="54">
        <v>2897</v>
      </c>
      <c r="H5" s="68">
        <v>2779</v>
      </c>
      <c r="I5" s="54">
        <v>2703</v>
      </c>
      <c r="J5" s="54">
        <v>2357</v>
      </c>
      <c r="K5" s="54">
        <v>2038</v>
      </c>
      <c r="L5" s="54">
        <v>1796</v>
      </c>
      <c r="M5" s="54">
        <v>1856</v>
      </c>
      <c r="N5" s="54">
        <v>2089</v>
      </c>
      <c r="O5" s="54">
        <v>1794</v>
      </c>
      <c r="P5" s="290">
        <v>1808</v>
      </c>
      <c r="Q5" s="290">
        <v>1743</v>
      </c>
      <c r="R5" s="217">
        <v>1744</v>
      </c>
      <c r="S5" s="582">
        <f>R5-Q5</f>
        <v>1</v>
      </c>
      <c r="T5" s="246">
        <f>S5/Q5</f>
        <v>5.737234652897303E-4</v>
      </c>
    </row>
    <row r="6" spans="1:22" ht="15" customHeight="1" x14ac:dyDescent="0.2">
      <c r="A6" s="71" t="s">
        <v>181</v>
      </c>
      <c r="B6" s="232">
        <f>B5/B4</f>
        <v>9.8180717115389463E-2</v>
      </c>
      <c r="C6" s="232">
        <f t="shared" ref="C6:R6" si="0">C5/C4</f>
        <v>9.2657465967601632E-2</v>
      </c>
      <c r="D6" s="232">
        <f t="shared" si="0"/>
        <v>8.4221439938274578E-2</v>
      </c>
      <c r="E6" s="232">
        <f t="shared" si="0"/>
        <v>8.0101452617016372E-2</v>
      </c>
      <c r="F6" s="232">
        <f t="shared" si="0"/>
        <v>7.8715350433780834E-2</v>
      </c>
      <c r="G6" s="232">
        <f t="shared" si="0"/>
        <v>7.0426643977148415E-2</v>
      </c>
      <c r="H6" s="232">
        <f t="shared" si="0"/>
        <v>6.606442410555094E-2</v>
      </c>
      <c r="I6" s="232">
        <f t="shared" si="0"/>
        <v>6.2045219786525878E-2</v>
      </c>
      <c r="J6" s="232">
        <f t="shared" si="0"/>
        <v>5.6185935637663886E-2</v>
      </c>
      <c r="K6" s="232">
        <f t="shared" si="0"/>
        <v>5.7075643431259974E-2</v>
      </c>
      <c r="L6" s="232">
        <f t="shared" si="0"/>
        <v>5.5837090004663456E-2</v>
      </c>
      <c r="M6" s="232">
        <f t="shared" si="0"/>
        <v>6.2263074910261999E-2</v>
      </c>
      <c r="N6" s="232">
        <f t="shared" si="0"/>
        <v>6.9983249581239526E-2</v>
      </c>
      <c r="O6" s="233">
        <f t="shared" si="0"/>
        <v>6.2707539585445143E-2</v>
      </c>
      <c r="P6" s="233">
        <f t="shared" si="0"/>
        <v>6.2858533532663491E-2</v>
      </c>
      <c r="Q6" s="233">
        <f t="shared" si="0"/>
        <v>5.9344251132069051E-2</v>
      </c>
      <c r="R6" s="232">
        <f t="shared" si="0"/>
        <v>5.8339466113601392E-2</v>
      </c>
      <c r="S6" s="157"/>
      <c r="T6" s="445"/>
    </row>
    <row r="7" spans="1:22" ht="15" customHeight="1" x14ac:dyDescent="0.2">
      <c r="A7" s="129"/>
      <c r="B7" s="130"/>
      <c r="C7" s="130"/>
      <c r="D7" s="130"/>
      <c r="E7" s="130"/>
      <c r="F7" s="130"/>
      <c r="G7" s="130"/>
      <c r="H7" s="130"/>
      <c r="I7" s="130"/>
      <c r="J7" s="130"/>
      <c r="K7" s="130"/>
      <c r="L7" s="130"/>
      <c r="M7" s="130"/>
      <c r="N7" s="130"/>
      <c r="O7" s="130"/>
      <c r="P7" s="130"/>
      <c r="Q7" s="130"/>
      <c r="R7" s="130"/>
    </row>
    <row r="8" spans="1:22" x14ac:dyDescent="0.2">
      <c r="A8" s="51" t="s">
        <v>381</v>
      </c>
      <c r="I8" s="65"/>
      <c r="O8" s="65"/>
      <c r="P8" s="65"/>
      <c r="Q8" s="65"/>
      <c r="R8" s="65"/>
    </row>
    <row r="9" spans="1:22" x14ac:dyDescent="0.2">
      <c r="A9" s="51"/>
      <c r="I9" s="65"/>
      <c r="O9" s="65"/>
      <c r="P9" s="65"/>
      <c r="Q9" s="65"/>
      <c r="R9" s="65"/>
      <c r="S9" s="641" t="s">
        <v>358</v>
      </c>
      <c r="T9" s="642"/>
    </row>
    <row r="10" spans="1:22" ht="41.25" customHeight="1" x14ac:dyDescent="0.2">
      <c r="A10" s="106" t="s">
        <v>182</v>
      </c>
      <c r="B10" s="106" t="s">
        <v>190</v>
      </c>
      <c r="C10" s="106" t="s">
        <v>191</v>
      </c>
      <c r="D10" s="106" t="s">
        <v>192</v>
      </c>
      <c r="E10" s="106" t="s">
        <v>193</v>
      </c>
      <c r="F10" s="106" t="s">
        <v>194</v>
      </c>
      <c r="G10" s="106" t="s">
        <v>132</v>
      </c>
      <c r="H10" s="106" t="s">
        <v>133</v>
      </c>
      <c r="I10" s="106" t="s">
        <v>134</v>
      </c>
      <c r="J10" s="106" t="s">
        <v>135</v>
      </c>
      <c r="K10" s="106" t="s">
        <v>136</v>
      </c>
      <c r="L10" s="106" t="s">
        <v>137</v>
      </c>
      <c r="M10" s="106" t="s">
        <v>138</v>
      </c>
      <c r="N10" s="106" t="s">
        <v>139</v>
      </c>
      <c r="O10" s="105" t="s">
        <v>145</v>
      </c>
      <c r="P10" s="289" t="s">
        <v>261</v>
      </c>
      <c r="Q10" s="289" t="s">
        <v>265</v>
      </c>
      <c r="R10" s="289" t="s">
        <v>357</v>
      </c>
      <c r="S10" s="390" t="s">
        <v>140</v>
      </c>
      <c r="T10" s="391" t="s">
        <v>141</v>
      </c>
    </row>
    <row r="11" spans="1:22" ht="20.100000000000001" customHeight="1" x14ac:dyDescent="0.2">
      <c r="A11" s="128" t="s">
        <v>33</v>
      </c>
      <c r="B11" s="54">
        <v>3890</v>
      </c>
      <c r="C11" s="54">
        <v>3940</v>
      </c>
      <c r="D11" s="54">
        <v>3495</v>
      </c>
      <c r="E11" s="54">
        <v>3475</v>
      </c>
      <c r="F11" s="54">
        <v>3350</v>
      </c>
      <c r="G11" s="54">
        <v>2895</v>
      </c>
      <c r="H11" s="68">
        <v>2780</v>
      </c>
      <c r="I11" s="54">
        <v>2705</v>
      </c>
      <c r="J11" s="54">
        <v>2355</v>
      </c>
      <c r="K11" s="54">
        <v>2040</v>
      </c>
      <c r="L11" s="54">
        <v>1795</v>
      </c>
      <c r="M11" s="54">
        <v>1855</v>
      </c>
      <c r="N11" s="112">
        <v>2090</v>
      </c>
      <c r="O11" s="54">
        <v>1795</v>
      </c>
      <c r="P11" s="54">
        <v>1810</v>
      </c>
      <c r="Q11" s="112">
        <v>1745</v>
      </c>
      <c r="R11" s="112">
        <v>1745</v>
      </c>
      <c r="S11" s="112">
        <f>R11-Q11</f>
        <v>0</v>
      </c>
      <c r="T11" s="296">
        <f>IFERROR(S11/Q11, "-")</f>
        <v>0</v>
      </c>
      <c r="U11" s="604"/>
      <c r="V11" s="604"/>
    </row>
    <row r="12" spans="1:22" ht="20.100000000000001" customHeight="1" x14ac:dyDescent="0.2">
      <c r="A12" s="55" t="s">
        <v>1</v>
      </c>
      <c r="B12" s="108">
        <v>25</v>
      </c>
      <c r="C12" s="108">
        <v>20</v>
      </c>
      <c r="D12" s="108">
        <v>15</v>
      </c>
      <c r="E12" s="108">
        <v>45</v>
      </c>
      <c r="F12" s="108">
        <v>50</v>
      </c>
      <c r="G12" s="108">
        <v>55</v>
      </c>
      <c r="H12" s="108">
        <v>70</v>
      </c>
      <c r="I12" s="108">
        <v>115</v>
      </c>
      <c r="J12" s="108">
        <v>85</v>
      </c>
      <c r="K12" s="108">
        <v>70</v>
      </c>
      <c r="L12" s="108">
        <v>55</v>
      </c>
      <c r="M12" s="108">
        <v>25</v>
      </c>
      <c r="N12" s="108">
        <v>35</v>
      </c>
      <c r="O12" s="56">
        <v>65</v>
      </c>
      <c r="P12" s="56">
        <v>65</v>
      </c>
      <c r="Q12" s="108">
        <v>85</v>
      </c>
      <c r="R12" s="108">
        <v>85</v>
      </c>
      <c r="S12" s="217">
        <f t="shared" ref="S12:S43" si="1">R12-Q12</f>
        <v>0</v>
      </c>
      <c r="T12" s="311">
        <f t="shared" ref="T12:T43" si="2">IFERROR(S12/Q12, "-")</f>
        <v>0</v>
      </c>
      <c r="U12" s="604"/>
      <c r="V12" s="604"/>
    </row>
    <row r="13" spans="1:22" x14ac:dyDescent="0.2">
      <c r="A13" s="55" t="s">
        <v>2</v>
      </c>
      <c r="B13" s="108">
        <v>40</v>
      </c>
      <c r="C13" s="108">
        <v>55</v>
      </c>
      <c r="D13" s="108">
        <v>60</v>
      </c>
      <c r="E13" s="108">
        <v>65</v>
      </c>
      <c r="F13" s="108">
        <v>65</v>
      </c>
      <c r="G13" s="56">
        <v>70</v>
      </c>
      <c r="H13" s="56">
        <v>85</v>
      </c>
      <c r="I13" s="56">
        <v>105</v>
      </c>
      <c r="J13" s="56">
        <v>75</v>
      </c>
      <c r="K13" s="56">
        <v>90</v>
      </c>
      <c r="L13" s="56">
        <v>50</v>
      </c>
      <c r="M13" s="56">
        <v>55</v>
      </c>
      <c r="N13" s="108">
        <v>40</v>
      </c>
      <c r="O13" s="56">
        <v>45</v>
      </c>
      <c r="P13" s="56">
        <v>55</v>
      </c>
      <c r="Q13" s="108">
        <v>55</v>
      </c>
      <c r="R13" s="108">
        <v>50</v>
      </c>
      <c r="S13" s="217">
        <f t="shared" si="1"/>
        <v>-5</v>
      </c>
      <c r="T13" s="311">
        <f t="shared" si="2"/>
        <v>-9.0909090909090912E-2</v>
      </c>
      <c r="U13" s="604"/>
      <c r="V13" s="604"/>
    </row>
    <row r="14" spans="1:22" x14ac:dyDescent="0.2">
      <c r="A14" s="55" t="s">
        <v>3</v>
      </c>
      <c r="B14" s="108">
        <v>5</v>
      </c>
      <c r="C14" s="108" t="s">
        <v>35</v>
      </c>
      <c r="D14" s="108">
        <v>15</v>
      </c>
      <c r="E14" s="108">
        <v>5</v>
      </c>
      <c r="F14" s="108">
        <v>20</v>
      </c>
      <c r="G14" s="56">
        <v>10</v>
      </c>
      <c r="H14" s="56">
        <v>30</v>
      </c>
      <c r="I14" s="56">
        <v>25</v>
      </c>
      <c r="J14" s="56">
        <v>40</v>
      </c>
      <c r="K14" s="56">
        <v>30</v>
      </c>
      <c r="L14" s="56">
        <v>30</v>
      </c>
      <c r="M14" s="56">
        <v>20</v>
      </c>
      <c r="N14" s="108">
        <v>20</v>
      </c>
      <c r="O14" s="56">
        <v>25</v>
      </c>
      <c r="P14" s="56">
        <v>15</v>
      </c>
      <c r="Q14" s="108">
        <v>25</v>
      </c>
      <c r="R14" s="108">
        <v>15</v>
      </c>
      <c r="S14" s="217">
        <f t="shared" si="1"/>
        <v>-10</v>
      </c>
      <c r="T14" s="311">
        <f t="shared" si="2"/>
        <v>-0.4</v>
      </c>
      <c r="U14" s="604"/>
      <c r="V14" s="604"/>
    </row>
    <row r="15" spans="1:22" ht="20.100000000000001" customHeight="1" x14ac:dyDescent="0.2">
      <c r="A15" s="55" t="s">
        <v>4</v>
      </c>
      <c r="B15" s="108">
        <v>40</v>
      </c>
      <c r="C15" s="108">
        <v>60</v>
      </c>
      <c r="D15" s="108">
        <v>35</v>
      </c>
      <c r="E15" s="108">
        <v>60</v>
      </c>
      <c r="F15" s="108">
        <v>35</v>
      </c>
      <c r="G15" s="108">
        <v>25</v>
      </c>
      <c r="H15" s="108">
        <v>25</v>
      </c>
      <c r="I15" s="108">
        <v>30</v>
      </c>
      <c r="J15" s="108">
        <v>20</v>
      </c>
      <c r="K15" s="108">
        <v>20</v>
      </c>
      <c r="L15" s="108">
        <v>5</v>
      </c>
      <c r="M15" s="108">
        <v>5</v>
      </c>
      <c r="N15" s="108">
        <v>10</v>
      </c>
      <c r="O15" s="56">
        <v>15</v>
      </c>
      <c r="P15" s="56">
        <v>15</v>
      </c>
      <c r="Q15" s="108">
        <v>20</v>
      </c>
      <c r="R15" s="108">
        <v>20</v>
      </c>
      <c r="S15" s="217">
        <f t="shared" si="1"/>
        <v>0</v>
      </c>
      <c r="T15" s="311">
        <f t="shared" si="2"/>
        <v>0</v>
      </c>
      <c r="U15" s="604"/>
      <c r="V15" s="604"/>
    </row>
    <row r="16" spans="1:22" x14ac:dyDescent="0.2">
      <c r="A16" s="55" t="s">
        <v>5</v>
      </c>
      <c r="B16" s="108">
        <v>10</v>
      </c>
      <c r="C16" s="108">
        <v>10</v>
      </c>
      <c r="D16" s="108">
        <v>30</v>
      </c>
      <c r="E16" s="108">
        <v>40</v>
      </c>
      <c r="F16" s="108">
        <v>45</v>
      </c>
      <c r="G16" s="56">
        <v>30</v>
      </c>
      <c r="H16" s="56">
        <v>40</v>
      </c>
      <c r="I16" s="56">
        <v>30</v>
      </c>
      <c r="J16" s="56">
        <v>40</v>
      </c>
      <c r="K16" s="56">
        <v>25</v>
      </c>
      <c r="L16" s="56">
        <v>25</v>
      </c>
      <c r="M16" s="56">
        <v>15</v>
      </c>
      <c r="N16" s="108">
        <v>20</v>
      </c>
      <c r="O16" s="56">
        <v>10</v>
      </c>
      <c r="P16" s="56" t="s">
        <v>35</v>
      </c>
      <c r="Q16" s="108">
        <v>0</v>
      </c>
      <c r="R16" s="108">
        <v>15</v>
      </c>
      <c r="S16" s="217">
        <f t="shared" si="1"/>
        <v>15</v>
      </c>
      <c r="T16" s="311" t="str">
        <f t="shared" si="2"/>
        <v>-</v>
      </c>
      <c r="U16" s="604"/>
      <c r="V16" s="604"/>
    </row>
    <row r="17" spans="1:22" x14ac:dyDescent="0.2">
      <c r="A17" s="55" t="s">
        <v>6</v>
      </c>
      <c r="B17" s="108">
        <v>80</v>
      </c>
      <c r="C17" s="108">
        <v>75</v>
      </c>
      <c r="D17" s="108">
        <v>55</v>
      </c>
      <c r="E17" s="108">
        <v>95</v>
      </c>
      <c r="F17" s="108">
        <v>80</v>
      </c>
      <c r="G17" s="56">
        <v>90</v>
      </c>
      <c r="H17" s="56">
        <v>100</v>
      </c>
      <c r="I17" s="56">
        <v>90</v>
      </c>
      <c r="J17" s="56">
        <v>80</v>
      </c>
      <c r="K17" s="56">
        <v>60</v>
      </c>
      <c r="L17" s="56">
        <v>85</v>
      </c>
      <c r="M17" s="56">
        <v>55</v>
      </c>
      <c r="N17" s="108">
        <v>30</v>
      </c>
      <c r="O17" s="56">
        <v>35</v>
      </c>
      <c r="P17" s="56">
        <v>70</v>
      </c>
      <c r="Q17" s="108">
        <v>70</v>
      </c>
      <c r="R17" s="108">
        <v>85</v>
      </c>
      <c r="S17" s="217">
        <f t="shared" si="1"/>
        <v>15</v>
      </c>
      <c r="T17" s="311">
        <f t="shared" si="2"/>
        <v>0.21428571428571427</v>
      </c>
      <c r="U17" s="604"/>
      <c r="V17" s="604"/>
    </row>
    <row r="18" spans="1:22" ht="20.100000000000001" customHeight="1" x14ac:dyDescent="0.2">
      <c r="A18" s="55" t="s">
        <v>7</v>
      </c>
      <c r="B18" s="108">
        <v>10</v>
      </c>
      <c r="C18" s="108">
        <v>20</v>
      </c>
      <c r="D18" s="108">
        <v>20</v>
      </c>
      <c r="E18" s="108">
        <v>20</v>
      </c>
      <c r="F18" s="108">
        <v>30</v>
      </c>
      <c r="G18" s="108">
        <v>45</v>
      </c>
      <c r="H18" s="108">
        <v>55</v>
      </c>
      <c r="I18" s="108">
        <v>70</v>
      </c>
      <c r="J18" s="108">
        <v>65</v>
      </c>
      <c r="K18" s="108">
        <v>50</v>
      </c>
      <c r="L18" s="108">
        <v>25</v>
      </c>
      <c r="M18" s="108">
        <v>45</v>
      </c>
      <c r="N18" s="108">
        <v>50</v>
      </c>
      <c r="O18" s="56">
        <v>35</v>
      </c>
      <c r="P18" s="56">
        <v>30</v>
      </c>
      <c r="Q18" s="108">
        <v>30</v>
      </c>
      <c r="R18" s="108">
        <v>40</v>
      </c>
      <c r="S18" s="217">
        <f t="shared" si="1"/>
        <v>10</v>
      </c>
      <c r="T18" s="311">
        <f t="shared" si="2"/>
        <v>0.33333333333333331</v>
      </c>
      <c r="U18" s="604"/>
      <c r="V18" s="604"/>
    </row>
    <row r="19" spans="1:22" x14ac:dyDescent="0.2">
      <c r="A19" s="55" t="s">
        <v>8</v>
      </c>
      <c r="B19" s="108">
        <v>65</v>
      </c>
      <c r="C19" s="108">
        <v>125</v>
      </c>
      <c r="D19" s="108">
        <v>110</v>
      </c>
      <c r="E19" s="108">
        <v>95</v>
      </c>
      <c r="F19" s="108">
        <v>100</v>
      </c>
      <c r="G19" s="56">
        <v>85</v>
      </c>
      <c r="H19" s="56">
        <v>60</v>
      </c>
      <c r="I19" s="56">
        <v>60</v>
      </c>
      <c r="J19" s="56">
        <v>45</v>
      </c>
      <c r="K19" s="56">
        <v>35</v>
      </c>
      <c r="L19" s="56">
        <v>20</v>
      </c>
      <c r="M19" s="56">
        <v>15</v>
      </c>
      <c r="N19" s="108">
        <v>15</v>
      </c>
      <c r="O19" s="56">
        <v>30</v>
      </c>
      <c r="P19" s="56">
        <v>20</v>
      </c>
      <c r="Q19" s="108">
        <v>15</v>
      </c>
      <c r="R19" s="108">
        <v>40</v>
      </c>
      <c r="S19" s="217">
        <f t="shared" si="1"/>
        <v>25</v>
      </c>
      <c r="T19" s="311">
        <f t="shared" si="2"/>
        <v>1.6666666666666667</v>
      </c>
      <c r="U19" s="604"/>
      <c r="V19" s="604"/>
    </row>
    <row r="20" spans="1:22" x14ac:dyDescent="0.2">
      <c r="A20" s="55" t="s">
        <v>9</v>
      </c>
      <c r="B20" s="108">
        <v>5</v>
      </c>
      <c r="C20" s="108">
        <v>15</v>
      </c>
      <c r="D20" s="108">
        <v>15</v>
      </c>
      <c r="E20" s="108">
        <v>30</v>
      </c>
      <c r="F20" s="108">
        <v>35</v>
      </c>
      <c r="G20" s="56">
        <v>25</v>
      </c>
      <c r="H20" s="56">
        <v>15</v>
      </c>
      <c r="I20" s="56">
        <v>10</v>
      </c>
      <c r="J20" s="56">
        <v>10</v>
      </c>
      <c r="K20" s="56">
        <v>15</v>
      </c>
      <c r="L20" s="56">
        <v>10</v>
      </c>
      <c r="M20" s="56">
        <v>15</v>
      </c>
      <c r="N20" s="108">
        <v>15</v>
      </c>
      <c r="O20" s="56">
        <v>10</v>
      </c>
      <c r="P20" s="56">
        <v>5</v>
      </c>
      <c r="Q20" s="108">
        <v>5</v>
      </c>
      <c r="R20" s="108">
        <v>5</v>
      </c>
      <c r="S20" s="217">
        <f t="shared" si="1"/>
        <v>0</v>
      </c>
      <c r="T20" s="311">
        <f t="shared" si="2"/>
        <v>0</v>
      </c>
      <c r="U20" s="604"/>
      <c r="V20" s="604"/>
    </row>
    <row r="21" spans="1:22" ht="20.100000000000001" customHeight="1" x14ac:dyDescent="0.2">
      <c r="A21" s="55" t="s">
        <v>10</v>
      </c>
      <c r="B21" s="108">
        <v>20</v>
      </c>
      <c r="C21" s="108">
        <v>50</v>
      </c>
      <c r="D21" s="108">
        <v>30</v>
      </c>
      <c r="E21" s="108">
        <v>35</v>
      </c>
      <c r="F21" s="108">
        <v>45</v>
      </c>
      <c r="G21" s="108">
        <v>35</v>
      </c>
      <c r="H21" s="108">
        <v>55</v>
      </c>
      <c r="I21" s="108">
        <v>75</v>
      </c>
      <c r="J21" s="108">
        <v>80</v>
      </c>
      <c r="K21" s="108">
        <v>55</v>
      </c>
      <c r="L21" s="108">
        <v>35</v>
      </c>
      <c r="M21" s="108">
        <v>35</v>
      </c>
      <c r="N21" s="108">
        <v>15</v>
      </c>
      <c r="O21" s="56">
        <v>35</v>
      </c>
      <c r="P21" s="56">
        <v>30</v>
      </c>
      <c r="Q21" s="108">
        <v>20</v>
      </c>
      <c r="R21" s="108">
        <v>30</v>
      </c>
      <c r="S21" s="217">
        <f t="shared" si="1"/>
        <v>10</v>
      </c>
      <c r="T21" s="311">
        <f t="shared" si="2"/>
        <v>0.5</v>
      </c>
      <c r="U21" s="604"/>
      <c r="V21" s="604"/>
    </row>
    <row r="22" spans="1:22" x14ac:dyDescent="0.2">
      <c r="A22" s="55" t="s">
        <v>11</v>
      </c>
      <c r="B22" s="108">
        <v>5</v>
      </c>
      <c r="C22" s="108">
        <v>10</v>
      </c>
      <c r="D22" s="108">
        <v>15</v>
      </c>
      <c r="E22" s="108">
        <v>20</v>
      </c>
      <c r="F22" s="108">
        <v>20</v>
      </c>
      <c r="G22" s="56">
        <v>10</v>
      </c>
      <c r="H22" s="56">
        <v>15</v>
      </c>
      <c r="I22" s="56">
        <v>20</v>
      </c>
      <c r="J22" s="56">
        <v>15</v>
      </c>
      <c r="K22" s="56">
        <v>20</v>
      </c>
      <c r="L22" s="56">
        <v>5</v>
      </c>
      <c r="M22" s="56">
        <v>10</v>
      </c>
      <c r="N22" s="108">
        <v>15</v>
      </c>
      <c r="O22" s="56">
        <v>20</v>
      </c>
      <c r="P22" s="56">
        <v>10</v>
      </c>
      <c r="Q22" s="108">
        <v>15</v>
      </c>
      <c r="R22" s="108">
        <v>10</v>
      </c>
      <c r="S22" s="217">
        <f t="shared" si="1"/>
        <v>-5</v>
      </c>
      <c r="T22" s="311">
        <f t="shared" si="2"/>
        <v>-0.33333333333333331</v>
      </c>
      <c r="U22" s="604"/>
      <c r="V22" s="604"/>
    </row>
    <row r="23" spans="1:22" x14ac:dyDescent="0.2">
      <c r="A23" s="55" t="s">
        <v>142</v>
      </c>
      <c r="B23" s="108">
        <v>115</v>
      </c>
      <c r="C23" s="108">
        <v>15</v>
      </c>
      <c r="D23" s="108">
        <v>570</v>
      </c>
      <c r="E23" s="108">
        <v>545</v>
      </c>
      <c r="F23" s="108">
        <v>535</v>
      </c>
      <c r="G23" s="56">
        <v>475</v>
      </c>
      <c r="H23" s="56">
        <v>420</v>
      </c>
      <c r="I23" s="56">
        <v>425</v>
      </c>
      <c r="J23" s="56">
        <v>385</v>
      </c>
      <c r="K23" s="56">
        <v>350</v>
      </c>
      <c r="L23" s="56">
        <v>450</v>
      </c>
      <c r="M23" s="56">
        <v>435</v>
      </c>
      <c r="N23" s="108">
        <v>400</v>
      </c>
      <c r="O23" s="56">
        <v>375</v>
      </c>
      <c r="P23" s="56">
        <v>325</v>
      </c>
      <c r="Q23" s="108">
        <v>275</v>
      </c>
      <c r="R23" s="108">
        <v>210</v>
      </c>
      <c r="S23" s="217">
        <f t="shared" si="1"/>
        <v>-65</v>
      </c>
      <c r="T23" s="311">
        <f t="shared" si="2"/>
        <v>-0.23636363636363636</v>
      </c>
      <c r="U23" s="604"/>
      <c r="V23" s="604"/>
    </row>
    <row r="24" spans="1:22" ht="20.100000000000001" customHeight="1" x14ac:dyDescent="0.2">
      <c r="A24" s="55" t="s">
        <v>13</v>
      </c>
      <c r="B24" s="108">
        <v>10</v>
      </c>
      <c r="C24" s="108">
        <v>10</v>
      </c>
      <c r="D24" s="108">
        <v>10</v>
      </c>
      <c r="E24" s="108">
        <v>5</v>
      </c>
      <c r="F24" s="108">
        <v>10</v>
      </c>
      <c r="G24" s="108">
        <v>0</v>
      </c>
      <c r="H24" s="108">
        <v>10</v>
      </c>
      <c r="I24" s="108">
        <v>5</v>
      </c>
      <c r="J24" s="108">
        <v>5</v>
      </c>
      <c r="K24" s="108">
        <v>5</v>
      </c>
      <c r="L24" s="108">
        <v>10</v>
      </c>
      <c r="M24" s="108">
        <v>5</v>
      </c>
      <c r="N24" s="108">
        <v>0</v>
      </c>
      <c r="O24" s="56">
        <v>5</v>
      </c>
      <c r="P24" s="56">
        <v>0</v>
      </c>
      <c r="Q24" s="108">
        <v>5</v>
      </c>
      <c r="R24" s="108">
        <v>5</v>
      </c>
      <c r="S24" s="217">
        <f t="shared" si="1"/>
        <v>0</v>
      </c>
      <c r="T24" s="311">
        <f t="shared" si="2"/>
        <v>0</v>
      </c>
      <c r="U24" s="604"/>
      <c r="V24" s="604"/>
    </row>
    <row r="25" spans="1:22" x14ac:dyDescent="0.2">
      <c r="A25" s="55" t="s">
        <v>14</v>
      </c>
      <c r="B25" s="108">
        <v>20</v>
      </c>
      <c r="C25" s="108">
        <v>15</v>
      </c>
      <c r="D25" s="108">
        <v>5</v>
      </c>
      <c r="E25" s="108">
        <v>5</v>
      </c>
      <c r="F25" s="108">
        <v>5</v>
      </c>
      <c r="G25" s="56">
        <v>10</v>
      </c>
      <c r="H25" s="56">
        <v>25</v>
      </c>
      <c r="I25" s="56">
        <v>25</v>
      </c>
      <c r="J25" s="56">
        <v>60</v>
      </c>
      <c r="K25" s="56">
        <v>40</v>
      </c>
      <c r="L25" s="56">
        <v>55</v>
      </c>
      <c r="M25" s="56">
        <v>30</v>
      </c>
      <c r="N25" s="108">
        <v>40</v>
      </c>
      <c r="O25" s="56">
        <v>30</v>
      </c>
      <c r="P25" s="56">
        <v>25</v>
      </c>
      <c r="Q25" s="108">
        <v>40</v>
      </c>
      <c r="R25" s="108">
        <v>40</v>
      </c>
      <c r="S25" s="217">
        <f t="shared" si="1"/>
        <v>0</v>
      </c>
      <c r="T25" s="311">
        <f t="shared" si="2"/>
        <v>0</v>
      </c>
      <c r="U25" s="604"/>
      <c r="V25" s="604"/>
    </row>
    <row r="26" spans="1:22" x14ac:dyDescent="0.2">
      <c r="A26" s="55" t="s">
        <v>15</v>
      </c>
      <c r="B26" s="108">
        <v>120</v>
      </c>
      <c r="C26" s="108">
        <v>225</v>
      </c>
      <c r="D26" s="108">
        <v>255</v>
      </c>
      <c r="E26" s="108">
        <v>230</v>
      </c>
      <c r="F26" s="108">
        <v>165</v>
      </c>
      <c r="G26" s="56">
        <v>215</v>
      </c>
      <c r="H26" s="56">
        <v>130</v>
      </c>
      <c r="I26" s="56">
        <v>105</v>
      </c>
      <c r="J26" s="56">
        <v>105</v>
      </c>
      <c r="K26" s="56">
        <v>160</v>
      </c>
      <c r="L26" s="56">
        <v>145</v>
      </c>
      <c r="M26" s="56">
        <v>135</v>
      </c>
      <c r="N26" s="108">
        <v>140</v>
      </c>
      <c r="O26" s="56">
        <v>120</v>
      </c>
      <c r="P26" s="56">
        <v>100</v>
      </c>
      <c r="Q26" s="108">
        <v>95</v>
      </c>
      <c r="R26" s="108">
        <v>95</v>
      </c>
      <c r="S26" s="217">
        <f t="shared" si="1"/>
        <v>0</v>
      </c>
      <c r="T26" s="311">
        <f t="shared" si="2"/>
        <v>0</v>
      </c>
      <c r="U26" s="604"/>
      <c r="V26" s="604"/>
    </row>
    <row r="27" spans="1:22" ht="20.100000000000001" customHeight="1" x14ac:dyDescent="0.2">
      <c r="A27" s="55" t="s">
        <v>414</v>
      </c>
      <c r="B27" s="108">
        <v>2950</v>
      </c>
      <c r="C27" s="108">
        <v>2585</v>
      </c>
      <c r="D27" s="108">
        <v>1280</v>
      </c>
      <c r="E27" s="108">
        <v>1125</v>
      </c>
      <c r="F27" s="108">
        <v>1110</v>
      </c>
      <c r="G27" s="108">
        <v>825</v>
      </c>
      <c r="H27" s="108">
        <v>600</v>
      </c>
      <c r="I27" s="108">
        <v>460</v>
      </c>
      <c r="J27" s="108">
        <v>365</v>
      </c>
      <c r="K27" s="108">
        <v>255</v>
      </c>
      <c r="L27" s="108">
        <v>165</v>
      </c>
      <c r="M27" s="108">
        <v>380</v>
      </c>
      <c r="N27" s="108">
        <v>630</v>
      </c>
      <c r="O27" s="56">
        <v>360</v>
      </c>
      <c r="P27" s="56">
        <v>450</v>
      </c>
      <c r="Q27" s="108">
        <v>405</v>
      </c>
      <c r="R27" s="108">
        <v>400</v>
      </c>
      <c r="S27" s="217">
        <f t="shared" si="1"/>
        <v>-5</v>
      </c>
      <c r="T27" s="311">
        <f t="shared" si="2"/>
        <v>-1.2345679012345678E-2</v>
      </c>
      <c r="U27" s="604"/>
      <c r="V27" s="604"/>
    </row>
    <row r="28" spans="1:22" x14ac:dyDescent="0.2">
      <c r="A28" s="55" t="s">
        <v>17</v>
      </c>
      <c r="B28" s="108">
        <v>35</v>
      </c>
      <c r="C28" s="108">
        <v>80</v>
      </c>
      <c r="D28" s="108">
        <v>205</v>
      </c>
      <c r="E28" s="108">
        <v>205</v>
      </c>
      <c r="F28" s="108">
        <v>145</v>
      </c>
      <c r="G28" s="56">
        <v>95</v>
      </c>
      <c r="H28" s="56">
        <v>100</v>
      </c>
      <c r="I28" s="56">
        <v>105</v>
      </c>
      <c r="J28" s="56">
        <v>75</v>
      </c>
      <c r="K28" s="56">
        <v>40</v>
      </c>
      <c r="L28" s="56">
        <v>35</v>
      </c>
      <c r="M28" s="56">
        <v>35</v>
      </c>
      <c r="N28" s="108">
        <v>35</v>
      </c>
      <c r="O28" s="56">
        <v>25</v>
      </c>
      <c r="P28" s="56">
        <v>50</v>
      </c>
      <c r="Q28" s="108">
        <v>30</v>
      </c>
      <c r="R28" s="108">
        <v>30</v>
      </c>
      <c r="S28" s="217">
        <f t="shared" si="1"/>
        <v>0</v>
      </c>
      <c r="T28" s="311">
        <f t="shared" si="2"/>
        <v>0</v>
      </c>
      <c r="U28" s="604"/>
      <c r="V28" s="604"/>
    </row>
    <row r="29" spans="1:22" x14ac:dyDescent="0.2">
      <c r="A29" s="55" t="s">
        <v>18</v>
      </c>
      <c r="B29" s="108">
        <v>15</v>
      </c>
      <c r="C29" s="108">
        <v>15</v>
      </c>
      <c r="D29" s="108">
        <v>0</v>
      </c>
      <c r="E29" s="108">
        <v>0</v>
      </c>
      <c r="F29" s="108">
        <v>25</v>
      </c>
      <c r="G29" s="56">
        <v>45</v>
      </c>
      <c r="H29" s="56">
        <v>50</v>
      </c>
      <c r="I29" s="56">
        <v>40</v>
      </c>
      <c r="J29" s="56">
        <v>35</v>
      </c>
      <c r="K29" s="56">
        <v>30</v>
      </c>
      <c r="L29" s="56">
        <v>25</v>
      </c>
      <c r="M29" s="56">
        <v>20</v>
      </c>
      <c r="N29" s="108">
        <v>20</v>
      </c>
      <c r="O29" s="56">
        <v>20</v>
      </c>
      <c r="P29" s="56">
        <v>20</v>
      </c>
      <c r="Q29" s="108">
        <v>20</v>
      </c>
      <c r="R29" s="108">
        <v>10</v>
      </c>
      <c r="S29" s="217">
        <f t="shared" si="1"/>
        <v>-10</v>
      </c>
      <c r="T29" s="311">
        <f t="shared" si="2"/>
        <v>-0.5</v>
      </c>
      <c r="U29" s="604"/>
      <c r="V29" s="604"/>
    </row>
    <row r="30" spans="1:22" ht="20.100000000000001" customHeight="1" x14ac:dyDescent="0.2">
      <c r="A30" s="55" t="s">
        <v>19</v>
      </c>
      <c r="B30" s="108">
        <v>15</v>
      </c>
      <c r="C30" s="108">
        <v>20</v>
      </c>
      <c r="D30" s="108">
        <v>25</v>
      </c>
      <c r="E30" s="108">
        <v>15</v>
      </c>
      <c r="F30" s="108">
        <v>30</v>
      </c>
      <c r="G30" s="108">
        <v>20</v>
      </c>
      <c r="H30" s="108">
        <v>20</v>
      </c>
      <c r="I30" s="108">
        <v>25</v>
      </c>
      <c r="J30" s="108">
        <v>10</v>
      </c>
      <c r="K30" s="108">
        <v>15</v>
      </c>
      <c r="L30" s="108">
        <v>15</v>
      </c>
      <c r="M30" s="108">
        <v>5</v>
      </c>
      <c r="N30" s="108">
        <v>15</v>
      </c>
      <c r="O30" s="56">
        <v>25</v>
      </c>
      <c r="P30" s="56">
        <v>10</v>
      </c>
      <c r="Q30" s="108">
        <v>10</v>
      </c>
      <c r="R30" s="108">
        <v>20</v>
      </c>
      <c r="S30" s="217">
        <f t="shared" si="1"/>
        <v>10</v>
      </c>
      <c r="T30" s="311">
        <f t="shared" si="2"/>
        <v>1</v>
      </c>
      <c r="U30" s="604"/>
      <c r="V30" s="604"/>
    </row>
    <row r="31" spans="1:22" x14ac:dyDescent="0.2">
      <c r="A31" s="55" t="s">
        <v>20</v>
      </c>
      <c r="B31" s="108">
        <v>0</v>
      </c>
      <c r="C31" s="108">
        <v>5</v>
      </c>
      <c r="D31" s="108">
        <v>30</v>
      </c>
      <c r="E31" s="108">
        <v>15</v>
      </c>
      <c r="F31" s="108">
        <v>15</v>
      </c>
      <c r="G31" s="56">
        <v>20</v>
      </c>
      <c r="H31" s="56">
        <v>20</v>
      </c>
      <c r="I31" s="56">
        <v>40</v>
      </c>
      <c r="J31" s="56">
        <v>40</v>
      </c>
      <c r="K31" s="56">
        <v>35</v>
      </c>
      <c r="L31" s="56">
        <v>25</v>
      </c>
      <c r="M31" s="56">
        <v>15</v>
      </c>
      <c r="N31" s="108">
        <v>15</v>
      </c>
      <c r="O31" s="56">
        <v>20</v>
      </c>
      <c r="P31" s="56">
        <v>25</v>
      </c>
      <c r="Q31" s="108">
        <v>15</v>
      </c>
      <c r="R31" s="108">
        <v>30</v>
      </c>
      <c r="S31" s="217">
        <f t="shared" si="1"/>
        <v>15</v>
      </c>
      <c r="T31" s="311">
        <f t="shared" si="2"/>
        <v>1</v>
      </c>
      <c r="U31" s="604"/>
      <c r="V31" s="604"/>
    </row>
    <row r="32" spans="1:22" x14ac:dyDescent="0.2">
      <c r="A32" s="55" t="s">
        <v>21</v>
      </c>
      <c r="B32" s="108">
        <v>60</v>
      </c>
      <c r="C32" s="108">
        <v>100</v>
      </c>
      <c r="D32" s="108">
        <v>65</v>
      </c>
      <c r="E32" s="108">
        <v>60</v>
      </c>
      <c r="F32" s="108">
        <v>100</v>
      </c>
      <c r="G32" s="56">
        <v>80</v>
      </c>
      <c r="H32" s="56">
        <v>95</v>
      </c>
      <c r="I32" s="56">
        <v>95</v>
      </c>
      <c r="J32" s="56">
        <v>50</v>
      </c>
      <c r="K32" s="56">
        <v>60</v>
      </c>
      <c r="L32" s="56">
        <v>45</v>
      </c>
      <c r="M32" s="56">
        <v>15</v>
      </c>
      <c r="N32" s="108">
        <v>35</v>
      </c>
      <c r="O32" s="56">
        <v>60</v>
      </c>
      <c r="P32" s="56">
        <v>65</v>
      </c>
      <c r="Q32" s="108">
        <v>40</v>
      </c>
      <c r="R32" s="108">
        <v>50</v>
      </c>
      <c r="S32" s="217">
        <f t="shared" si="1"/>
        <v>10</v>
      </c>
      <c r="T32" s="311">
        <f t="shared" si="2"/>
        <v>0.25</v>
      </c>
      <c r="U32" s="604"/>
      <c r="V32" s="604"/>
    </row>
    <row r="33" spans="1:22" ht="20.100000000000001" customHeight="1" x14ac:dyDescent="0.2">
      <c r="A33" s="55" t="s">
        <v>22</v>
      </c>
      <c r="B33" s="108">
        <v>10</v>
      </c>
      <c r="C33" s="108">
        <v>75</v>
      </c>
      <c r="D33" s="108">
        <v>165</v>
      </c>
      <c r="E33" s="108">
        <v>225</v>
      </c>
      <c r="F33" s="108">
        <v>165</v>
      </c>
      <c r="G33" s="108">
        <v>170</v>
      </c>
      <c r="H33" s="108">
        <v>120</v>
      </c>
      <c r="I33" s="108">
        <v>130</v>
      </c>
      <c r="J33" s="108">
        <v>105</v>
      </c>
      <c r="K33" s="108">
        <v>105</v>
      </c>
      <c r="L33" s="108">
        <v>70</v>
      </c>
      <c r="M33" s="108">
        <v>70</v>
      </c>
      <c r="N33" s="108">
        <v>70</v>
      </c>
      <c r="O33" s="56">
        <v>65</v>
      </c>
      <c r="P33" s="56">
        <v>70</v>
      </c>
      <c r="Q33" s="108">
        <v>100</v>
      </c>
      <c r="R33" s="108">
        <v>115</v>
      </c>
      <c r="S33" s="217">
        <f t="shared" si="1"/>
        <v>15</v>
      </c>
      <c r="T33" s="311">
        <f t="shared" si="2"/>
        <v>0.15</v>
      </c>
      <c r="U33" s="604"/>
      <c r="V33" s="604"/>
    </row>
    <row r="34" spans="1:22" x14ac:dyDescent="0.2">
      <c r="A34" s="55" t="s">
        <v>143</v>
      </c>
      <c r="B34" s="108">
        <v>10</v>
      </c>
      <c r="C34" s="108">
        <v>5</v>
      </c>
      <c r="D34" s="108">
        <v>5</v>
      </c>
      <c r="E34" s="108">
        <v>5</v>
      </c>
      <c r="F34" s="108">
        <v>5</v>
      </c>
      <c r="G34" s="56">
        <v>5</v>
      </c>
      <c r="H34" s="56">
        <v>0</v>
      </c>
      <c r="I34" s="56">
        <v>0</v>
      </c>
      <c r="J34" s="56">
        <v>0</v>
      </c>
      <c r="K34" s="56">
        <v>5</v>
      </c>
      <c r="L34" s="56">
        <v>5</v>
      </c>
      <c r="M34" s="56">
        <v>5</v>
      </c>
      <c r="N34" s="108" t="s">
        <v>35</v>
      </c>
      <c r="O34" s="56">
        <v>0</v>
      </c>
      <c r="P34" s="56">
        <v>0</v>
      </c>
      <c r="Q34" s="108">
        <v>0</v>
      </c>
      <c r="R34" s="108">
        <v>0</v>
      </c>
      <c r="S34" s="217">
        <f t="shared" si="1"/>
        <v>0</v>
      </c>
      <c r="T34" s="311" t="str">
        <f t="shared" si="2"/>
        <v>-</v>
      </c>
      <c r="U34" s="604"/>
      <c r="V34" s="604"/>
    </row>
    <row r="35" spans="1:22" x14ac:dyDescent="0.2">
      <c r="A35" s="55" t="s">
        <v>24</v>
      </c>
      <c r="B35" s="108">
        <v>15</v>
      </c>
      <c r="C35" s="108">
        <v>40</v>
      </c>
      <c r="D35" s="108">
        <v>45</v>
      </c>
      <c r="E35" s="108">
        <v>20</v>
      </c>
      <c r="F35" s="108">
        <v>15</v>
      </c>
      <c r="G35" s="56">
        <v>35</v>
      </c>
      <c r="H35" s="56">
        <v>50</v>
      </c>
      <c r="I35" s="56">
        <v>35</v>
      </c>
      <c r="J35" s="56">
        <v>35</v>
      </c>
      <c r="K35" s="56">
        <v>20</v>
      </c>
      <c r="L35" s="56">
        <v>15</v>
      </c>
      <c r="M35" s="56">
        <v>20</v>
      </c>
      <c r="N35" s="108">
        <v>40</v>
      </c>
      <c r="O35" s="56">
        <v>20</v>
      </c>
      <c r="P35" s="56">
        <v>45</v>
      </c>
      <c r="Q35" s="108">
        <v>40</v>
      </c>
      <c r="R35" s="108">
        <v>25</v>
      </c>
      <c r="S35" s="217">
        <f t="shared" si="1"/>
        <v>-15</v>
      </c>
      <c r="T35" s="311">
        <f t="shared" si="2"/>
        <v>-0.375</v>
      </c>
      <c r="U35" s="604"/>
      <c r="V35" s="604"/>
    </row>
    <row r="36" spans="1:22" ht="20.100000000000001" customHeight="1" x14ac:dyDescent="0.2">
      <c r="A36" s="55" t="s">
        <v>25</v>
      </c>
      <c r="B36" s="108">
        <v>25</v>
      </c>
      <c r="C36" s="108">
        <v>25</v>
      </c>
      <c r="D36" s="108">
        <v>50</v>
      </c>
      <c r="E36" s="108">
        <v>30</v>
      </c>
      <c r="F36" s="108">
        <v>45</v>
      </c>
      <c r="G36" s="108">
        <v>55</v>
      </c>
      <c r="H36" s="108">
        <v>80</v>
      </c>
      <c r="I36" s="108">
        <v>85</v>
      </c>
      <c r="J36" s="108">
        <v>75</v>
      </c>
      <c r="K36" s="108">
        <v>55</v>
      </c>
      <c r="L36" s="108">
        <v>70</v>
      </c>
      <c r="M36" s="108">
        <v>80</v>
      </c>
      <c r="N36" s="108">
        <v>70</v>
      </c>
      <c r="O36" s="56">
        <v>75</v>
      </c>
      <c r="P36" s="56">
        <v>50</v>
      </c>
      <c r="Q36" s="108">
        <v>50</v>
      </c>
      <c r="R36" s="108">
        <v>50</v>
      </c>
      <c r="S36" s="217">
        <f t="shared" si="1"/>
        <v>0</v>
      </c>
      <c r="T36" s="311">
        <f t="shared" si="2"/>
        <v>0</v>
      </c>
      <c r="U36" s="604"/>
      <c r="V36" s="604"/>
    </row>
    <row r="37" spans="1:22" x14ac:dyDescent="0.2">
      <c r="A37" s="55" t="s">
        <v>144</v>
      </c>
      <c r="B37" s="108">
        <v>5</v>
      </c>
      <c r="C37" s="108" t="s">
        <v>35</v>
      </c>
      <c r="D37" s="108">
        <v>10</v>
      </c>
      <c r="E37" s="108">
        <v>20</v>
      </c>
      <c r="F37" s="108">
        <v>20</v>
      </c>
      <c r="G37" s="56">
        <v>30</v>
      </c>
      <c r="H37" s="56">
        <v>45</v>
      </c>
      <c r="I37" s="56">
        <v>65</v>
      </c>
      <c r="J37" s="56">
        <v>40</v>
      </c>
      <c r="K37" s="56">
        <v>15</v>
      </c>
      <c r="L37" s="56">
        <v>20</v>
      </c>
      <c r="M37" s="56">
        <v>25</v>
      </c>
      <c r="N37" s="108">
        <v>25</v>
      </c>
      <c r="O37" s="56">
        <v>20</v>
      </c>
      <c r="P37" s="56">
        <v>25</v>
      </c>
      <c r="Q37" s="108">
        <v>30</v>
      </c>
      <c r="R37" s="108">
        <v>30</v>
      </c>
      <c r="S37" s="217">
        <f t="shared" si="1"/>
        <v>0</v>
      </c>
      <c r="T37" s="311">
        <f t="shared" si="2"/>
        <v>0</v>
      </c>
      <c r="U37" s="604"/>
      <c r="V37" s="604"/>
    </row>
    <row r="38" spans="1:22" x14ac:dyDescent="0.2">
      <c r="A38" s="55" t="s">
        <v>27</v>
      </c>
      <c r="B38" s="108">
        <v>0</v>
      </c>
      <c r="C38" s="108">
        <v>10</v>
      </c>
      <c r="D38" s="108">
        <v>0</v>
      </c>
      <c r="E38" s="108">
        <v>0</v>
      </c>
      <c r="F38" s="108">
        <v>5</v>
      </c>
      <c r="G38" s="56">
        <v>10</v>
      </c>
      <c r="H38" s="56">
        <v>10</v>
      </c>
      <c r="I38" s="56">
        <v>5</v>
      </c>
      <c r="J38" s="56">
        <v>10</v>
      </c>
      <c r="K38" s="56">
        <v>5</v>
      </c>
      <c r="L38" s="56">
        <v>5</v>
      </c>
      <c r="M38" s="56">
        <v>0</v>
      </c>
      <c r="N38" s="108">
        <v>5</v>
      </c>
      <c r="O38" s="56">
        <v>5</v>
      </c>
      <c r="P38" s="56">
        <v>0</v>
      </c>
      <c r="Q38" s="108">
        <v>0</v>
      </c>
      <c r="R38" s="108">
        <v>5</v>
      </c>
      <c r="S38" s="217">
        <f t="shared" si="1"/>
        <v>5</v>
      </c>
      <c r="T38" s="311" t="str">
        <f t="shared" si="2"/>
        <v>-</v>
      </c>
      <c r="U38" s="604"/>
      <c r="V38" s="604"/>
    </row>
    <row r="39" spans="1:22" ht="20.100000000000001" customHeight="1" x14ac:dyDescent="0.2">
      <c r="A39" s="55" t="s">
        <v>28</v>
      </c>
      <c r="B39" s="108">
        <v>10</v>
      </c>
      <c r="C39" s="108">
        <v>5</v>
      </c>
      <c r="D39" s="108">
        <v>5</v>
      </c>
      <c r="E39" s="108">
        <v>5</v>
      </c>
      <c r="F39" s="108">
        <v>15</v>
      </c>
      <c r="G39" s="108">
        <v>35</v>
      </c>
      <c r="H39" s="108">
        <v>55</v>
      </c>
      <c r="I39" s="108">
        <v>60</v>
      </c>
      <c r="J39" s="108">
        <v>50</v>
      </c>
      <c r="K39" s="108">
        <v>45</v>
      </c>
      <c r="L39" s="108">
        <v>50</v>
      </c>
      <c r="M39" s="108">
        <v>60</v>
      </c>
      <c r="N39" s="108">
        <v>60</v>
      </c>
      <c r="O39" s="56">
        <v>70</v>
      </c>
      <c r="P39" s="56">
        <v>65</v>
      </c>
      <c r="Q39" s="108">
        <v>50</v>
      </c>
      <c r="R39" s="108">
        <v>40</v>
      </c>
      <c r="S39" s="217">
        <f t="shared" si="1"/>
        <v>-10</v>
      </c>
      <c r="T39" s="311">
        <f t="shared" si="2"/>
        <v>-0.2</v>
      </c>
      <c r="U39" s="604"/>
      <c r="V39" s="604"/>
    </row>
    <row r="40" spans="1:22" x14ac:dyDescent="0.2">
      <c r="A40" s="55" t="s">
        <v>29</v>
      </c>
      <c r="B40" s="108">
        <v>120</v>
      </c>
      <c r="C40" s="108">
        <v>130</v>
      </c>
      <c r="D40" s="108">
        <v>100</v>
      </c>
      <c r="E40" s="108">
        <v>115</v>
      </c>
      <c r="F40" s="108">
        <v>135</v>
      </c>
      <c r="G40" s="56">
        <v>140</v>
      </c>
      <c r="H40" s="56">
        <v>160</v>
      </c>
      <c r="I40" s="56">
        <v>155</v>
      </c>
      <c r="J40" s="56">
        <v>145</v>
      </c>
      <c r="K40" s="56">
        <v>130</v>
      </c>
      <c r="L40" s="56">
        <v>135</v>
      </c>
      <c r="M40" s="56">
        <v>115</v>
      </c>
      <c r="N40" s="108">
        <v>85</v>
      </c>
      <c r="O40" s="56">
        <v>65</v>
      </c>
      <c r="P40" s="56">
        <v>70</v>
      </c>
      <c r="Q40" s="108">
        <v>95</v>
      </c>
      <c r="R40" s="108">
        <v>80</v>
      </c>
      <c r="S40" s="217">
        <f t="shared" si="1"/>
        <v>-15</v>
      </c>
      <c r="T40" s="311">
        <f t="shared" si="2"/>
        <v>-0.15789473684210525</v>
      </c>
      <c r="U40" s="604"/>
      <c r="V40" s="604"/>
    </row>
    <row r="41" spans="1:22" x14ac:dyDescent="0.2">
      <c r="A41" s="55" t="s">
        <v>30</v>
      </c>
      <c r="B41" s="108" t="s">
        <v>35</v>
      </c>
      <c r="C41" s="108">
        <v>0</v>
      </c>
      <c r="D41" s="108">
        <v>40</v>
      </c>
      <c r="E41" s="108">
        <v>55</v>
      </c>
      <c r="F41" s="108">
        <v>35</v>
      </c>
      <c r="G41" s="56">
        <v>40</v>
      </c>
      <c r="H41" s="56">
        <v>60</v>
      </c>
      <c r="I41" s="56">
        <v>55</v>
      </c>
      <c r="J41" s="56">
        <v>45</v>
      </c>
      <c r="K41" s="56">
        <v>35</v>
      </c>
      <c r="L41" s="56">
        <v>20</v>
      </c>
      <c r="M41" s="56">
        <v>10</v>
      </c>
      <c r="N41" s="108">
        <v>15</v>
      </c>
      <c r="O41" s="56">
        <v>15</v>
      </c>
      <c r="P41" s="56">
        <v>25</v>
      </c>
      <c r="Q41" s="108">
        <v>40</v>
      </c>
      <c r="R41" s="108">
        <v>45</v>
      </c>
      <c r="S41" s="217">
        <f t="shared" si="1"/>
        <v>5</v>
      </c>
      <c r="T41" s="311">
        <f t="shared" si="2"/>
        <v>0.125</v>
      </c>
      <c r="U41" s="604"/>
      <c r="V41" s="604"/>
    </row>
    <row r="42" spans="1:22" ht="20.100000000000001" customHeight="1" x14ac:dyDescent="0.2">
      <c r="A42" s="55" t="s">
        <v>31</v>
      </c>
      <c r="B42" s="108">
        <v>5</v>
      </c>
      <c r="C42" s="108">
        <v>35</v>
      </c>
      <c r="D42" s="108">
        <v>60</v>
      </c>
      <c r="E42" s="108">
        <v>85</v>
      </c>
      <c r="F42" s="108">
        <v>100</v>
      </c>
      <c r="G42" s="108">
        <v>25</v>
      </c>
      <c r="H42" s="108">
        <v>95</v>
      </c>
      <c r="I42" s="108">
        <v>85</v>
      </c>
      <c r="J42" s="108">
        <v>100</v>
      </c>
      <c r="K42" s="108">
        <v>85</v>
      </c>
      <c r="L42" s="108">
        <v>80</v>
      </c>
      <c r="M42" s="108">
        <v>105</v>
      </c>
      <c r="N42" s="108">
        <v>100</v>
      </c>
      <c r="O42" s="56">
        <v>95</v>
      </c>
      <c r="P42" s="56">
        <v>55</v>
      </c>
      <c r="Q42" s="108">
        <v>45</v>
      </c>
      <c r="R42" s="108">
        <v>45</v>
      </c>
      <c r="S42" s="217">
        <f t="shared" si="1"/>
        <v>0</v>
      </c>
      <c r="T42" s="311">
        <f t="shared" si="2"/>
        <v>0</v>
      </c>
      <c r="U42" s="604"/>
      <c r="V42" s="604"/>
    </row>
    <row r="43" spans="1:22" x14ac:dyDescent="0.2">
      <c r="A43" s="59" t="s">
        <v>32</v>
      </c>
      <c r="B43" s="109">
        <v>55</v>
      </c>
      <c r="C43" s="109">
        <v>115</v>
      </c>
      <c r="D43" s="109">
        <v>175</v>
      </c>
      <c r="E43" s="109">
        <v>200</v>
      </c>
      <c r="F43" s="109">
        <v>145</v>
      </c>
      <c r="G43" s="60">
        <v>75</v>
      </c>
      <c r="H43" s="60">
        <v>80</v>
      </c>
      <c r="I43" s="60">
        <v>70</v>
      </c>
      <c r="J43" s="60">
        <v>70</v>
      </c>
      <c r="K43" s="60">
        <v>80</v>
      </c>
      <c r="L43" s="60">
        <v>20</v>
      </c>
      <c r="M43" s="60" t="s">
        <v>35</v>
      </c>
      <c r="N43" s="109">
        <v>5</v>
      </c>
      <c r="O43" s="60">
        <v>0</v>
      </c>
      <c r="P43" s="60">
        <v>10</v>
      </c>
      <c r="Q43" s="109">
        <v>10</v>
      </c>
      <c r="R43" s="109">
        <v>25</v>
      </c>
      <c r="S43" s="310">
        <f t="shared" si="1"/>
        <v>15</v>
      </c>
      <c r="T43" s="312">
        <f t="shared" si="2"/>
        <v>1.5</v>
      </c>
      <c r="U43" s="604"/>
      <c r="V43" s="604"/>
    </row>
    <row r="44" spans="1:22" x14ac:dyDescent="0.2">
      <c r="A44" s="61" t="s">
        <v>199</v>
      </c>
      <c r="B44" s="62"/>
      <c r="C44" s="62"/>
      <c r="D44" s="62"/>
      <c r="E44" s="62"/>
      <c r="F44" s="62"/>
      <c r="G44" s="62"/>
      <c r="H44" s="62"/>
      <c r="I44" s="62"/>
      <c r="J44" s="62"/>
      <c r="K44" s="62"/>
      <c r="L44" s="62"/>
      <c r="M44" s="62"/>
      <c r="N44" s="62"/>
      <c r="O44" s="62"/>
      <c r="P44" s="62"/>
      <c r="Q44" s="62"/>
      <c r="R44" s="62"/>
    </row>
    <row r="45" spans="1:22" x14ac:dyDescent="0.2">
      <c r="A45" s="61"/>
      <c r="B45" s="62"/>
      <c r="C45" s="62"/>
      <c r="D45" s="62"/>
      <c r="E45" s="62"/>
      <c r="F45" s="62"/>
      <c r="G45" s="62"/>
      <c r="H45" s="62"/>
      <c r="I45" s="62"/>
    </row>
    <row r="46" spans="1:22" x14ac:dyDescent="0.2">
      <c r="B46" s="413"/>
      <c r="C46" s="413"/>
      <c r="D46" s="413"/>
      <c r="E46" s="413"/>
      <c r="F46" s="413"/>
      <c r="G46" s="413"/>
      <c r="H46" s="413"/>
      <c r="I46" s="413"/>
      <c r="J46" s="413"/>
      <c r="K46" s="413"/>
      <c r="L46" s="413"/>
      <c r="M46" s="413"/>
      <c r="N46" s="413"/>
      <c r="O46" s="413"/>
      <c r="P46" s="413"/>
      <c r="Q46" s="413"/>
      <c r="R46" s="413"/>
      <c r="S46" s="413"/>
    </row>
    <row r="47" spans="1:22" x14ac:dyDescent="0.2">
      <c r="B47" s="413"/>
      <c r="C47" s="413"/>
      <c r="D47" s="413"/>
      <c r="E47" s="413"/>
      <c r="F47" s="413"/>
      <c r="G47" s="413"/>
      <c r="H47" s="413"/>
      <c r="I47" s="413"/>
      <c r="J47" s="413"/>
      <c r="K47" s="413"/>
      <c r="L47" s="413"/>
      <c r="M47" s="413"/>
      <c r="N47" s="413"/>
      <c r="O47" s="413"/>
      <c r="P47" s="413"/>
      <c r="Q47" s="413"/>
      <c r="R47" s="413"/>
      <c r="S47" s="413"/>
    </row>
    <row r="48" spans="1:22" x14ac:dyDescent="0.2">
      <c r="B48" s="413"/>
      <c r="C48" s="413"/>
      <c r="D48" s="413"/>
      <c r="E48" s="413"/>
      <c r="F48" s="413"/>
      <c r="G48" s="413"/>
      <c r="H48" s="413"/>
      <c r="I48" s="413"/>
      <c r="J48" s="413"/>
      <c r="K48" s="413"/>
      <c r="L48" s="413"/>
      <c r="M48" s="413"/>
      <c r="N48" s="413"/>
      <c r="O48" s="413"/>
      <c r="P48" s="413"/>
      <c r="Q48" s="413"/>
      <c r="R48" s="413"/>
      <c r="S48" s="413"/>
    </row>
    <row r="49" spans="2:19" x14ac:dyDescent="0.2">
      <c r="B49" s="413"/>
      <c r="C49" s="413"/>
      <c r="D49" s="413"/>
      <c r="E49" s="413"/>
      <c r="F49" s="413"/>
      <c r="G49" s="413"/>
      <c r="H49" s="413"/>
      <c r="I49" s="413"/>
      <c r="J49" s="413"/>
      <c r="K49" s="413"/>
      <c r="L49" s="413"/>
      <c r="M49" s="413"/>
      <c r="N49" s="413"/>
      <c r="O49" s="413"/>
      <c r="P49" s="413"/>
      <c r="Q49" s="413"/>
      <c r="R49" s="413"/>
      <c r="S49" s="413"/>
    </row>
    <row r="50" spans="2:19" x14ac:dyDescent="0.2">
      <c r="B50" s="413"/>
      <c r="C50" s="413"/>
      <c r="D50" s="413"/>
      <c r="E50" s="413"/>
      <c r="F50" s="413"/>
      <c r="G50" s="413"/>
      <c r="H50" s="413"/>
      <c r="I50" s="413"/>
      <c r="J50" s="413"/>
      <c r="K50" s="413"/>
      <c r="L50" s="413"/>
      <c r="M50" s="413"/>
      <c r="N50" s="413"/>
      <c r="O50" s="413"/>
      <c r="P50" s="413"/>
      <c r="Q50" s="413"/>
      <c r="R50" s="413"/>
      <c r="S50" s="413"/>
    </row>
    <row r="51" spans="2:19" x14ac:dyDescent="0.2">
      <c r="B51" s="413"/>
      <c r="C51" s="413"/>
      <c r="D51" s="413"/>
      <c r="E51" s="413"/>
      <c r="F51" s="413"/>
      <c r="G51" s="413"/>
      <c r="H51" s="413"/>
      <c r="I51" s="413"/>
      <c r="J51" s="413"/>
      <c r="K51" s="413"/>
      <c r="L51" s="413"/>
      <c r="M51" s="413"/>
      <c r="N51" s="413"/>
      <c r="O51" s="413"/>
      <c r="P51" s="413"/>
      <c r="Q51" s="413"/>
      <c r="R51" s="413"/>
      <c r="S51" s="413"/>
    </row>
    <row r="52" spans="2:19" x14ac:dyDescent="0.2">
      <c r="B52" s="413"/>
      <c r="C52" s="413"/>
      <c r="D52" s="413"/>
      <c r="E52" s="413"/>
      <c r="F52" s="413"/>
      <c r="G52" s="413"/>
      <c r="H52" s="413"/>
      <c r="I52" s="413"/>
      <c r="J52" s="413"/>
      <c r="K52" s="413"/>
      <c r="L52" s="413"/>
      <c r="M52" s="413"/>
      <c r="N52" s="413"/>
      <c r="O52" s="413"/>
      <c r="P52" s="413"/>
      <c r="Q52" s="413"/>
      <c r="R52" s="413"/>
      <c r="S52" s="413"/>
    </row>
    <row r="53" spans="2:19" x14ac:dyDescent="0.2">
      <c r="B53" s="413"/>
      <c r="C53" s="413"/>
      <c r="D53" s="413"/>
      <c r="E53" s="413"/>
      <c r="F53" s="413"/>
      <c r="G53" s="413"/>
      <c r="H53" s="413"/>
      <c r="I53" s="413"/>
      <c r="J53" s="413"/>
      <c r="K53" s="413"/>
      <c r="L53" s="413"/>
      <c r="M53" s="413"/>
      <c r="N53" s="413"/>
      <c r="O53" s="413"/>
      <c r="P53" s="413"/>
      <c r="Q53" s="413"/>
      <c r="R53" s="413"/>
      <c r="S53" s="413"/>
    </row>
    <row r="54" spans="2:19" x14ac:dyDescent="0.2">
      <c r="B54" s="413"/>
      <c r="C54" s="413"/>
      <c r="D54" s="413"/>
      <c r="E54" s="413"/>
      <c r="F54" s="413"/>
      <c r="G54" s="413"/>
      <c r="H54" s="413"/>
      <c r="I54" s="413"/>
      <c r="J54" s="413"/>
      <c r="K54" s="413"/>
      <c r="L54" s="413"/>
      <c r="M54" s="413"/>
      <c r="N54" s="413"/>
      <c r="O54" s="413"/>
      <c r="P54" s="413"/>
      <c r="Q54" s="413"/>
      <c r="R54" s="413"/>
      <c r="S54" s="413"/>
    </row>
    <row r="55" spans="2:19" x14ac:dyDescent="0.2">
      <c r="B55" s="413"/>
      <c r="C55" s="413"/>
      <c r="D55" s="413"/>
      <c r="E55" s="413"/>
      <c r="F55" s="413"/>
      <c r="G55" s="413"/>
      <c r="H55" s="413"/>
      <c r="I55" s="413"/>
      <c r="J55" s="413"/>
      <c r="K55" s="413"/>
      <c r="L55" s="413"/>
      <c r="M55" s="413"/>
      <c r="N55" s="413"/>
      <c r="O55" s="413"/>
      <c r="P55" s="413"/>
      <c r="Q55" s="413"/>
      <c r="R55" s="413"/>
      <c r="S55" s="413"/>
    </row>
    <row r="56" spans="2:19" x14ac:dyDescent="0.2">
      <c r="B56" s="413"/>
      <c r="C56" s="413"/>
      <c r="D56" s="413"/>
      <c r="E56" s="413"/>
      <c r="F56" s="413"/>
      <c r="G56" s="413"/>
      <c r="H56" s="413"/>
      <c r="I56" s="413"/>
      <c r="J56" s="413"/>
      <c r="K56" s="413"/>
      <c r="L56" s="413"/>
      <c r="M56" s="413"/>
      <c r="N56" s="413"/>
      <c r="O56" s="413"/>
      <c r="P56" s="413"/>
      <c r="Q56" s="413"/>
      <c r="R56" s="413"/>
      <c r="S56" s="413"/>
    </row>
    <row r="57" spans="2:19" x14ac:dyDescent="0.2">
      <c r="B57" s="413"/>
      <c r="C57" s="413"/>
      <c r="D57" s="413"/>
      <c r="E57" s="413"/>
      <c r="F57" s="413"/>
      <c r="G57" s="413"/>
      <c r="H57" s="413"/>
      <c r="I57" s="413"/>
      <c r="J57" s="413"/>
      <c r="K57" s="413"/>
      <c r="L57" s="413"/>
      <c r="M57" s="413"/>
      <c r="N57" s="413"/>
      <c r="O57" s="413"/>
      <c r="P57" s="413"/>
      <c r="Q57" s="413"/>
      <c r="R57" s="413"/>
      <c r="S57" s="413"/>
    </row>
    <row r="58" spans="2:19" x14ac:dyDescent="0.2">
      <c r="B58" s="413"/>
      <c r="C58" s="413"/>
      <c r="D58" s="413"/>
      <c r="E58" s="413"/>
      <c r="F58" s="413"/>
      <c r="G58" s="413"/>
      <c r="H58" s="413"/>
      <c r="I58" s="413"/>
      <c r="J58" s="413"/>
      <c r="K58" s="413"/>
      <c r="L58" s="413"/>
      <c r="M58" s="413"/>
      <c r="N58" s="413"/>
      <c r="O58" s="413"/>
      <c r="P58" s="413"/>
      <c r="Q58" s="413"/>
      <c r="R58" s="413"/>
      <c r="S58" s="413"/>
    </row>
    <row r="59" spans="2:19" x14ac:dyDescent="0.2">
      <c r="B59" s="413"/>
      <c r="C59" s="413"/>
      <c r="D59" s="413"/>
      <c r="E59" s="413"/>
      <c r="F59" s="413"/>
      <c r="G59" s="413"/>
      <c r="H59" s="413"/>
      <c r="I59" s="413"/>
      <c r="J59" s="413"/>
      <c r="K59" s="413"/>
      <c r="L59" s="413"/>
      <c r="M59" s="413"/>
      <c r="N59" s="413"/>
      <c r="O59" s="413"/>
      <c r="P59" s="413"/>
      <c r="Q59" s="413"/>
      <c r="R59" s="413"/>
      <c r="S59" s="413"/>
    </row>
    <row r="60" spans="2:19" x14ac:dyDescent="0.2">
      <c r="B60" s="413"/>
      <c r="C60" s="413"/>
      <c r="D60" s="413"/>
      <c r="E60" s="413"/>
      <c r="F60" s="413"/>
      <c r="G60" s="413"/>
      <c r="H60" s="413"/>
      <c r="I60" s="413"/>
      <c r="J60" s="413"/>
      <c r="K60" s="413"/>
      <c r="L60" s="413"/>
      <c r="M60" s="413"/>
      <c r="N60" s="413"/>
      <c r="O60" s="413"/>
      <c r="P60" s="413"/>
      <c r="Q60" s="413"/>
      <c r="R60" s="413"/>
      <c r="S60" s="413"/>
    </row>
    <row r="61" spans="2:19" x14ac:dyDescent="0.2">
      <c r="B61" s="413"/>
      <c r="C61" s="413"/>
      <c r="D61" s="413"/>
      <c r="E61" s="413"/>
      <c r="F61" s="413"/>
      <c r="G61" s="413"/>
      <c r="H61" s="413"/>
      <c r="I61" s="413"/>
      <c r="J61" s="413"/>
      <c r="K61" s="413"/>
      <c r="L61" s="413"/>
      <c r="M61" s="413"/>
      <c r="N61" s="413"/>
      <c r="O61" s="413"/>
      <c r="P61" s="413"/>
      <c r="Q61" s="413"/>
      <c r="R61" s="413"/>
      <c r="S61" s="413"/>
    </row>
    <row r="62" spans="2:19" x14ac:dyDescent="0.2">
      <c r="B62" s="413"/>
      <c r="C62" s="413"/>
      <c r="D62" s="413"/>
      <c r="E62" s="413"/>
      <c r="F62" s="413"/>
      <c r="G62" s="413"/>
      <c r="H62" s="413"/>
      <c r="I62" s="413"/>
      <c r="J62" s="413"/>
      <c r="K62" s="413"/>
      <c r="L62" s="413"/>
      <c r="M62" s="413"/>
      <c r="N62" s="413"/>
      <c r="O62" s="413"/>
      <c r="P62" s="413"/>
      <c r="Q62" s="413"/>
      <c r="R62" s="413"/>
      <c r="S62" s="413"/>
    </row>
    <row r="63" spans="2:19" x14ac:dyDescent="0.2">
      <c r="B63" s="413"/>
      <c r="C63" s="413"/>
      <c r="D63" s="413"/>
      <c r="E63" s="413"/>
      <c r="F63" s="413"/>
      <c r="G63" s="413"/>
      <c r="H63" s="413"/>
      <c r="I63" s="413"/>
      <c r="J63" s="413"/>
      <c r="K63" s="413"/>
      <c r="L63" s="413"/>
      <c r="M63" s="413"/>
      <c r="N63" s="413"/>
      <c r="O63" s="413"/>
      <c r="P63" s="413"/>
      <c r="Q63" s="413"/>
      <c r="R63" s="413"/>
      <c r="S63" s="413"/>
    </row>
    <row r="64" spans="2:19" x14ac:dyDescent="0.2">
      <c r="B64" s="413"/>
      <c r="C64" s="413"/>
      <c r="D64" s="413"/>
      <c r="E64" s="413"/>
      <c r="F64" s="413"/>
      <c r="G64" s="413"/>
      <c r="H64" s="413"/>
      <c r="I64" s="413"/>
      <c r="J64" s="413"/>
      <c r="K64" s="413"/>
      <c r="L64" s="413"/>
      <c r="M64" s="413"/>
      <c r="N64" s="413"/>
      <c r="O64" s="413"/>
      <c r="P64" s="413"/>
      <c r="Q64" s="413"/>
      <c r="R64" s="413"/>
      <c r="S64" s="413"/>
    </row>
    <row r="65" spans="2:19" x14ac:dyDescent="0.2">
      <c r="B65" s="413"/>
      <c r="C65" s="413"/>
      <c r="D65" s="413"/>
      <c r="E65" s="413"/>
      <c r="F65" s="413"/>
      <c r="G65" s="413"/>
      <c r="H65" s="413"/>
      <c r="I65" s="413"/>
      <c r="J65" s="413"/>
      <c r="K65" s="413"/>
      <c r="L65" s="413"/>
      <c r="M65" s="413"/>
      <c r="N65" s="413"/>
      <c r="O65" s="413"/>
      <c r="P65" s="413"/>
      <c r="Q65" s="413"/>
      <c r="R65" s="413"/>
      <c r="S65" s="413"/>
    </row>
    <row r="66" spans="2:19" x14ac:dyDescent="0.2">
      <c r="B66" s="413"/>
      <c r="C66" s="413"/>
      <c r="D66" s="413"/>
      <c r="E66" s="413"/>
      <c r="F66" s="413"/>
      <c r="G66" s="413"/>
      <c r="H66" s="413"/>
      <c r="I66" s="413"/>
      <c r="J66" s="413"/>
      <c r="K66" s="413"/>
      <c r="L66" s="413"/>
      <c r="M66" s="413"/>
      <c r="N66" s="413"/>
      <c r="O66" s="413"/>
      <c r="P66" s="413"/>
      <c r="Q66" s="413"/>
      <c r="R66" s="413"/>
      <c r="S66" s="413"/>
    </row>
    <row r="67" spans="2:19" x14ac:dyDescent="0.2">
      <c r="B67" s="413"/>
      <c r="C67" s="413"/>
      <c r="D67" s="413"/>
      <c r="E67" s="413"/>
      <c r="F67" s="413"/>
      <c r="G67" s="413"/>
      <c r="H67" s="413"/>
      <c r="I67" s="413"/>
      <c r="J67" s="413"/>
      <c r="K67" s="413"/>
      <c r="L67" s="413"/>
      <c r="M67" s="413"/>
      <c r="N67" s="413"/>
      <c r="O67" s="413"/>
      <c r="P67" s="413"/>
      <c r="Q67" s="413"/>
      <c r="R67" s="413"/>
      <c r="S67" s="413"/>
    </row>
    <row r="68" spans="2:19" x14ac:dyDescent="0.2">
      <c r="B68" s="413"/>
      <c r="C68" s="413"/>
      <c r="D68" s="413"/>
      <c r="E68" s="413"/>
      <c r="F68" s="413"/>
      <c r="G68" s="413"/>
      <c r="H68" s="413"/>
      <c r="I68" s="413"/>
      <c r="J68" s="413"/>
      <c r="K68" s="413"/>
      <c r="L68" s="413"/>
      <c r="M68" s="413"/>
      <c r="N68" s="413"/>
      <c r="O68" s="413"/>
      <c r="P68" s="413"/>
      <c r="Q68" s="413"/>
      <c r="R68" s="413"/>
      <c r="S68" s="413"/>
    </row>
    <row r="69" spans="2:19" x14ac:dyDescent="0.2">
      <c r="B69" s="413"/>
      <c r="C69" s="413"/>
      <c r="D69" s="413"/>
      <c r="E69" s="413"/>
      <c r="F69" s="413"/>
      <c r="G69" s="413"/>
      <c r="H69" s="413"/>
      <c r="I69" s="413"/>
      <c r="J69" s="413"/>
      <c r="K69" s="413"/>
      <c r="L69" s="413"/>
      <c r="M69" s="413"/>
      <c r="N69" s="413"/>
      <c r="O69" s="413"/>
      <c r="P69" s="413"/>
      <c r="Q69" s="413"/>
      <c r="R69" s="413"/>
      <c r="S69" s="413"/>
    </row>
    <row r="70" spans="2:19" x14ac:dyDescent="0.2">
      <c r="B70" s="413"/>
      <c r="C70" s="413"/>
      <c r="D70" s="413"/>
      <c r="E70" s="413"/>
      <c r="F70" s="413"/>
      <c r="G70" s="413"/>
      <c r="H70" s="413"/>
      <c r="I70" s="413"/>
      <c r="J70" s="413"/>
      <c r="K70" s="413"/>
      <c r="L70" s="413"/>
      <c r="M70" s="413"/>
      <c r="N70" s="413"/>
      <c r="O70" s="413"/>
      <c r="P70" s="413"/>
      <c r="Q70" s="413"/>
      <c r="R70" s="413"/>
      <c r="S70" s="413"/>
    </row>
    <row r="71" spans="2:19" x14ac:dyDescent="0.2">
      <c r="B71" s="413"/>
      <c r="C71" s="413"/>
      <c r="D71" s="413"/>
      <c r="E71" s="413"/>
      <c r="F71" s="413"/>
      <c r="G71" s="413"/>
      <c r="H71" s="413"/>
      <c r="I71" s="413"/>
      <c r="J71" s="413"/>
      <c r="K71" s="413"/>
      <c r="L71" s="413"/>
      <c r="M71" s="413"/>
      <c r="N71" s="413"/>
      <c r="O71" s="413"/>
      <c r="P71" s="413"/>
      <c r="Q71" s="413"/>
      <c r="R71" s="413"/>
      <c r="S71" s="413"/>
    </row>
    <row r="72" spans="2:19" x14ac:dyDescent="0.2">
      <c r="B72" s="413"/>
      <c r="C72" s="413"/>
      <c r="D72" s="413"/>
      <c r="E72" s="413"/>
      <c r="F72" s="413"/>
      <c r="G72" s="413"/>
      <c r="H72" s="413"/>
      <c r="I72" s="413"/>
      <c r="J72" s="413"/>
      <c r="K72" s="413"/>
      <c r="L72" s="413"/>
      <c r="M72" s="413"/>
      <c r="N72" s="413"/>
      <c r="O72" s="413"/>
      <c r="P72" s="413"/>
      <c r="Q72" s="413"/>
      <c r="R72" s="413"/>
      <c r="S72" s="413"/>
    </row>
    <row r="73" spans="2:19" x14ac:dyDescent="0.2">
      <c r="B73" s="413"/>
      <c r="C73" s="413"/>
      <c r="D73" s="413"/>
      <c r="E73" s="413"/>
      <c r="F73" s="413"/>
      <c r="G73" s="413"/>
      <c r="H73" s="413"/>
      <c r="I73" s="413"/>
      <c r="J73" s="413"/>
      <c r="K73" s="413"/>
      <c r="L73" s="413"/>
      <c r="M73" s="413"/>
      <c r="N73" s="413"/>
      <c r="O73" s="413"/>
      <c r="P73" s="413"/>
      <c r="Q73" s="413"/>
      <c r="R73" s="413"/>
      <c r="S73" s="413"/>
    </row>
    <row r="74" spans="2:19" x14ac:dyDescent="0.2">
      <c r="B74" s="413"/>
      <c r="C74" s="413"/>
      <c r="D74" s="413"/>
      <c r="E74" s="413"/>
      <c r="F74" s="413"/>
      <c r="G74" s="413"/>
      <c r="H74" s="413"/>
      <c r="I74" s="413"/>
      <c r="J74" s="413"/>
      <c r="K74" s="413"/>
      <c r="L74" s="413"/>
      <c r="M74" s="413"/>
      <c r="N74" s="413"/>
      <c r="O74" s="413"/>
      <c r="P74" s="413"/>
      <c r="Q74" s="413"/>
      <c r="R74" s="413"/>
      <c r="S74" s="413"/>
    </row>
    <row r="75" spans="2:19" x14ac:dyDescent="0.2">
      <c r="B75" s="413"/>
      <c r="C75" s="413"/>
      <c r="D75" s="413"/>
      <c r="E75" s="413"/>
      <c r="F75" s="413"/>
      <c r="G75" s="413"/>
      <c r="H75" s="413"/>
      <c r="I75" s="413"/>
      <c r="J75" s="413"/>
      <c r="K75" s="413"/>
      <c r="L75" s="413"/>
      <c r="M75" s="413"/>
      <c r="N75" s="413"/>
      <c r="O75" s="413"/>
      <c r="P75" s="413"/>
      <c r="Q75" s="413"/>
      <c r="R75" s="413"/>
      <c r="S75" s="413"/>
    </row>
    <row r="76" spans="2:19" x14ac:dyDescent="0.2">
      <c r="B76" s="413"/>
      <c r="C76" s="413"/>
      <c r="D76" s="413"/>
      <c r="E76" s="413"/>
      <c r="F76" s="413"/>
      <c r="G76" s="413"/>
      <c r="H76" s="413"/>
      <c r="I76" s="413"/>
      <c r="J76" s="413"/>
      <c r="K76" s="413"/>
      <c r="L76" s="413"/>
      <c r="M76" s="413"/>
      <c r="N76" s="413"/>
      <c r="O76" s="413"/>
      <c r="P76" s="413"/>
      <c r="Q76" s="413"/>
      <c r="R76" s="413"/>
      <c r="S76" s="413"/>
    </row>
    <row r="77" spans="2:19" x14ac:dyDescent="0.2">
      <c r="B77" s="413"/>
      <c r="C77" s="413"/>
      <c r="D77" s="413"/>
      <c r="E77" s="413"/>
      <c r="F77" s="413"/>
      <c r="G77" s="413"/>
      <c r="H77" s="413"/>
      <c r="I77" s="413"/>
      <c r="J77" s="413"/>
      <c r="K77" s="413"/>
      <c r="L77" s="413"/>
      <c r="M77" s="413"/>
      <c r="N77" s="413"/>
      <c r="O77" s="413"/>
      <c r="P77" s="413"/>
      <c r="Q77" s="413"/>
      <c r="R77" s="413"/>
      <c r="S77" s="413"/>
    </row>
    <row r="78" spans="2:19" x14ac:dyDescent="0.2">
      <c r="B78" s="413"/>
      <c r="C78" s="413"/>
      <c r="D78" s="413"/>
      <c r="E78" s="413"/>
      <c r="F78" s="413"/>
      <c r="G78" s="413"/>
      <c r="H78" s="413"/>
      <c r="I78" s="413"/>
      <c r="J78" s="413"/>
      <c r="K78" s="413"/>
      <c r="L78" s="413"/>
      <c r="M78" s="413"/>
      <c r="N78" s="413"/>
      <c r="O78" s="413"/>
      <c r="P78" s="413"/>
      <c r="Q78" s="413"/>
      <c r="R78" s="413"/>
      <c r="S78" s="413"/>
    </row>
    <row r="79" spans="2:19" x14ac:dyDescent="0.2">
      <c r="B79" s="413"/>
      <c r="C79" s="413"/>
      <c r="D79" s="413"/>
      <c r="E79" s="413"/>
      <c r="F79" s="413"/>
      <c r="G79" s="413"/>
      <c r="H79" s="413"/>
      <c r="I79" s="413"/>
      <c r="J79" s="413"/>
      <c r="K79" s="413"/>
      <c r="L79" s="413"/>
      <c r="M79" s="413"/>
      <c r="N79" s="413"/>
      <c r="O79" s="413"/>
      <c r="P79" s="413"/>
      <c r="Q79" s="413"/>
      <c r="R79" s="413"/>
      <c r="S79" s="413"/>
    </row>
    <row r="80" spans="2:19" x14ac:dyDescent="0.2">
      <c r="B80" s="413"/>
      <c r="C80" s="413"/>
      <c r="D80" s="413"/>
      <c r="E80" s="413"/>
      <c r="F80" s="413"/>
      <c r="G80" s="413"/>
      <c r="H80" s="413"/>
      <c r="I80" s="413"/>
      <c r="J80" s="413"/>
      <c r="K80" s="413"/>
      <c r="L80" s="413"/>
      <c r="M80" s="413"/>
      <c r="N80" s="413"/>
      <c r="O80" s="413"/>
      <c r="P80" s="413"/>
      <c r="Q80" s="413"/>
      <c r="R80" s="413"/>
    </row>
    <row r="81" spans="2:18" x14ac:dyDescent="0.2">
      <c r="B81" s="413"/>
      <c r="C81" s="413"/>
      <c r="D81" s="413"/>
      <c r="E81" s="413"/>
      <c r="F81" s="413"/>
      <c r="G81" s="413"/>
      <c r="H81" s="413"/>
      <c r="I81" s="413"/>
      <c r="J81" s="413"/>
      <c r="K81" s="413"/>
      <c r="L81" s="413"/>
      <c r="M81" s="413"/>
      <c r="N81" s="413"/>
      <c r="O81" s="413"/>
      <c r="P81" s="413"/>
      <c r="Q81" s="413"/>
      <c r="R81" s="413"/>
    </row>
    <row r="82" spans="2:18" x14ac:dyDescent="0.2">
      <c r="B82" s="413"/>
      <c r="C82" s="413"/>
      <c r="D82" s="413"/>
      <c r="E82" s="413"/>
      <c r="F82" s="413"/>
      <c r="G82" s="413"/>
      <c r="H82" s="413"/>
      <c r="I82" s="413"/>
      <c r="J82" s="413"/>
      <c r="K82" s="413"/>
      <c r="L82" s="413"/>
      <c r="M82" s="413"/>
      <c r="N82" s="413"/>
      <c r="O82" s="413"/>
      <c r="P82" s="413"/>
      <c r="Q82" s="413"/>
      <c r="R82" s="413"/>
    </row>
    <row r="83" spans="2:18" x14ac:dyDescent="0.2">
      <c r="B83" s="413"/>
      <c r="C83" s="413"/>
      <c r="D83" s="413"/>
      <c r="E83" s="413"/>
      <c r="F83" s="413"/>
      <c r="G83" s="413"/>
      <c r="H83" s="413"/>
      <c r="I83" s="413"/>
      <c r="J83" s="413"/>
      <c r="K83" s="413"/>
      <c r="L83" s="413"/>
      <c r="M83" s="413"/>
      <c r="N83" s="413"/>
      <c r="O83" s="413"/>
      <c r="P83" s="413"/>
      <c r="Q83" s="413"/>
      <c r="R83" s="413"/>
    </row>
  </sheetData>
  <mergeCells count="2">
    <mergeCell ref="S2:T2"/>
    <mergeCell ref="S9:T9"/>
  </mergeCells>
  <hyperlinks>
    <hyperlink ref="T1" location="Contents!A1" display="Back to contents"/>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Q26"/>
  <sheetViews>
    <sheetView showGridLines="0" zoomScaleNormal="100" workbookViewId="0">
      <pane xSplit="1" ySplit="3" topLeftCell="H4" activePane="bottomRight" state="frozen"/>
      <selection pane="topRight" activeCell="B1" sqref="B1"/>
      <selection pane="bottomLeft" activeCell="A4" sqref="A4"/>
      <selection pane="bottomRight"/>
    </sheetView>
  </sheetViews>
  <sheetFormatPr defaultColWidth="11.42578125" defaultRowHeight="12.75" x14ac:dyDescent="0.2"/>
  <cols>
    <col min="1" max="1" customWidth="true" style="47" width="47.28515625" collapsed="false"/>
    <col min="2" max="4" customWidth="true" style="64" width="12.28515625" collapsed="false"/>
    <col min="5" max="13" customWidth="true" style="47" width="12.28515625" collapsed="false"/>
    <col min="14" max="14" customWidth="true" style="47" width="11.0" collapsed="false"/>
    <col min="15" max="15" customWidth="true" style="47" width="13.42578125" collapsed="false"/>
    <col min="16" max="233" customWidth="true" style="47" width="11.42578125" collapsed="false"/>
    <col min="234" max="234" customWidth="true" style="47" width="25.0" collapsed="false"/>
    <col min="235" max="253" customWidth="true" style="47" width="11.42578125" collapsed="false"/>
    <col min="254" max="255" customWidth="true" style="47" width="13.0" collapsed="false"/>
    <col min="256" max="16384" style="47" width="11.42578125" collapsed="false"/>
  </cols>
  <sheetData>
    <row r="1" spans="1:17" x14ac:dyDescent="0.2">
      <c r="A1" s="51" t="s">
        <v>382</v>
      </c>
      <c r="D1" s="65"/>
      <c r="J1" s="65"/>
      <c r="K1" s="65"/>
      <c r="L1" s="65"/>
      <c r="M1" s="65"/>
      <c r="Q1" s="159" t="s">
        <v>131</v>
      </c>
    </row>
    <row r="2" spans="1:17" x14ac:dyDescent="0.2">
      <c r="A2" s="52"/>
      <c r="B2" s="66"/>
      <c r="C2" s="66"/>
      <c r="N2" s="641" t="s">
        <v>358</v>
      </c>
      <c r="O2" s="642"/>
    </row>
    <row r="3" spans="1:17" ht="22.5" customHeight="1" x14ac:dyDescent="0.2">
      <c r="A3" s="63"/>
      <c r="B3" s="105" t="s">
        <v>132</v>
      </c>
      <c r="C3" s="105" t="s">
        <v>133</v>
      </c>
      <c r="D3" s="105" t="s">
        <v>134</v>
      </c>
      <c r="E3" s="105" t="s">
        <v>135</v>
      </c>
      <c r="F3" s="105" t="s">
        <v>136</v>
      </c>
      <c r="G3" s="105" t="s">
        <v>137</v>
      </c>
      <c r="H3" s="105" t="s">
        <v>138</v>
      </c>
      <c r="I3" s="105" t="s">
        <v>139</v>
      </c>
      <c r="J3" s="105" t="s">
        <v>145</v>
      </c>
      <c r="K3" s="289" t="s">
        <v>261</v>
      </c>
      <c r="L3" s="289" t="s">
        <v>265</v>
      </c>
      <c r="M3" s="289" t="s">
        <v>357</v>
      </c>
      <c r="N3" s="390" t="s">
        <v>140</v>
      </c>
      <c r="O3" s="391" t="s">
        <v>141</v>
      </c>
    </row>
    <row r="4" spans="1:17" ht="25.5" x14ac:dyDescent="0.2">
      <c r="A4" s="75" t="s">
        <v>185</v>
      </c>
      <c r="B4" s="153">
        <f>SUM(B5:B10)</f>
        <v>18913</v>
      </c>
      <c r="C4" s="153">
        <f>SUM(C5:C10)</f>
        <v>19556</v>
      </c>
      <c r="D4" s="153">
        <f t="shared" ref="D4:I4" si="0">SUM(D5:D10)</f>
        <v>19770</v>
      </c>
      <c r="E4" s="153">
        <f t="shared" si="0"/>
        <v>20528</v>
      </c>
      <c r="F4" s="153">
        <f t="shared" si="0"/>
        <v>17809</v>
      </c>
      <c r="G4" s="153">
        <f t="shared" si="0"/>
        <v>16021</v>
      </c>
      <c r="H4" s="153">
        <f t="shared" si="0"/>
        <v>15135</v>
      </c>
      <c r="I4" s="153">
        <f t="shared" si="0"/>
        <v>17093</v>
      </c>
      <c r="J4" s="153">
        <f>SUM(J5:J10)</f>
        <v>18436</v>
      </c>
      <c r="K4" s="153">
        <f>SUM(K5:K10)</f>
        <v>19169</v>
      </c>
      <c r="L4" s="107">
        <f>SUM(L5:L10)</f>
        <v>21761</v>
      </c>
      <c r="M4" s="107">
        <f>SUM(M5:M10)</f>
        <v>22819</v>
      </c>
      <c r="N4" s="107">
        <f>M4-L4</f>
        <v>1058</v>
      </c>
      <c r="O4" s="297">
        <f>N4/L4</f>
        <v>4.8619089196268554E-2</v>
      </c>
    </row>
    <row r="5" spans="1:17" ht="20.100000000000001" customHeight="1" x14ac:dyDescent="0.2">
      <c r="A5" s="48" t="s">
        <v>77</v>
      </c>
      <c r="B5" s="56">
        <v>4853</v>
      </c>
      <c r="C5" s="56">
        <v>4909</v>
      </c>
      <c r="D5" s="56">
        <v>5105</v>
      </c>
      <c r="E5" s="56">
        <v>5429</v>
      </c>
      <c r="F5" s="56">
        <v>4704</v>
      </c>
      <c r="G5" s="56">
        <v>4230</v>
      </c>
      <c r="H5" s="56">
        <v>3900</v>
      </c>
      <c r="I5" s="56">
        <v>4272</v>
      </c>
      <c r="J5" s="56">
        <v>4935</v>
      </c>
      <c r="K5" s="108">
        <v>5676</v>
      </c>
      <c r="L5" s="108">
        <v>6778</v>
      </c>
      <c r="M5" s="108">
        <v>7410</v>
      </c>
      <c r="N5" s="392">
        <f t="shared" ref="N5:N11" si="1">M5-L5</f>
        <v>632</v>
      </c>
      <c r="O5" s="394">
        <f t="shared" ref="O5:O11" si="2">N5/L5</f>
        <v>9.3242844496901747E-2</v>
      </c>
    </row>
    <row r="6" spans="1:17" x14ac:dyDescent="0.2">
      <c r="A6" s="48" t="s">
        <v>78</v>
      </c>
      <c r="B6" s="56">
        <v>769</v>
      </c>
      <c r="C6" s="56">
        <v>763</v>
      </c>
      <c r="D6" s="56">
        <v>797</v>
      </c>
      <c r="E6" s="56">
        <v>872</v>
      </c>
      <c r="F6" s="56">
        <v>707</v>
      </c>
      <c r="G6" s="56">
        <v>644</v>
      </c>
      <c r="H6" s="56">
        <v>639</v>
      </c>
      <c r="I6" s="56">
        <v>593</v>
      </c>
      <c r="J6" s="56">
        <v>738</v>
      </c>
      <c r="K6" s="108">
        <v>714</v>
      </c>
      <c r="L6" s="108">
        <v>817</v>
      </c>
      <c r="M6" s="108">
        <v>792</v>
      </c>
      <c r="N6" s="392">
        <f t="shared" si="1"/>
        <v>-25</v>
      </c>
      <c r="O6" s="394">
        <f t="shared" si="2"/>
        <v>-3.0599755201958383E-2</v>
      </c>
    </row>
    <row r="7" spans="1:17" x14ac:dyDescent="0.2">
      <c r="A7" s="48" t="s">
        <v>79</v>
      </c>
      <c r="B7" s="56">
        <v>1486</v>
      </c>
      <c r="C7" s="56">
        <v>1337</v>
      </c>
      <c r="D7" s="56">
        <v>1220</v>
      </c>
      <c r="E7" s="56">
        <v>1353</v>
      </c>
      <c r="F7" s="56">
        <v>1086</v>
      </c>
      <c r="G7" s="56">
        <v>1035</v>
      </c>
      <c r="H7" s="56">
        <v>898</v>
      </c>
      <c r="I7" s="56">
        <v>1125</v>
      </c>
      <c r="J7" s="56">
        <v>1179</v>
      </c>
      <c r="K7" s="108">
        <v>1315</v>
      </c>
      <c r="L7" s="108">
        <v>1532</v>
      </c>
      <c r="M7" s="108">
        <v>1533</v>
      </c>
      <c r="N7" s="392">
        <f t="shared" si="1"/>
        <v>1</v>
      </c>
      <c r="O7" s="394">
        <f t="shared" si="2"/>
        <v>6.5274151436031332E-4</v>
      </c>
    </row>
    <row r="8" spans="1:17" ht="20.100000000000001" customHeight="1" x14ac:dyDescent="0.2">
      <c r="A8" s="48" t="s">
        <v>80</v>
      </c>
      <c r="B8" s="56">
        <v>3264</v>
      </c>
      <c r="C8" s="56">
        <v>3139</v>
      </c>
      <c r="D8" s="56">
        <v>2998</v>
      </c>
      <c r="E8" s="56">
        <v>2930</v>
      </c>
      <c r="F8" s="56">
        <v>2540</v>
      </c>
      <c r="G8" s="56">
        <v>2279</v>
      </c>
      <c r="H8" s="56">
        <v>1851</v>
      </c>
      <c r="I8" s="56">
        <v>2164</v>
      </c>
      <c r="J8" s="56">
        <v>2124</v>
      </c>
      <c r="K8" s="108">
        <v>2370</v>
      </c>
      <c r="L8" s="108">
        <v>2842</v>
      </c>
      <c r="M8" s="108">
        <v>2873</v>
      </c>
      <c r="N8" s="392">
        <f t="shared" si="1"/>
        <v>31</v>
      </c>
      <c r="O8" s="394">
        <f t="shared" si="2"/>
        <v>1.0907811400422239E-2</v>
      </c>
    </row>
    <row r="9" spans="1:17" x14ac:dyDescent="0.2">
      <c r="A9" s="48" t="s">
        <v>81</v>
      </c>
      <c r="B9" s="56">
        <v>4259</v>
      </c>
      <c r="C9" s="56">
        <v>4381</v>
      </c>
      <c r="D9" s="56">
        <v>4561</v>
      </c>
      <c r="E9" s="56">
        <v>4837</v>
      </c>
      <c r="F9" s="56">
        <v>4172</v>
      </c>
      <c r="G9" s="56">
        <v>3644</v>
      </c>
      <c r="H9" s="56">
        <v>3444</v>
      </c>
      <c r="I9" s="56">
        <v>3330</v>
      </c>
      <c r="J9" s="56">
        <v>3202</v>
      </c>
      <c r="K9" s="108">
        <v>3208</v>
      </c>
      <c r="L9" s="108">
        <v>3364</v>
      </c>
      <c r="M9" s="108">
        <v>3345</v>
      </c>
      <c r="N9" s="392">
        <f t="shared" si="1"/>
        <v>-19</v>
      </c>
      <c r="O9" s="394">
        <f t="shared" si="2"/>
        <v>-5.6480380499405467E-3</v>
      </c>
    </row>
    <row r="10" spans="1:17" x14ac:dyDescent="0.2">
      <c r="A10" s="72" t="s">
        <v>126</v>
      </c>
      <c r="B10" s="60">
        <v>4282</v>
      </c>
      <c r="C10" s="60">
        <v>5027</v>
      </c>
      <c r="D10" s="60">
        <v>5089</v>
      </c>
      <c r="E10" s="60">
        <v>5107</v>
      </c>
      <c r="F10" s="60">
        <v>4600</v>
      </c>
      <c r="G10" s="60">
        <v>4189</v>
      </c>
      <c r="H10" s="60">
        <v>4403</v>
      </c>
      <c r="I10" s="60">
        <v>5609</v>
      </c>
      <c r="J10" s="60">
        <v>6258</v>
      </c>
      <c r="K10" s="108">
        <v>5886</v>
      </c>
      <c r="L10" s="108">
        <v>6428</v>
      </c>
      <c r="M10" s="108">
        <v>6866</v>
      </c>
      <c r="N10" s="393">
        <f t="shared" si="1"/>
        <v>438</v>
      </c>
      <c r="O10" s="395">
        <f t="shared" si="2"/>
        <v>6.8139390168014929E-2</v>
      </c>
    </row>
    <row r="11" spans="1:17" ht="20.100000000000001" customHeight="1" x14ac:dyDescent="0.2">
      <c r="A11" s="74" t="s">
        <v>184</v>
      </c>
      <c r="B11" s="73">
        <v>13653</v>
      </c>
      <c r="C11" s="73">
        <v>13991</v>
      </c>
      <c r="D11" s="73">
        <v>13981</v>
      </c>
      <c r="E11" s="73">
        <v>14256</v>
      </c>
      <c r="F11" s="73">
        <v>12521</v>
      </c>
      <c r="G11" s="73">
        <v>11025</v>
      </c>
      <c r="H11" s="73">
        <v>10278</v>
      </c>
      <c r="I11" s="73">
        <v>11532</v>
      </c>
      <c r="J11" s="73">
        <v>12142</v>
      </c>
      <c r="K11" s="291">
        <v>12682</v>
      </c>
      <c r="L11" s="291">
        <v>13719</v>
      </c>
      <c r="M11" s="291">
        <v>14506</v>
      </c>
      <c r="N11" s="393">
        <f t="shared" si="1"/>
        <v>787</v>
      </c>
      <c r="O11" s="414">
        <f t="shared" si="2"/>
        <v>5.7365697208251333E-2</v>
      </c>
    </row>
    <row r="12" spans="1:17" x14ac:dyDescent="0.2">
      <c r="A12" s="61"/>
      <c r="B12" s="62"/>
      <c r="C12" s="62"/>
      <c r="D12" s="62"/>
      <c r="O12" s="305"/>
      <c r="P12" s="306"/>
    </row>
    <row r="13" spans="1:17" ht="25.5" x14ac:dyDescent="0.2">
      <c r="A13" s="241" t="s">
        <v>245</v>
      </c>
      <c r="B13" s="292">
        <v>41135</v>
      </c>
      <c r="C13" s="292">
        <v>42065</v>
      </c>
      <c r="D13" s="292">
        <v>43565</v>
      </c>
      <c r="E13" s="292">
        <v>41950</v>
      </c>
      <c r="F13" s="292">
        <v>35707</v>
      </c>
      <c r="G13" s="292">
        <v>32165</v>
      </c>
      <c r="H13" s="292">
        <v>29809</v>
      </c>
      <c r="I13" s="292">
        <v>29850</v>
      </c>
      <c r="J13" s="292">
        <v>28609</v>
      </c>
      <c r="K13" s="292">
        <v>28763</v>
      </c>
      <c r="L13" s="292">
        <v>29371</v>
      </c>
      <c r="M13" s="292">
        <v>29894</v>
      </c>
    </row>
    <row r="14" spans="1:17" ht="26.25" customHeight="1" x14ac:dyDescent="0.2">
      <c r="A14" s="242" t="s">
        <v>246</v>
      </c>
      <c r="B14" s="154">
        <f t="shared" ref="B14:I14" si="3">B11/B13</f>
        <v>0.33190713504315061</v>
      </c>
      <c r="C14" s="154">
        <f t="shared" si="3"/>
        <v>0.33260430286461429</v>
      </c>
      <c r="D14" s="154">
        <f t="shared" si="3"/>
        <v>0.32092275909560425</v>
      </c>
      <c r="E14" s="154">
        <f t="shared" si="3"/>
        <v>0.33983313468414778</v>
      </c>
      <c r="F14" s="154">
        <f t="shared" si="3"/>
        <v>0.35065953454504717</v>
      </c>
      <c r="G14" s="154">
        <f t="shared" si="3"/>
        <v>0.34276387377584333</v>
      </c>
      <c r="H14" s="154">
        <f t="shared" si="3"/>
        <v>0.34479519608172027</v>
      </c>
      <c r="I14" s="154">
        <f t="shared" si="3"/>
        <v>0.38633165829145727</v>
      </c>
      <c r="J14" s="154">
        <f>J11/J13</f>
        <v>0.42441189835366494</v>
      </c>
      <c r="K14" s="154">
        <f>K11/K13</f>
        <v>0.44091367381705665</v>
      </c>
      <c r="L14" s="154">
        <f>L11/L13</f>
        <v>0.46709339144053658</v>
      </c>
      <c r="M14" s="154">
        <f>M11/M13</f>
        <v>0.48524787582792533</v>
      </c>
    </row>
    <row r="15" spans="1:17" x14ac:dyDescent="0.2">
      <c r="A15" s="58"/>
      <c r="B15" s="67"/>
      <c r="C15" s="67"/>
      <c r="D15" s="67"/>
    </row>
    <row r="16" spans="1:17" x14ac:dyDescent="0.2">
      <c r="A16" s="58"/>
      <c r="B16" s="67"/>
      <c r="C16" s="67"/>
      <c r="D16" s="67"/>
    </row>
    <row r="17" spans="1:13" x14ac:dyDescent="0.2">
      <c r="A17" s="51" t="s">
        <v>269</v>
      </c>
      <c r="L17" s="240"/>
      <c r="M17" s="240"/>
    </row>
    <row r="18" spans="1:13" x14ac:dyDescent="0.2">
      <c r="A18" s="410" t="s">
        <v>77</v>
      </c>
      <c r="B18" s="411">
        <f t="shared" ref="B18:C24" si="4">B5/B$11</f>
        <v>0.35545301398959933</v>
      </c>
      <c r="C18" s="411">
        <f t="shared" si="4"/>
        <v>0.35086841540990638</v>
      </c>
      <c r="D18" s="411">
        <f t="shared" ref="D18:K18" si="5">D5/D$11</f>
        <v>0.36513840211715898</v>
      </c>
      <c r="E18" s="411">
        <f t="shared" si="5"/>
        <v>0.38082210998877664</v>
      </c>
      <c r="F18" s="411">
        <f t="shared" si="5"/>
        <v>0.37568884274418979</v>
      </c>
      <c r="G18" s="411">
        <f t="shared" si="5"/>
        <v>0.3836734693877551</v>
      </c>
      <c r="H18" s="411">
        <f t="shared" si="5"/>
        <v>0.37945125510799765</v>
      </c>
      <c r="I18" s="411">
        <f t="shared" si="5"/>
        <v>0.37044745057232048</v>
      </c>
      <c r="J18" s="411">
        <f t="shared" si="5"/>
        <v>0.40644045462032613</v>
      </c>
      <c r="K18" s="411">
        <f t="shared" si="5"/>
        <v>0.44756347579246175</v>
      </c>
      <c r="L18" s="411">
        <f>L5/L$11</f>
        <v>0.49405933377068301</v>
      </c>
      <c r="M18" s="411">
        <f>M5/M$11</f>
        <v>0.51082310767958083</v>
      </c>
    </row>
    <row r="19" spans="1:13" x14ac:dyDescent="0.2">
      <c r="A19" s="410" t="s">
        <v>78</v>
      </c>
      <c r="B19" s="411">
        <f t="shared" si="4"/>
        <v>5.6324617300227059E-2</v>
      </c>
      <c r="C19" s="411">
        <f t="shared" si="4"/>
        <v>5.4535058251733257E-2</v>
      </c>
      <c r="D19" s="411">
        <f t="shared" ref="D19:L19" si="6">D6/D$11</f>
        <v>5.700593662828124E-2</v>
      </c>
      <c r="E19" s="411">
        <f t="shared" si="6"/>
        <v>6.11672278338945E-2</v>
      </c>
      <c r="F19" s="411">
        <f t="shared" si="6"/>
        <v>5.6465138567207092E-2</v>
      </c>
      <c r="G19" s="411">
        <f t="shared" si="6"/>
        <v>5.8412698412698416E-2</v>
      </c>
      <c r="H19" s="411">
        <f t="shared" si="6"/>
        <v>6.2171628721541153E-2</v>
      </c>
      <c r="I19" s="411">
        <f t="shared" si="6"/>
        <v>5.1422129725979884E-2</v>
      </c>
      <c r="J19" s="411">
        <f t="shared" si="6"/>
        <v>6.0780760994893754E-2</v>
      </c>
      <c r="K19" s="411">
        <f t="shared" si="6"/>
        <v>5.6300268096514748E-2</v>
      </c>
      <c r="L19" s="411">
        <f t="shared" si="6"/>
        <v>5.9552445513521395E-2</v>
      </c>
      <c r="M19" s="411">
        <f t="shared" ref="M19" si="7">M6/M$11</f>
        <v>5.4598097339032127E-2</v>
      </c>
    </row>
    <row r="20" spans="1:13" x14ac:dyDescent="0.2">
      <c r="A20" s="410" t="s">
        <v>79</v>
      </c>
      <c r="B20" s="411">
        <f t="shared" si="4"/>
        <v>0.1088405478649381</v>
      </c>
      <c r="C20" s="411">
        <f t="shared" si="4"/>
        <v>9.5561432349367453E-2</v>
      </c>
      <c r="D20" s="411">
        <f t="shared" ref="D20:L20" si="8">D7/D$11</f>
        <v>8.7261283170016454E-2</v>
      </c>
      <c r="E20" s="411">
        <f t="shared" si="8"/>
        <v>9.4907407407407413E-2</v>
      </c>
      <c r="F20" s="411">
        <f t="shared" si="8"/>
        <v>8.6734286398849933E-2</v>
      </c>
      <c r="G20" s="411">
        <f t="shared" si="8"/>
        <v>9.3877551020408165E-2</v>
      </c>
      <c r="H20" s="411">
        <f t="shared" si="8"/>
        <v>8.7371083868456892E-2</v>
      </c>
      <c r="I20" s="411">
        <f t="shared" si="8"/>
        <v>9.7554630593132158E-2</v>
      </c>
      <c r="J20" s="411">
        <f t="shared" si="8"/>
        <v>9.7100971833305877E-2</v>
      </c>
      <c r="K20" s="411">
        <f t="shared" si="8"/>
        <v>0.10369026967355306</v>
      </c>
      <c r="L20" s="411">
        <f t="shared" si="8"/>
        <v>0.11166994678912458</v>
      </c>
      <c r="M20" s="411">
        <f t="shared" ref="M20" si="9">M7/M$11</f>
        <v>0.10568040810699021</v>
      </c>
    </row>
    <row r="21" spans="1:13" x14ac:dyDescent="0.2">
      <c r="A21" s="410" t="s">
        <v>80</v>
      </c>
      <c r="B21" s="411">
        <f t="shared" si="4"/>
        <v>0.23906833662931223</v>
      </c>
      <c r="C21" s="411">
        <f t="shared" si="4"/>
        <v>0.22435851618897862</v>
      </c>
      <c r="D21" s="411">
        <f t="shared" ref="D21:L21" si="10">D8/D$11</f>
        <v>0.21443387454402404</v>
      </c>
      <c r="E21" s="411">
        <f t="shared" si="10"/>
        <v>0.20552749719416386</v>
      </c>
      <c r="F21" s="411">
        <f t="shared" si="10"/>
        <v>0.20285919654979634</v>
      </c>
      <c r="G21" s="411">
        <f t="shared" si="10"/>
        <v>0.20671201814058957</v>
      </c>
      <c r="H21" s="411">
        <f t="shared" si="10"/>
        <v>0.18009340338587274</v>
      </c>
      <c r="I21" s="411">
        <f t="shared" si="10"/>
        <v>0.18765175164758932</v>
      </c>
      <c r="J21" s="411">
        <f t="shared" si="10"/>
        <v>0.1749299950584747</v>
      </c>
      <c r="K21" s="411">
        <f t="shared" si="10"/>
        <v>0.1868790411607002</v>
      </c>
      <c r="L21" s="411">
        <f t="shared" si="10"/>
        <v>0.20715795611925067</v>
      </c>
      <c r="M21" s="411">
        <f t="shared" ref="M21" si="11">M8/M$11</f>
        <v>0.19805597683717083</v>
      </c>
    </row>
    <row r="22" spans="1:13" x14ac:dyDescent="0.2">
      <c r="A22" s="410" t="s">
        <v>81</v>
      </c>
      <c r="B22" s="411">
        <f t="shared" si="4"/>
        <v>0.31194609243389732</v>
      </c>
      <c r="C22" s="411">
        <f t="shared" si="4"/>
        <v>0.31312986920162961</v>
      </c>
      <c r="D22" s="411">
        <f t="shared" ref="D22:L22" si="12">D9/D$11</f>
        <v>0.32622845290036478</v>
      </c>
      <c r="E22" s="411">
        <f t="shared" si="12"/>
        <v>0.33929573512906847</v>
      </c>
      <c r="F22" s="411">
        <f t="shared" si="12"/>
        <v>0.33320022362431118</v>
      </c>
      <c r="G22" s="411">
        <f t="shared" si="12"/>
        <v>0.33052154195011335</v>
      </c>
      <c r="H22" s="411">
        <f t="shared" si="12"/>
        <v>0.33508464681844718</v>
      </c>
      <c r="I22" s="411">
        <f t="shared" si="12"/>
        <v>0.28876170655567118</v>
      </c>
      <c r="J22" s="411">
        <f t="shared" si="12"/>
        <v>0.26371273266348211</v>
      </c>
      <c r="K22" s="411">
        <f t="shared" si="12"/>
        <v>0.25295694685380854</v>
      </c>
      <c r="L22" s="411">
        <f t="shared" si="12"/>
        <v>0.24520737663094977</v>
      </c>
      <c r="M22" s="411">
        <f t="shared" ref="M22" si="13">M9/M$11</f>
        <v>0.23059423686750311</v>
      </c>
    </row>
    <row r="23" spans="1:13" x14ac:dyDescent="0.2">
      <c r="A23" s="412" t="s">
        <v>126</v>
      </c>
      <c r="B23" s="411">
        <f t="shared" si="4"/>
        <v>0.31363070387460629</v>
      </c>
      <c r="C23" s="411">
        <f t="shared" si="4"/>
        <v>0.35930240869130153</v>
      </c>
      <c r="D23" s="411">
        <f t="shared" ref="D23:L23" si="14">D10/D$11</f>
        <v>0.36399399184607684</v>
      </c>
      <c r="E23" s="411">
        <f t="shared" si="14"/>
        <v>0.35823512906846239</v>
      </c>
      <c r="F23" s="411">
        <f t="shared" si="14"/>
        <v>0.36738279690120595</v>
      </c>
      <c r="G23" s="411">
        <f t="shared" si="14"/>
        <v>0.37995464852607708</v>
      </c>
      <c r="H23" s="411">
        <f t="shared" si="14"/>
        <v>0.42839073749756762</v>
      </c>
      <c r="I23" s="411">
        <f t="shared" si="14"/>
        <v>0.48638570933055847</v>
      </c>
      <c r="J23" s="411">
        <f t="shared" si="14"/>
        <v>0.51540108713556254</v>
      </c>
      <c r="K23" s="411">
        <f t="shared" si="14"/>
        <v>0.4641223781737896</v>
      </c>
      <c r="L23" s="411">
        <f t="shared" si="14"/>
        <v>0.4685472702091989</v>
      </c>
      <c r="M23" s="411">
        <f t="shared" ref="M23" si="15">M10/M$11</f>
        <v>0.47332138425479114</v>
      </c>
    </row>
    <row r="24" spans="1:13" x14ac:dyDescent="0.2">
      <c r="A24" s="412" t="s">
        <v>184</v>
      </c>
      <c r="B24" s="411">
        <f t="shared" si="4"/>
        <v>1</v>
      </c>
      <c r="C24" s="411">
        <f t="shared" si="4"/>
        <v>1</v>
      </c>
      <c r="D24" s="411">
        <f t="shared" ref="D24:L24" si="16">D11/D$11</f>
        <v>1</v>
      </c>
      <c r="E24" s="411">
        <f t="shared" si="16"/>
        <v>1</v>
      </c>
      <c r="F24" s="411">
        <f t="shared" si="16"/>
        <v>1</v>
      </c>
      <c r="G24" s="411">
        <f t="shared" si="16"/>
        <v>1</v>
      </c>
      <c r="H24" s="411">
        <f t="shared" si="16"/>
        <v>1</v>
      </c>
      <c r="I24" s="411">
        <f t="shared" si="16"/>
        <v>1</v>
      </c>
      <c r="J24" s="411">
        <f t="shared" si="16"/>
        <v>1</v>
      </c>
      <c r="K24" s="411">
        <f t="shared" si="16"/>
        <v>1</v>
      </c>
      <c r="L24" s="411">
        <f t="shared" si="16"/>
        <v>1</v>
      </c>
      <c r="M24" s="411">
        <f t="shared" ref="M24" si="17">M11/M$11</f>
        <v>1</v>
      </c>
    </row>
    <row r="25" spans="1:13" x14ac:dyDescent="0.2">
      <c r="D25" s="240"/>
      <c r="E25" s="240"/>
      <c r="F25" s="240"/>
      <c r="G25" s="240"/>
      <c r="H25" s="240"/>
      <c r="I25" s="240"/>
      <c r="J25" s="240"/>
      <c r="K25" s="240"/>
      <c r="L25" s="240"/>
      <c r="M25" s="240"/>
    </row>
    <row r="26" spans="1:13" x14ac:dyDescent="0.2">
      <c r="D26" s="240"/>
      <c r="E26" s="240"/>
      <c r="F26" s="240"/>
      <c r="G26" s="240"/>
      <c r="H26" s="240"/>
      <c r="I26" s="240"/>
      <c r="J26" s="240"/>
      <c r="K26" s="240"/>
      <c r="L26" s="240"/>
      <c r="M26" s="240"/>
    </row>
  </sheetData>
  <mergeCells count="1">
    <mergeCell ref="N2:O2"/>
  </mergeCells>
  <hyperlinks>
    <hyperlink ref="Q1" location="Contents!A1" display="Back to contents"/>
  </hyperlinks>
  <pageMargins left="0.75" right="0.75" top="1" bottom="1" header="0.5" footer="0.5"/>
  <pageSetup paperSize="9" orientation="portrait"/>
  <headerFooter alignWithMargins="0"/>
  <ignoredErrors>
    <ignoredError sqref="B4 C4:K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39997558519241921"/>
  </sheetPr>
  <dimension ref="A1:R76"/>
  <sheetViews>
    <sheetView showGridLines="0" topLeftCell="A10" zoomScaleNormal="100" workbookViewId="0">
      <selection activeCell="A22" sqref="A22"/>
    </sheetView>
  </sheetViews>
  <sheetFormatPr defaultColWidth="11.42578125" defaultRowHeight="12.75" x14ac:dyDescent="0.2"/>
  <cols>
    <col min="1" max="1" customWidth="true" style="47" width="22.42578125" collapsed="false"/>
    <col min="2" max="4" customWidth="true" style="64" width="10.7109375" collapsed="false"/>
    <col min="5" max="13" customWidth="true" style="47" width="10.7109375" collapsed="false"/>
    <col min="14" max="15" customWidth="true" style="47" width="12.7109375" collapsed="false"/>
    <col min="16" max="238" customWidth="true" style="47" width="11.42578125" collapsed="false"/>
    <col min="239" max="239" customWidth="true" style="47" width="25.0" collapsed="false"/>
    <col min="240" max="16384" style="47" width="11.42578125" collapsed="false"/>
  </cols>
  <sheetData>
    <row r="1" spans="1:18" x14ac:dyDescent="0.2">
      <c r="A1" s="51" t="s">
        <v>383</v>
      </c>
      <c r="D1" s="65"/>
      <c r="R1" s="159" t="s">
        <v>131</v>
      </c>
    </row>
    <row r="2" spans="1:18" x14ac:dyDescent="0.2">
      <c r="A2" s="52"/>
      <c r="B2" s="66"/>
      <c r="C2" s="66"/>
      <c r="P2" s="65"/>
    </row>
    <row r="3" spans="1:18" s="11" customFormat="1" x14ac:dyDescent="0.2">
      <c r="A3" s="635"/>
      <c r="B3" s="635" t="s">
        <v>132</v>
      </c>
      <c r="C3" s="637" t="s">
        <v>133</v>
      </c>
      <c r="D3" s="637" t="s">
        <v>134</v>
      </c>
      <c r="E3" s="655" t="s">
        <v>135</v>
      </c>
      <c r="F3" s="637" t="s">
        <v>136</v>
      </c>
      <c r="G3" s="637" t="s">
        <v>137</v>
      </c>
      <c r="H3" s="637" t="s">
        <v>138</v>
      </c>
      <c r="I3" s="637" t="s">
        <v>139</v>
      </c>
      <c r="J3" s="637" t="s">
        <v>145</v>
      </c>
      <c r="K3" s="637" t="s">
        <v>261</v>
      </c>
      <c r="L3" s="637" t="s">
        <v>265</v>
      </c>
      <c r="M3" s="637" t="s">
        <v>357</v>
      </c>
      <c r="N3" s="641" t="s">
        <v>358</v>
      </c>
      <c r="O3" s="642"/>
    </row>
    <row r="4" spans="1:18" s="11" customFormat="1" x14ac:dyDescent="0.2">
      <c r="A4" s="636"/>
      <c r="B4" s="684"/>
      <c r="C4" s="654"/>
      <c r="D4" s="654"/>
      <c r="E4" s="656"/>
      <c r="F4" s="638"/>
      <c r="G4" s="638"/>
      <c r="H4" s="638"/>
      <c r="I4" s="638"/>
      <c r="J4" s="638"/>
      <c r="K4" s="638"/>
      <c r="L4" s="638"/>
      <c r="M4" s="638"/>
      <c r="N4" s="30" t="s">
        <v>140</v>
      </c>
      <c r="O4" s="33" t="s">
        <v>141</v>
      </c>
    </row>
    <row r="5" spans="1:18" s="11" customFormat="1" x14ac:dyDescent="0.2">
      <c r="A5" s="17" t="s">
        <v>33</v>
      </c>
      <c r="B5" s="18">
        <v>13653</v>
      </c>
      <c r="C5" s="18">
        <v>13991</v>
      </c>
      <c r="D5" s="18">
        <v>13981</v>
      </c>
      <c r="E5" s="18">
        <v>14256</v>
      </c>
      <c r="F5" s="18">
        <v>12521</v>
      </c>
      <c r="G5" s="18">
        <v>11025</v>
      </c>
      <c r="H5" s="18">
        <v>10278</v>
      </c>
      <c r="I5" s="18">
        <v>11532</v>
      </c>
      <c r="J5" s="18">
        <v>12142</v>
      </c>
      <c r="K5" s="99">
        <v>12682</v>
      </c>
      <c r="L5" s="99">
        <v>13719</v>
      </c>
      <c r="M5" s="99">
        <v>14506</v>
      </c>
      <c r="N5" s="99">
        <f>M5-L5</f>
        <v>787</v>
      </c>
      <c r="O5" s="196">
        <f>N5/L5</f>
        <v>5.7365697208251333E-2</v>
      </c>
      <c r="Q5" s="234"/>
    </row>
    <row r="6" spans="1:18" s="11" customFormat="1" ht="20.100000000000001" customHeight="1" x14ac:dyDescent="0.2">
      <c r="A6" s="20" t="s">
        <v>1</v>
      </c>
      <c r="B6" s="21">
        <v>334</v>
      </c>
      <c r="C6" s="21">
        <v>571</v>
      </c>
      <c r="D6" s="21">
        <v>392</v>
      </c>
      <c r="E6" s="21">
        <v>454</v>
      </c>
      <c r="F6" s="21">
        <v>317</v>
      </c>
      <c r="G6" s="21">
        <v>575</v>
      </c>
      <c r="H6" s="21">
        <v>364</v>
      </c>
      <c r="I6" s="21">
        <v>412</v>
      </c>
      <c r="J6" s="21">
        <v>421</v>
      </c>
      <c r="K6" s="24">
        <v>542</v>
      </c>
      <c r="L6" s="24">
        <v>624</v>
      </c>
      <c r="M6" s="24">
        <v>689</v>
      </c>
      <c r="N6" s="76">
        <f t="shared" ref="N6:N37" si="0">M6-L6</f>
        <v>65</v>
      </c>
      <c r="O6" s="384">
        <f t="shared" ref="O6:O37" si="1">N6/L6</f>
        <v>0.10416666666666667</v>
      </c>
      <c r="Q6" s="234"/>
    </row>
    <row r="7" spans="1:18" s="11" customFormat="1" x14ac:dyDescent="0.2">
      <c r="A7" s="20" t="s">
        <v>2</v>
      </c>
      <c r="B7" s="21">
        <v>356</v>
      </c>
      <c r="C7" s="21">
        <v>324</v>
      </c>
      <c r="D7" s="21">
        <v>347</v>
      </c>
      <c r="E7" s="21">
        <v>378</v>
      </c>
      <c r="F7" s="21">
        <v>425</v>
      </c>
      <c r="G7" s="21">
        <v>291</v>
      </c>
      <c r="H7" s="21">
        <v>462</v>
      </c>
      <c r="I7" s="21">
        <v>468</v>
      </c>
      <c r="J7" s="21">
        <v>424</v>
      </c>
      <c r="K7" s="24">
        <v>502</v>
      </c>
      <c r="L7" s="24">
        <v>537</v>
      </c>
      <c r="M7" s="24">
        <v>528</v>
      </c>
      <c r="N7" s="76">
        <f t="shared" si="0"/>
        <v>-9</v>
      </c>
      <c r="O7" s="384">
        <f t="shared" si="1"/>
        <v>-1.6759776536312849E-2</v>
      </c>
      <c r="Q7" s="234"/>
    </row>
    <row r="8" spans="1:18" s="11" customFormat="1" x14ac:dyDescent="0.2">
      <c r="A8" s="20" t="s">
        <v>3</v>
      </c>
      <c r="B8" s="21">
        <v>311</v>
      </c>
      <c r="C8" s="21">
        <v>362</v>
      </c>
      <c r="D8" s="21">
        <v>320</v>
      </c>
      <c r="E8" s="21">
        <v>404</v>
      </c>
      <c r="F8" s="21">
        <v>342</v>
      </c>
      <c r="G8" s="21">
        <v>194</v>
      </c>
      <c r="H8" s="21">
        <v>207</v>
      </c>
      <c r="I8" s="21">
        <v>251</v>
      </c>
      <c r="J8" s="21">
        <v>309</v>
      </c>
      <c r="K8" s="24">
        <v>282</v>
      </c>
      <c r="L8" s="24">
        <v>314</v>
      </c>
      <c r="M8" s="24">
        <v>265</v>
      </c>
      <c r="N8" s="76">
        <f t="shared" si="0"/>
        <v>-49</v>
      </c>
      <c r="O8" s="384">
        <f t="shared" si="1"/>
        <v>-0.15605095541401273</v>
      </c>
      <c r="Q8" s="234"/>
    </row>
    <row r="9" spans="1:18" s="11" customFormat="1" x14ac:dyDescent="0.2">
      <c r="A9" s="20" t="s">
        <v>4</v>
      </c>
      <c r="B9" s="21">
        <v>258</v>
      </c>
      <c r="C9" s="21">
        <v>242</v>
      </c>
      <c r="D9" s="21">
        <v>302</v>
      </c>
      <c r="E9" s="21">
        <v>256</v>
      </c>
      <c r="F9" s="21">
        <v>181</v>
      </c>
      <c r="G9" s="21">
        <v>119</v>
      </c>
      <c r="H9" s="21">
        <v>112</v>
      </c>
      <c r="I9" s="21">
        <v>94</v>
      </c>
      <c r="J9" s="21">
        <v>93</v>
      </c>
      <c r="K9" s="24">
        <v>88</v>
      </c>
      <c r="L9" s="24">
        <v>102</v>
      </c>
      <c r="M9" s="24">
        <v>98</v>
      </c>
      <c r="N9" s="76">
        <f t="shared" si="0"/>
        <v>-4</v>
      </c>
      <c r="O9" s="384">
        <f t="shared" si="1"/>
        <v>-3.9215686274509803E-2</v>
      </c>
      <c r="Q9" s="234"/>
    </row>
    <row r="10" spans="1:18" s="11" customFormat="1" ht="20.100000000000001" customHeight="1" x14ac:dyDescent="0.2">
      <c r="A10" s="20" t="s">
        <v>5</v>
      </c>
      <c r="B10" s="21">
        <v>201</v>
      </c>
      <c r="C10" s="21">
        <v>176</v>
      </c>
      <c r="D10" s="21">
        <v>199</v>
      </c>
      <c r="E10" s="21">
        <v>186</v>
      </c>
      <c r="F10" s="21">
        <v>189</v>
      </c>
      <c r="G10" s="21">
        <v>117</v>
      </c>
      <c r="H10" s="21">
        <v>176</v>
      </c>
      <c r="I10" s="21">
        <v>200</v>
      </c>
      <c r="J10" s="21">
        <v>157</v>
      </c>
      <c r="K10" s="24">
        <v>163</v>
      </c>
      <c r="L10" s="24">
        <v>237</v>
      </c>
      <c r="M10" s="24">
        <v>230</v>
      </c>
      <c r="N10" s="76">
        <f t="shared" si="0"/>
        <v>-7</v>
      </c>
      <c r="O10" s="384">
        <f t="shared" si="1"/>
        <v>-2.9535864978902954E-2</v>
      </c>
      <c r="Q10" s="234"/>
    </row>
    <row r="11" spans="1:18" s="11" customFormat="1" x14ac:dyDescent="0.2">
      <c r="A11" s="20" t="s">
        <v>6</v>
      </c>
      <c r="B11" s="21">
        <v>555</v>
      </c>
      <c r="C11" s="21">
        <v>561</v>
      </c>
      <c r="D11" s="21">
        <v>468</v>
      </c>
      <c r="E11" s="21">
        <v>474</v>
      </c>
      <c r="F11" s="21">
        <v>498</v>
      </c>
      <c r="G11" s="21">
        <v>526</v>
      </c>
      <c r="H11" s="21">
        <v>465</v>
      </c>
      <c r="I11" s="21">
        <v>322</v>
      </c>
      <c r="J11" s="21">
        <v>363</v>
      </c>
      <c r="K11" s="24">
        <v>473</v>
      </c>
      <c r="L11" s="24">
        <v>484</v>
      </c>
      <c r="M11" s="24">
        <v>587</v>
      </c>
      <c r="N11" s="76">
        <f t="shared" si="0"/>
        <v>103</v>
      </c>
      <c r="O11" s="384">
        <f t="shared" si="1"/>
        <v>0.21280991735537191</v>
      </c>
      <c r="Q11" s="234"/>
    </row>
    <row r="12" spans="1:18" s="11" customFormat="1" x14ac:dyDescent="0.2">
      <c r="A12" s="20" t="s">
        <v>7</v>
      </c>
      <c r="B12" s="21">
        <v>336</v>
      </c>
      <c r="C12" s="21">
        <v>551</v>
      </c>
      <c r="D12" s="21">
        <v>375</v>
      </c>
      <c r="E12" s="21">
        <v>278</v>
      </c>
      <c r="F12" s="21">
        <v>352</v>
      </c>
      <c r="G12" s="21">
        <v>294</v>
      </c>
      <c r="H12" s="21">
        <v>433</v>
      </c>
      <c r="I12" s="21">
        <v>523</v>
      </c>
      <c r="J12" s="21">
        <v>691</v>
      </c>
      <c r="K12" s="24">
        <v>554</v>
      </c>
      <c r="L12" s="24">
        <v>591</v>
      </c>
      <c r="M12" s="24">
        <v>547</v>
      </c>
      <c r="N12" s="76">
        <f t="shared" si="0"/>
        <v>-44</v>
      </c>
      <c r="O12" s="384">
        <f t="shared" si="1"/>
        <v>-7.4450084602368863E-2</v>
      </c>
      <c r="Q12" s="234"/>
    </row>
    <row r="13" spans="1:18" s="11" customFormat="1" x14ac:dyDescent="0.2">
      <c r="A13" s="20" t="s">
        <v>8</v>
      </c>
      <c r="B13" s="21">
        <v>463</v>
      </c>
      <c r="C13" s="21">
        <v>531</v>
      </c>
      <c r="D13" s="21">
        <v>518</v>
      </c>
      <c r="E13" s="21">
        <v>476</v>
      </c>
      <c r="F13" s="21">
        <v>354</v>
      </c>
      <c r="G13" s="21">
        <v>296</v>
      </c>
      <c r="H13" s="21">
        <v>226</v>
      </c>
      <c r="I13" s="21">
        <v>367</v>
      </c>
      <c r="J13" s="21">
        <v>408</v>
      </c>
      <c r="K13" s="24">
        <v>409</v>
      </c>
      <c r="L13" s="24">
        <v>336</v>
      </c>
      <c r="M13" s="24">
        <v>448</v>
      </c>
      <c r="N13" s="76">
        <f t="shared" si="0"/>
        <v>112</v>
      </c>
      <c r="O13" s="384">
        <f t="shared" si="1"/>
        <v>0.33333333333333331</v>
      </c>
      <c r="Q13" s="234"/>
    </row>
    <row r="14" spans="1:18" s="11" customFormat="1" ht="20.100000000000001" customHeight="1" x14ac:dyDescent="0.2">
      <c r="A14" s="20" t="s">
        <v>9</v>
      </c>
      <c r="B14" s="21">
        <v>49</v>
      </c>
      <c r="C14" s="21">
        <v>50</v>
      </c>
      <c r="D14" s="21">
        <v>70</v>
      </c>
      <c r="E14" s="21">
        <v>133</v>
      </c>
      <c r="F14" s="21">
        <v>141</v>
      </c>
      <c r="G14" s="21">
        <v>105</v>
      </c>
      <c r="H14" s="21">
        <v>124</v>
      </c>
      <c r="I14" s="21">
        <v>124</v>
      </c>
      <c r="J14" s="21">
        <v>117</v>
      </c>
      <c r="K14" s="24">
        <v>104</v>
      </c>
      <c r="L14" s="24">
        <v>107</v>
      </c>
      <c r="M14" s="24">
        <v>57</v>
      </c>
      <c r="N14" s="76">
        <f t="shared" si="0"/>
        <v>-50</v>
      </c>
      <c r="O14" s="384">
        <f t="shared" si="1"/>
        <v>-0.46728971962616822</v>
      </c>
      <c r="Q14" s="234"/>
    </row>
    <row r="15" spans="1:18" s="11" customFormat="1" x14ac:dyDescent="0.2">
      <c r="A15" s="20" t="s">
        <v>10</v>
      </c>
      <c r="B15" s="21">
        <v>172</v>
      </c>
      <c r="C15" s="21">
        <v>200</v>
      </c>
      <c r="D15" s="21">
        <v>199</v>
      </c>
      <c r="E15" s="21">
        <v>206</v>
      </c>
      <c r="F15" s="21">
        <v>155</v>
      </c>
      <c r="G15" s="21">
        <v>131</v>
      </c>
      <c r="H15" s="21">
        <v>116</v>
      </c>
      <c r="I15" s="21">
        <v>127</v>
      </c>
      <c r="J15" s="21">
        <v>186</v>
      </c>
      <c r="K15" s="24">
        <v>248</v>
      </c>
      <c r="L15" s="24">
        <v>273</v>
      </c>
      <c r="M15" s="24">
        <v>244</v>
      </c>
      <c r="N15" s="76">
        <f t="shared" si="0"/>
        <v>-29</v>
      </c>
      <c r="O15" s="384">
        <f t="shared" si="1"/>
        <v>-0.10622710622710622</v>
      </c>
      <c r="Q15" s="234"/>
    </row>
    <row r="16" spans="1:18" s="11" customFormat="1" x14ac:dyDescent="0.2">
      <c r="A16" s="20" t="s">
        <v>11</v>
      </c>
      <c r="B16" s="21">
        <v>115</v>
      </c>
      <c r="C16" s="21">
        <v>95</v>
      </c>
      <c r="D16" s="21">
        <v>97</v>
      </c>
      <c r="E16" s="21">
        <v>98</v>
      </c>
      <c r="F16" s="21">
        <v>97</v>
      </c>
      <c r="G16" s="21">
        <v>113</v>
      </c>
      <c r="H16" s="21">
        <v>156</v>
      </c>
      <c r="I16" s="21">
        <v>187</v>
      </c>
      <c r="J16" s="21">
        <v>161</v>
      </c>
      <c r="K16" s="24">
        <v>153</v>
      </c>
      <c r="L16" s="24">
        <v>146</v>
      </c>
      <c r="M16" s="24">
        <v>138</v>
      </c>
      <c r="N16" s="76">
        <f t="shared" si="0"/>
        <v>-8</v>
      </c>
      <c r="O16" s="384">
        <f t="shared" si="1"/>
        <v>-5.4794520547945202E-2</v>
      </c>
      <c r="Q16" s="234"/>
    </row>
    <row r="17" spans="1:17" s="11" customFormat="1" x14ac:dyDescent="0.2">
      <c r="A17" s="20" t="s">
        <v>142</v>
      </c>
      <c r="B17" s="21">
        <v>1705</v>
      </c>
      <c r="C17" s="21">
        <v>1645</v>
      </c>
      <c r="D17" s="21">
        <v>1561</v>
      </c>
      <c r="E17" s="21">
        <v>1602</v>
      </c>
      <c r="F17" s="21">
        <v>1549</v>
      </c>
      <c r="G17" s="21">
        <v>1432</v>
      </c>
      <c r="H17" s="21">
        <v>1144</v>
      </c>
      <c r="I17" s="21">
        <v>1019</v>
      </c>
      <c r="J17" s="21">
        <v>941</v>
      </c>
      <c r="K17" s="24">
        <v>1123</v>
      </c>
      <c r="L17" s="24">
        <v>1151</v>
      </c>
      <c r="M17" s="24">
        <v>1286</v>
      </c>
      <c r="N17" s="76">
        <f t="shared" si="0"/>
        <v>135</v>
      </c>
      <c r="O17" s="384">
        <f t="shared" si="1"/>
        <v>0.11728931364031277</v>
      </c>
      <c r="Q17" s="234"/>
    </row>
    <row r="18" spans="1:17" s="11" customFormat="1" ht="20.100000000000001" customHeight="1" x14ac:dyDescent="0.2">
      <c r="A18" s="20" t="s">
        <v>13</v>
      </c>
      <c r="B18" s="21">
        <v>50</v>
      </c>
      <c r="C18" s="21">
        <v>63</v>
      </c>
      <c r="D18" s="21">
        <v>62</v>
      </c>
      <c r="E18" s="21">
        <v>58</v>
      </c>
      <c r="F18" s="21">
        <v>34</v>
      </c>
      <c r="G18" s="21">
        <v>49</v>
      </c>
      <c r="H18" s="21">
        <v>50</v>
      </c>
      <c r="I18" s="21">
        <v>66</v>
      </c>
      <c r="J18" s="21">
        <v>74</v>
      </c>
      <c r="K18" s="24">
        <v>52</v>
      </c>
      <c r="L18" s="24">
        <v>58</v>
      </c>
      <c r="M18" s="24">
        <v>62</v>
      </c>
      <c r="N18" s="76">
        <f t="shared" si="0"/>
        <v>4</v>
      </c>
      <c r="O18" s="384">
        <f t="shared" si="1"/>
        <v>6.8965517241379309E-2</v>
      </c>
      <c r="Q18" s="234"/>
    </row>
    <row r="19" spans="1:17" s="11" customFormat="1" x14ac:dyDescent="0.2">
      <c r="A19" s="20" t="s">
        <v>14</v>
      </c>
      <c r="B19" s="21">
        <v>668</v>
      </c>
      <c r="C19" s="21">
        <v>757</v>
      </c>
      <c r="D19" s="21">
        <v>504</v>
      </c>
      <c r="E19" s="21">
        <v>297</v>
      </c>
      <c r="F19" s="21">
        <v>157</v>
      </c>
      <c r="G19" s="21">
        <v>61</v>
      </c>
      <c r="H19" s="21">
        <v>132</v>
      </c>
      <c r="I19" s="21">
        <v>567</v>
      </c>
      <c r="J19" s="21">
        <v>743</v>
      </c>
      <c r="K19" s="24">
        <v>865</v>
      </c>
      <c r="L19" s="24">
        <v>752</v>
      </c>
      <c r="M19" s="24">
        <v>685</v>
      </c>
      <c r="N19" s="76">
        <f t="shared" si="0"/>
        <v>-67</v>
      </c>
      <c r="O19" s="384">
        <f t="shared" si="1"/>
        <v>-8.9095744680851061E-2</v>
      </c>
      <c r="Q19" s="234"/>
    </row>
    <row r="20" spans="1:17" s="11" customFormat="1" x14ac:dyDescent="0.2">
      <c r="A20" s="20" t="s">
        <v>15</v>
      </c>
      <c r="B20" s="21">
        <v>862</v>
      </c>
      <c r="C20" s="21">
        <v>665</v>
      </c>
      <c r="D20" s="21">
        <v>905</v>
      </c>
      <c r="E20" s="21">
        <v>1063</v>
      </c>
      <c r="F20" s="21">
        <v>871</v>
      </c>
      <c r="G20" s="21">
        <v>814</v>
      </c>
      <c r="H20" s="21">
        <v>683</v>
      </c>
      <c r="I20" s="21">
        <v>576</v>
      </c>
      <c r="J20" s="21">
        <v>589</v>
      </c>
      <c r="K20" s="24">
        <v>674</v>
      </c>
      <c r="L20" s="24">
        <v>767</v>
      </c>
      <c r="M20" s="24">
        <v>887</v>
      </c>
      <c r="N20" s="76">
        <f t="shared" si="0"/>
        <v>120</v>
      </c>
      <c r="O20" s="384">
        <f t="shared" si="1"/>
        <v>0.15645371577574968</v>
      </c>
      <c r="Q20" s="234"/>
    </row>
    <row r="21" spans="1:17" s="11" customFormat="1" x14ac:dyDescent="0.2">
      <c r="A21" s="20" t="s">
        <v>16</v>
      </c>
      <c r="B21" s="21">
        <v>2783</v>
      </c>
      <c r="C21" s="21">
        <v>2136</v>
      </c>
      <c r="D21" s="21">
        <v>2335</v>
      </c>
      <c r="E21" s="21">
        <v>2614</v>
      </c>
      <c r="F21" s="21">
        <v>2041</v>
      </c>
      <c r="G21" s="21">
        <v>1899</v>
      </c>
      <c r="H21" s="21">
        <v>1878</v>
      </c>
      <c r="I21" s="21">
        <v>2272</v>
      </c>
      <c r="J21" s="21">
        <v>2118</v>
      </c>
      <c r="K21" s="24">
        <v>1902</v>
      </c>
      <c r="L21" s="24">
        <v>1971</v>
      </c>
      <c r="M21" s="24">
        <v>2099</v>
      </c>
      <c r="N21" s="76">
        <f t="shared" si="0"/>
        <v>128</v>
      </c>
      <c r="O21" s="384">
        <f t="shared" si="1"/>
        <v>6.494165398274987E-2</v>
      </c>
      <c r="Q21" s="234"/>
    </row>
    <row r="22" spans="1:17" s="11" customFormat="1" ht="20.100000000000001" customHeight="1" x14ac:dyDescent="0.2">
      <c r="A22" s="20" t="s">
        <v>17</v>
      </c>
      <c r="B22" s="21">
        <v>397</v>
      </c>
      <c r="C22" s="21">
        <v>452</v>
      </c>
      <c r="D22" s="21">
        <v>529</v>
      </c>
      <c r="E22" s="21">
        <v>381</v>
      </c>
      <c r="F22" s="21">
        <v>287</v>
      </c>
      <c r="G22" s="21">
        <v>145</v>
      </c>
      <c r="H22" s="21">
        <v>98</v>
      </c>
      <c r="I22" s="21">
        <v>157</v>
      </c>
      <c r="J22" s="21">
        <v>262</v>
      </c>
      <c r="K22" s="24">
        <v>303</v>
      </c>
      <c r="L22" s="24">
        <v>285</v>
      </c>
      <c r="M22" s="24">
        <v>281</v>
      </c>
      <c r="N22" s="76">
        <f t="shared" si="0"/>
        <v>-4</v>
      </c>
      <c r="O22" s="384">
        <f t="shared" si="1"/>
        <v>-1.4035087719298246E-2</v>
      </c>
      <c r="Q22" s="234"/>
    </row>
    <row r="23" spans="1:17" s="11" customFormat="1" x14ac:dyDescent="0.2">
      <c r="A23" s="20" t="s">
        <v>18</v>
      </c>
      <c r="B23" s="21">
        <v>139</v>
      </c>
      <c r="C23" s="21">
        <v>209</v>
      </c>
      <c r="D23" s="21">
        <v>174</v>
      </c>
      <c r="E23" s="21">
        <v>191</v>
      </c>
      <c r="F23" s="21">
        <v>188</v>
      </c>
      <c r="G23" s="21">
        <v>162</v>
      </c>
      <c r="H23" s="21">
        <v>154</v>
      </c>
      <c r="I23" s="21">
        <v>150</v>
      </c>
      <c r="J23" s="21">
        <v>133</v>
      </c>
      <c r="K23" s="24">
        <v>156</v>
      </c>
      <c r="L23" s="24">
        <v>131</v>
      </c>
      <c r="M23" s="24">
        <v>122</v>
      </c>
      <c r="N23" s="76">
        <f t="shared" si="0"/>
        <v>-9</v>
      </c>
      <c r="O23" s="384">
        <f t="shared" si="1"/>
        <v>-6.8702290076335881E-2</v>
      </c>
      <c r="Q23" s="234"/>
    </row>
    <row r="24" spans="1:17" s="11" customFormat="1" x14ac:dyDescent="0.2">
      <c r="A24" s="20" t="s">
        <v>19</v>
      </c>
      <c r="B24" s="21">
        <v>96</v>
      </c>
      <c r="C24" s="21">
        <v>119</v>
      </c>
      <c r="D24" s="21">
        <v>104</v>
      </c>
      <c r="E24" s="21">
        <v>104</v>
      </c>
      <c r="F24" s="21">
        <v>131</v>
      </c>
      <c r="G24" s="21">
        <v>96</v>
      </c>
      <c r="H24" s="21">
        <v>89</v>
      </c>
      <c r="I24" s="21">
        <v>63</v>
      </c>
      <c r="J24" s="21">
        <v>75</v>
      </c>
      <c r="K24" s="24">
        <v>74</v>
      </c>
      <c r="L24" s="24">
        <v>96</v>
      </c>
      <c r="M24" s="24">
        <v>116</v>
      </c>
      <c r="N24" s="76">
        <f t="shared" si="0"/>
        <v>20</v>
      </c>
      <c r="O24" s="384">
        <f t="shared" si="1"/>
        <v>0.20833333333333334</v>
      </c>
      <c r="Q24" s="234"/>
    </row>
    <row r="25" spans="1:17" s="11" customFormat="1" x14ac:dyDescent="0.2">
      <c r="A25" s="20" t="s">
        <v>20</v>
      </c>
      <c r="B25" s="21">
        <v>193</v>
      </c>
      <c r="C25" s="21">
        <v>206</v>
      </c>
      <c r="D25" s="21">
        <v>188</v>
      </c>
      <c r="E25" s="21">
        <v>201</v>
      </c>
      <c r="F25" s="21">
        <v>248</v>
      </c>
      <c r="G25" s="21">
        <v>239</v>
      </c>
      <c r="H25" s="21">
        <v>242</v>
      </c>
      <c r="I25" s="21">
        <v>276</v>
      </c>
      <c r="J25" s="21">
        <v>278</v>
      </c>
      <c r="K25" s="24">
        <v>258</v>
      </c>
      <c r="L25" s="24">
        <v>274</v>
      </c>
      <c r="M25" s="24">
        <v>285</v>
      </c>
      <c r="N25" s="76">
        <f t="shared" si="0"/>
        <v>11</v>
      </c>
      <c r="O25" s="384">
        <f t="shared" si="1"/>
        <v>4.0145985401459854E-2</v>
      </c>
      <c r="Q25" s="234"/>
    </row>
    <row r="26" spans="1:17" s="11" customFormat="1" ht="20.100000000000001" customHeight="1" x14ac:dyDescent="0.2">
      <c r="A26" s="20" t="s">
        <v>21</v>
      </c>
      <c r="B26" s="21">
        <v>489</v>
      </c>
      <c r="C26" s="21">
        <v>629</v>
      </c>
      <c r="D26" s="21">
        <v>603</v>
      </c>
      <c r="E26" s="21">
        <v>462</v>
      </c>
      <c r="F26" s="21">
        <v>394</v>
      </c>
      <c r="G26" s="21">
        <v>302</v>
      </c>
      <c r="H26" s="21">
        <v>273</v>
      </c>
      <c r="I26" s="21">
        <v>327</v>
      </c>
      <c r="J26" s="21">
        <v>324</v>
      </c>
      <c r="K26" s="24">
        <v>360</v>
      </c>
      <c r="L26" s="24">
        <v>420</v>
      </c>
      <c r="M26" s="24">
        <v>378</v>
      </c>
      <c r="N26" s="76">
        <f t="shared" si="0"/>
        <v>-42</v>
      </c>
      <c r="O26" s="384">
        <f t="shared" si="1"/>
        <v>-0.1</v>
      </c>
      <c r="Q26" s="234"/>
    </row>
    <row r="27" spans="1:17" s="11" customFormat="1" x14ac:dyDescent="0.2">
      <c r="A27" s="20" t="s">
        <v>22</v>
      </c>
      <c r="B27" s="21">
        <v>766</v>
      </c>
      <c r="C27" s="21">
        <v>735</v>
      </c>
      <c r="D27" s="21">
        <v>792</v>
      </c>
      <c r="E27" s="21">
        <v>856</v>
      </c>
      <c r="F27" s="21">
        <v>744</v>
      </c>
      <c r="G27" s="21">
        <v>695</v>
      </c>
      <c r="H27" s="21">
        <v>476</v>
      </c>
      <c r="I27" s="21">
        <v>503</v>
      </c>
      <c r="J27" s="21">
        <v>611</v>
      </c>
      <c r="K27" s="24">
        <v>581</v>
      </c>
      <c r="L27" s="24">
        <v>871</v>
      </c>
      <c r="M27" s="24">
        <v>941</v>
      </c>
      <c r="N27" s="76">
        <f t="shared" si="0"/>
        <v>70</v>
      </c>
      <c r="O27" s="384">
        <f t="shared" si="1"/>
        <v>8.0367393800229628E-2</v>
      </c>
      <c r="Q27" s="234"/>
    </row>
    <row r="28" spans="1:17" s="11" customFormat="1" x14ac:dyDescent="0.2">
      <c r="A28" s="20" t="s">
        <v>143</v>
      </c>
      <c r="B28" s="21">
        <v>31</v>
      </c>
      <c r="C28" s="21">
        <v>33</v>
      </c>
      <c r="D28" s="21">
        <v>38</v>
      </c>
      <c r="E28" s="21">
        <v>51</v>
      </c>
      <c r="F28" s="21">
        <v>54</v>
      </c>
      <c r="G28" s="21">
        <v>36</v>
      </c>
      <c r="H28" s="21">
        <v>36</v>
      </c>
      <c r="I28" s="21">
        <v>28</v>
      </c>
      <c r="J28" s="21">
        <v>40</v>
      </c>
      <c r="K28" s="24">
        <v>44</v>
      </c>
      <c r="L28" s="24">
        <v>38</v>
      </c>
      <c r="M28" s="24">
        <v>41</v>
      </c>
      <c r="N28" s="76">
        <f t="shared" si="0"/>
        <v>3</v>
      </c>
      <c r="O28" s="384">
        <f t="shared" si="1"/>
        <v>7.8947368421052627E-2</v>
      </c>
      <c r="Q28" s="234"/>
    </row>
    <row r="29" spans="1:17" s="11" customFormat="1" x14ac:dyDescent="0.2">
      <c r="A29" s="20" t="s">
        <v>24</v>
      </c>
      <c r="B29" s="21">
        <v>200</v>
      </c>
      <c r="C29" s="21">
        <v>276</v>
      </c>
      <c r="D29" s="21">
        <v>421</v>
      </c>
      <c r="E29" s="21">
        <v>582</v>
      </c>
      <c r="F29" s="21">
        <v>572</v>
      </c>
      <c r="G29" s="21">
        <v>574</v>
      </c>
      <c r="H29" s="21">
        <v>500</v>
      </c>
      <c r="I29" s="21">
        <v>531</v>
      </c>
      <c r="J29" s="21">
        <v>556</v>
      </c>
      <c r="K29" s="24">
        <v>294</v>
      </c>
      <c r="L29" s="24">
        <v>139</v>
      </c>
      <c r="M29" s="24">
        <v>408</v>
      </c>
      <c r="N29" s="76">
        <f t="shared" si="0"/>
        <v>269</v>
      </c>
      <c r="O29" s="384">
        <f t="shared" si="1"/>
        <v>1.935251798561151</v>
      </c>
      <c r="Q29" s="234"/>
    </row>
    <row r="30" spans="1:17" s="11" customFormat="1" ht="20.100000000000001" customHeight="1" x14ac:dyDescent="0.2">
      <c r="A30" s="20" t="s">
        <v>25</v>
      </c>
      <c r="B30" s="21">
        <v>295</v>
      </c>
      <c r="C30" s="21">
        <v>368</v>
      </c>
      <c r="D30" s="21">
        <v>451</v>
      </c>
      <c r="E30" s="21">
        <v>494</v>
      </c>
      <c r="F30" s="21">
        <v>481</v>
      </c>
      <c r="G30" s="21">
        <v>381</v>
      </c>
      <c r="H30" s="21">
        <v>326</v>
      </c>
      <c r="I30" s="21">
        <v>359</v>
      </c>
      <c r="J30" s="21">
        <v>424</v>
      </c>
      <c r="K30" s="24">
        <v>378</v>
      </c>
      <c r="L30" s="24">
        <v>432</v>
      </c>
      <c r="M30" s="24">
        <v>462</v>
      </c>
      <c r="N30" s="76">
        <f t="shared" si="0"/>
        <v>30</v>
      </c>
      <c r="O30" s="384">
        <f t="shared" si="1"/>
        <v>6.9444444444444448E-2</v>
      </c>
      <c r="Q30" s="234"/>
    </row>
    <row r="31" spans="1:17" s="11" customFormat="1" x14ac:dyDescent="0.2">
      <c r="A31" s="20" t="s">
        <v>144</v>
      </c>
      <c r="B31" s="21">
        <v>338</v>
      </c>
      <c r="C31" s="21">
        <v>323</v>
      </c>
      <c r="D31" s="21">
        <v>266</v>
      </c>
      <c r="E31" s="21">
        <v>226</v>
      </c>
      <c r="F31" s="21">
        <v>173</v>
      </c>
      <c r="G31" s="21">
        <v>193</v>
      </c>
      <c r="H31" s="21">
        <v>148</v>
      </c>
      <c r="I31" s="21">
        <v>199</v>
      </c>
      <c r="J31" s="21">
        <v>222</v>
      </c>
      <c r="K31" s="24">
        <v>296</v>
      </c>
      <c r="L31" s="24">
        <v>283</v>
      </c>
      <c r="M31" s="24">
        <v>267</v>
      </c>
      <c r="N31" s="76">
        <f t="shared" si="0"/>
        <v>-16</v>
      </c>
      <c r="O31" s="384">
        <f t="shared" si="1"/>
        <v>-5.6537102473498232E-2</v>
      </c>
      <c r="Q31" s="234"/>
    </row>
    <row r="32" spans="1:17" s="11" customFormat="1" x14ac:dyDescent="0.2">
      <c r="A32" s="20" t="s">
        <v>27</v>
      </c>
      <c r="B32" s="21">
        <v>49</v>
      </c>
      <c r="C32" s="21">
        <v>36</v>
      </c>
      <c r="D32" s="21">
        <v>51</v>
      </c>
      <c r="E32" s="21">
        <v>64</v>
      </c>
      <c r="F32" s="21">
        <v>72</v>
      </c>
      <c r="G32" s="21">
        <v>57</v>
      </c>
      <c r="H32" s="21">
        <v>60</v>
      </c>
      <c r="I32" s="21">
        <v>42</v>
      </c>
      <c r="J32" s="21">
        <v>45</v>
      </c>
      <c r="K32" s="24">
        <v>42</v>
      </c>
      <c r="L32" s="24">
        <v>47</v>
      </c>
      <c r="M32" s="24">
        <v>47</v>
      </c>
      <c r="N32" s="76">
        <f t="shared" si="0"/>
        <v>0</v>
      </c>
      <c r="O32" s="384">
        <f t="shared" si="1"/>
        <v>0</v>
      </c>
      <c r="Q32" s="234"/>
    </row>
    <row r="33" spans="1:17" s="11" customFormat="1" x14ac:dyDescent="0.2">
      <c r="A33" s="20" t="s">
        <v>28</v>
      </c>
      <c r="B33" s="21">
        <v>94</v>
      </c>
      <c r="C33" s="21">
        <v>128</v>
      </c>
      <c r="D33" s="21">
        <v>126</v>
      </c>
      <c r="E33" s="21">
        <v>175</v>
      </c>
      <c r="F33" s="21">
        <v>157</v>
      </c>
      <c r="G33" s="21">
        <v>33</v>
      </c>
      <c r="H33" s="21">
        <v>27</v>
      </c>
      <c r="I33" s="21">
        <v>74</v>
      </c>
      <c r="J33" s="21">
        <v>127</v>
      </c>
      <c r="K33" s="24">
        <v>377</v>
      </c>
      <c r="L33" s="24">
        <v>596</v>
      </c>
      <c r="M33" s="24">
        <v>611</v>
      </c>
      <c r="N33" s="76">
        <f t="shared" si="0"/>
        <v>15</v>
      </c>
      <c r="O33" s="384">
        <f t="shared" si="1"/>
        <v>2.5167785234899327E-2</v>
      </c>
      <c r="Q33" s="234"/>
    </row>
    <row r="34" spans="1:17" s="11" customFormat="1" ht="20.100000000000001" customHeight="1" x14ac:dyDescent="0.2">
      <c r="A34" s="20" t="s">
        <v>29</v>
      </c>
      <c r="B34" s="21">
        <v>403</v>
      </c>
      <c r="C34" s="21">
        <v>449</v>
      </c>
      <c r="D34" s="21">
        <v>469</v>
      </c>
      <c r="E34" s="21">
        <v>539</v>
      </c>
      <c r="F34" s="21">
        <v>489</v>
      </c>
      <c r="G34" s="21">
        <v>474</v>
      </c>
      <c r="H34" s="21">
        <v>305</v>
      </c>
      <c r="I34" s="21">
        <v>324</v>
      </c>
      <c r="J34" s="21">
        <v>371</v>
      </c>
      <c r="K34" s="24">
        <v>367</v>
      </c>
      <c r="L34" s="24">
        <v>504</v>
      </c>
      <c r="M34" s="24">
        <v>516</v>
      </c>
      <c r="N34" s="76">
        <f t="shared" si="0"/>
        <v>12</v>
      </c>
      <c r="O34" s="384">
        <f t="shared" si="1"/>
        <v>2.3809523809523808E-2</v>
      </c>
      <c r="Q34" s="234"/>
    </row>
    <row r="35" spans="1:17" s="11" customFormat="1" x14ac:dyDescent="0.2">
      <c r="A35" s="20" t="s">
        <v>30</v>
      </c>
      <c r="B35" s="21">
        <v>174</v>
      </c>
      <c r="C35" s="21">
        <v>215</v>
      </c>
      <c r="D35" s="21">
        <v>292</v>
      </c>
      <c r="E35" s="21">
        <v>219</v>
      </c>
      <c r="F35" s="21">
        <v>139</v>
      </c>
      <c r="G35" s="21">
        <v>111</v>
      </c>
      <c r="H35" s="21">
        <v>72</v>
      </c>
      <c r="I35" s="21">
        <v>41</v>
      </c>
      <c r="J35" s="21">
        <v>42</v>
      </c>
      <c r="K35" s="24">
        <v>111</v>
      </c>
      <c r="L35" s="24">
        <v>209</v>
      </c>
      <c r="M35" s="24">
        <v>248</v>
      </c>
      <c r="N35" s="76">
        <f t="shared" si="0"/>
        <v>39</v>
      </c>
      <c r="O35" s="384">
        <f t="shared" si="1"/>
        <v>0.18660287081339713</v>
      </c>
      <c r="Q35" s="234"/>
    </row>
    <row r="36" spans="1:17" s="11" customFormat="1" x14ac:dyDescent="0.2">
      <c r="A36" s="20" t="s">
        <v>31</v>
      </c>
      <c r="B36" s="21">
        <v>495</v>
      </c>
      <c r="C36" s="21">
        <v>607</v>
      </c>
      <c r="D36" s="21">
        <v>546</v>
      </c>
      <c r="E36" s="21">
        <v>399</v>
      </c>
      <c r="F36" s="21">
        <v>369</v>
      </c>
      <c r="G36" s="21">
        <v>286</v>
      </c>
      <c r="H36" s="21">
        <v>451</v>
      </c>
      <c r="I36" s="21">
        <v>559</v>
      </c>
      <c r="J36" s="21">
        <v>470</v>
      </c>
      <c r="K36" s="24">
        <v>527</v>
      </c>
      <c r="L36" s="24">
        <v>495</v>
      </c>
      <c r="M36" s="24">
        <v>475</v>
      </c>
      <c r="N36" s="76">
        <f t="shared" si="0"/>
        <v>-20</v>
      </c>
      <c r="O36" s="384">
        <f t="shared" si="1"/>
        <v>-4.0404040404040407E-2</v>
      </c>
      <c r="Q36" s="234"/>
    </row>
    <row r="37" spans="1:17" s="11" customFormat="1" x14ac:dyDescent="0.2">
      <c r="A37" s="22" t="s">
        <v>32</v>
      </c>
      <c r="B37" s="23">
        <v>276</v>
      </c>
      <c r="C37" s="23">
        <v>277</v>
      </c>
      <c r="D37" s="23">
        <v>277</v>
      </c>
      <c r="E37" s="23">
        <v>335</v>
      </c>
      <c r="F37" s="23">
        <v>320</v>
      </c>
      <c r="G37" s="23">
        <v>225</v>
      </c>
      <c r="H37" s="23">
        <v>293</v>
      </c>
      <c r="I37" s="23">
        <v>324</v>
      </c>
      <c r="J37" s="23">
        <v>367</v>
      </c>
      <c r="K37" s="25">
        <v>380</v>
      </c>
      <c r="L37" s="25">
        <v>449</v>
      </c>
      <c r="M37" s="25">
        <v>458</v>
      </c>
      <c r="N37" s="383">
        <f t="shared" si="0"/>
        <v>9</v>
      </c>
      <c r="O37" s="385">
        <f t="shared" si="1"/>
        <v>2.0044543429844099E-2</v>
      </c>
      <c r="Q37" s="234"/>
    </row>
    <row r="38" spans="1:17" x14ac:dyDescent="0.2">
      <c r="A38" s="690"/>
      <c r="B38" s="690"/>
      <c r="C38" s="690"/>
      <c r="D38" s="690"/>
    </row>
    <row r="39" spans="1:17" x14ac:dyDescent="0.2">
      <c r="A39" s="51"/>
      <c r="B39" s="67"/>
      <c r="C39" s="67"/>
      <c r="D39" s="67"/>
    </row>
    <row r="40" spans="1:17" x14ac:dyDescent="0.2">
      <c r="A40" s="58"/>
      <c r="B40" s="67"/>
      <c r="C40" s="67"/>
      <c r="D40" s="67"/>
      <c r="N40"/>
      <c r="O40"/>
    </row>
    <row r="41" spans="1:17" s="11" customFormat="1" x14ac:dyDescent="0.2"/>
    <row r="42" spans="1:17" s="11" customFormat="1" x14ac:dyDescent="0.2"/>
    <row r="43" spans="1:17" s="11" customFormat="1" x14ac:dyDescent="0.2">
      <c r="Q43" s="234"/>
    </row>
    <row r="44" spans="1:17" s="11" customFormat="1" ht="20.100000000000001" customHeight="1" x14ac:dyDescent="0.2">
      <c r="Q44" s="234"/>
    </row>
    <row r="45" spans="1:17" s="11" customFormat="1" x14ac:dyDescent="0.2">
      <c r="Q45" s="234"/>
    </row>
    <row r="46" spans="1:17" s="11" customFormat="1" x14ac:dyDescent="0.2">
      <c r="Q46" s="234"/>
    </row>
    <row r="47" spans="1:17" s="11" customFormat="1" x14ac:dyDescent="0.2">
      <c r="Q47" s="234"/>
    </row>
    <row r="48" spans="1:17" s="11" customFormat="1" ht="20.100000000000001" customHeight="1" x14ac:dyDescent="0.2">
      <c r="Q48" s="234"/>
    </row>
    <row r="49" spans="17:17" s="11" customFormat="1" x14ac:dyDescent="0.2">
      <c r="Q49" s="234"/>
    </row>
    <row r="50" spans="17:17" s="11" customFormat="1" x14ac:dyDescent="0.2">
      <c r="Q50" s="234"/>
    </row>
    <row r="51" spans="17:17" s="11" customFormat="1" x14ac:dyDescent="0.2">
      <c r="Q51" s="234"/>
    </row>
    <row r="52" spans="17:17" s="11" customFormat="1" ht="20.100000000000001" customHeight="1" x14ac:dyDescent="0.2">
      <c r="Q52" s="234"/>
    </row>
    <row r="53" spans="17:17" s="11" customFormat="1" x14ac:dyDescent="0.2">
      <c r="Q53" s="234"/>
    </row>
    <row r="54" spans="17:17" s="11" customFormat="1" x14ac:dyDescent="0.2">
      <c r="Q54" s="234"/>
    </row>
    <row r="55" spans="17:17" s="11" customFormat="1" x14ac:dyDescent="0.2">
      <c r="Q55" s="234"/>
    </row>
    <row r="56" spans="17:17" s="11" customFormat="1" ht="20.100000000000001" customHeight="1" x14ac:dyDescent="0.2">
      <c r="Q56" s="234"/>
    </row>
    <row r="57" spans="17:17" s="11" customFormat="1" x14ac:dyDescent="0.2">
      <c r="Q57" s="234"/>
    </row>
    <row r="58" spans="17:17" s="11" customFormat="1" x14ac:dyDescent="0.2">
      <c r="Q58" s="234"/>
    </row>
    <row r="59" spans="17:17" s="11" customFormat="1" x14ac:dyDescent="0.2">
      <c r="Q59" s="234"/>
    </row>
    <row r="60" spans="17:17" s="11" customFormat="1" ht="20.100000000000001" customHeight="1" x14ac:dyDescent="0.2">
      <c r="Q60" s="234"/>
    </row>
    <row r="61" spans="17:17" s="11" customFormat="1" x14ac:dyDescent="0.2">
      <c r="Q61" s="234"/>
    </row>
    <row r="62" spans="17:17" s="11" customFormat="1" x14ac:dyDescent="0.2">
      <c r="Q62" s="234"/>
    </row>
    <row r="63" spans="17:17" s="11" customFormat="1" x14ac:dyDescent="0.2">
      <c r="Q63" s="234"/>
    </row>
    <row r="64" spans="17:17" s="11" customFormat="1" ht="20.100000000000001" customHeight="1" x14ac:dyDescent="0.2">
      <c r="Q64" s="234"/>
    </row>
    <row r="65" spans="14:17" s="11" customFormat="1" x14ac:dyDescent="0.2">
      <c r="Q65" s="234"/>
    </row>
    <row r="66" spans="14:17" s="11" customFormat="1" x14ac:dyDescent="0.2">
      <c r="Q66" s="234"/>
    </row>
    <row r="67" spans="14:17" s="11" customFormat="1" x14ac:dyDescent="0.2">
      <c r="Q67" s="234"/>
    </row>
    <row r="68" spans="14:17" s="11" customFormat="1" ht="20.100000000000001" customHeight="1" x14ac:dyDescent="0.2">
      <c r="Q68" s="234"/>
    </row>
    <row r="69" spans="14:17" s="11" customFormat="1" x14ac:dyDescent="0.2">
      <c r="Q69" s="234"/>
    </row>
    <row r="70" spans="14:17" s="11" customFormat="1" x14ac:dyDescent="0.2">
      <c r="Q70" s="234"/>
    </row>
    <row r="71" spans="14:17" s="11" customFormat="1" x14ac:dyDescent="0.2">
      <c r="Q71" s="234"/>
    </row>
    <row r="72" spans="14:17" s="11" customFormat="1" ht="20.100000000000001" customHeight="1" x14ac:dyDescent="0.2">
      <c r="Q72" s="234"/>
    </row>
    <row r="73" spans="14:17" s="11" customFormat="1" x14ac:dyDescent="0.2">
      <c r="Q73" s="234"/>
    </row>
    <row r="74" spans="14:17" s="11" customFormat="1" x14ac:dyDescent="0.2">
      <c r="Q74" s="234"/>
    </row>
    <row r="75" spans="14:17" s="11" customFormat="1" x14ac:dyDescent="0.2">
      <c r="Q75" s="234"/>
    </row>
    <row r="76" spans="14:17" x14ac:dyDescent="0.2">
      <c r="N76"/>
      <c r="O76"/>
    </row>
  </sheetData>
  <mergeCells count="15">
    <mergeCell ref="J3:J4"/>
    <mergeCell ref="N3:O3"/>
    <mergeCell ref="E3:E4"/>
    <mergeCell ref="F3:F4"/>
    <mergeCell ref="G3:G4"/>
    <mergeCell ref="H3:H4"/>
    <mergeCell ref="I3:I4"/>
    <mergeCell ref="K3:K4"/>
    <mergeCell ref="L3:L4"/>
    <mergeCell ref="M3:M4"/>
    <mergeCell ref="A38:D38"/>
    <mergeCell ref="A3:A4"/>
    <mergeCell ref="B3:B4"/>
    <mergeCell ref="C3:C4"/>
    <mergeCell ref="D3:D4"/>
  </mergeCells>
  <hyperlinks>
    <hyperlink ref="R1" location="Contents!A1" display="Back to contents"/>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4" workbookViewId="0">
      <selection activeCell="G24" sqref="G24"/>
    </sheetView>
  </sheetViews>
  <sheetFormatPr defaultColWidth="8.85546875" defaultRowHeight="12.75" x14ac:dyDescent="0.2"/>
  <cols>
    <col min="1" max="1" customWidth="true" width="26.28515625" collapsed="false"/>
    <col min="2" max="3" customWidth="true" width="20.0" collapsed="false"/>
    <col min="4" max="4" bestFit="true" customWidth="true" width="10.85546875" collapsed="false"/>
    <col min="5" max="5" customWidth="true" width="9.140625" collapsed="false"/>
    <col min="6" max="6" customWidth="true" width="7.42578125" collapsed="false"/>
    <col min="7" max="7" bestFit="true" customWidth="true" width="19.42578125" collapsed="false"/>
    <col min="8" max="8" bestFit="true" customWidth="true" width="10.28515625" collapsed="false"/>
  </cols>
  <sheetData>
    <row r="1" spans="1:9" x14ac:dyDescent="0.2">
      <c r="A1" s="228" t="s">
        <v>402</v>
      </c>
    </row>
    <row r="2" spans="1:9" x14ac:dyDescent="0.2">
      <c r="A2" t="s">
        <v>352</v>
      </c>
    </row>
    <row r="3" spans="1:9" x14ac:dyDescent="0.2">
      <c r="A3" t="s">
        <v>353</v>
      </c>
    </row>
    <row r="5" spans="1:9" x14ac:dyDescent="0.2">
      <c r="A5" s="464"/>
      <c r="B5" s="634" t="s">
        <v>401</v>
      </c>
      <c r="C5" s="634"/>
      <c r="D5" s="634"/>
      <c r="E5" s="634"/>
      <c r="F5" s="634"/>
      <c r="G5" s="634"/>
      <c r="H5" s="634"/>
      <c r="I5" s="634"/>
    </row>
    <row r="6" spans="1:9" x14ac:dyDescent="0.2">
      <c r="A6" s="450"/>
      <c r="B6" s="601" t="s">
        <v>341</v>
      </c>
      <c r="C6" s="601" t="s">
        <v>342</v>
      </c>
      <c r="D6" s="229" t="s">
        <v>343</v>
      </c>
      <c r="E6" s="468" t="s">
        <v>152</v>
      </c>
      <c r="F6" s="228"/>
      <c r="G6" s="601" t="s">
        <v>344</v>
      </c>
      <c r="H6" s="602" t="s">
        <v>297</v>
      </c>
      <c r="I6" s="602" t="s">
        <v>345</v>
      </c>
    </row>
    <row r="7" spans="1:9" x14ac:dyDescent="0.2">
      <c r="A7" s="468" t="s">
        <v>320</v>
      </c>
      <c r="B7" s="597">
        <v>10989</v>
      </c>
      <c r="C7" s="597">
        <v>11983</v>
      </c>
      <c r="D7" s="468">
        <f>C7-B7</f>
        <v>994</v>
      </c>
      <c r="E7" s="231">
        <f>D7/B7</f>
        <v>9.0454090454090461E-2</v>
      </c>
      <c r="F7" s="464"/>
      <c r="G7" s="597">
        <v>11926</v>
      </c>
      <c r="H7" s="602">
        <f>G7-C7</f>
        <v>-57</v>
      </c>
      <c r="I7" s="603">
        <f>H7/C7</f>
        <v>-4.7567387131770009E-3</v>
      </c>
    </row>
    <row r="8" spans="1:9" x14ac:dyDescent="0.2">
      <c r="A8" s="450" t="s">
        <v>1</v>
      </c>
      <c r="B8" s="598">
        <v>394</v>
      </c>
      <c r="C8" s="598">
        <v>382</v>
      </c>
      <c r="D8" s="450">
        <f t="shared" ref="D8:D39" si="0">C8-B8</f>
        <v>-12</v>
      </c>
      <c r="E8" s="184">
        <f t="shared" ref="E8:E39" si="1">D8/B8</f>
        <v>-3.0456852791878174E-2</v>
      </c>
      <c r="F8" s="464"/>
      <c r="G8" s="598">
        <v>382</v>
      </c>
      <c r="H8" s="459">
        <f t="shared" ref="H8:H39" si="2">G8-C8</f>
        <v>0</v>
      </c>
      <c r="I8" s="148">
        <f t="shared" ref="I8:I39" si="3">H8/C8</f>
        <v>0</v>
      </c>
    </row>
    <row r="9" spans="1:9" x14ac:dyDescent="0.2">
      <c r="A9" s="450" t="s">
        <v>2</v>
      </c>
      <c r="B9" s="598">
        <v>373</v>
      </c>
      <c r="C9" s="598">
        <v>439</v>
      </c>
      <c r="D9" s="450">
        <f t="shared" si="0"/>
        <v>66</v>
      </c>
      <c r="E9" s="184">
        <f t="shared" si="1"/>
        <v>0.17694369973190349</v>
      </c>
      <c r="F9" s="464"/>
      <c r="G9" s="598">
        <v>439</v>
      </c>
      <c r="H9" s="459">
        <f>G9-C9</f>
        <v>0</v>
      </c>
      <c r="I9" s="148">
        <f t="shared" si="3"/>
        <v>0</v>
      </c>
    </row>
    <row r="10" spans="1:9" x14ac:dyDescent="0.2">
      <c r="A10" s="450" t="s">
        <v>3</v>
      </c>
      <c r="B10" s="598">
        <v>107</v>
      </c>
      <c r="C10" s="598">
        <v>103</v>
      </c>
      <c r="D10" s="450">
        <f t="shared" si="0"/>
        <v>-4</v>
      </c>
      <c r="E10" s="184">
        <f t="shared" si="1"/>
        <v>-3.7383177570093455E-2</v>
      </c>
      <c r="F10" s="464"/>
      <c r="G10" s="598">
        <v>99</v>
      </c>
      <c r="H10" s="459">
        <f t="shared" si="2"/>
        <v>-4</v>
      </c>
      <c r="I10" s="148">
        <f t="shared" si="3"/>
        <v>-3.8834951456310676E-2</v>
      </c>
    </row>
    <row r="11" spans="1:9" x14ac:dyDescent="0.2">
      <c r="A11" s="450" t="s">
        <v>4</v>
      </c>
      <c r="B11" s="598">
        <v>118</v>
      </c>
      <c r="C11" s="598">
        <v>135</v>
      </c>
      <c r="D11" s="450">
        <f t="shared" si="0"/>
        <v>17</v>
      </c>
      <c r="E11" s="184">
        <f t="shared" si="1"/>
        <v>0.1440677966101695</v>
      </c>
      <c r="F11" s="464"/>
      <c r="G11" s="598">
        <v>135</v>
      </c>
      <c r="H11" s="459">
        <f t="shared" si="2"/>
        <v>0</v>
      </c>
      <c r="I11" s="148">
        <f t="shared" si="3"/>
        <v>0</v>
      </c>
    </row>
    <row r="12" spans="1:9" x14ac:dyDescent="0.2">
      <c r="A12" s="450" t="s">
        <v>5</v>
      </c>
      <c r="B12" s="598">
        <v>116</v>
      </c>
      <c r="C12" s="598">
        <v>116</v>
      </c>
      <c r="D12" s="450">
        <f t="shared" si="0"/>
        <v>0</v>
      </c>
      <c r="E12" s="184">
        <f t="shared" si="1"/>
        <v>0</v>
      </c>
      <c r="F12" s="464"/>
      <c r="G12" s="598">
        <v>116</v>
      </c>
      <c r="H12" s="459">
        <f t="shared" si="2"/>
        <v>0</v>
      </c>
      <c r="I12" s="148">
        <f t="shared" si="3"/>
        <v>0</v>
      </c>
    </row>
    <row r="13" spans="1:9" x14ac:dyDescent="0.2">
      <c r="A13" s="450" t="s">
        <v>6</v>
      </c>
      <c r="B13" s="598">
        <v>181</v>
      </c>
      <c r="C13" s="598">
        <v>216</v>
      </c>
      <c r="D13" s="450">
        <f t="shared" si="0"/>
        <v>35</v>
      </c>
      <c r="E13" s="184">
        <f t="shared" si="1"/>
        <v>0.19337016574585636</v>
      </c>
      <c r="F13" s="464"/>
      <c r="G13" s="598">
        <v>215</v>
      </c>
      <c r="H13" s="459">
        <f t="shared" si="2"/>
        <v>-1</v>
      </c>
      <c r="I13" s="148">
        <f t="shared" si="3"/>
        <v>-4.6296296296296294E-3</v>
      </c>
    </row>
    <row r="14" spans="1:9" x14ac:dyDescent="0.2">
      <c r="A14" s="450" t="s">
        <v>7</v>
      </c>
      <c r="B14" s="598">
        <v>262</v>
      </c>
      <c r="C14" s="598">
        <v>257</v>
      </c>
      <c r="D14" s="450">
        <f t="shared" si="0"/>
        <v>-5</v>
      </c>
      <c r="E14" s="184">
        <f t="shared" si="1"/>
        <v>-1.9083969465648856E-2</v>
      </c>
      <c r="F14" s="464"/>
      <c r="G14" s="598">
        <v>257</v>
      </c>
      <c r="H14" s="459">
        <f t="shared" si="2"/>
        <v>0</v>
      </c>
      <c r="I14" s="148">
        <f t="shared" si="3"/>
        <v>0</v>
      </c>
    </row>
    <row r="15" spans="1:9" x14ac:dyDescent="0.2">
      <c r="A15" s="450" t="s">
        <v>8</v>
      </c>
      <c r="B15" s="598">
        <v>83</v>
      </c>
      <c r="C15" s="598">
        <v>82</v>
      </c>
      <c r="D15" s="450">
        <f t="shared" si="0"/>
        <v>-1</v>
      </c>
      <c r="E15" s="184">
        <f t="shared" si="1"/>
        <v>-1.2048192771084338E-2</v>
      </c>
      <c r="F15" s="464"/>
      <c r="G15" s="598">
        <v>82</v>
      </c>
      <c r="H15" s="459">
        <f t="shared" si="2"/>
        <v>0</v>
      </c>
      <c r="I15" s="148">
        <f t="shared" si="3"/>
        <v>0</v>
      </c>
    </row>
    <row r="16" spans="1:9" x14ac:dyDescent="0.2">
      <c r="A16" s="450" t="s">
        <v>9</v>
      </c>
      <c r="B16" s="598">
        <v>182</v>
      </c>
      <c r="C16" s="598">
        <v>192</v>
      </c>
      <c r="D16" s="450">
        <f t="shared" si="0"/>
        <v>10</v>
      </c>
      <c r="E16" s="184">
        <f t="shared" si="1"/>
        <v>5.4945054945054944E-2</v>
      </c>
      <c r="F16" s="464"/>
      <c r="G16" s="598">
        <v>191</v>
      </c>
      <c r="H16" s="459">
        <f t="shared" si="2"/>
        <v>-1</v>
      </c>
      <c r="I16" s="148">
        <f t="shared" si="3"/>
        <v>-5.208333333333333E-3</v>
      </c>
    </row>
    <row r="17" spans="1:9" x14ac:dyDescent="0.2">
      <c r="A17" s="450" t="s">
        <v>10</v>
      </c>
      <c r="B17" s="598">
        <v>405</v>
      </c>
      <c r="C17" s="598">
        <v>399</v>
      </c>
      <c r="D17" s="450">
        <f t="shared" si="0"/>
        <v>-6</v>
      </c>
      <c r="E17" s="184">
        <f t="shared" si="1"/>
        <v>-1.4814814814814815E-2</v>
      </c>
      <c r="F17" s="464"/>
      <c r="G17" s="598">
        <v>395</v>
      </c>
      <c r="H17" s="459">
        <f t="shared" si="2"/>
        <v>-4</v>
      </c>
      <c r="I17" s="148">
        <f t="shared" si="3"/>
        <v>-1.0025062656641603E-2</v>
      </c>
    </row>
    <row r="18" spans="1:9" x14ac:dyDescent="0.2">
      <c r="A18" s="450" t="s">
        <v>11</v>
      </c>
      <c r="B18" s="598">
        <v>63</v>
      </c>
      <c r="C18" s="598">
        <v>66</v>
      </c>
      <c r="D18" s="450">
        <f t="shared" si="0"/>
        <v>3</v>
      </c>
      <c r="E18" s="184">
        <f t="shared" si="1"/>
        <v>4.7619047619047616E-2</v>
      </c>
      <c r="F18" s="464"/>
      <c r="G18" s="598">
        <v>66</v>
      </c>
      <c r="H18" s="459">
        <f t="shared" si="2"/>
        <v>0</v>
      </c>
      <c r="I18" s="148">
        <f t="shared" si="3"/>
        <v>0</v>
      </c>
    </row>
    <row r="19" spans="1:9" x14ac:dyDescent="0.2">
      <c r="A19" s="450" t="s">
        <v>12</v>
      </c>
      <c r="B19" s="599">
        <v>1515</v>
      </c>
      <c r="C19" s="599">
        <v>1513</v>
      </c>
      <c r="D19" s="450">
        <f t="shared" si="0"/>
        <v>-2</v>
      </c>
      <c r="E19" s="184">
        <f t="shared" si="1"/>
        <v>-1.3201320132013201E-3</v>
      </c>
      <c r="F19" s="464"/>
      <c r="G19" s="599">
        <v>1513</v>
      </c>
      <c r="H19" s="459">
        <f t="shared" si="2"/>
        <v>0</v>
      </c>
      <c r="I19" s="148">
        <f t="shared" si="3"/>
        <v>0</v>
      </c>
    </row>
    <row r="20" spans="1:9" x14ac:dyDescent="0.2">
      <c r="A20" s="450" t="s">
        <v>13</v>
      </c>
      <c r="B20" s="598">
        <v>60</v>
      </c>
      <c r="C20" s="598">
        <v>62</v>
      </c>
      <c r="D20" s="450">
        <f t="shared" si="0"/>
        <v>2</v>
      </c>
      <c r="E20" s="184">
        <f t="shared" si="1"/>
        <v>3.3333333333333333E-2</v>
      </c>
      <c r="F20" s="464"/>
      <c r="G20" s="598">
        <v>61</v>
      </c>
      <c r="H20" s="459">
        <f t="shared" si="2"/>
        <v>-1</v>
      </c>
      <c r="I20" s="148">
        <f t="shared" si="3"/>
        <v>-1.6129032258064516E-2</v>
      </c>
    </row>
    <row r="21" spans="1:9" x14ac:dyDescent="0.2">
      <c r="A21" s="450" t="s">
        <v>14</v>
      </c>
      <c r="B21" s="598">
        <v>211</v>
      </c>
      <c r="C21" s="598">
        <v>210</v>
      </c>
      <c r="D21" s="450">
        <f t="shared" si="0"/>
        <v>-1</v>
      </c>
      <c r="E21" s="184">
        <f t="shared" si="1"/>
        <v>-4.7393364928909956E-3</v>
      </c>
      <c r="F21" s="464"/>
      <c r="G21" s="598">
        <v>209</v>
      </c>
      <c r="H21" s="459">
        <f t="shared" si="2"/>
        <v>-1</v>
      </c>
      <c r="I21" s="148">
        <f t="shared" si="3"/>
        <v>-4.7619047619047623E-3</v>
      </c>
    </row>
    <row r="22" spans="1:9" x14ac:dyDescent="0.2">
      <c r="A22" s="450" t="s">
        <v>15</v>
      </c>
      <c r="B22" s="598">
        <v>533</v>
      </c>
      <c r="C22" s="598">
        <v>881</v>
      </c>
      <c r="D22" s="450">
        <f t="shared" si="0"/>
        <v>348</v>
      </c>
      <c r="E22" s="184">
        <f t="shared" si="1"/>
        <v>0.65290806754221387</v>
      </c>
      <c r="F22" s="464"/>
      <c r="G22" s="598">
        <v>881</v>
      </c>
      <c r="H22" s="459">
        <f t="shared" si="2"/>
        <v>0</v>
      </c>
      <c r="I22" s="148">
        <f t="shared" si="3"/>
        <v>0</v>
      </c>
    </row>
    <row r="23" spans="1:9" x14ac:dyDescent="0.2">
      <c r="A23" s="450" t="s">
        <v>16</v>
      </c>
      <c r="B23" s="599">
        <v>2191</v>
      </c>
      <c r="C23" s="599">
        <v>2388</v>
      </c>
      <c r="D23" s="450">
        <f t="shared" si="0"/>
        <v>197</v>
      </c>
      <c r="E23" s="184">
        <f t="shared" si="1"/>
        <v>8.9913281606572346E-2</v>
      </c>
      <c r="F23" s="464"/>
      <c r="G23" s="599">
        <v>2388</v>
      </c>
      <c r="H23" s="459">
        <f t="shared" si="2"/>
        <v>0</v>
      </c>
      <c r="I23" s="148">
        <f t="shared" si="3"/>
        <v>0</v>
      </c>
    </row>
    <row r="24" spans="1:9" x14ac:dyDescent="0.2">
      <c r="A24" s="459" t="s">
        <v>17</v>
      </c>
      <c r="B24" s="598">
        <v>560</v>
      </c>
      <c r="C24" s="598">
        <v>689</v>
      </c>
      <c r="D24" s="459">
        <f t="shared" si="0"/>
        <v>129</v>
      </c>
      <c r="E24" s="148">
        <f t="shared" si="1"/>
        <v>0.23035714285714284</v>
      </c>
      <c r="F24" s="527"/>
      <c r="G24" s="598">
        <v>682</v>
      </c>
      <c r="H24" s="459">
        <f t="shared" si="2"/>
        <v>-7</v>
      </c>
      <c r="I24" s="148">
        <f t="shared" si="3"/>
        <v>-1.0159651669085631E-2</v>
      </c>
    </row>
    <row r="25" spans="1:9" x14ac:dyDescent="0.2">
      <c r="A25" s="450" t="s">
        <v>18</v>
      </c>
      <c r="B25" s="598">
        <v>37</v>
      </c>
      <c r="C25" s="598">
        <v>48</v>
      </c>
      <c r="D25" s="450">
        <f t="shared" si="0"/>
        <v>11</v>
      </c>
      <c r="E25" s="184">
        <f t="shared" si="1"/>
        <v>0.29729729729729731</v>
      </c>
      <c r="F25" s="464"/>
      <c r="G25" s="598">
        <v>47</v>
      </c>
      <c r="H25" s="459">
        <f t="shared" si="2"/>
        <v>-1</v>
      </c>
      <c r="I25" s="148">
        <f t="shared" si="3"/>
        <v>-2.0833333333333332E-2</v>
      </c>
    </row>
    <row r="26" spans="1:9" x14ac:dyDescent="0.2">
      <c r="A26" s="450" t="s">
        <v>19</v>
      </c>
      <c r="B26" s="598">
        <v>413</v>
      </c>
      <c r="C26" s="598">
        <v>516</v>
      </c>
      <c r="D26" s="450">
        <f t="shared" si="0"/>
        <v>103</v>
      </c>
      <c r="E26" s="184">
        <f t="shared" si="1"/>
        <v>0.24939467312348668</v>
      </c>
      <c r="F26" s="464"/>
      <c r="G26" s="598">
        <v>516</v>
      </c>
      <c r="H26" s="459">
        <f t="shared" si="2"/>
        <v>0</v>
      </c>
      <c r="I26" s="148">
        <f t="shared" si="3"/>
        <v>0</v>
      </c>
    </row>
    <row r="27" spans="1:9" x14ac:dyDescent="0.2">
      <c r="A27" s="450" t="s">
        <v>20</v>
      </c>
      <c r="B27" s="598">
        <v>151</v>
      </c>
      <c r="C27" s="598">
        <v>147</v>
      </c>
      <c r="D27" s="450">
        <f t="shared" si="0"/>
        <v>-4</v>
      </c>
      <c r="E27" s="184">
        <f t="shared" si="1"/>
        <v>-2.6490066225165563E-2</v>
      </c>
      <c r="F27" s="464"/>
      <c r="G27" s="598">
        <v>143</v>
      </c>
      <c r="H27" s="459">
        <f t="shared" si="2"/>
        <v>-4</v>
      </c>
      <c r="I27" s="148">
        <f t="shared" si="3"/>
        <v>-2.7210884353741496E-2</v>
      </c>
    </row>
    <row r="28" spans="1:9" x14ac:dyDescent="0.2">
      <c r="A28" s="450" t="s">
        <v>21</v>
      </c>
      <c r="B28" s="598">
        <v>219</v>
      </c>
      <c r="C28" s="598">
        <v>235</v>
      </c>
      <c r="D28" s="450">
        <f t="shared" si="0"/>
        <v>16</v>
      </c>
      <c r="E28" s="184">
        <f t="shared" si="1"/>
        <v>7.3059360730593603E-2</v>
      </c>
      <c r="F28" s="464"/>
      <c r="G28" s="598">
        <v>232</v>
      </c>
      <c r="H28" s="459">
        <f t="shared" si="2"/>
        <v>-3</v>
      </c>
      <c r="I28" s="148">
        <f t="shared" si="3"/>
        <v>-1.276595744680851E-2</v>
      </c>
    </row>
    <row r="29" spans="1:9" x14ac:dyDescent="0.2">
      <c r="A29" s="450" t="s">
        <v>22</v>
      </c>
      <c r="B29" s="598">
        <v>531</v>
      </c>
      <c r="C29" s="598">
        <v>448</v>
      </c>
      <c r="D29" s="450">
        <f t="shared" si="0"/>
        <v>-83</v>
      </c>
      <c r="E29" s="184">
        <f t="shared" si="1"/>
        <v>-0.15630885122410546</v>
      </c>
      <c r="F29" s="464"/>
      <c r="G29" s="598">
        <v>448</v>
      </c>
      <c r="H29" s="459">
        <f t="shared" si="2"/>
        <v>0</v>
      </c>
      <c r="I29" s="148">
        <f t="shared" si="3"/>
        <v>0</v>
      </c>
    </row>
    <row r="30" spans="1:9" x14ac:dyDescent="0.2">
      <c r="A30" s="450" t="s">
        <v>23</v>
      </c>
      <c r="B30" s="598">
        <v>47</v>
      </c>
      <c r="C30" s="598">
        <v>70</v>
      </c>
      <c r="D30" s="450">
        <f t="shared" si="0"/>
        <v>23</v>
      </c>
      <c r="E30" s="184">
        <f t="shared" si="1"/>
        <v>0.48936170212765956</v>
      </c>
      <c r="F30" s="464"/>
      <c r="G30" s="598">
        <v>69</v>
      </c>
      <c r="H30" s="459">
        <f t="shared" si="2"/>
        <v>-1</v>
      </c>
      <c r="I30" s="148">
        <f t="shared" si="3"/>
        <v>-1.4285714285714285E-2</v>
      </c>
    </row>
    <row r="31" spans="1:9" x14ac:dyDescent="0.2">
      <c r="A31" s="450" t="s">
        <v>24</v>
      </c>
      <c r="B31" s="598">
        <v>74</v>
      </c>
      <c r="C31" s="598">
        <v>65</v>
      </c>
      <c r="D31" s="450">
        <f t="shared" si="0"/>
        <v>-9</v>
      </c>
      <c r="E31" s="184">
        <f t="shared" si="1"/>
        <v>-0.12162162162162163</v>
      </c>
      <c r="F31" s="464"/>
      <c r="G31" s="598">
        <v>62</v>
      </c>
      <c r="H31" s="459">
        <f t="shared" si="2"/>
        <v>-3</v>
      </c>
      <c r="I31" s="148">
        <f t="shared" si="3"/>
        <v>-4.6153846153846156E-2</v>
      </c>
    </row>
    <row r="32" spans="1:9" x14ac:dyDescent="0.2">
      <c r="A32" s="450" t="s">
        <v>25</v>
      </c>
      <c r="B32" s="598">
        <v>202</v>
      </c>
      <c r="C32" s="598">
        <v>211</v>
      </c>
      <c r="D32" s="450">
        <f t="shared" si="0"/>
        <v>9</v>
      </c>
      <c r="E32" s="184">
        <f t="shared" si="1"/>
        <v>4.4554455445544552E-2</v>
      </c>
      <c r="F32" s="464"/>
      <c r="G32" s="598">
        <v>211</v>
      </c>
      <c r="H32" s="459">
        <f t="shared" si="2"/>
        <v>0</v>
      </c>
      <c r="I32" s="148">
        <f t="shared" si="3"/>
        <v>0</v>
      </c>
    </row>
    <row r="33" spans="1:9" x14ac:dyDescent="0.2">
      <c r="A33" s="450" t="s">
        <v>26</v>
      </c>
      <c r="B33" s="598">
        <v>81</v>
      </c>
      <c r="C33" s="598">
        <v>82</v>
      </c>
      <c r="D33" s="450">
        <f t="shared" si="0"/>
        <v>1</v>
      </c>
      <c r="E33" s="184">
        <f t="shared" si="1"/>
        <v>1.2345679012345678E-2</v>
      </c>
      <c r="F33" s="464"/>
      <c r="G33" s="598">
        <v>68</v>
      </c>
      <c r="H33" s="459">
        <f t="shared" si="2"/>
        <v>-14</v>
      </c>
      <c r="I33" s="148">
        <f t="shared" si="3"/>
        <v>-0.17073170731707318</v>
      </c>
    </row>
    <row r="34" spans="1:9" x14ac:dyDescent="0.2">
      <c r="A34" s="450" t="s">
        <v>27</v>
      </c>
      <c r="B34" s="598">
        <v>82</v>
      </c>
      <c r="C34" s="598">
        <v>130</v>
      </c>
      <c r="D34" s="450">
        <f t="shared" si="0"/>
        <v>48</v>
      </c>
      <c r="E34" s="184">
        <f t="shared" si="1"/>
        <v>0.58536585365853655</v>
      </c>
      <c r="F34" s="464"/>
      <c r="G34" s="598">
        <v>130</v>
      </c>
      <c r="H34" s="459">
        <f t="shared" si="2"/>
        <v>0</v>
      </c>
      <c r="I34" s="148">
        <f t="shared" si="3"/>
        <v>0</v>
      </c>
    </row>
    <row r="35" spans="1:9" x14ac:dyDescent="0.2">
      <c r="A35" s="450" t="s">
        <v>28</v>
      </c>
      <c r="B35" s="598">
        <v>223</v>
      </c>
      <c r="C35" s="598">
        <v>224</v>
      </c>
      <c r="D35" s="450">
        <f t="shared" si="0"/>
        <v>1</v>
      </c>
      <c r="E35" s="184">
        <f t="shared" si="1"/>
        <v>4.4843049327354259E-3</v>
      </c>
      <c r="F35" s="464"/>
      <c r="G35" s="598">
        <v>224</v>
      </c>
      <c r="H35" s="459">
        <f t="shared" si="2"/>
        <v>0</v>
      </c>
      <c r="I35" s="148">
        <f t="shared" si="3"/>
        <v>0</v>
      </c>
    </row>
    <row r="36" spans="1:9" x14ac:dyDescent="0.2">
      <c r="A36" s="450" t="s">
        <v>29</v>
      </c>
      <c r="B36" s="598">
        <v>599</v>
      </c>
      <c r="C36" s="598">
        <v>601</v>
      </c>
      <c r="D36" s="450">
        <f t="shared" si="0"/>
        <v>2</v>
      </c>
      <c r="E36" s="184">
        <f t="shared" si="1"/>
        <v>3.3388981636060101E-3</v>
      </c>
      <c r="F36" s="464"/>
      <c r="G36" s="598">
        <v>601</v>
      </c>
      <c r="H36" s="459">
        <f t="shared" si="2"/>
        <v>0</v>
      </c>
      <c r="I36" s="148">
        <f t="shared" si="3"/>
        <v>0</v>
      </c>
    </row>
    <row r="37" spans="1:9" x14ac:dyDescent="0.2">
      <c r="A37" s="450" t="s">
        <v>30</v>
      </c>
      <c r="B37" s="598">
        <v>233</v>
      </c>
      <c r="C37" s="598">
        <v>301</v>
      </c>
      <c r="D37" s="450">
        <f t="shared" si="0"/>
        <v>68</v>
      </c>
      <c r="E37" s="184">
        <f t="shared" si="1"/>
        <v>0.29184549356223177</v>
      </c>
      <c r="F37" s="464"/>
      <c r="G37" s="598">
        <v>300</v>
      </c>
      <c r="H37" s="459">
        <f t="shared" si="2"/>
        <v>-1</v>
      </c>
      <c r="I37" s="148">
        <f t="shared" si="3"/>
        <v>-3.3222591362126247E-3</v>
      </c>
    </row>
    <row r="38" spans="1:9" x14ac:dyDescent="0.2">
      <c r="A38" s="450" t="s">
        <v>31</v>
      </c>
      <c r="B38" s="598">
        <v>262</v>
      </c>
      <c r="C38" s="598">
        <v>278</v>
      </c>
      <c r="D38" s="450">
        <f t="shared" si="0"/>
        <v>16</v>
      </c>
      <c r="E38" s="184">
        <f t="shared" si="1"/>
        <v>6.1068702290076333E-2</v>
      </c>
      <c r="F38" s="464"/>
      <c r="G38" s="598">
        <v>278</v>
      </c>
      <c r="H38" s="459">
        <f t="shared" si="2"/>
        <v>0</v>
      </c>
      <c r="I38" s="148">
        <f t="shared" si="3"/>
        <v>0</v>
      </c>
    </row>
    <row r="39" spans="1:9" x14ac:dyDescent="0.2">
      <c r="A39" s="226" t="s">
        <v>32</v>
      </c>
      <c r="B39" s="600">
        <v>481</v>
      </c>
      <c r="C39" s="600">
        <v>497</v>
      </c>
      <c r="D39" s="226">
        <f t="shared" si="0"/>
        <v>16</v>
      </c>
      <c r="E39" s="185">
        <f t="shared" si="1"/>
        <v>3.3264033264033266E-2</v>
      </c>
      <c r="F39" s="464"/>
      <c r="G39" s="600">
        <v>486</v>
      </c>
      <c r="H39" s="461">
        <f t="shared" si="2"/>
        <v>-11</v>
      </c>
      <c r="I39" s="149">
        <f t="shared" si="3"/>
        <v>-2.2132796780684104E-2</v>
      </c>
    </row>
    <row r="41" spans="1:9" x14ac:dyDescent="0.2">
      <c r="A41" t="s">
        <v>346</v>
      </c>
    </row>
    <row r="43" spans="1:9" x14ac:dyDescent="0.2">
      <c r="A43" t="s">
        <v>347</v>
      </c>
    </row>
    <row r="45" spans="1:9" x14ac:dyDescent="0.2">
      <c r="A45" t="s">
        <v>348</v>
      </c>
    </row>
    <row r="46" spans="1:9" x14ac:dyDescent="0.2">
      <c r="A46" t="s">
        <v>349</v>
      </c>
    </row>
    <row r="47" spans="1:9" x14ac:dyDescent="0.2">
      <c r="A47" t="s">
        <v>350</v>
      </c>
    </row>
    <row r="49" spans="1:1" x14ac:dyDescent="0.2">
      <c r="A49" t="s">
        <v>356</v>
      </c>
    </row>
    <row r="50" spans="1:1" x14ac:dyDescent="0.2">
      <c r="A50" t="s">
        <v>351</v>
      </c>
    </row>
  </sheetData>
  <mergeCells count="1">
    <mergeCell ref="B5:I5"/>
  </mergeCell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74"/>
  <sheetViews>
    <sheetView showGridLines="0" zoomScaleNormal="100" workbookViewId="0">
      <selection activeCell="A22" sqref="A22"/>
    </sheetView>
  </sheetViews>
  <sheetFormatPr defaultColWidth="11.42578125" defaultRowHeight="12.75" x14ac:dyDescent="0.2"/>
  <cols>
    <col min="1" max="1" customWidth="true" style="47" width="22.42578125" collapsed="false"/>
    <col min="2" max="4" customWidth="true" style="64" width="10.7109375" collapsed="false"/>
    <col min="5" max="19" customWidth="true" style="47" width="10.7109375" collapsed="false"/>
    <col min="20" max="21" customWidth="true" style="47" width="11.28515625" collapsed="false"/>
    <col min="22" max="244" customWidth="true" style="47" width="11.42578125" collapsed="false"/>
    <col min="245" max="245" customWidth="true" style="47" width="25.0" collapsed="false"/>
    <col min="246" max="16384" style="47" width="11.42578125" collapsed="false"/>
  </cols>
  <sheetData>
    <row r="1" spans="1:22" x14ac:dyDescent="0.2">
      <c r="A1" s="51" t="s">
        <v>385</v>
      </c>
      <c r="D1" s="65"/>
      <c r="U1" s="159" t="s">
        <v>131</v>
      </c>
    </row>
    <row r="2" spans="1:22" ht="13.5" thickBot="1" x14ac:dyDescent="0.25">
      <c r="A2" s="420"/>
      <c r="B2" s="66"/>
      <c r="C2" s="66"/>
      <c r="V2" s="65"/>
    </row>
    <row r="3" spans="1:22" s="11" customFormat="1" ht="12.75" customHeight="1" x14ac:dyDescent="0.2">
      <c r="A3" s="635"/>
      <c r="B3" s="700" t="s">
        <v>213</v>
      </c>
      <c r="C3" s="700" t="s">
        <v>226</v>
      </c>
      <c r="D3" s="700" t="s">
        <v>227</v>
      </c>
      <c r="E3" s="700" t="s">
        <v>228</v>
      </c>
      <c r="F3" s="700" t="s">
        <v>229</v>
      </c>
      <c r="G3" s="700" t="s">
        <v>230</v>
      </c>
      <c r="H3" s="700" t="s">
        <v>231</v>
      </c>
      <c r="I3" s="700" t="s">
        <v>232</v>
      </c>
      <c r="J3" s="700" t="s">
        <v>233</v>
      </c>
      <c r="K3" s="700" t="s">
        <v>234</v>
      </c>
      <c r="L3" s="700" t="s">
        <v>235</v>
      </c>
      <c r="M3" s="700" t="s">
        <v>236</v>
      </c>
      <c r="N3" s="700" t="s">
        <v>237</v>
      </c>
      <c r="O3" s="700" t="s">
        <v>238</v>
      </c>
      <c r="P3" s="700" t="s">
        <v>239</v>
      </c>
      <c r="Q3" s="700" t="s">
        <v>263</v>
      </c>
      <c r="R3" s="702" t="s">
        <v>266</v>
      </c>
      <c r="S3" s="702" t="s">
        <v>384</v>
      </c>
      <c r="T3" s="698" t="s">
        <v>386</v>
      </c>
      <c r="U3" s="699"/>
    </row>
    <row r="4" spans="1:22" s="11" customFormat="1" ht="25.5" customHeight="1" thickBot="1" x14ac:dyDescent="0.25">
      <c r="A4" s="636"/>
      <c r="B4" s="701"/>
      <c r="C4" s="701"/>
      <c r="D4" s="701"/>
      <c r="E4" s="701"/>
      <c r="F4" s="701"/>
      <c r="G4" s="701"/>
      <c r="H4" s="701"/>
      <c r="I4" s="701"/>
      <c r="J4" s="701"/>
      <c r="K4" s="701"/>
      <c r="L4" s="701"/>
      <c r="M4" s="701"/>
      <c r="N4" s="701"/>
      <c r="O4" s="701"/>
      <c r="P4" s="701"/>
      <c r="Q4" s="701"/>
      <c r="R4" s="703"/>
      <c r="S4" s="703"/>
      <c r="T4" s="421" t="s">
        <v>140</v>
      </c>
      <c r="U4" s="422" t="s">
        <v>141</v>
      </c>
    </row>
    <row r="5" spans="1:22" s="11" customFormat="1" x14ac:dyDescent="0.2">
      <c r="A5" s="17" t="s">
        <v>33</v>
      </c>
      <c r="B5" s="18">
        <v>4153</v>
      </c>
      <c r="C5" s="18">
        <v>5403</v>
      </c>
      <c r="D5" s="18">
        <v>6445</v>
      </c>
      <c r="E5" s="18">
        <v>7301</v>
      </c>
      <c r="F5" s="18">
        <v>7985</v>
      </c>
      <c r="G5" s="18">
        <v>8577</v>
      </c>
      <c r="H5" s="18">
        <v>9535</v>
      </c>
      <c r="I5" s="18">
        <v>10053</v>
      </c>
      <c r="J5" s="18">
        <v>10729</v>
      </c>
      <c r="K5" s="18">
        <v>11254</v>
      </c>
      <c r="L5" s="18">
        <v>10750</v>
      </c>
      <c r="M5" s="18">
        <v>10471</v>
      </c>
      <c r="N5" s="18">
        <v>10281</v>
      </c>
      <c r="O5" s="18">
        <v>10567</v>
      </c>
      <c r="P5" s="18">
        <v>10543</v>
      </c>
      <c r="Q5" s="99">
        <v>10873</v>
      </c>
      <c r="R5" s="99">
        <v>10933</v>
      </c>
      <c r="S5" s="99">
        <v>10989</v>
      </c>
      <c r="T5" s="423">
        <f>S5-R5</f>
        <v>56</v>
      </c>
      <c r="U5" s="424">
        <f>T5/R5</f>
        <v>5.122107381322601E-3</v>
      </c>
      <c r="V5" s="234"/>
    </row>
    <row r="6" spans="1:22" s="11" customFormat="1" ht="20.100000000000001" customHeight="1" x14ac:dyDescent="0.2">
      <c r="A6" s="20" t="s">
        <v>1</v>
      </c>
      <c r="B6" s="21">
        <v>32</v>
      </c>
      <c r="C6" s="21">
        <v>80</v>
      </c>
      <c r="D6" s="21">
        <v>76</v>
      </c>
      <c r="E6" s="21">
        <v>93</v>
      </c>
      <c r="F6" s="21">
        <v>122</v>
      </c>
      <c r="G6" s="21">
        <v>143</v>
      </c>
      <c r="H6" s="21">
        <v>192</v>
      </c>
      <c r="I6" s="21">
        <v>216</v>
      </c>
      <c r="J6" s="21">
        <v>313</v>
      </c>
      <c r="K6" s="24">
        <v>391</v>
      </c>
      <c r="L6" s="24">
        <v>401</v>
      </c>
      <c r="M6" s="24">
        <v>324</v>
      </c>
      <c r="N6" s="24">
        <v>362</v>
      </c>
      <c r="O6" s="24">
        <v>456</v>
      </c>
      <c r="P6" s="24">
        <v>462</v>
      </c>
      <c r="Q6" s="24">
        <v>447</v>
      </c>
      <c r="R6" s="24">
        <v>426</v>
      </c>
      <c r="S6" s="24">
        <v>394</v>
      </c>
      <c r="T6" s="425">
        <f t="shared" ref="T6:T37" si="0">S6-R6</f>
        <v>-32</v>
      </c>
      <c r="U6" s="426">
        <f t="shared" ref="U6:U37" si="1">T6/R6</f>
        <v>-7.5117370892018781E-2</v>
      </c>
    </row>
    <row r="7" spans="1:22" s="11" customFormat="1" x14ac:dyDescent="0.2">
      <c r="A7" s="20" t="s">
        <v>2</v>
      </c>
      <c r="B7" s="21">
        <v>74</v>
      </c>
      <c r="C7" s="21">
        <v>101</v>
      </c>
      <c r="D7" s="21">
        <v>144</v>
      </c>
      <c r="E7" s="21">
        <v>164</v>
      </c>
      <c r="F7" s="21">
        <v>194</v>
      </c>
      <c r="G7" s="21">
        <v>246</v>
      </c>
      <c r="H7" s="21">
        <v>292</v>
      </c>
      <c r="I7" s="21">
        <v>337</v>
      </c>
      <c r="J7" s="21">
        <v>433</v>
      </c>
      <c r="K7" s="24">
        <v>451</v>
      </c>
      <c r="L7" s="24">
        <v>456</v>
      </c>
      <c r="M7" s="24">
        <v>447</v>
      </c>
      <c r="N7" s="24">
        <v>398</v>
      </c>
      <c r="O7" s="24">
        <v>419</v>
      </c>
      <c r="P7" s="24">
        <v>407</v>
      </c>
      <c r="Q7" s="24">
        <v>367</v>
      </c>
      <c r="R7" s="24">
        <v>393</v>
      </c>
      <c r="S7" s="24">
        <v>373</v>
      </c>
      <c r="T7" s="425">
        <f t="shared" si="0"/>
        <v>-20</v>
      </c>
      <c r="U7" s="426">
        <f t="shared" si="1"/>
        <v>-5.0890585241730277E-2</v>
      </c>
    </row>
    <row r="8" spans="1:22" s="11" customFormat="1" x14ac:dyDescent="0.2">
      <c r="A8" s="20" t="s">
        <v>3</v>
      </c>
      <c r="B8" s="21">
        <v>35</v>
      </c>
      <c r="C8" s="21">
        <v>43</v>
      </c>
      <c r="D8" s="21">
        <v>53</v>
      </c>
      <c r="E8" s="21">
        <v>76</v>
      </c>
      <c r="F8" s="21">
        <v>138</v>
      </c>
      <c r="G8" s="21">
        <v>103</v>
      </c>
      <c r="H8" s="21">
        <v>136</v>
      </c>
      <c r="I8" s="21">
        <v>148</v>
      </c>
      <c r="J8" s="21">
        <v>134</v>
      </c>
      <c r="K8" s="24">
        <v>115</v>
      </c>
      <c r="L8" s="24">
        <v>122</v>
      </c>
      <c r="M8" s="24">
        <v>139</v>
      </c>
      <c r="N8" s="24">
        <v>126</v>
      </c>
      <c r="O8" s="24">
        <v>122</v>
      </c>
      <c r="P8" s="24">
        <v>121</v>
      </c>
      <c r="Q8" s="24">
        <v>132</v>
      </c>
      <c r="R8" s="24">
        <v>127</v>
      </c>
      <c r="S8" s="24">
        <v>107</v>
      </c>
      <c r="T8" s="425">
        <f t="shared" si="0"/>
        <v>-20</v>
      </c>
      <c r="U8" s="426">
        <f t="shared" si="1"/>
        <v>-0.15748031496062992</v>
      </c>
    </row>
    <row r="9" spans="1:22" s="11" customFormat="1" x14ac:dyDescent="0.2">
      <c r="A9" s="20" t="s">
        <v>4</v>
      </c>
      <c r="B9" s="21">
        <v>41</v>
      </c>
      <c r="C9" s="21">
        <v>118</v>
      </c>
      <c r="D9" s="21">
        <v>144</v>
      </c>
      <c r="E9" s="21">
        <v>163</v>
      </c>
      <c r="F9" s="21">
        <v>199</v>
      </c>
      <c r="G9" s="21">
        <v>212</v>
      </c>
      <c r="H9" s="21">
        <v>174</v>
      </c>
      <c r="I9" s="21">
        <v>181</v>
      </c>
      <c r="J9" s="21">
        <v>180</v>
      </c>
      <c r="K9" s="24">
        <v>155</v>
      </c>
      <c r="L9" s="24">
        <v>156</v>
      </c>
      <c r="M9" s="24">
        <v>138</v>
      </c>
      <c r="N9" s="24">
        <v>129</v>
      </c>
      <c r="O9" s="24">
        <v>116</v>
      </c>
      <c r="P9" s="24">
        <v>109</v>
      </c>
      <c r="Q9" s="24">
        <v>116</v>
      </c>
      <c r="R9" s="24">
        <v>125</v>
      </c>
      <c r="S9" s="24">
        <v>118</v>
      </c>
      <c r="T9" s="425">
        <f t="shared" si="0"/>
        <v>-7</v>
      </c>
      <c r="U9" s="426">
        <f t="shared" si="1"/>
        <v>-5.6000000000000001E-2</v>
      </c>
    </row>
    <row r="10" spans="1:22" s="11" customFormat="1" ht="20.100000000000001" customHeight="1" x14ac:dyDescent="0.2">
      <c r="A10" s="20" t="s">
        <v>5</v>
      </c>
      <c r="B10" s="21">
        <v>55</v>
      </c>
      <c r="C10" s="21">
        <v>72</v>
      </c>
      <c r="D10" s="21">
        <v>101</v>
      </c>
      <c r="E10" s="21">
        <v>114</v>
      </c>
      <c r="F10" s="21">
        <v>108</v>
      </c>
      <c r="G10" s="21">
        <v>134</v>
      </c>
      <c r="H10" s="21">
        <v>104</v>
      </c>
      <c r="I10" s="21">
        <v>111</v>
      </c>
      <c r="J10" s="21">
        <v>89</v>
      </c>
      <c r="K10" s="24">
        <v>123</v>
      </c>
      <c r="L10" s="24">
        <v>133</v>
      </c>
      <c r="M10" s="24">
        <v>130</v>
      </c>
      <c r="N10" s="24">
        <v>133</v>
      </c>
      <c r="O10" s="24">
        <v>119</v>
      </c>
      <c r="P10" s="24">
        <v>131</v>
      </c>
      <c r="Q10" s="24">
        <v>101</v>
      </c>
      <c r="R10" s="24">
        <v>124</v>
      </c>
      <c r="S10" s="24">
        <v>116</v>
      </c>
      <c r="T10" s="425">
        <f t="shared" si="0"/>
        <v>-8</v>
      </c>
      <c r="U10" s="426">
        <f t="shared" si="1"/>
        <v>-6.4516129032258063E-2</v>
      </c>
    </row>
    <row r="11" spans="1:22" s="11" customFormat="1" x14ac:dyDescent="0.2">
      <c r="A11" s="20" t="s">
        <v>6</v>
      </c>
      <c r="B11" s="21">
        <v>103</v>
      </c>
      <c r="C11" s="21">
        <v>154</v>
      </c>
      <c r="D11" s="21">
        <v>188</v>
      </c>
      <c r="E11" s="21">
        <v>250</v>
      </c>
      <c r="F11" s="21">
        <v>238</v>
      </c>
      <c r="G11" s="21">
        <v>262</v>
      </c>
      <c r="H11" s="21">
        <v>277</v>
      </c>
      <c r="I11" s="21">
        <v>263</v>
      </c>
      <c r="J11" s="21">
        <v>307</v>
      </c>
      <c r="K11" s="24">
        <v>254</v>
      </c>
      <c r="L11" s="24">
        <v>283</v>
      </c>
      <c r="M11" s="24">
        <v>273</v>
      </c>
      <c r="N11" s="24">
        <v>274</v>
      </c>
      <c r="O11" s="24">
        <v>273</v>
      </c>
      <c r="P11" s="24">
        <v>240</v>
      </c>
      <c r="Q11" s="24">
        <v>199</v>
      </c>
      <c r="R11" s="24">
        <v>160</v>
      </c>
      <c r="S11" s="24">
        <v>181</v>
      </c>
      <c r="T11" s="425">
        <f t="shared" si="0"/>
        <v>21</v>
      </c>
      <c r="U11" s="426">
        <f t="shared" si="1"/>
        <v>0.13125000000000001</v>
      </c>
    </row>
    <row r="12" spans="1:22" s="11" customFormat="1" x14ac:dyDescent="0.2">
      <c r="A12" s="20" t="s">
        <v>7</v>
      </c>
      <c r="B12" s="21">
        <v>101</v>
      </c>
      <c r="C12" s="21">
        <v>131</v>
      </c>
      <c r="D12" s="21">
        <v>121</v>
      </c>
      <c r="E12" s="21">
        <v>171</v>
      </c>
      <c r="F12" s="21">
        <v>198</v>
      </c>
      <c r="G12" s="21">
        <v>154</v>
      </c>
      <c r="H12" s="21">
        <v>156</v>
      </c>
      <c r="I12" s="21">
        <v>185</v>
      </c>
      <c r="J12" s="21">
        <v>176</v>
      </c>
      <c r="K12" s="24">
        <v>319</v>
      </c>
      <c r="L12" s="24">
        <v>311</v>
      </c>
      <c r="M12" s="24">
        <v>317</v>
      </c>
      <c r="N12" s="24">
        <v>285</v>
      </c>
      <c r="O12" s="24">
        <v>279</v>
      </c>
      <c r="P12" s="24">
        <v>283</v>
      </c>
      <c r="Q12" s="24">
        <v>252</v>
      </c>
      <c r="R12" s="24">
        <v>254</v>
      </c>
      <c r="S12" s="24">
        <v>262</v>
      </c>
      <c r="T12" s="425">
        <f t="shared" si="0"/>
        <v>8</v>
      </c>
      <c r="U12" s="426">
        <f t="shared" si="1"/>
        <v>3.1496062992125984E-2</v>
      </c>
    </row>
    <row r="13" spans="1:22" s="11" customFormat="1" x14ac:dyDescent="0.2">
      <c r="A13" s="20" t="s">
        <v>8</v>
      </c>
      <c r="B13" s="21">
        <v>16</v>
      </c>
      <c r="C13" s="21">
        <v>44</v>
      </c>
      <c r="D13" s="21">
        <v>51</v>
      </c>
      <c r="E13" s="21">
        <v>71</v>
      </c>
      <c r="F13" s="21">
        <v>100</v>
      </c>
      <c r="G13" s="21">
        <v>99</v>
      </c>
      <c r="H13" s="21">
        <v>107</v>
      </c>
      <c r="I13" s="21">
        <v>123</v>
      </c>
      <c r="J13" s="21">
        <v>93</v>
      </c>
      <c r="K13" s="24">
        <v>69</v>
      </c>
      <c r="L13" s="24">
        <v>57</v>
      </c>
      <c r="M13" s="24">
        <v>28</v>
      </c>
      <c r="N13" s="24">
        <v>40</v>
      </c>
      <c r="O13" s="24">
        <v>31</v>
      </c>
      <c r="P13" s="24">
        <v>49</v>
      </c>
      <c r="Q13" s="24">
        <v>73</v>
      </c>
      <c r="R13" s="24">
        <v>73</v>
      </c>
      <c r="S13" s="24">
        <v>83</v>
      </c>
      <c r="T13" s="425">
        <f t="shared" si="0"/>
        <v>10</v>
      </c>
      <c r="U13" s="426">
        <f t="shared" si="1"/>
        <v>0.13698630136986301</v>
      </c>
    </row>
    <row r="14" spans="1:22" s="11" customFormat="1" ht="20.100000000000001" customHeight="1" x14ac:dyDescent="0.2">
      <c r="A14" s="20" t="s">
        <v>9</v>
      </c>
      <c r="B14" s="21">
        <v>64</v>
      </c>
      <c r="C14" s="21">
        <v>84</v>
      </c>
      <c r="D14" s="21">
        <v>112</v>
      </c>
      <c r="E14" s="21">
        <v>116</v>
      </c>
      <c r="F14" s="21">
        <v>116</v>
      </c>
      <c r="G14" s="21">
        <v>122</v>
      </c>
      <c r="H14" s="21">
        <v>149</v>
      </c>
      <c r="I14" s="21">
        <v>154</v>
      </c>
      <c r="J14" s="21">
        <v>179</v>
      </c>
      <c r="K14" s="24">
        <v>187</v>
      </c>
      <c r="L14" s="24">
        <v>181</v>
      </c>
      <c r="M14" s="24">
        <v>161</v>
      </c>
      <c r="N14" s="24">
        <v>144</v>
      </c>
      <c r="O14" s="24">
        <v>153</v>
      </c>
      <c r="P14" s="24">
        <v>169</v>
      </c>
      <c r="Q14" s="24">
        <v>210</v>
      </c>
      <c r="R14" s="24">
        <v>187</v>
      </c>
      <c r="S14" s="24">
        <v>182</v>
      </c>
      <c r="T14" s="425">
        <f t="shared" si="0"/>
        <v>-5</v>
      </c>
      <c r="U14" s="426">
        <f t="shared" si="1"/>
        <v>-2.6737967914438502E-2</v>
      </c>
    </row>
    <row r="15" spans="1:22" s="11" customFormat="1" x14ac:dyDescent="0.2">
      <c r="A15" s="20" t="s">
        <v>10</v>
      </c>
      <c r="B15" s="21">
        <v>69</v>
      </c>
      <c r="C15" s="21">
        <v>86</v>
      </c>
      <c r="D15" s="21">
        <v>111</v>
      </c>
      <c r="E15" s="21">
        <v>187</v>
      </c>
      <c r="F15" s="21">
        <v>188</v>
      </c>
      <c r="G15" s="21">
        <v>192</v>
      </c>
      <c r="H15" s="21">
        <v>207</v>
      </c>
      <c r="I15" s="21">
        <v>261</v>
      </c>
      <c r="J15" s="21">
        <v>272</v>
      </c>
      <c r="K15" s="24">
        <v>258</v>
      </c>
      <c r="L15" s="24">
        <v>266</v>
      </c>
      <c r="M15" s="24">
        <v>300</v>
      </c>
      <c r="N15" s="24">
        <v>319</v>
      </c>
      <c r="O15" s="24">
        <v>366</v>
      </c>
      <c r="P15" s="24">
        <v>410</v>
      </c>
      <c r="Q15" s="24">
        <v>440</v>
      </c>
      <c r="R15" s="24">
        <v>398</v>
      </c>
      <c r="S15" s="24">
        <v>405</v>
      </c>
      <c r="T15" s="425">
        <f t="shared" si="0"/>
        <v>7</v>
      </c>
      <c r="U15" s="426">
        <f t="shared" si="1"/>
        <v>1.7587939698492462E-2</v>
      </c>
    </row>
    <row r="16" spans="1:22" s="11" customFormat="1" x14ac:dyDescent="0.2">
      <c r="A16" s="20" t="s">
        <v>11</v>
      </c>
      <c r="B16" s="21">
        <v>9</v>
      </c>
      <c r="C16" s="21">
        <v>18</v>
      </c>
      <c r="D16" s="21">
        <v>24</v>
      </c>
      <c r="E16" s="21">
        <v>31</v>
      </c>
      <c r="F16" s="21">
        <v>25</v>
      </c>
      <c r="G16" s="21">
        <v>31</v>
      </c>
      <c r="H16" s="21">
        <v>38</v>
      </c>
      <c r="I16" s="21">
        <v>35</v>
      </c>
      <c r="J16" s="21">
        <v>39</v>
      </c>
      <c r="K16" s="24">
        <v>35</v>
      </c>
      <c r="L16" s="24">
        <v>45</v>
      </c>
      <c r="M16" s="24">
        <v>36</v>
      </c>
      <c r="N16" s="24">
        <v>41</v>
      </c>
      <c r="O16" s="24">
        <v>50</v>
      </c>
      <c r="P16" s="24">
        <v>55</v>
      </c>
      <c r="Q16" s="24">
        <v>55</v>
      </c>
      <c r="R16" s="24">
        <v>55</v>
      </c>
      <c r="S16" s="24">
        <v>63</v>
      </c>
      <c r="T16" s="425">
        <f t="shared" si="0"/>
        <v>8</v>
      </c>
      <c r="U16" s="426">
        <f t="shared" si="1"/>
        <v>0.14545454545454545</v>
      </c>
    </row>
    <row r="17" spans="1:21" s="11" customFormat="1" x14ac:dyDescent="0.2">
      <c r="A17" s="20" t="s">
        <v>142</v>
      </c>
      <c r="B17" s="21">
        <v>358</v>
      </c>
      <c r="C17" s="21">
        <v>397</v>
      </c>
      <c r="D17" s="21">
        <v>510</v>
      </c>
      <c r="E17" s="21">
        <v>525</v>
      </c>
      <c r="F17" s="21">
        <v>557</v>
      </c>
      <c r="G17" s="21">
        <v>595</v>
      </c>
      <c r="H17" s="21">
        <v>691</v>
      </c>
      <c r="I17" s="21">
        <v>685</v>
      </c>
      <c r="J17" s="21">
        <v>661</v>
      </c>
      <c r="K17" s="24">
        <v>750</v>
      </c>
      <c r="L17" s="24">
        <v>752</v>
      </c>
      <c r="M17" s="24">
        <v>840</v>
      </c>
      <c r="N17" s="24">
        <v>972</v>
      </c>
      <c r="O17" s="24">
        <v>943</v>
      </c>
      <c r="P17" s="24">
        <v>1026</v>
      </c>
      <c r="Q17" s="24">
        <v>1246</v>
      </c>
      <c r="R17" s="24">
        <v>1379</v>
      </c>
      <c r="S17" s="24">
        <v>1515</v>
      </c>
      <c r="T17" s="425">
        <f t="shared" si="0"/>
        <v>136</v>
      </c>
      <c r="U17" s="426">
        <f t="shared" si="1"/>
        <v>9.8622189992748369E-2</v>
      </c>
    </row>
    <row r="18" spans="1:21" s="11" customFormat="1" ht="20.100000000000001" customHeight="1" x14ac:dyDescent="0.2">
      <c r="A18" s="20" t="s">
        <v>13</v>
      </c>
      <c r="B18" s="21">
        <v>7</v>
      </c>
      <c r="C18" s="21">
        <v>15</v>
      </c>
      <c r="D18" s="21">
        <v>20</v>
      </c>
      <c r="E18" s="21">
        <v>41</v>
      </c>
      <c r="F18" s="21">
        <v>48</v>
      </c>
      <c r="G18" s="21">
        <v>61</v>
      </c>
      <c r="H18" s="21">
        <v>52</v>
      </c>
      <c r="I18" s="21">
        <v>59</v>
      </c>
      <c r="J18" s="21">
        <v>66</v>
      </c>
      <c r="K18" s="24">
        <v>80</v>
      </c>
      <c r="L18" s="24">
        <v>82</v>
      </c>
      <c r="M18" s="24">
        <v>72</v>
      </c>
      <c r="N18" s="24">
        <v>75</v>
      </c>
      <c r="O18" s="24">
        <v>71</v>
      </c>
      <c r="P18" s="24">
        <v>71</v>
      </c>
      <c r="Q18" s="24">
        <v>65</v>
      </c>
      <c r="R18" s="24">
        <v>63</v>
      </c>
      <c r="S18" s="24">
        <v>60</v>
      </c>
      <c r="T18" s="425">
        <f t="shared" si="0"/>
        <v>-3</v>
      </c>
      <c r="U18" s="426">
        <f t="shared" si="1"/>
        <v>-4.7619047619047616E-2</v>
      </c>
    </row>
    <row r="19" spans="1:21" s="11" customFormat="1" x14ac:dyDescent="0.2">
      <c r="A19" s="20" t="s">
        <v>14</v>
      </c>
      <c r="B19" s="21">
        <v>57</v>
      </c>
      <c r="C19" s="21">
        <v>149</v>
      </c>
      <c r="D19" s="21">
        <v>156</v>
      </c>
      <c r="E19" s="21">
        <v>175</v>
      </c>
      <c r="F19" s="21">
        <v>192</v>
      </c>
      <c r="G19" s="21">
        <v>233</v>
      </c>
      <c r="H19" s="21">
        <v>334</v>
      </c>
      <c r="I19" s="21">
        <v>509</v>
      </c>
      <c r="J19" s="21">
        <v>312</v>
      </c>
      <c r="K19" s="24">
        <v>296</v>
      </c>
      <c r="L19" s="24">
        <v>311</v>
      </c>
      <c r="M19" s="24">
        <v>335</v>
      </c>
      <c r="N19" s="24">
        <v>288</v>
      </c>
      <c r="O19" s="24">
        <v>334</v>
      </c>
      <c r="P19" s="24">
        <v>186</v>
      </c>
      <c r="Q19" s="24">
        <v>195</v>
      </c>
      <c r="R19" s="24">
        <v>185</v>
      </c>
      <c r="S19" s="24">
        <v>211</v>
      </c>
      <c r="T19" s="425">
        <f t="shared" si="0"/>
        <v>26</v>
      </c>
      <c r="U19" s="426">
        <f t="shared" si="1"/>
        <v>0.14054054054054055</v>
      </c>
    </row>
    <row r="20" spans="1:21" s="11" customFormat="1" x14ac:dyDescent="0.2">
      <c r="A20" s="20" t="s">
        <v>15</v>
      </c>
      <c r="B20" s="21">
        <v>216</v>
      </c>
      <c r="C20" s="21">
        <v>282</v>
      </c>
      <c r="D20" s="21">
        <v>352</v>
      </c>
      <c r="E20" s="21">
        <v>330</v>
      </c>
      <c r="F20" s="21">
        <v>369</v>
      </c>
      <c r="G20" s="21">
        <v>430</v>
      </c>
      <c r="H20" s="21">
        <v>406</v>
      </c>
      <c r="I20" s="21">
        <v>449</v>
      </c>
      <c r="J20" s="21">
        <v>483</v>
      </c>
      <c r="K20" s="24">
        <v>567</v>
      </c>
      <c r="L20" s="24">
        <v>671</v>
      </c>
      <c r="M20" s="24">
        <v>565</v>
      </c>
      <c r="N20" s="24">
        <v>565</v>
      </c>
      <c r="O20" s="24">
        <v>525</v>
      </c>
      <c r="P20" s="24">
        <v>502</v>
      </c>
      <c r="Q20" s="24">
        <v>515</v>
      </c>
      <c r="R20" s="24">
        <v>510</v>
      </c>
      <c r="S20" s="24">
        <v>533</v>
      </c>
      <c r="T20" s="425">
        <f t="shared" si="0"/>
        <v>23</v>
      </c>
      <c r="U20" s="426">
        <f t="shared" si="1"/>
        <v>4.5098039215686274E-2</v>
      </c>
    </row>
    <row r="21" spans="1:21" s="11" customFormat="1" x14ac:dyDescent="0.2">
      <c r="A21" s="20" t="s">
        <v>16</v>
      </c>
      <c r="B21" s="21">
        <v>1507</v>
      </c>
      <c r="C21" s="21">
        <v>1725</v>
      </c>
      <c r="D21" s="21">
        <v>2024</v>
      </c>
      <c r="E21" s="21">
        <v>2084</v>
      </c>
      <c r="F21" s="21">
        <v>2168</v>
      </c>
      <c r="G21" s="21">
        <v>2094</v>
      </c>
      <c r="H21" s="21">
        <v>2561</v>
      </c>
      <c r="I21" s="21">
        <v>2150</v>
      </c>
      <c r="J21" s="21">
        <v>2214</v>
      </c>
      <c r="K21" s="24">
        <v>2217</v>
      </c>
      <c r="L21" s="24">
        <v>1915</v>
      </c>
      <c r="M21" s="24">
        <v>1814</v>
      </c>
      <c r="N21" s="24">
        <v>1738</v>
      </c>
      <c r="O21" s="24">
        <v>1831</v>
      </c>
      <c r="P21" s="24">
        <v>2010</v>
      </c>
      <c r="Q21" s="24">
        <v>2071</v>
      </c>
      <c r="R21" s="24">
        <v>2149</v>
      </c>
      <c r="S21" s="24">
        <v>2191</v>
      </c>
      <c r="T21" s="425">
        <f t="shared" si="0"/>
        <v>42</v>
      </c>
      <c r="U21" s="426">
        <f t="shared" si="1"/>
        <v>1.9543973941368076E-2</v>
      </c>
    </row>
    <row r="22" spans="1:21" s="11" customFormat="1" ht="20.100000000000001" customHeight="1" x14ac:dyDescent="0.2">
      <c r="A22" s="20" t="s">
        <v>17</v>
      </c>
      <c r="B22" s="21">
        <v>89</v>
      </c>
      <c r="C22" s="21">
        <v>145</v>
      </c>
      <c r="D22" s="21">
        <v>227</v>
      </c>
      <c r="E22" s="21">
        <v>327</v>
      </c>
      <c r="F22" s="21">
        <v>316</v>
      </c>
      <c r="G22" s="21">
        <v>368</v>
      </c>
      <c r="H22" s="21">
        <v>454</v>
      </c>
      <c r="I22" s="21">
        <v>612</v>
      </c>
      <c r="J22" s="21">
        <v>697</v>
      </c>
      <c r="K22" s="24">
        <v>799</v>
      </c>
      <c r="L22" s="24">
        <v>575</v>
      </c>
      <c r="M22" s="24">
        <v>477</v>
      </c>
      <c r="N22" s="24">
        <v>458</v>
      </c>
      <c r="O22" s="24">
        <v>626</v>
      </c>
      <c r="P22" s="24">
        <v>541</v>
      </c>
      <c r="Q22" s="24">
        <v>658</v>
      </c>
      <c r="R22" s="24">
        <v>608</v>
      </c>
      <c r="S22" s="24">
        <v>560</v>
      </c>
      <c r="T22" s="425">
        <f t="shared" si="0"/>
        <v>-48</v>
      </c>
      <c r="U22" s="426">
        <f t="shared" si="1"/>
        <v>-7.8947368421052627E-2</v>
      </c>
    </row>
    <row r="23" spans="1:21" s="11" customFormat="1" x14ac:dyDescent="0.2">
      <c r="A23" s="20" t="s">
        <v>18</v>
      </c>
      <c r="B23" s="21">
        <v>34</v>
      </c>
      <c r="C23" s="21">
        <v>80</v>
      </c>
      <c r="D23" s="21">
        <v>99</v>
      </c>
      <c r="E23" s="21">
        <v>97</v>
      </c>
      <c r="F23" s="21">
        <v>97</v>
      </c>
      <c r="G23" s="21">
        <v>113</v>
      </c>
      <c r="H23" s="21">
        <v>91</v>
      </c>
      <c r="I23" s="21">
        <v>99</v>
      </c>
      <c r="J23" s="21">
        <v>102</v>
      </c>
      <c r="K23" s="24">
        <v>98</v>
      </c>
      <c r="L23" s="24">
        <v>91</v>
      </c>
      <c r="M23" s="24">
        <v>72</v>
      </c>
      <c r="N23" s="24">
        <v>72</v>
      </c>
      <c r="O23" s="24">
        <v>56</v>
      </c>
      <c r="P23" s="24">
        <v>51</v>
      </c>
      <c r="Q23" s="24">
        <v>46</v>
      </c>
      <c r="R23" s="24">
        <v>50</v>
      </c>
      <c r="S23" s="24">
        <v>37</v>
      </c>
      <c r="T23" s="425">
        <f t="shared" si="0"/>
        <v>-13</v>
      </c>
      <c r="U23" s="426">
        <f t="shared" si="1"/>
        <v>-0.26</v>
      </c>
    </row>
    <row r="24" spans="1:21" s="11" customFormat="1" x14ac:dyDescent="0.2">
      <c r="A24" s="20" t="s">
        <v>19</v>
      </c>
      <c r="B24" s="21">
        <v>21</v>
      </c>
      <c r="C24" s="21">
        <v>84</v>
      </c>
      <c r="D24" s="21">
        <v>14</v>
      </c>
      <c r="E24" s="21">
        <v>154</v>
      </c>
      <c r="F24" s="21">
        <v>131</v>
      </c>
      <c r="G24" s="21">
        <v>310</v>
      </c>
      <c r="H24" s="21">
        <v>195</v>
      </c>
      <c r="I24" s="21">
        <v>308</v>
      </c>
      <c r="J24" s="21">
        <v>464</v>
      </c>
      <c r="K24" s="24">
        <v>554</v>
      </c>
      <c r="L24" s="24">
        <v>489</v>
      </c>
      <c r="M24" s="24">
        <v>522</v>
      </c>
      <c r="N24" s="24">
        <v>514</v>
      </c>
      <c r="O24" s="24">
        <v>491</v>
      </c>
      <c r="P24" s="24">
        <v>527</v>
      </c>
      <c r="Q24" s="24">
        <v>467</v>
      </c>
      <c r="R24" s="24">
        <v>418</v>
      </c>
      <c r="S24" s="24">
        <v>413</v>
      </c>
      <c r="T24" s="425">
        <f t="shared" si="0"/>
        <v>-5</v>
      </c>
      <c r="U24" s="426">
        <f t="shared" si="1"/>
        <v>-1.1961722488038277E-2</v>
      </c>
    </row>
    <row r="25" spans="1:21" s="11" customFormat="1" x14ac:dyDescent="0.2">
      <c r="A25" s="20" t="s">
        <v>20</v>
      </c>
      <c r="B25" s="21">
        <v>30</v>
      </c>
      <c r="C25" s="21">
        <v>36</v>
      </c>
      <c r="D25" s="21">
        <v>56</v>
      </c>
      <c r="E25" s="21">
        <v>64</v>
      </c>
      <c r="F25" s="21">
        <v>101</v>
      </c>
      <c r="G25" s="21">
        <v>118</v>
      </c>
      <c r="H25" s="21">
        <v>159</v>
      </c>
      <c r="I25" s="21">
        <v>184</v>
      </c>
      <c r="J25" s="21">
        <v>242</v>
      </c>
      <c r="K25" s="24">
        <v>152</v>
      </c>
      <c r="L25" s="24">
        <v>139</v>
      </c>
      <c r="M25" s="24">
        <v>131</v>
      </c>
      <c r="N25" s="24">
        <v>133</v>
      </c>
      <c r="O25" s="24">
        <v>145</v>
      </c>
      <c r="P25" s="24">
        <v>159</v>
      </c>
      <c r="Q25" s="24">
        <v>165</v>
      </c>
      <c r="R25" s="24">
        <v>151</v>
      </c>
      <c r="S25" s="24">
        <v>151</v>
      </c>
      <c r="T25" s="425">
        <f t="shared" si="0"/>
        <v>0</v>
      </c>
      <c r="U25" s="426">
        <f t="shared" si="1"/>
        <v>0</v>
      </c>
    </row>
    <row r="26" spans="1:21" s="11" customFormat="1" ht="20.100000000000001" customHeight="1" x14ac:dyDescent="0.2">
      <c r="A26" s="20" t="s">
        <v>21</v>
      </c>
      <c r="B26" s="21">
        <v>132</v>
      </c>
      <c r="C26" s="21">
        <v>117</v>
      </c>
      <c r="D26" s="21">
        <v>162</v>
      </c>
      <c r="E26" s="21">
        <v>146</v>
      </c>
      <c r="F26" s="21">
        <v>172</v>
      </c>
      <c r="G26" s="21">
        <v>184</v>
      </c>
      <c r="H26" s="21">
        <v>246</v>
      </c>
      <c r="I26" s="21">
        <v>226</v>
      </c>
      <c r="J26" s="21">
        <v>219</v>
      </c>
      <c r="K26" s="24">
        <v>230</v>
      </c>
      <c r="L26" s="24">
        <v>232</v>
      </c>
      <c r="M26" s="24">
        <v>190</v>
      </c>
      <c r="N26" s="24">
        <v>196</v>
      </c>
      <c r="O26" s="24">
        <v>186</v>
      </c>
      <c r="P26" s="24">
        <v>218</v>
      </c>
      <c r="Q26" s="24">
        <v>214</v>
      </c>
      <c r="R26" s="24">
        <v>220</v>
      </c>
      <c r="S26" s="24">
        <v>219</v>
      </c>
      <c r="T26" s="425">
        <f t="shared" si="0"/>
        <v>-1</v>
      </c>
      <c r="U26" s="426">
        <f t="shared" si="1"/>
        <v>-4.5454545454545452E-3</v>
      </c>
    </row>
    <row r="27" spans="1:21" s="11" customFormat="1" x14ac:dyDescent="0.2">
      <c r="A27" s="20" t="s">
        <v>22</v>
      </c>
      <c r="B27" s="21">
        <v>204</v>
      </c>
      <c r="C27" s="21">
        <v>290</v>
      </c>
      <c r="D27" s="21">
        <v>317</v>
      </c>
      <c r="E27" s="21">
        <v>338</v>
      </c>
      <c r="F27" s="21">
        <v>368</v>
      </c>
      <c r="G27" s="21">
        <v>437</v>
      </c>
      <c r="H27" s="21">
        <v>418</v>
      </c>
      <c r="I27" s="21">
        <v>462</v>
      </c>
      <c r="J27" s="21">
        <v>503</v>
      </c>
      <c r="K27" s="24">
        <v>472</v>
      </c>
      <c r="L27" s="24">
        <v>485</v>
      </c>
      <c r="M27" s="24">
        <v>525</v>
      </c>
      <c r="N27" s="24">
        <v>555</v>
      </c>
      <c r="O27" s="24">
        <v>568</v>
      </c>
      <c r="P27" s="24">
        <v>553</v>
      </c>
      <c r="Q27" s="24">
        <v>570</v>
      </c>
      <c r="R27" s="24">
        <v>512</v>
      </c>
      <c r="S27" s="24">
        <v>531</v>
      </c>
      <c r="T27" s="425">
        <f t="shared" si="0"/>
        <v>19</v>
      </c>
      <c r="U27" s="426">
        <f t="shared" si="1"/>
        <v>3.7109375E-2</v>
      </c>
    </row>
    <row r="28" spans="1:21" s="11" customFormat="1" x14ac:dyDescent="0.2">
      <c r="A28" s="20" t="s">
        <v>143</v>
      </c>
      <c r="B28" s="21">
        <v>21</v>
      </c>
      <c r="C28" s="21">
        <v>35</v>
      </c>
      <c r="D28" s="21">
        <v>38</v>
      </c>
      <c r="E28" s="21">
        <v>48</v>
      </c>
      <c r="F28" s="21">
        <v>60</v>
      </c>
      <c r="G28" s="21">
        <v>56</v>
      </c>
      <c r="H28" s="21">
        <v>55</v>
      </c>
      <c r="I28" s="21">
        <v>31</v>
      </c>
      <c r="J28" s="21">
        <v>41</v>
      </c>
      <c r="K28" s="24">
        <v>50</v>
      </c>
      <c r="L28" s="24">
        <v>49</v>
      </c>
      <c r="M28" s="24">
        <v>33</v>
      </c>
      <c r="N28" s="24">
        <v>37</v>
      </c>
      <c r="O28" s="24">
        <v>27</v>
      </c>
      <c r="P28" s="24">
        <v>23</v>
      </c>
      <c r="Q28" s="24">
        <v>37</v>
      </c>
      <c r="R28" s="24">
        <v>28</v>
      </c>
      <c r="S28" s="24">
        <v>47</v>
      </c>
      <c r="T28" s="425">
        <f t="shared" si="0"/>
        <v>19</v>
      </c>
      <c r="U28" s="426">
        <f t="shared" si="1"/>
        <v>0.6785714285714286</v>
      </c>
    </row>
    <row r="29" spans="1:21" s="11" customFormat="1" x14ac:dyDescent="0.2">
      <c r="A29" s="20" t="s">
        <v>24</v>
      </c>
      <c r="B29" s="21">
        <v>27</v>
      </c>
      <c r="C29" s="21">
        <v>52</v>
      </c>
      <c r="D29" s="21">
        <v>95</v>
      </c>
      <c r="E29" s="21">
        <v>142</v>
      </c>
      <c r="F29" s="21">
        <v>181</v>
      </c>
      <c r="G29" s="21">
        <v>207</v>
      </c>
      <c r="H29" s="21">
        <v>267</v>
      </c>
      <c r="I29" s="21">
        <v>302</v>
      </c>
      <c r="J29" s="21">
        <v>322</v>
      </c>
      <c r="K29" s="24">
        <v>396</v>
      </c>
      <c r="L29" s="24">
        <v>411</v>
      </c>
      <c r="M29" s="24">
        <v>406</v>
      </c>
      <c r="N29" s="24">
        <v>334</v>
      </c>
      <c r="O29" s="24">
        <v>333</v>
      </c>
      <c r="P29" s="24">
        <v>240</v>
      </c>
      <c r="Q29" s="24">
        <v>118</v>
      </c>
      <c r="R29" s="24">
        <v>113</v>
      </c>
      <c r="S29" s="24">
        <v>74</v>
      </c>
      <c r="T29" s="425">
        <f t="shared" si="0"/>
        <v>-39</v>
      </c>
      <c r="U29" s="426">
        <f t="shared" si="1"/>
        <v>-0.34513274336283184</v>
      </c>
    </row>
    <row r="30" spans="1:21" s="11" customFormat="1" ht="20.100000000000001" customHeight="1" x14ac:dyDescent="0.2">
      <c r="A30" s="20" t="s">
        <v>25</v>
      </c>
      <c r="B30" s="21">
        <v>130</v>
      </c>
      <c r="C30" s="21">
        <v>143</v>
      </c>
      <c r="D30" s="21">
        <v>185</v>
      </c>
      <c r="E30" s="21">
        <v>186</v>
      </c>
      <c r="F30" s="21">
        <v>167</v>
      </c>
      <c r="G30" s="21">
        <v>166</v>
      </c>
      <c r="H30" s="21">
        <v>186</v>
      </c>
      <c r="I30" s="21">
        <v>230</v>
      </c>
      <c r="J30" s="21">
        <v>208</v>
      </c>
      <c r="K30" s="24">
        <v>208</v>
      </c>
      <c r="L30" s="24">
        <v>207</v>
      </c>
      <c r="M30" s="24">
        <v>205</v>
      </c>
      <c r="N30" s="24">
        <v>179</v>
      </c>
      <c r="O30" s="24">
        <v>176</v>
      </c>
      <c r="P30" s="24">
        <v>173</v>
      </c>
      <c r="Q30" s="24">
        <v>197</v>
      </c>
      <c r="R30" s="24">
        <v>200</v>
      </c>
      <c r="S30" s="24">
        <v>202</v>
      </c>
      <c r="T30" s="425">
        <f t="shared" si="0"/>
        <v>2</v>
      </c>
      <c r="U30" s="426">
        <f t="shared" si="1"/>
        <v>0.01</v>
      </c>
    </row>
    <row r="31" spans="1:21" s="11" customFormat="1" x14ac:dyDescent="0.2">
      <c r="A31" s="20" t="s">
        <v>144</v>
      </c>
      <c r="B31" s="21">
        <v>35</v>
      </c>
      <c r="C31" s="21">
        <v>6</v>
      </c>
      <c r="D31" s="21">
        <v>32</v>
      </c>
      <c r="E31" s="21">
        <v>40</v>
      </c>
      <c r="F31" s="21">
        <v>46</v>
      </c>
      <c r="G31" s="21">
        <v>86</v>
      </c>
      <c r="H31" s="21">
        <v>120</v>
      </c>
      <c r="I31" s="21">
        <v>89</v>
      </c>
      <c r="J31" s="21">
        <v>86</v>
      </c>
      <c r="K31" s="24">
        <v>89</v>
      </c>
      <c r="L31" s="24">
        <v>91</v>
      </c>
      <c r="M31" s="24">
        <v>89</v>
      </c>
      <c r="N31" s="24">
        <v>94</v>
      </c>
      <c r="O31" s="24">
        <v>82</v>
      </c>
      <c r="P31" s="24">
        <v>82</v>
      </c>
      <c r="Q31" s="24">
        <v>87</v>
      </c>
      <c r="R31" s="24">
        <v>83</v>
      </c>
      <c r="S31" s="24">
        <v>81</v>
      </c>
      <c r="T31" s="425">
        <f t="shared" si="0"/>
        <v>-2</v>
      </c>
      <c r="U31" s="426">
        <f t="shared" si="1"/>
        <v>-2.4096385542168676E-2</v>
      </c>
    </row>
    <row r="32" spans="1:21" s="11" customFormat="1" x14ac:dyDescent="0.2">
      <c r="A32" s="20" t="s">
        <v>27</v>
      </c>
      <c r="B32" s="21">
        <v>59</v>
      </c>
      <c r="C32" s="21">
        <v>69</v>
      </c>
      <c r="D32" s="21">
        <v>83</v>
      </c>
      <c r="E32" s="21">
        <v>96</v>
      </c>
      <c r="F32" s="21">
        <v>119</v>
      </c>
      <c r="G32" s="21">
        <v>108</v>
      </c>
      <c r="H32" s="21">
        <v>73</v>
      </c>
      <c r="I32" s="21">
        <v>62</v>
      </c>
      <c r="J32" s="21">
        <v>75</v>
      </c>
      <c r="K32" s="24">
        <v>97</v>
      </c>
      <c r="L32" s="24">
        <v>117</v>
      </c>
      <c r="M32" s="24">
        <v>131</v>
      </c>
      <c r="N32" s="24">
        <v>125</v>
      </c>
      <c r="O32" s="24">
        <v>146</v>
      </c>
      <c r="P32" s="24">
        <v>132</v>
      </c>
      <c r="Q32" s="24">
        <v>119</v>
      </c>
      <c r="R32" s="24">
        <v>106</v>
      </c>
      <c r="S32" s="24">
        <v>82</v>
      </c>
      <c r="T32" s="425">
        <f t="shared" si="0"/>
        <v>-24</v>
      </c>
      <c r="U32" s="426">
        <f t="shared" si="1"/>
        <v>-0.22641509433962265</v>
      </c>
    </row>
    <row r="33" spans="1:21" s="11" customFormat="1" x14ac:dyDescent="0.2">
      <c r="A33" s="20" t="s">
        <v>28</v>
      </c>
      <c r="B33" s="21">
        <v>137</v>
      </c>
      <c r="C33" s="21">
        <v>122</v>
      </c>
      <c r="D33" s="21">
        <v>159</v>
      </c>
      <c r="E33" s="21">
        <v>172</v>
      </c>
      <c r="F33" s="21">
        <v>212</v>
      </c>
      <c r="G33" s="21">
        <v>234</v>
      </c>
      <c r="H33" s="21">
        <v>224</v>
      </c>
      <c r="I33" s="21">
        <v>260</v>
      </c>
      <c r="J33" s="21">
        <v>266</v>
      </c>
      <c r="K33" s="24">
        <v>260</v>
      </c>
      <c r="L33" s="24">
        <v>276</v>
      </c>
      <c r="M33" s="24">
        <v>298</v>
      </c>
      <c r="N33" s="24">
        <v>266</v>
      </c>
      <c r="O33" s="24">
        <v>243</v>
      </c>
      <c r="P33" s="24">
        <v>188</v>
      </c>
      <c r="Q33" s="24">
        <v>191</v>
      </c>
      <c r="R33" s="24">
        <v>216</v>
      </c>
      <c r="S33" s="24">
        <v>223</v>
      </c>
      <c r="T33" s="425">
        <f t="shared" si="0"/>
        <v>7</v>
      </c>
      <c r="U33" s="426">
        <f t="shared" si="1"/>
        <v>3.2407407407407406E-2</v>
      </c>
    </row>
    <row r="34" spans="1:21" s="11" customFormat="1" ht="20.100000000000001" customHeight="1" x14ac:dyDescent="0.2">
      <c r="A34" s="20" t="s">
        <v>29</v>
      </c>
      <c r="B34" s="21">
        <v>246</v>
      </c>
      <c r="C34" s="21">
        <v>316</v>
      </c>
      <c r="D34" s="21">
        <v>345</v>
      </c>
      <c r="E34" s="21">
        <v>337</v>
      </c>
      <c r="F34" s="21">
        <v>432</v>
      </c>
      <c r="G34" s="21">
        <v>365</v>
      </c>
      <c r="H34" s="21">
        <v>383</v>
      </c>
      <c r="I34" s="21">
        <v>436</v>
      </c>
      <c r="J34" s="21">
        <v>592</v>
      </c>
      <c r="K34" s="24">
        <v>666</v>
      </c>
      <c r="L34" s="24">
        <v>628</v>
      </c>
      <c r="M34" s="24">
        <v>654</v>
      </c>
      <c r="N34" s="24">
        <v>654</v>
      </c>
      <c r="O34" s="24">
        <v>671</v>
      </c>
      <c r="P34" s="24">
        <v>640</v>
      </c>
      <c r="Q34" s="24">
        <v>651</v>
      </c>
      <c r="R34" s="24">
        <v>616</v>
      </c>
      <c r="S34" s="24">
        <v>599</v>
      </c>
      <c r="T34" s="425">
        <f t="shared" si="0"/>
        <v>-17</v>
      </c>
      <c r="U34" s="426">
        <f t="shared" si="1"/>
        <v>-2.7597402597402596E-2</v>
      </c>
    </row>
    <row r="35" spans="1:21" s="11" customFormat="1" x14ac:dyDescent="0.2">
      <c r="A35" s="20" t="s">
        <v>30</v>
      </c>
      <c r="B35" s="21">
        <v>72</v>
      </c>
      <c r="C35" s="21">
        <v>88</v>
      </c>
      <c r="D35" s="21">
        <v>88</v>
      </c>
      <c r="E35" s="21">
        <v>113</v>
      </c>
      <c r="F35" s="21">
        <v>139</v>
      </c>
      <c r="G35" s="21">
        <v>143</v>
      </c>
      <c r="H35" s="21">
        <v>187</v>
      </c>
      <c r="I35" s="21">
        <v>252</v>
      </c>
      <c r="J35" s="21">
        <v>300</v>
      </c>
      <c r="K35" s="24">
        <v>299</v>
      </c>
      <c r="L35" s="24">
        <v>210</v>
      </c>
      <c r="M35" s="24">
        <v>216</v>
      </c>
      <c r="N35" s="24">
        <v>222</v>
      </c>
      <c r="O35" s="24">
        <v>197</v>
      </c>
      <c r="P35" s="24">
        <v>187</v>
      </c>
      <c r="Q35" s="24">
        <v>208</v>
      </c>
      <c r="R35" s="24">
        <v>241</v>
      </c>
      <c r="S35" s="24">
        <v>233</v>
      </c>
      <c r="T35" s="425">
        <f t="shared" si="0"/>
        <v>-8</v>
      </c>
      <c r="U35" s="426">
        <f t="shared" si="1"/>
        <v>-3.3195020746887967E-2</v>
      </c>
    </row>
    <row r="36" spans="1:21" s="11" customFormat="1" x14ac:dyDescent="0.2">
      <c r="A36" s="20" t="s">
        <v>31</v>
      </c>
      <c r="B36" s="21">
        <v>34</v>
      </c>
      <c r="C36" s="21">
        <v>112</v>
      </c>
      <c r="D36" s="21">
        <v>158</v>
      </c>
      <c r="E36" s="21">
        <v>242</v>
      </c>
      <c r="F36" s="21">
        <v>215</v>
      </c>
      <c r="G36" s="21">
        <v>245</v>
      </c>
      <c r="H36" s="21">
        <v>252</v>
      </c>
      <c r="I36" s="21">
        <v>264</v>
      </c>
      <c r="J36" s="21">
        <v>276</v>
      </c>
      <c r="K36" s="24">
        <v>295</v>
      </c>
      <c r="L36" s="24">
        <v>276</v>
      </c>
      <c r="M36" s="24">
        <v>283</v>
      </c>
      <c r="N36" s="24">
        <v>221</v>
      </c>
      <c r="O36" s="24">
        <v>215</v>
      </c>
      <c r="P36" s="24">
        <v>243</v>
      </c>
      <c r="Q36" s="24">
        <v>248</v>
      </c>
      <c r="R36" s="24">
        <v>258</v>
      </c>
      <c r="S36" s="24">
        <v>262</v>
      </c>
      <c r="T36" s="425">
        <f t="shared" si="0"/>
        <v>4</v>
      </c>
      <c r="U36" s="426">
        <f t="shared" si="1"/>
        <v>1.5503875968992248E-2</v>
      </c>
    </row>
    <row r="37" spans="1:21" s="11" customFormat="1" ht="13.5" thickBot="1" x14ac:dyDescent="0.25">
      <c r="A37" s="22" t="s">
        <v>32</v>
      </c>
      <c r="B37" s="23">
        <v>138</v>
      </c>
      <c r="C37" s="23">
        <v>209</v>
      </c>
      <c r="D37" s="23">
        <v>200</v>
      </c>
      <c r="E37" s="23">
        <v>208</v>
      </c>
      <c r="F37" s="23">
        <v>269</v>
      </c>
      <c r="G37" s="23">
        <v>326</v>
      </c>
      <c r="H37" s="23">
        <v>349</v>
      </c>
      <c r="I37" s="23">
        <v>370</v>
      </c>
      <c r="J37" s="23">
        <v>385</v>
      </c>
      <c r="K37" s="25">
        <v>322</v>
      </c>
      <c r="L37" s="25">
        <v>332</v>
      </c>
      <c r="M37" s="25">
        <v>320</v>
      </c>
      <c r="N37" s="25">
        <v>332</v>
      </c>
      <c r="O37" s="25">
        <v>317</v>
      </c>
      <c r="P37" s="25">
        <v>355</v>
      </c>
      <c r="Q37" s="25">
        <v>413</v>
      </c>
      <c r="R37" s="25">
        <v>505</v>
      </c>
      <c r="S37" s="25">
        <v>481</v>
      </c>
      <c r="T37" s="427">
        <f t="shared" si="0"/>
        <v>-24</v>
      </c>
      <c r="U37" s="428">
        <f t="shared" si="1"/>
        <v>-4.7524752475247525E-2</v>
      </c>
    </row>
    <row r="38" spans="1:21" x14ac:dyDescent="0.2">
      <c r="A38" s="690"/>
      <c r="B38" s="690"/>
      <c r="C38" s="690"/>
      <c r="D38" s="690"/>
    </row>
    <row r="39" spans="1:21" x14ac:dyDescent="0.2">
      <c r="A39" s="429"/>
      <c r="B39" s="67"/>
      <c r="C39" s="67"/>
      <c r="D39" s="67"/>
    </row>
    <row r="40" spans="1:21" x14ac:dyDescent="0.2">
      <c r="A40" s="58"/>
      <c r="B40" s="67"/>
      <c r="C40" s="67"/>
      <c r="D40" s="67"/>
      <c r="E40" s="67"/>
      <c r="F40" s="67"/>
      <c r="G40" s="67"/>
      <c r="H40" s="67"/>
      <c r="I40" s="67"/>
      <c r="J40" s="67"/>
      <c r="K40" s="67"/>
      <c r="L40" s="67"/>
      <c r="M40" s="67"/>
      <c r="N40" s="67"/>
      <c r="O40" s="67"/>
      <c r="P40" s="67"/>
      <c r="Q40" s="67"/>
      <c r="R40" s="67"/>
      <c r="S40" s="67"/>
    </row>
    <row r="41" spans="1:21" x14ac:dyDescent="0.2">
      <c r="A41" s="58"/>
      <c r="B41" s="67"/>
      <c r="C41" s="67"/>
      <c r="D41" s="67"/>
      <c r="E41" s="67"/>
      <c r="F41" s="67"/>
      <c r="G41" s="67"/>
      <c r="H41" s="67"/>
      <c r="I41" s="67"/>
      <c r="J41" s="67"/>
      <c r="K41" s="67"/>
      <c r="L41" s="67"/>
      <c r="M41" s="67"/>
      <c r="N41" s="67"/>
      <c r="O41" s="67"/>
      <c r="P41" s="67"/>
      <c r="Q41" s="67"/>
      <c r="R41" s="67"/>
      <c r="S41" s="67"/>
    </row>
    <row r="42" spans="1:21" x14ac:dyDescent="0.2">
      <c r="B42" s="67"/>
      <c r="C42" s="67"/>
      <c r="D42" s="67"/>
      <c r="E42" s="67"/>
      <c r="F42" s="67"/>
      <c r="G42" s="67"/>
      <c r="H42" s="67"/>
      <c r="I42" s="67"/>
      <c r="J42" s="67"/>
      <c r="K42" s="67"/>
      <c r="L42" s="67"/>
      <c r="M42" s="67"/>
      <c r="N42" s="67"/>
      <c r="O42" s="67"/>
      <c r="P42" s="67"/>
      <c r="Q42" s="67"/>
      <c r="R42" s="67"/>
      <c r="S42" s="67"/>
    </row>
    <row r="43" spans="1:21" x14ac:dyDescent="0.2">
      <c r="B43" s="67"/>
      <c r="C43" s="67"/>
      <c r="D43" s="583"/>
      <c r="E43" s="67"/>
      <c r="F43" s="67"/>
      <c r="G43" s="67"/>
      <c r="H43" s="67"/>
      <c r="I43" s="67"/>
      <c r="J43" s="67"/>
      <c r="K43" s="67"/>
      <c r="L43" s="67"/>
      <c r="M43" s="67"/>
      <c r="N43" s="67"/>
      <c r="O43" s="67"/>
      <c r="P43" s="67"/>
      <c r="Q43" s="67"/>
      <c r="R43" s="67"/>
      <c r="S43" s="67"/>
    </row>
    <row r="44" spans="1:21" x14ac:dyDescent="0.2">
      <c r="B44" s="67"/>
      <c r="C44" s="67"/>
      <c r="D44" s="67"/>
      <c r="E44" s="67"/>
      <c r="F44" s="67"/>
      <c r="G44" s="67"/>
      <c r="H44" s="67"/>
      <c r="I44" s="67"/>
      <c r="J44" s="67"/>
      <c r="K44" s="67"/>
      <c r="L44" s="67"/>
      <c r="M44" s="67"/>
      <c r="N44" s="67"/>
      <c r="O44" s="67"/>
      <c r="P44" s="67"/>
      <c r="Q44" s="67"/>
      <c r="R44" s="67"/>
      <c r="S44" s="67"/>
    </row>
    <row r="45" spans="1:21" x14ac:dyDescent="0.2">
      <c r="B45" s="67"/>
      <c r="C45" s="67"/>
      <c r="D45" s="67"/>
      <c r="E45" s="67"/>
      <c r="F45" s="67"/>
      <c r="G45" s="67"/>
      <c r="H45" s="67"/>
      <c r="I45" s="67"/>
      <c r="J45" s="67"/>
      <c r="K45" s="67"/>
      <c r="L45" s="67"/>
      <c r="M45" s="67"/>
      <c r="N45" s="67"/>
      <c r="O45" s="67"/>
      <c r="P45" s="67"/>
      <c r="Q45" s="67"/>
      <c r="R45" s="67"/>
      <c r="S45" s="67"/>
    </row>
    <row r="46" spans="1:21" x14ac:dyDescent="0.2">
      <c r="B46" s="67"/>
      <c r="C46" s="67"/>
      <c r="D46" s="67"/>
      <c r="E46" s="67"/>
      <c r="F46" s="67"/>
      <c r="G46" s="67"/>
      <c r="H46" s="67"/>
      <c r="I46" s="67"/>
      <c r="J46" s="67"/>
      <c r="K46" s="67"/>
      <c r="L46" s="67"/>
      <c r="M46" s="67"/>
      <c r="N46" s="67"/>
      <c r="O46" s="67"/>
      <c r="P46" s="67"/>
      <c r="Q46" s="67"/>
      <c r="R46" s="67"/>
      <c r="S46" s="67"/>
    </row>
    <row r="47" spans="1:21" x14ac:dyDescent="0.2">
      <c r="B47" s="67"/>
      <c r="C47" s="67"/>
      <c r="D47" s="67"/>
      <c r="E47" s="67"/>
      <c r="F47" s="67"/>
      <c r="G47" s="67"/>
      <c r="H47" s="67"/>
      <c r="I47" s="67"/>
      <c r="J47" s="67"/>
      <c r="K47" s="67"/>
      <c r="L47" s="67"/>
      <c r="M47" s="67"/>
      <c r="N47" s="67"/>
      <c r="O47" s="67"/>
      <c r="P47" s="67"/>
      <c r="Q47" s="67"/>
      <c r="R47" s="67"/>
      <c r="S47" s="67"/>
    </row>
    <row r="48" spans="1:21" x14ac:dyDescent="0.2">
      <c r="B48" s="67"/>
      <c r="C48" s="67"/>
      <c r="D48" s="67"/>
      <c r="E48" s="67"/>
      <c r="F48" s="67"/>
      <c r="G48" s="67"/>
      <c r="H48" s="67"/>
      <c r="I48" s="67"/>
      <c r="J48" s="67"/>
      <c r="K48" s="67"/>
      <c r="L48" s="67"/>
      <c r="M48" s="67"/>
      <c r="N48" s="67"/>
      <c r="O48" s="67"/>
      <c r="P48" s="67"/>
      <c r="Q48" s="67"/>
      <c r="R48" s="67"/>
      <c r="S48" s="67"/>
    </row>
    <row r="49" spans="2:19" x14ac:dyDescent="0.2">
      <c r="B49" s="67"/>
      <c r="C49" s="67"/>
      <c r="D49" s="67"/>
      <c r="E49" s="67"/>
      <c r="F49" s="67"/>
      <c r="G49" s="67"/>
      <c r="H49" s="67"/>
      <c r="I49" s="67"/>
      <c r="J49" s="67"/>
      <c r="K49" s="67"/>
      <c r="L49" s="67"/>
      <c r="M49" s="67"/>
      <c r="N49" s="67"/>
      <c r="O49" s="67"/>
      <c r="P49" s="67"/>
      <c r="Q49" s="67"/>
      <c r="R49" s="67"/>
      <c r="S49" s="67"/>
    </row>
    <row r="50" spans="2:19" x14ac:dyDescent="0.2">
      <c r="B50" s="67"/>
      <c r="C50" s="67"/>
      <c r="D50" s="67"/>
      <c r="E50" s="67"/>
      <c r="F50" s="67"/>
      <c r="G50" s="67"/>
      <c r="H50" s="67"/>
      <c r="I50" s="67"/>
      <c r="J50" s="67"/>
      <c r="K50" s="67"/>
      <c r="L50" s="67"/>
      <c r="M50" s="67"/>
      <c r="N50" s="67"/>
      <c r="O50" s="67"/>
      <c r="P50" s="67"/>
      <c r="Q50" s="67"/>
      <c r="R50" s="67"/>
      <c r="S50" s="67"/>
    </row>
    <row r="51" spans="2:19" x14ac:dyDescent="0.2">
      <c r="B51" s="67"/>
      <c r="C51" s="67"/>
      <c r="D51" s="67"/>
      <c r="E51" s="67"/>
      <c r="F51" s="67"/>
      <c r="G51" s="67"/>
      <c r="H51" s="67"/>
      <c r="I51" s="67"/>
      <c r="J51" s="67"/>
      <c r="K51" s="67"/>
      <c r="L51" s="67"/>
      <c r="M51" s="67"/>
      <c r="N51" s="67"/>
      <c r="O51" s="67"/>
      <c r="P51" s="67"/>
      <c r="Q51" s="67"/>
      <c r="R51" s="67"/>
      <c r="S51" s="67"/>
    </row>
    <row r="52" spans="2:19" x14ac:dyDescent="0.2">
      <c r="B52" s="67"/>
      <c r="C52" s="67"/>
      <c r="D52" s="67"/>
      <c r="E52" s="67"/>
      <c r="F52" s="67"/>
      <c r="G52" s="67"/>
      <c r="H52" s="67"/>
      <c r="I52" s="67"/>
      <c r="J52" s="67"/>
      <c r="K52" s="67"/>
      <c r="L52" s="67"/>
      <c r="M52" s="67"/>
      <c r="N52" s="67"/>
      <c r="O52" s="67"/>
      <c r="P52" s="67"/>
      <c r="Q52" s="67"/>
      <c r="R52" s="67"/>
      <c r="S52" s="67"/>
    </row>
    <row r="53" spans="2:19" x14ac:dyDescent="0.2">
      <c r="B53" s="67"/>
      <c r="C53" s="67"/>
      <c r="D53" s="67"/>
      <c r="E53" s="67"/>
      <c r="F53" s="67"/>
      <c r="G53" s="67"/>
      <c r="H53" s="67"/>
      <c r="I53" s="67"/>
      <c r="J53" s="67"/>
      <c r="K53" s="67"/>
      <c r="L53" s="67"/>
      <c r="M53" s="67"/>
      <c r="N53" s="67"/>
      <c r="O53" s="67"/>
      <c r="P53" s="67"/>
      <c r="Q53" s="67"/>
      <c r="R53" s="67"/>
      <c r="S53" s="67"/>
    </row>
    <row r="54" spans="2:19" x14ac:dyDescent="0.2">
      <c r="B54" s="67"/>
      <c r="C54" s="67"/>
      <c r="D54" s="67"/>
      <c r="E54" s="67"/>
      <c r="F54" s="67"/>
      <c r="G54" s="67"/>
      <c r="H54" s="67"/>
      <c r="I54" s="67"/>
      <c r="J54" s="67"/>
      <c r="K54" s="67"/>
      <c r="L54" s="67"/>
      <c r="M54" s="67"/>
      <c r="N54" s="67"/>
      <c r="O54" s="67"/>
      <c r="P54" s="67"/>
      <c r="Q54" s="67"/>
      <c r="R54" s="67"/>
      <c r="S54" s="67"/>
    </row>
    <row r="55" spans="2:19" x14ac:dyDescent="0.2">
      <c r="B55" s="67"/>
      <c r="C55" s="67"/>
      <c r="D55" s="67"/>
      <c r="E55" s="67"/>
      <c r="F55" s="67"/>
      <c r="G55" s="67"/>
      <c r="H55" s="67"/>
      <c r="I55" s="67"/>
      <c r="J55" s="67"/>
      <c r="K55" s="67"/>
      <c r="L55" s="67"/>
      <c r="M55" s="67"/>
      <c r="N55" s="67"/>
      <c r="O55" s="67"/>
      <c r="P55" s="67"/>
      <c r="Q55" s="67"/>
      <c r="R55" s="67"/>
      <c r="S55" s="67"/>
    </row>
    <row r="56" spans="2:19" x14ac:dyDescent="0.2">
      <c r="B56" s="67"/>
      <c r="C56" s="67"/>
      <c r="D56" s="67"/>
      <c r="E56" s="67"/>
      <c r="F56" s="67"/>
      <c r="G56" s="67"/>
      <c r="H56" s="67"/>
      <c r="I56" s="67"/>
      <c r="J56" s="67"/>
      <c r="K56" s="67"/>
      <c r="L56" s="67"/>
      <c r="M56" s="67"/>
      <c r="N56" s="67"/>
      <c r="O56" s="67"/>
      <c r="P56" s="67"/>
      <c r="Q56" s="67"/>
      <c r="R56" s="67"/>
      <c r="S56" s="67"/>
    </row>
    <row r="57" spans="2:19" x14ac:dyDescent="0.2">
      <c r="B57" s="67"/>
      <c r="C57" s="67"/>
      <c r="D57" s="67"/>
      <c r="E57" s="67"/>
      <c r="F57" s="67"/>
      <c r="G57" s="67"/>
      <c r="H57" s="67"/>
      <c r="I57" s="67"/>
      <c r="J57" s="67"/>
      <c r="K57" s="67"/>
      <c r="L57" s="67"/>
      <c r="M57" s="67"/>
      <c r="N57" s="67"/>
      <c r="O57" s="67"/>
      <c r="P57" s="67"/>
      <c r="Q57" s="67"/>
      <c r="R57" s="67"/>
      <c r="S57" s="67"/>
    </row>
    <row r="58" spans="2:19" x14ac:dyDescent="0.2">
      <c r="B58" s="67"/>
      <c r="C58" s="67"/>
      <c r="D58" s="67"/>
      <c r="E58" s="67"/>
      <c r="F58" s="67"/>
      <c r="G58" s="67"/>
      <c r="H58" s="67"/>
      <c r="I58" s="67"/>
      <c r="J58" s="67"/>
      <c r="K58" s="67"/>
      <c r="L58" s="67"/>
      <c r="M58" s="67"/>
      <c r="N58" s="67"/>
      <c r="O58" s="67"/>
      <c r="P58" s="67"/>
      <c r="Q58" s="67"/>
      <c r="R58" s="67"/>
      <c r="S58" s="67"/>
    </row>
    <row r="59" spans="2:19" x14ac:dyDescent="0.2">
      <c r="B59" s="67"/>
      <c r="C59" s="67"/>
      <c r="D59" s="67"/>
      <c r="E59" s="67"/>
      <c r="F59" s="67"/>
      <c r="G59" s="67"/>
      <c r="H59" s="67"/>
      <c r="I59" s="67"/>
      <c r="J59" s="67"/>
      <c r="K59" s="67"/>
      <c r="L59" s="67"/>
      <c r="M59" s="67"/>
      <c r="N59" s="67"/>
      <c r="O59" s="67"/>
      <c r="P59" s="67"/>
      <c r="Q59" s="67"/>
      <c r="R59" s="67"/>
      <c r="S59" s="67"/>
    </row>
    <row r="60" spans="2:19" x14ac:dyDescent="0.2">
      <c r="B60" s="67"/>
      <c r="C60" s="67"/>
      <c r="D60" s="67"/>
      <c r="E60" s="67"/>
      <c r="F60" s="67"/>
      <c r="G60" s="67"/>
      <c r="H60" s="67"/>
      <c r="I60" s="67"/>
      <c r="J60" s="67"/>
      <c r="K60" s="67"/>
      <c r="L60" s="67"/>
      <c r="M60" s="67"/>
      <c r="N60" s="67"/>
      <c r="O60" s="67"/>
      <c r="P60" s="67"/>
      <c r="Q60" s="67"/>
      <c r="R60" s="67"/>
      <c r="S60" s="67"/>
    </row>
    <row r="61" spans="2:19" x14ac:dyDescent="0.2">
      <c r="B61" s="67"/>
      <c r="C61" s="67"/>
      <c r="D61" s="67"/>
      <c r="E61" s="67"/>
      <c r="F61" s="67"/>
      <c r="G61" s="67"/>
      <c r="H61" s="67"/>
      <c r="I61" s="67"/>
      <c r="J61" s="67"/>
      <c r="K61" s="67"/>
      <c r="L61" s="67"/>
      <c r="M61" s="67"/>
      <c r="N61" s="67"/>
      <c r="O61" s="67"/>
      <c r="P61" s="67"/>
      <c r="Q61" s="67"/>
      <c r="R61" s="67"/>
      <c r="S61" s="67"/>
    </row>
    <row r="62" spans="2:19" x14ac:dyDescent="0.2">
      <c r="B62" s="67"/>
      <c r="C62" s="67"/>
      <c r="D62" s="67"/>
      <c r="E62" s="67"/>
      <c r="F62" s="67"/>
      <c r="G62" s="67"/>
      <c r="H62" s="67"/>
      <c r="I62" s="67"/>
      <c r="J62" s="67"/>
      <c r="K62" s="67"/>
      <c r="L62" s="67"/>
      <c r="M62" s="67"/>
      <c r="N62" s="67"/>
      <c r="O62" s="67"/>
      <c r="P62" s="67"/>
      <c r="Q62" s="67"/>
      <c r="R62" s="67"/>
      <c r="S62" s="67"/>
    </row>
    <row r="63" spans="2:19" x14ac:dyDescent="0.2">
      <c r="B63" s="67"/>
      <c r="C63" s="67"/>
      <c r="D63" s="67"/>
      <c r="E63" s="67"/>
      <c r="F63" s="67"/>
      <c r="G63" s="67"/>
      <c r="H63" s="67"/>
      <c r="I63" s="67"/>
      <c r="J63" s="67"/>
      <c r="K63" s="67"/>
      <c r="L63" s="67"/>
      <c r="M63" s="67"/>
      <c r="N63" s="67"/>
      <c r="O63" s="67"/>
      <c r="P63" s="67"/>
      <c r="Q63" s="67"/>
      <c r="R63" s="67"/>
      <c r="S63" s="67"/>
    </row>
    <row r="64" spans="2:19" x14ac:dyDescent="0.2">
      <c r="B64" s="67"/>
      <c r="C64" s="67"/>
      <c r="D64" s="67"/>
      <c r="E64" s="67"/>
      <c r="F64" s="67"/>
      <c r="G64" s="67"/>
      <c r="H64" s="67"/>
      <c r="I64" s="67"/>
      <c r="J64" s="67"/>
      <c r="K64" s="67"/>
      <c r="L64" s="67"/>
      <c r="M64" s="67"/>
      <c r="N64" s="67"/>
      <c r="O64" s="67"/>
      <c r="P64" s="67"/>
      <c r="Q64" s="67"/>
      <c r="R64" s="67"/>
      <c r="S64" s="67"/>
    </row>
    <row r="65" spans="2:19" x14ac:dyDescent="0.2">
      <c r="B65" s="67"/>
      <c r="C65" s="67"/>
      <c r="D65" s="67"/>
      <c r="E65" s="67"/>
      <c r="F65" s="67"/>
      <c r="G65" s="67"/>
      <c r="H65" s="67"/>
      <c r="I65" s="67"/>
      <c r="J65" s="67"/>
      <c r="K65" s="67"/>
      <c r="L65" s="67"/>
      <c r="M65" s="67"/>
      <c r="N65" s="67"/>
      <c r="O65" s="67"/>
      <c r="P65" s="67"/>
      <c r="Q65" s="67"/>
      <c r="R65" s="67"/>
      <c r="S65" s="67"/>
    </row>
    <row r="66" spans="2:19" x14ac:dyDescent="0.2">
      <c r="B66" s="67"/>
      <c r="C66" s="67"/>
      <c r="D66" s="67"/>
      <c r="E66" s="67"/>
      <c r="F66" s="67"/>
      <c r="G66" s="67"/>
      <c r="H66" s="67"/>
      <c r="I66" s="67"/>
      <c r="J66" s="67"/>
      <c r="K66" s="67"/>
      <c r="L66" s="67"/>
      <c r="M66" s="67"/>
      <c r="N66" s="67"/>
      <c r="O66" s="67"/>
      <c r="P66" s="67"/>
      <c r="Q66" s="67"/>
      <c r="R66" s="67"/>
      <c r="S66" s="67"/>
    </row>
    <row r="67" spans="2:19" x14ac:dyDescent="0.2">
      <c r="B67" s="67"/>
      <c r="C67" s="67"/>
      <c r="D67" s="67"/>
      <c r="E67" s="67"/>
      <c r="F67" s="67"/>
      <c r="G67" s="67"/>
      <c r="H67" s="67"/>
      <c r="I67" s="67"/>
      <c r="J67" s="67"/>
      <c r="K67" s="67"/>
      <c r="L67" s="67"/>
      <c r="M67" s="67"/>
      <c r="N67" s="67"/>
      <c r="O67" s="67"/>
      <c r="P67" s="67"/>
      <c r="Q67" s="67"/>
      <c r="R67" s="67"/>
      <c r="S67" s="67"/>
    </row>
    <row r="68" spans="2:19" x14ac:dyDescent="0.2">
      <c r="B68" s="67"/>
      <c r="C68" s="67"/>
      <c r="D68" s="67"/>
      <c r="E68" s="67"/>
      <c r="F68" s="67"/>
      <c r="G68" s="67"/>
      <c r="H68" s="67"/>
      <c r="I68" s="67"/>
      <c r="J68" s="67"/>
      <c r="K68" s="67"/>
      <c r="L68" s="67"/>
      <c r="M68" s="67"/>
      <c r="N68" s="67"/>
      <c r="O68" s="67"/>
      <c r="P68" s="67"/>
      <c r="Q68" s="67"/>
      <c r="R68" s="67"/>
      <c r="S68" s="67"/>
    </row>
    <row r="69" spans="2:19" x14ac:dyDescent="0.2">
      <c r="B69" s="67"/>
      <c r="C69" s="67"/>
      <c r="D69" s="67"/>
      <c r="E69" s="67"/>
      <c r="F69" s="67"/>
      <c r="G69" s="67"/>
      <c r="H69" s="67"/>
      <c r="I69" s="67"/>
      <c r="J69" s="67"/>
      <c r="K69" s="67"/>
      <c r="L69" s="67"/>
      <c r="M69" s="67"/>
      <c r="N69" s="67"/>
      <c r="O69" s="67"/>
      <c r="P69" s="67"/>
      <c r="Q69" s="67"/>
      <c r="R69" s="67"/>
      <c r="S69" s="67"/>
    </row>
    <row r="70" spans="2:19" x14ac:dyDescent="0.2">
      <c r="B70" s="67"/>
      <c r="C70" s="67"/>
      <c r="D70" s="67"/>
      <c r="E70" s="67"/>
      <c r="F70" s="67"/>
      <c r="G70" s="67"/>
      <c r="H70" s="67"/>
      <c r="I70" s="67"/>
      <c r="J70" s="67"/>
      <c r="K70" s="67"/>
      <c r="L70" s="67"/>
      <c r="M70" s="67"/>
      <c r="N70" s="67"/>
      <c r="O70" s="67"/>
      <c r="P70" s="67"/>
      <c r="Q70" s="67"/>
      <c r="R70" s="67"/>
      <c r="S70" s="67"/>
    </row>
    <row r="71" spans="2:19" x14ac:dyDescent="0.2">
      <c r="B71" s="67"/>
      <c r="C71" s="67"/>
      <c r="D71" s="67"/>
      <c r="E71" s="67"/>
      <c r="F71" s="67"/>
      <c r="G71" s="67"/>
      <c r="H71" s="67"/>
      <c r="I71" s="67"/>
      <c r="J71" s="67"/>
      <c r="K71" s="67"/>
      <c r="L71" s="67"/>
      <c r="M71" s="67"/>
      <c r="N71" s="67"/>
      <c r="O71" s="67"/>
      <c r="P71" s="67"/>
      <c r="Q71" s="67"/>
      <c r="R71" s="67"/>
      <c r="S71" s="67"/>
    </row>
    <row r="72" spans="2:19" x14ac:dyDescent="0.2">
      <c r="B72" s="67"/>
      <c r="C72" s="67"/>
      <c r="D72" s="67"/>
      <c r="E72" s="67"/>
      <c r="F72" s="67"/>
      <c r="G72" s="67"/>
      <c r="H72" s="67"/>
      <c r="I72" s="67"/>
      <c r="J72" s="67"/>
      <c r="K72" s="67"/>
      <c r="L72" s="67"/>
      <c r="M72" s="67"/>
      <c r="N72" s="67"/>
      <c r="O72" s="67"/>
      <c r="P72" s="67"/>
      <c r="Q72" s="67"/>
      <c r="R72" s="67"/>
      <c r="S72" s="67"/>
    </row>
    <row r="73" spans="2:19" x14ac:dyDescent="0.2">
      <c r="B73" s="67"/>
      <c r="C73" s="67"/>
      <c r="D73" s="67"/>
      <c r="E73" s="67"/>
      <c r="F73" s="67"/>
      <c r="G73" s="67"/>
      <c r="H73" s="67"/>
      <c r="I73" s="67"/>
      <c r="J73" s="67"/>
      <c r="K73" s="67"/>
      <c r="L73" s="67"/>
      <c r="M73" s="67"/>
      <c r="N73" s="67"/>
      <c r="O73" s="67"/>
      <c r="P73" s="67"/>
      <c r="Q73" s="67"/>
      <c r="R73" s="67"/>
      <c r="S73" s="67"/>
    </row>
    <row r="74" spans="2:19" x14ac:dyDescent="0.2">
      <c r="B74" s="67"/>
      <c r="C74" s="67"/>
      <c r="D74" s="67"/>
      <c r="E74" s="67"/>
      <c r="F74" s="67"/>
      <c r="G74" s="67"/>
      <c r="H74" s="67"/>
      <c r="I74" s="67"/>
      <c r="J74" s="67"/>
      <c r="K74" s="67"/>
      <c r="L74" s="67"/>
      <c r="M74" s="67"/>
      <c r="N74" s="67"/>
      <c r="O74" s="67"/>
      <c r="P74" s="67"/>
      <c r="Q74" s="67"/>
      <c r="R74" s="67"/>
      <c r="S74" s="67"/>
    </row>
  </sheetData>
  <mergeCells count="21">
    <mergeCell ref="A3:A4"/>
    <mergeCell ref="B3:B4"/>
    <mergeCell ref="A38:D38"/>
    <mergeCell ref="M3:M4"/>
    <mergeCell ref="N3:N4"/>
    <mergeCell ref="C3:C4"/>
    <mergeCell ref="D3:D4"/>
    <mergeCell ref="E3:E4"/>
    <mergeCell ref="F3:F4"/>
    <mergeCell ref="G3:G4"/>
    <mergeCell ref="H3:H4"/>
    <mergeCell ref="I3:I4"/>
    <mergeCell ref="J3:J4"/>
    <mergeCell ref="K3:K4"/>
    <mergeCell ref="T3:U3"/>
    <mergeCell ref="Q3:Q4"/>
    <mergeCell ref="R3:R4"/>
    <mergeCell ref="L3:L4"/>
    <mergeCell ref="S3:S4"/>
    <mergeCell ref="P3:P4"/>
    <mergeCell ref="O3:O4"/>
  </mergeCells>
  <hyperlinks>
    <hyperlink ref="U1" location="Contents!A1" display="Back to contents"/>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74"/>
  <sheetViews>
    <sheetView showGridLines="0" zoomScaleNormal="100" workbookViewId="0">
      <selection activeCell="A21" sqref="A21"/>
    </sheetView>
  </sheetViews>
  <sheetFormatPr defaultColWidth="11.42578125" defaultRowHeight="12.75" x14ac:dyDescent="0.2"/>
  <cols>
    <col min="1" max="1" customWidth="true" style="47" width="22.42578125" collapsed="false"/>
    <col min="2" max="4" customWidth="true" style="64" width="10.7109375" collapsed="false"/>
    <col min="5" max="19" customWidth="true" style="47" width="10.7109375" collapsed="false"/>
    <col min="20" max="21" customWidth="true" style="47" width="11.28515625" collapsed="false"/>
    <col min="22" max="244" customWidth="true" style="47" width="11.42578125" collapsed="false"/>
    <col min="245" max="245" customWidth="true" style="47" width="25.0" collapsed="false"/>
    <col min="246" max="16384" style="47" width="11.42578125" collapsed="false"/>
  </cols>
  <sheetData>
    <row r="1" spans="1:22" x14ac:dyDescent="0.2">
      <c r="A1" s="51" t="s">
        <v>387</v>
      </c>
      <c r="D1" s="65"/>
      <c r="U1" s="159" t="s">
        <v>131</v>
      </c>
    </row>
    <row r="2" spans="1:22" x14ac:dyDescent="0.2">
      <c r="A2" s="420"/>
      <c r="B2" s="66"/>
      <c r="C2" s="66"/>
      <c r="V2" s="65"/>
    </row>
    <row r="3" spans="1:22" s="11" customFormat="1" ht="12.75" customHeight="1" x14ac:dyDescent="0.2">
      <c r="A3" s="635"/>
      <c r="B3" s="700" t="s">
        <v>213</v>
      </c>
      <c r="C3" s="700" t="s">
        <v>226</v>
      </c>
      <c r="D3" s="700" t="s">
        <v>227</v>
      </c>
      <c r="E3" s="700" t="s">
        <v>228</v>
      </c>
      <c r="F3" s="700" t="s">
        <v>229</v>
      </c>
      <c r="G3" s="700" t="s">
        <v>230</v>
      </c>
      <c r="H3" s="700" t="s">
        <v>231</v>
      </c>
      <c r="I3" s="700" t="s">
        <v>232</v>
      </c>
      <c r="J3" s="700" t="s">
        <v>233</v>
      </c>
      <c r="K3" s="700" t="s">
        <v>234</v>
      </c>
      <c r="L3" s="700" t="s">
        <v>235</v>
      </c>
      <c r="M3" s="700" t="s">
        <v>236</v>
      </c>
      <c r="N3" s="700" t="s">
        <v>237</v>
      </c>
      <c r="O3" s="700" t="s">
        <v>238</v>
      </c>
      <c r="P3" s="700" t="s">
        <v>239</v>
      </c>
      <c r="Q3" s="700" t="s">
        <v>263</v>
      </c>
      <c r="R3" s="700" t="s">
        <v>266</v>
      </c>
      <c r="S3" s="700" t="s">
        <v>384</v>
      </c>
      <c r="T3" s="641" t="s">
        <v>386</v>
      </c>
      <c r="U3" s="642"/>
    </row>
    <row r="4" spans="1:22" s="11" customFormat="1" ht="27" customHeight="1" thickBot="1" x14ac:dyDescent="0.25">
      <c r="A4" s="636"/>
      <c r="B4" s="701"/>
      <c r="C4" s="701"/>
      <c r="D4" s="701"/>
      <c r="E4" s="701"/>
      <c r="F4" s="701"/>
      <c r="G4" s="701"/>
      <c r="H4" s="701"/>
      <c r="I4" s="701"/>
      <c r="J4" s="701"/>
      <c r="K4" s="701"/>
      <c r="L4" s="701"/>
      <c r="M4" s="701"/>
      <c r="N4" s="701"/>
      <c r="O4" s="701"/>
      <c r="P4" s="701"/>
      <c r="Q4" s="701"/>
      <c r="R4" s="701"/>
      <c r="S4" s="701"/>
      <c r="T4" s="30" t="s">
        <v>140</v>
      </c>
      <c r="U4" s="33" t="s">
        <v>141</v>
      </c>
    </row>
    <row r="5" spans="1:22" s="11" customFormat="1" x14ac:dyDescent="0.2">
      <c r="A5" s="17" t="s">
        <v>33</v>
      </c>
      <c r="B5" s="18">
        <v>1330</v>
      </c>
      <c r="C5" s="18">
        <v>1600</v>
      </c>
      <c r="D5" s="18">
        <v>1995</v>
      </c>
      <c r="E5" s="18">
        <v>2330</v>
      </c>
      <c r="F5" s="18">
        <v>2785</v>
      </c>
      <c r="G5" s="18">
        <v>3095</v>
      </c>
      <c r="H5" s="18">
        <v>3990</v>
      </c>
      <c r="I5" s="18">
        <v>3825</v>
      </c>
      <c r="J5" s="18">
        <v>3715</v>
      </c>
      <c r="K5" s="18">
        <v>3835</v>
      </c>
      <c r="L5" s="18">
        <v>3485</v>
      </c>
      <c r="M5" s="18">
        <v>2935</v>
      </c>
      <c r="N5" s="18">
        <v>2480</v>
      </c>
      <c r="O5" s="18">
        <v>2675</v>
      </c>
      <c r="P5" s="18">
        <v>2885</v>
      </c>
      <c r="Q5" s="99">
        <v>3230</v>
      </c>
      <c r="R5" s="99">
        <v>3350</v>
      </c>
      <c r="S5" s="99">
        <v>3415</v>
      </c>
      <c r="T5" s="423">
        <f>S5-R5</f>
        <v>65</v>
      </c>
      <c r="U5" s="424">
        <f>T5/R5</f>
        <v>1.9402985074626865E-2</v>
      </c>
    </row>
    <row r="6" spans="1:22" s="11" customFormat="1" ht="20.100000000000001" customHeight="1" x14ac:dyDescent="0.2">
      <c r="A6" s="20" t="s">
        <v>1</v>
      </c>
      <c r="B6" s="21">
        <v>10</v>
      </c>
      <c r="C6" s="21">
        <v>5</v>
      </c>
      <c r="D6" s="21">
        <v>5</v>
      </c>
      <c r="E6" s="21">
        <v>10</v>
      </c>
      <c r="F6" s="21">
        <v>10</v>
      </c>
      <c r="G6" s="21">
        <v>25</v>
      </c>
      <c r="H6" s="21">
        <v>70</v>
      </c>
      <c r="I6" s="21">
        <v>75</v>
      </c>
      <c r="J6" s="21">
        <v>70</v>
      </c>
      <c r="K6" s="21">
        <v>90</v>
      </c>
      <c r="L6" s="21">
        <v>75</v>
      </c>
      <c r="M6" s="21">
        <v>55</v>
      </c>
      <c r="N6" s="21">
        <v>55</v>
      </c>
      <c r="O6" s="21">
        <v>80</v>
      </c>
      <c r="P6" s="21">
        <v>45</v>
      </c>
      <c r="Q6" s="24">
        <v>75</v>
      </c>
      <c r="R6" s="24">
        <v>55</v>
      </c>
      <c r="S6" s="24">
        <v>65</v>
      </c>
      <c r="T6" s="425">
        <f t="shared" ref="T6:T37" si="0">S6-R6</f>
        <v>10</v>
      </c>
      <c r="U6" s="426">
        <f t="shared" ref="U6:U37" si="1">T6/R6</f>
        <v>0.18181818181818182</v>
      </c>
    </row>
    <row r="7" spans="1:22" s="11" customFormat="1" x14ac:dyDescent="0.2">
      <c r="A7" s="20" t="s">
        <v>2</v>
      </c>
      <c r="B7" s="21">
        <v>40</v>
      </c>
      <c r="C7" s="21">
        <v>55</v>
      </c>
      <c r="D7" s="21">
        <v>75</v>
      </c>
      <c r="E7" s="21">
        <v>95</v>
      </c>
      <c r="F7" s="21">
        <v>110</v>
      </c>
      <c r="G7" s="21">
        <v>125</v>
      </c>
      <c r="H7" s="21">
        <v>155</v>
      </c>
      <c r="I7" s="21">
        <v>155</v>
      </c>
      <c r="J7" s="21">
        <v>165</v>
      </c>
      <c r="K7" s="21">
        <v>185</v>
      </c>
      <c r="L7" s="21">
        <v>205</v>
      </c>
      <c r="M7" s="21">
        <v>190</v>
      </c>
      <c r="N7" s="21">
        <v>150</v>
      </c>
      <c r="O7" s="21">
        <v>145</v>
      </c>
      <c r="P7" s="21">
        <v>140</v>
      </c>
      <c r="Q7" s="24">
        <v>100</v>
      </c>
      <c r="R7" s="24">
        <v>90</v>
      </c>
      <c r="S7" s="24">
        <v>75</v>
      </c>
      <c r="T7" s="425">
        <f t="shared" si="0"/>
        <v>-15</v>
      </c>
      <c r="U7" s="426">
        <f t="shared" si="1"/>
        <v>-0.16666666666666666</v>
      </c>
    </row>
    <row r="8" spans="1:22" s="11" customFormat="1" x14ac:dyDescent="0.2">
      <c r="A8" s="20" t="s">
        <v>3</v>
      </c>
      <c r="B8" s="21">
        <v>5</v>
      </c>
      <c r="C8" s="21">
        <v>10</v>
      </c>
      <c r="D8" s="21">
        <v>10</v>
      </c>
      <c r="E8" s="21">
        <v>10</v>
      </c>
      <c r="F8" s="21">
        <v>35</v>
      </c>
      <c r="G8" s="21">
        <v>35</v>
      </c>
      <c r="H8" s="21">
        <v>45</v>
      </c>
      <c r="I8" s="21">
        <v>40</v>
      </c>
      <c r="J8" s="21">
        <v>15</v>
      </c>
      <c r="K8" s="21">
        <v>10</v>
      </c>
      <c r="L8" s="21">
        <v>10</v>
      </c>
      <c r="M8" s="21">
        <v>5</v>
      </c>
      <c r="N8" s="21">
        <v>5</v>
      </c>
      <c r="O8" s="21">
        <v>5</v>
      </c>
      <c r="P8" s="21">
        <v>10</v>
      </c>
      <c r="Q8" s="24">
        <v>5</v>
      </c>
      <c r="R8" s="24">
        <v>10</v>
      </c>
      <c r="S8" s="24">
        <v>5</v>
      </c>
      <c r="T8" s="425">
        <f t="shared" si="0"/>
        <v>-5</v>
      </c>
      <c r="U8" s="426">
        <f t="shared" si="1"/>
        <v>-0.5</v>
      </c>
    </row>
    <row r="9" spans="1:22" s="11" customFormat="1" x14ac:dyDescent="0.2">
      <c r="A9" s="20" t="s">
        <v>4</v>
      </c>
      <c r="B9" s="21">
        <v>10</v>
      </c>
      <c r="C9" s="21">
        <v>20</v>
      </c>
      <c r="D9" s="21">
        <v>25</v>
      </c>
      <c r="E9" s="21">
        <v>55</v>
      </c>
      <c r="F9" s="21">
        <v>60</v>
      </c>
      <c r="G9" s="21">
        <v>55</v>
      </c>
      <c r="H9" s="21">
        <v>45</v>
      </c>
      <c r="I9" s="21">
        <v>50</v>
      </c>
      <c r="J9" s="21">
        <v>55</v>
      </c>
      <c r="K9" s="21">
        <v>55</v>
      </c>
      <c r="L9" s="21">
        <v>55</v>
      </c>
      <c r="M9" s="21">
        <v>45</v>
      </c>
      <c r="N9" s="21">
        <v>40</v>
      </c>
      <c r="O9" s="21">
        <v>35</v>
      </c>
      <c r="P9" s="21">
        <v>30</v>
      </c>
      <c r="Q9" s="24">
        <v>25</v>
      </c>
      <c r="R9" s="24">
        <v>35</v>
      </c>
      <c r="S9" s="24">
        <v>30</v>
      </c>
      <c r="T9" s="425">
        <f t="shared" si="0"/>
        <v>-5</v>
      </c>
      <c r="U9" s="426">
        <f t="shared" si="1"/>
        <v>-0.14285714285714285</v>
      </c>
    </row>
    <row r="10" spans="1:22" s="11" customFormat="1" ht="20.100000000000001" customHeight="1" x14ac:dyDescent="0.2">
      <c r="A10" s="20" t="s">
        <v>5</v>
      </c>
      <c r="B10" s="21">
        <v>25</v>
      </c>
      <c r="C10" s="21">
        <v>15</v>
      </c>
      <c r="D10" s="21">
        <v>30</v>
      </c>
      <c r="E10" s="21">
        <v>25</v>
      </c>
      <c r="F10" s="21">
        <v>25</v>
      </c>
      <c r="G10" s="21">
        <v>60</v>
      </c>
      <c r="H10" s="21">
        <v>45</v>
      </c>
      <c r="I10" s="21">
        <v>40</v>
      </c>
      <c r="J10" s="21">
        <v>30</v>
      </c>
      <c r="K10" s="21">
        <v>35</v>
      </c>
      <c r="L10" s="21">
        <v>30</v>
      </c>
      <c r="M10" s="21">
        <v>25</v>
      </c>
      <c r="N10" s="21">
        <v>20</v>
      </c>
      <c r="O10" s="21">
        <v>10</v>
      </c>
      <c r="P10" s="21">
        <v>20</v>
      </c>
      <c r="Q10" s="24">
        <v>15</v>
      </c>
      <c r="R10" s="24">
        <v>25</v>
      </c>
      <c r="S10" s="24">
        <v>20</v>
      </c>
      <c r="T10" s="425">
        <f t="shared" si="0"/>
        <v>-5</v>
      </c>
      <c r="U10" s="426">
        <f t="shared" si="1"/>
        <v>-0.2</v>
      </c>
    </row>
    <row r="11" spans="1:22" s="11" customFormat="1" x14ac:dyDescent="0.2">
      <c r="A11" s="20" t="s">
        <v>6</v>
      </c>
      <c r="B11" s="21">
        <v>20</v>
      </c>
      <c r="C11" s="21">
        <v>45</v>
      </c>
      <c r="D11" s="21">
        <v>40</v>
      </c>
      <c r="E11" s="21">
        <v>65</v>
      </c>
      <c r="F11" s="21">
        <v>60</v>
      </c>
      <c r="G11" s="21">
        <v>85</v>
      </c>
      <c r="H11" s="21">
        <v>85</v>
      </c>
      <c r="I11" s="21">
        <v>115</v>
      </c>
      <c r="J11" s="21">
        <v>105</v>
      </c>
      <c r="K11" s="21">
        <v>70</v>
      </c>
      <c r="L11" s="21">
        <v>80</v>
      </c>
      <c r="M11" s="21">
        <v>55</v>
      </c>
      <c r="N11" s="21">
        <v>45</v>
      </c>
      <c r="O11" s="21">
        <v>45</v>
      </c>
      <c r="P11" s="21">
        <v>50</v>
      </c>
      <c r="Q11" s="24">
        <v>25</v>
      </c>
      <c r="R11" s="24">
        <v>25</v>
      </c>
      <c r="S11" s="24">
        <v>35</v>
      </c>
      <c r="T11" s="425">
        <f t="shared" si="0"/>
        <v>10</v>
      </c>
      <c r="U11" s="426">
        <f t="shared" si="1"/>
        <v>0.4</v>
      </c>
    </row>
    <row r="12" spans="1:22" s="11" customFormat="1" x14ac:dyDescent="0.2">
      <c r="A12" s="20" t="s">
        <v>7</v>
      </c>
      <c r="B12" s="21">
        <v>50</v>
      </c>
      <c r="C12" s="21">
        <v>65</v>
      </c>
      <c r="D12" s="21">
        <v>65</v>
      </c>
      <c r="E12" s="21">
        <v>85</v>
      </c>
      <c r="F12" s="21">
        <v>105</v>
      </c>
      <c r="G12" s="21">
        <v>90</v>
      </c>
      <c r="H12" s="21">
        <v>100</v>
      </c>
      <c r="I12" s="21">
        <v>105</v>
      </c>
      <c r="J12" s="21">
        <v>95</v>
      </c>
      <c r="K12" s="21">
        <v>95</v>
      </c>
      <c r="L12" s="21">
        <v>90</v>
      </c>
      <c r="M12" s="21">
        <v>70</v>
      </c>
      <c r="N12" s="21">
        <v>50</v>
      </c>
      <c r="O12" s="21">
        <v>45</v>
      </c>
      <c r="P12" s="21">
        <v>60</v>
      </c>
      <c r="Q12" s="24">
        <v>65</v>
      </c>
      <c r="R12" s="24">
        <v>65</v>
      </c>
      <c r="S12" s="24">
        <v>65</v>
      </c>
      <c r="T12" s="425">
        <f t="shared" si="0"/>
        <v>0</v>
      </c>
      <c r="U12" s="426">
        <f t="shared" si="1"/>
        <v>0</v>
      </c>
    </row>
    <row r="13" spans="1:22" s="11" customFormat="1" x14ac:dyDescent="0.2">
      <c r="A13" s="20" t="s">
        <v>8</v>
      </c>
      <c r="B13" s="21">
        <v>5</v>
      </c>
      <c r="C13" s="21">
        <v>10</v>
      </c>
      <c r="D13" s="21">
        <v>15</v>
      </c>
      <c r="E13" s="21">
        <v>20</v>
      </c>
      <c r="F13" s="21">
        <v>25</v>
      </c>
      <c r="G13" s="21">
        <v>30</v>
      </c>
      <c r="H13" s="21">
        <v>30</v>
      </c>
      <c r="I13" s="21">
        <v>35</v>
      </c>
      <c r="J13" s="21">
        <v>10</v>
      </c>
      <c r="K13" s="21">
        <v>5</v>
      </c>
      <c r="L13" s="21">
        <v>10</v>
      </c>
      <c r="M13" s="21">
        <v>5</v>
      </c>
      <c r="N13" s="21">
        <v>0</v>
      </c>
      <c r="O13" s="21">
        <v>5</v>
      </c>
      <c r="P13" s="21">
        <v>5</v>
      </c>
      <c r="Q13" s="24">
        <v>10</v>
      </c>
      <c r="R13" s="24">
        <v>15</v>
      </c>
      <c r="S13" s="24">
        <v>15</v>
      </c>
      <c r="T13" s="425">
        <f t="shared" si="0"/>
        <v>0</v>
      </c>
      <c r="U13" s="426">
        <f t="shared" si="1"/>
        <v>0</v>
      </c>
    </row>
    <row r="14" spans="1:22" s="11" customFormat="1" ht="20.100000000000001" customHeight="1" x14ac:dyDescent="0.2">
      <c r="A14" s="20" t="s">
        <v>9</v>
      </c>
      <c r="B14" s="21">
        <v>40</v>
      </c>
      <c r="C14" s="21">
        <v>45</v>
      </c>
      <c r="D14" s="21">
        <v>60</v>
      </c>
      <c r="E14" s="21">
        <v>70</v>
      </c>
      <c r="F14" s="21">
        <v>65</v>
      </c>
      <c r="G14" s="21">
        <v>70</v>
      </c>
      <c r="H14" s="21">
        <v>75</v>
      </c>
      <c r="I14" s="21">
        <v>85</v>
      </c>
      <c r="J14" s="21">
        <v>85</v>
      </c>
      <c r="K14" s="21">
        <v>85</v>
      </c>
      <c r="L14" s="21">
        <v>60</v>
      </c>
      <c r="M14" s="21">
        <v>50</v>
      </c>
      <c r="N14" s="21">
        <v>35</v>
      </c>
      <c r="O14" s="21">
        <v>45</v>
      </c>
      <c r="P14" s="21">
        <v>55</v>
      </c>
      <c r="Q14" s="24">
        <v>70</v>
      </c>
      <c r="R14" s="24">
        <v>70</v>
      </c>
      <c r="S14" s="24">
        <v>50</v>
      </c>
      <c r="T14" s="425">
        <f t="shared" si="0"/>
        <v>-20</v>
      </c>
      <c r="U14" s="426">
        <f t="shared" si="1"/>
        <v>-0.2857142857142857</v>
      </c>
    </row>
    <row r="15" spans="1:22" s="11" customFormat="1" x14ac:dyDescent="0.2">
      <c r="A15" s="20" t="s">
        <v>10</v>
      </c>
      <c r="B15" s="21">
        <v>40</v>
      </c>
      <c r="C15" s="21">
        <v>40</v>
      </c>
      <c r="D15" s="21">
        <v>50</v>
      </c>
      <c r="E15" s="21">
        <v>80</v>
      </c>
      <c r="F15" s="21">
        <v>95</v>
      </c>
      <c r="G15" s="21">
        <v>90</v>
      </c>
      <c r="H15" s="21">
        <v>120</v>
      </c>
      <c r="I15" s="21">
        <v>140</v>
      </c>
      <c r="J15" s="21">
        <v>115</v>
      </c>
      <c r="K15" s="21">
        <v>115</v>
      </c>
      <c r="L15" s="21">
        <v>90</v>
      </c>
      <c r="M15" s="21">
        <v>75</v>
      </c>
      <c r="N15" s="21">
        <v>85</v>
      </c>
      <c r="O15" s="21">
        <v>105</v>
      </c>
      <c r="P15" s="21">
        <v>140</v>
      </c>
      <c r="Q15" s="24">
        <v>155</v>
      </c>
      <c r="R15" s="24">
        <v>150</v>
      </c>
      <c r="S15" s="24">
        <v>125</v>
      </c>
      <c r="T15" s="425">
        <f t="shared" si="0"/>
        <v>-25</v>
      </c>
      <c r="U15" s="426">
        <f t="shared" si="1"/>
        <v>-0.16666666666666666</v>
      </c>
    </row>
    <row r="16" spans="1:22" s="11" customFormat="1" x14ac:dyDescent="0.2">
      <c r="A16" s="20" t="s">
        <v>11</v>
      </c>
      <c r="B16" s="21">
        <v>5</v>
      </c>
      <c r="C16" s="21">
        <v>10</v>
      </c>
      <c r="D16" s="21">
        <v>10</v>
      </c>
      <c r="E16" s="21">
        <v>15</v>
      </c>
      <c r="F16" s="21">
        <v>5</v>
      </c>
      <c r="G16" s="21">
        <v>10</v>
      </c>
      <c r="H16" s="21">
        <v>10</v>
      </c>
      <c r="I16" s="21">
        <v>5</v>
      </c>
      <c r="J16" s="21">
        <v>10</v>
      </c>
      <c r="K16" s="21">
        <v>10</v>
      </c>
      <c r="L16" s="21">
        <v>10</v>
      </c>
      <c r="M16" s="21">
        <v>5</v>
      </c>
      <c r="N16" s="21">
        <v>10</v>
      </c>
      <c r="O16" s="21">
        <v>10</v>
      </c>
      <c r="P16" s="21">
        <v>15</v>
      </c>
      <c r="Q16" s="24">
        <v>15</v>
      </c>
      <c r="R16" s="24">
        <v>15</v>
      </c>
      <c r="S16" s="24">
        <v>20</v>
      </c>
      <c r="T16" s="425">
        <f t="shared" si="0"/>
        <v>5</v>
      </c>
      <c r="U16" s="426">
        <f t="shared" si="1"/>
        <v>0.33333333333333331</v>
      </c>
    </row>
    <row r="17" spans="1:21" s="11" customFormat="1" x14ac:dyDescent="0.2">
      <c r="A17" s="20" t="s">
        <v>142</v>
      </c>
      <c r="B17" s="21">
        <v>130</v>
      </c>
      <c r="C17" s="21">
        <v>125</v>
      </c>
      <c r="D17" s="21">
        <v>160</v>
      </c>
      <c r="E17" s="21">
        <v>160</v>
      </c>
      <c r="F17" s="21">
        <v>185</v>
      </c>
      <c r="G17" s="21">
        <v>185</v>
      </c>
      <c r="H17" s="21">
        <v>255</v>
      </c>
      <c r="I17" s="21">
        <v>225</v>
      </c>
      <c r="J17" s="21">
        <v>215</v>
      </c>
      <c r="K17" s="21">
        <v>285</v>
      </c>
      <c r="L17" s="21">
        <v>265</v>
      </c>
      <c r="M17" s="21">
        <v>240</v>
      </c>
      <c r="N17" s="21">
        <v>225</v>
      </c>
      <c r="O17" s="21">
        <v>255</v>
      </c>
      <c r="P17" s="21">
        <v>295</v>
      </c>
      <c r="Q17" s="24">
        <v>435</v>
      </c>
      <c r="R17" s="24">
        <v>530</v>
      </c>
      <c r="S17" s="24">
        <v>605</v>
      </c>
      <c r="T17" s="425">
        <f t="shared" si="0"/>
        <v>75</v>
      </c>
      <c r="U17" s="426">
        <f t="shared" si="1"/>
        <v>0.14150943396226415</v>
      </c>
    </row>
    <row r="18" spans="1:21" s="11" customFormat="1" ht="20.100000000000001" customHeight="1" x14ac:dyDescent="0.2">
      <c r="A18" s="20" t="s">
        <v>13</v>
      </c>
      <c r="B18" s="21">
        <v>0</v>
      </c>
      <c r="C18" s="21">
        <v>0</v>
      </c>
      <c r="D18" s="21">
        <v>0</v>
      </c>
      <c r="E18" s="21">
        <v>10</v>
      </c>
      <c r="F18" s="21">
        <v>15</v>
      </c>
      <c r="G18" s="21">
        <v>15</v>
      </c>
      <c r="H18" s="21">
        <v>15</v>
      </c>
      <c r="I18" s="21">
        <v>20</v>
      </c>
      <c r="J18" s="21">
        <v>20</v>
      </c>
      <c r="K18" s="21">
        <v>20</v>
      </c>
      <c r="L18" s="21">
        <v>20</v>
      </c>
      <c r="M18" s="21">
        <v>20</v>
      </c>
      <c r="N18" s="21">
        <v>15</v>
      </c>
      <c r="O18" s="21">
        <v>15</v>
      </c>
      <c r="P18" s="21">
        <v>10</v>
      </c>
      <c r="Q18" s="24">
        <v>15</v>
      </c>
      <c r="R18" s="24">
        <v>15</v>
      </c>
      <c r="S18" s="24">
        <v>10</v>
      </c>
      <c r="T18" s="425">
        <f t="shared" si="0"/>
        <v>-5</v>
      </c>
      <c r="U18" s="426">
        <f t="shared" si="1"/>
        <v>-0.33333333333333331</v>
      </c>
    </row>
    <row r="19" spans="1:21" s="11" customFormat="1" x14ac:dyDescent="0.2">
      <c r="A19" s="20" t="s">
        <v>14</v>
      </c>
      <c r="B19" s="21">
        <v>35</v>
      </c>
      <c r="C19" s="21">
        <v>40</v>
      </c>
      <c r="D19" s="21">
        <v>45</v>
      </c>
      <c r="E19" s="21">
        <v>45</v>
      </c>
      <c r="F19" s="21">
        <v>75</v>
      </c>
      <c r="G19" s="21">
        <v>80</v>
      </c>
      <c r="H19" s="21">
        <v>120</v>
      </c>
      <c r="I19" s="21">
        <v>135</v>
      </c>
      <c r="J19" s="21">
        <v>140</v>
      </c>
      <c r="K19" s="21">
        <v>130</v>
      </c>
      <c r="L19" s="21">
        <v>80</v>
      </c>
      <c r="M19" s="21">
        <v>85</v>
      </c>
      <c r="N19" s="21">
        <v>70</v>
      </c>
      <c r="O19" s="21">
        <v>50</v>
      </c>
      <c r="P19" s="21">
        <v>50</v>
      </c>
      <c r="Q19" s="24">
        <v>50</v>
      </c>
      <c r="R19" s="24">
        <v>60</v>
      </c>
      <c r="S19" s="24">
        <v>50</v>
      </c>
      <c r="T19" s="425">
        <f t="shared" si="0"/>
        <v>-10</v>
      </c>
      <c r="U19" s="426">
        <f t="shared" si="1"/>
        <v>-0.16666666666666666</v>
      </c>
    </row>
    <row r="20" spans="1:21" s="11" customFormat="1" x14ac:dyDescent="0.2">
      <c r="A20" s="20" t="s">
        <v>15</v>
      </c>
      <c r="B20" s="21">
        <v>95</v>
      </c>
      <c r="C20" s="21">
        <v>105</v>
      </c>
      <c r="D20" s="21">
        <v>110</v>
      </c>
      <c r="E20" s="21">
        <v>135</v>
      </c>
      <c r="F20" s="21">
        <v>160</v>
      </c>
      <c r="G20" s="21">
        <v>190</v>
      </c>
      <c r="H20" s="21">
        <v>165</v>
      </c>
      <c r="I20" s="21">
        <v>200</v>
      </c>
      <c r="J20" s="21">
        <v>160</v>
      </c>
      <c r="K20" s="21">
        <v>210</v>
      </c>
      <c r="L20" s="21">
        <v>195</v>
      </c>
      <c r="M20" s="21">
        <v>220</v>
      </c>
      <c r="N20" s="21">
        <v>150</v>
      </c>
      <c r="O20" s="21">
        <v>155</v>
      </c>
      <c r="P20" s="21">
        <v>160</v>
      </c>
      <c r="Q20" s="24">
        <v>175</v>
      </c>
      <c r="R20" s="24">
        <v>175</v>
      </c>
      <c r="S20" s="24">
        <v>150</v>
      </c>
      <c r="T20" s="425">
        <f t="shared" si="0"/>
        <v>-25</v>
      </c>
      <c r="U20" s="426">
        <f t="shared" si="1"/>
        <v>-0.14285714285714285</v>
      </c>
    </row>
    <row r="21" spans="1:21" s="11" customFormat="1" x14ac:dyDescent="0.2">
      <c r="A21" s="20" t="s">
        <v>16</v>
      </c>
      <c r="B21" s="21">
        <v>265</v>
      </c>
      <c r="C21" s="21">
        <v>375</v>
      </c>
      <c r="D21" s="21">
        <v>540</v>
      </c>
      <c r="E21" s="21">
        <v>610</v>
      </c>
      <c r="F21" s="21">
        <v>740</v>
      </c>
      <c r="G21" s="21">
        <v>710</v>
      </c>
      <c r="H21" s="21">
        <v>1325</v>
      </c>
      <c r="I21" s="21">
        <v>1005</v>
      </c>
      <c r="J21" s="21">
        <v>920</v>
      </c>
      <c r="K21" s="21">
        <v>850</v>
      </c>
      <c r="L21" s="21">
        <v>755</v>
      </c>
      <c r="M21" s="21">
        <v>655</v>
      </c>
      <c r="N21" s="21">
        <v>535</v>
      </c>
      <c r="O21" s="21">
        <v>610</v>
      </c>
      <c r="P21" s="21">
        <v>695</v>
      </c>
      <c r="Q21" s="24">
        <v>740</v>
      </c>
      <c r="R21" s="24">
        <v>810</v>
      </c>
      <c r="S21" s="24">
        <v>875</v>
      </c>
      <c r="T21" s="425">
        <f t="shared" si="0"/>
        <v>65</v>
      </c>
      <c r="U21" s="426">
        <f t="shared" si="1"/>
        <v>8.0246913580246909E-2</v>
      </c>
    </row>
    <row r="22" spans="1:21" s="11" customFormat="1" ht="20.100000000000001" customHeight="1" x14ac:dyDescent="0.2">
      <c r="A22" s="20" t="s">
        <v>17</v>
      </c>
      <c r="B22" s="21">
        <v>50</v>
      </c>
      <c r="C22" s="21">
        <v>45</v>
      </c>
      <c r="D22" s="21">
        <v>65</v>
      </c>
      <c r="E22" s="21">
        <v>115</v>
      </c>
      <c r="F22" s="21">
        <v>105</v>
      </c>
      <c r="G22" s="21">
        <v>90</v>
      </c>
      <c r="H22" s="21">
        <v>135</v>
      </c>
      <c r="I22" s="21">
        <v>180</v>
      </c>
      <c r="J22" s="21">
        <v>190</v>
      </c>
      <c r="K22" s="21">
        <v>290</v>
      </c>
      <c r="L22" s="21">
        <v>165</v>
      </c>
      <c r="M22" s="21">
        <v>105</v>
      </c>
      <c r="N22" s="21">
        <v>80</v>
      </c>
      <c r="O22" s="21">
        <v>100</v>
      </c>
      <c r="P22" s="21">
        <v>100</v>
      </c>
      <c r="Q22" s="24">
        <v>140</v>
      </c>
      <c r="R22" s="24">
        <v>115</v>
      </c>
      <c r="S22" s="24">
        <v>130</v>
      </c>
      <c r="T22" s="425">
        <f t="shared" si="0"/>
        <v>15</v>
      </c>
      <c r="U22" s="426">
        <f t="shared" si="1"/>
        <v>0.13043478260869565</v>
      </c>
    </row>
    <row r="23" spans="1:21" s="11" customFormat="1" x14ac:dyDescent="0.2">
      <c r="A23" s="20" t="s">
        <v>18</v>
      </c>
      <c r="B23" s="21">
        <v>10</v>
      </c>
      <c r="C23" s="21">
        <v>15</v>
      </c>
      <c r="D23" s="21">
        <v>40</v>
      </c>
      <c r="E23" s="21">
        <v>40</v>
      </c>
      <c r="F23" s="21">
        <v>55</v>
      </c>
      <c r="G23" s="21">
        <v>35</v>
      </c>
      <c r="H23" s="21">
        <v>30</v>
      </c>
      <c r="I23" s="21">
        <v>30</v>
      </c>
      <c r="J23" s="21">
        <v>15</v>
      </c>
      <c r="K23" s="21">
        <v>30</v>
      </c>
      <c r="L23" s="21">
        <v>20</v>
      </c>
      <c r="M23" s="21">
        <v>10</v>
      </c>
      <c r="N23" s="21">
        <v>10</v>
      </c>
      <c r="O23" s="21">
        <v>10</v>
      </c>
      <c r="P23" s="21">
        <v>10</v>
      </c>
      <c r="Q23" s="24">
        <v>15</v>
      </c>
      <c r="R23" s="24">
        <v>5</v>
      </c>
      <c r="S23" s="24">
        <v>5</v>
      </c>
      <c r="T23" s="425">
        <f t="shared" si="0"/>
        <v>0</v>
      </c>
      <c r="U23" s="426">
        <f t="shared" si="1"/>
        <v>0</v>
      </c>
    </row>
    <row r="24" spans="1:21" s="11" customFormat="1" x14ac:dyDescent="0.2">
      <c r="A24" s="20" t="s">
        <v>19</v>
      </c>
      <c r="B24" s="21">
        <v>10</v>
      </c>
      <c r="C24" s="21">
        <v>50</v>
      </c>
      <c r="D24" s="21">
        <v>10</v>
      </c>
      <c r="E24" s="21">
        <v>45</v>
      </c>
      <c r="F24" s="21">
        <v>35</v>
      </c>
      <c r="G24" s="21">
        <v>185</v>
      </c>
      <c r="H24" s="21">
        <v>70</v>
      </c>
      <c r="I24" s="21">
        <v>130</v>
      </c>
      <c r="J24" s="21">
        <v>160</v>
      </c>
      <c r="K24" s="21">
        <v>195</v>
      </c>
      <c r="L24" s="21">
        <v>180</v>
      </c>
      <c r="M24" s="21">
        <v>190</v>
      </c>
      <c r="N24" s="21">
        <v>150</v>
      </c>
      <c r="O24" s="21">
        <v>150</v>
      </c>
      <c r="P24" s="21">
        <v>135</v>
      </c>
      <c r="Q24" s="24">
        <v>190</v>
      </c>
      <c r="R24" s="24">
        <v>205</v>
      </c>
      <c r="S24" s="24">
        <v>200</v>
      </c>
      <c r="T24" s="425">
        <f t="shared" si="0"/>
        <v>-5</v>
      </c>
      <c r="U24" s="426">
        <f t="shared" si="1"/>
        <v>-2.4390243902439025E-2</v>
      </c>
    </row>
    <row r="25" spans="1:21" s="11" customFormat="1" x14ac:dyDescent="0.2">
      <c r="A25" s="20" t="s">
        <v>20</v>
      </c>
      <c r="B25" s="21">
        <v>15</v>
      </c>
      <c r="C25" s="21">
        <v>20</v>
      </c>
      <c r="D25" s="21">
        <v>25</v>
      </c>
      <c r="E25" s="21">
        <v>25</v>
      </c>
      <c r="F25" s="21">
        <v>35</v>
      </c>
      <c r="G25" s="21">
        <v>35</v>
      </c>
      <c r="H25" s="21">
        <v>50</v>
      </c>
      <c r="I25" s="21">
        <v>50</v>
      </c>
      <c r="J25" s="21">
        <v>75</v>
      </c>
      <c r="K25" s="21">
        <v>40</v>
      </c>
      <c r="L25" s="21">
        <v>25</v>
      </c>
      <c r="M25" s="21">
        <v>35</v>
      </c>
      <c r="N25" s="21">
        <v>35</v>
      </c>
      <c r="O25" s="21">
        <v>45</v>
      </c>
      <c r="P25" s="21">
        <v>45</v>
      </c>
      <c r="Q25" s="24">
        <v>40</v>
      </c>
      <c r="R25" s="24">
        <v>35</v>
      </c>
      <c r="S25" s="24">
        <v>35</v>
      </c>
      <c r="T25" s="425">
        <f t="shared" si="0"/>
        <v>0</v>
      </c>
      <c r="U25" s="426">
        <f t="shared" si="1"/>
        <v>0</v>
      </c>
    </row>
    <row r="26" spans="1:21" s="11" customFormat="1" ht="20.100000000000001" customHeight="1" x14ac:dyDescent="0.2">
      <c r="A26" s="20" t="s">
        <v>21</v>
      </c>
      <c r="B26" s="21">
        <v>35</v>
      </c>
      <c r="C26" s="21">
        <v>20</v>
      </c>
      <c r="D26" s="21">
        <v>40</v>
      </c>
      <c r="E26" s="21">
        <v>40</v>
      </c>
      <c r="F26" s="21">
        <v>45</v>
      </c>
      <c r="G26" s="21">
        <v>45</v>
      </c>
      <c r="H26" s="21">
        <v>70</v>
      </c>
      <c r="I26" s="21">
        <v>35</v>
      </c>
      <c r="J26" s="21">
        <v>10</v>
      </c>
      <c r="K26" s="21">
        <v>30</v>
      </c>
      <c r="L26" s="21">
        <v>25</v>
      </c>
      <c r="M26" s="21">
        <v>25</v>
      </c>
      <c r="N26" s="21">
        <v>35</v>
      </c>
      <c r="O26" s="21">
        <v>25</v>
      </c>
      <c r="P26" s="21">
        <v>25</v>
      </c>
      <c r="Q26" s="24">
        <v>15</v>
      </c>
      <c r="R26" s="24">
        <v>30</v>
      </c>
      <c r="S26" s="24">
        <v>20</v>
      </c>
      <c r="T26" s="425">
        <f t="shared" si="0"/>
        <v>-10</v>
      </c>
      <c r="U26" s="426">
        <f t="shared" si="1"/>
        <v>-0.33333333333333331</v>
      </c>
    </row>
    <row r="27" spans="1:21" s="11" customFormat="1" x14ac:dyDescent="0.2">
      <c r="A27" s="20" t="s">
        <v>22</v>
      </c>
      <c r="B27" s="21">
        <v>60</v>
      </c>
      <c r="C27" s="21">
        <v>75</v>
      </c>
      <c r="D27" s="21">
        <v>100</v>
      </c>
      <c r="E27" s="21">
        <v>110</v>
      </c>
      <c r="F27" s="21">
        <v>150</v>
      </c>
      <c r="G27" s="21">
        <v>150</v>
      </c>
      <c r="H27" s="21">
        <v>170</v>
      </c>
      <c r="I27" s="21">
        <v>175</v>
      </c>
      <c r="J27" s="21">
        <v>205</v>
      </c>
      <c r="K27" s="21">
        <v>155</v>
      </c>
      <c r="L27" s="21">
        <v>135</v>
      </c>
      <c r="M27" s="21">
        <v>120</v>
      </c>
      <c r="N27" s="21">
        <v>120</v>
      </c>
      <c r="O27" s="21">
        <v>135</v>
      </c>
      <c r="P27" s="21">
        <v>150</v>
      </c>
      <c r="Q27" s="24">
        <v>165</v>
      </c>
      <c r="R27" s="24">
        <v>145</v>
      </c>
      <c r="S27" s="24">
        <v>135</v>
      </c>
      <c r="T27" s="425">
        <f t="shared" si="0"/>
        <v>-10</v>
      </c>
      <c r="U27" s="426">
        <f t="shared" si="1"/>
        <v>-6.8965517241379309E-2</v>
      </c>
    </row>
    <row r="28" spans="1:21" s="11" customFormat="1" x14ac:dyDescent="0.2">
      <c r="A28" s="20" t="s">
        <v>143</v>
      </c>
      <c r="B28" s="21">
        <v>10</v>
      </c>
      <c r="C28" s="21">
        <v>15</v>
      </c>
      <c r="D28" s="21">
        <v>15</v>
      </c>
      <c r="E28" s="21">
        <v>25</v>
      </c>
      <c r="F28" s="21">
        <v>30</v>
      </c>
      <c r="G28" s="21">
        <v>35</v>
      </c>
      <c r="H28" s="21">
        <v>25</v>
      </c>
      <c r="I28" s="21">
        <v>10</v>
      </c>
      <c r="J28" s="21">
        <v>15</v>
      </c>
      <c r="K28" s="21">
        <v>25</v>
      </c>
      <c r="L28" s="21">
        <v>15</v>
      </c>
      <c r="M28" s="21">
        <v>5</v>
      </c>
      <c r="N28" s="21">
        <v>5</v>
      </c>
      <c r="O28" s="21">
        <v>5</v>
      </c>
      <c r="P28" s="21">
        <v>5</v>
      </c>
      <c r="Q28" s="24">
        <v>5</v>
      </c>
      <c r="R28" s="24">
        <v>0</v>
      </c>
      <c r="S28" s="24">
        <v>0</v>
      </c>
      <c r="T28" s="425">
        <f t="shared" si="0"/>
        <v>0</v>
      </c>
      <c r="U28" s="426" t="s">
        <v>196</v>
      </c>
    </row>
    <row r="29" spans="1:21" s="11" customFormat="1" x14ac:dyDescent="0.2">
      <c r="A29" s="20" t="s">
        <v>24</v>
      </c>
      <c r="B29" s="21">
        <v>10</v>
      </c>
      <c r="C29" s="21">
        <v>15</v>
      </c>
      <c r="D29" s="21">
        <v>35</v>
      </c>
      <c r="E29" s="21">
        <v>45</v>
      </c>
      <c r="F29" s="21">
        <v>65</v>
      </c>
      <c r="G29" s="21">
        <v>95</v>
      </c>
      <c r="H29" s="21">
        <v>140</v>
      </c>
      <c r="I29" s="21">
        <v>145</v>
      </c>
      <c r="J29" s="21">
        <v>150</v>
      </c>
      <c r="K29" s="21">
        <v>140</v>
      </c>
      <c r="L29" s="21">
        <v>125</v>
      </c>
      <c r="M29" s="21">
        <v>120</v>
      </c>
      <c r="N29" s="21">
        <v>75</v>
      </c>
      <c r="O29" s="21">
        <v>50</v>
      </c>
      <c r="P29" s="21">
        <v>45</v>
      </c>
      <c r="Q29" s="24">
        <v>20</v>
      </c>
      <c r="R29" s="24">
        <v>20</v>
      </c>
      <c r="S29" s="24">
        <v>15</v>
      </c>
      <c r="T29" s="425">
        <f t="shared" si="0"/>
        <v>-5</v>
      </c>
      <c r="U29" s="426">
        <f t="shared" si="1"/>
        <v>-0.25</v>
      </c>
    </row>
    <row r="30" spans="1:21" s="11" customFormat="1" ht="20.100000000000001" customHeight="1" x14ac:dyDescent="0.2">
      <c r="A30" s="20" t="s">
        <v>25</v>
      </c>
      <c r="B30" s="21">
        <v>55</v>
      </c>
      <c r="C30" s="21">
        <v>65</v>
      </c>
      <c r="D30" s="21">
        <v>75</v>
      </c>
      <c r="E30" s="21">
        <v>55</v>
      </c>
      <c r="F30" s="21">
        <v>65</v>
      </c>
      <c r="G30" s="21">
        <v>80</v>
      </c>
      <c r="H30" s="21">
        <v>50</v>
      </c>
      <c r="I30" s="21">
        <v>55</v>
      </c>
      <c r="J30" s="21">
        <v>30</v>
      </c>
      <c r="K30" s="21">
        <v>30</v>
      </c>
      <c r="L30" s="21">
        <v>30</v>
      </c>
      <c r="M30" s="21">
        <v>20</v>
      </c>
      <c r="N30" s="21">
        <v>15</v>
      </c>
      <c r="O30" s="21">
        <v>15</v>
      </c>
      <c r="P30" s="21">
        <v>20</v>
      </c>
      <c r="Q30" s="24">
        <v>25</v>
      </c>
      <c r="R30" s="24">
        <v>30</v>
      </c>
      <c r="S30" s="24">
        <v>20</v>
      </c>
      <c r="T30" s="425">
        <f t="shared" si="0"/>
        <v>-10</v>
      </c>
      <c r="U30" s="426">
        <f t="shared" si="1"/>
        <v>-0.33333333333333331</v>
      </c>
    </row>
    <row r="31" spans="1:21" s="11" customFormat="1" x14ac:dyDescent="0.2">
      <c r="A31" s="20" t="s">
        <v>144</v>
      </c>
      <c r="B31" s="21">
        <v>15</v>
      </c>
      <c r="C31" s="21">
        <v>0</v>
      </c>
      <c r="D31" s="21">
        <v>10</v>
      </c>
      <c r="E31" s="21">
        <v>5</v>
      </c>
      <c r="F31" s="21">
        <v>15</v>
      </c>
      <c r="G31" s="21">
        <v>30</v>
      </c>
      <c r="H31" s="21">
        <v>30</v>
      </c>
      <c r="I31" s="21">
        <v>30</v>
      </c>
      <c r="J31" s="21">
        <v>30</v>
      </c>
      <c r="K31" s="21">
        <v>25</v>
      </c>
      <c r="L31" s="21">
        <v>25</v>
      </c>
      <c r="M31" s="21">
        <v>25</v>
      </c>
      <c r="N31" s="21">
        <v>25</v>
      </c>
      <c r="O31" s="21">
        <v>20</v>
      </c>
      <c r="P31" s="21">
        <v>20</v>
      </c>
      <c r="Q31" s="24">
        <v>15</v>
      </c>
      <c r="R31" s="24">
        <v>20</v>
      </c>
      <c r="S31" s="24">
        <v>25</v>
      </c>
      <c r="T31" s="425">
        <f t="shared" si="0"/>
        <v>5</v>
      </c>
      <c r="U31" s="426">
        <f t="shared" si="1"/>
        <v>0.25</v>
      </c>
    </row>
    <row r="32" spans="1:21" s="11" customFormat="1" x14ac:dyDescent="0.2">
      <c r="A32" s="20" t="s">
        <v>27</v>
      </c>
      <c r="B32" s="21">
        <v>20</v>
      </c>
      <c r="C32" s="21">
        <v>25</v>
      </c>
      <c r="D32" s="21">
        <v>30</v>
      </c>
      <c r="E32" s="21">
        <v>35</v>
      </c>
      <c r="F32" s="21">
        <v>30</v>
      </c>
      <c r="G32" s="21">
        <v>30</v>
      </c>
      <c r="H32" s="21">
        <v>25</v>
      </c>
      <c r="I32" s="21">
        <v>20</v>
      </c>
      <c r="J32" s="21">
        <v>20</v>
      </c>
      <c r="K32" s="21">
        <v>10</v>
      </c>
      <c r="L32" s="21">
        <v>15</v>
      </c>
      <c r="M32" s="21">
        <v>15</v>
      </c>
      <c r="N32" s="21">
        <v>15</v>
      </c>
      <c r="O32" s="21">
        <v>30</v>
      </c>
      <c r="P32" s="21">
        <v>30</v>
      </c>
      <c r="Q32" s="24">
        <v>25</v>
      </c>
      <c r="R32" s="24">
        <v>10</v>
      </c>
      <c r="S32" s="24">
        <v>5</v>
      </c>
      <c r="T32" s="425">
        <f t="shared" si="0"/>
        <v>-5</v>
      </c>
      <c r="U32" s="426">
        <f t="shared" si="1"/>
        <v>-0.5</v>
      </c>
    </row>
    <row r="33" spans="1:21" s="11" customFormat="1" x14ac:dyDescent="0.2">
      <c r="A33" s="20" t="s">
        <v>28</v>
      </c>
      <c r="B33" s="21">
        <v>50</v>
      </c>
      <c r="C33" s="21">
        <v>35</v>
      </c>
      <c r="D33" s="21">
        <v>45</v>
      </c>
      <c r="E33" s="21">
        <v>30</v>
      </c>
      <c r="F33" s="21">
        <v>70</v>
      </c>
      <c r="G33" s="21">
        <v>60</v>
      </c>
      <c r="H33" s="21">
        <v>65</v>
      </c>
      <c r="I33" s="21">
        <v>75</v>
      </c>
      <c r="J33" s="21">
        <v>75</v>
      </c>
      <c r="K33" s="21">
        <v>65</v>
      </c>
      <c r="L33" s="21">
        <v>75</v>
      </c>
      <c r="M33" s="21">
        <v>55</v>
      </c>
      <c r="N33" s="21">
        <v>45</v>
      </c>
      <c r="O33" s="21">
        <v>45</v>
      </c>
      <c r="P33" s="21">
        <v>35</v>
      </c>
      <c r="Q33" s="24">
        <v>40</v>
      </c>
      <c r="R33" s="24">
        <v>35</v>
      </c>
      <c r="S33" s="24">
        <v>45</v>
      </c>
      <c r="T33" s="425">
        <f t="shared" si="0"/>
        <v>10</v>
      </c>
      <c r="U33" s="426">
        <f t="shared" si="1"/>
        <v>0.2857142857142857</v>
      </c>
    </row>
    <row r="34" spans="1:21" s="11" customFormat="1" ht="20.100000000000001" customHeight="1" x14ac:dyDescent="0.2">
      <c r="A34" s="20" t="s">
        <v>29</v>
      </c>
      <c r="B34" s="21">
        <v>105</v>
      </c>
      <c r="C34" s="21">
        <v>135</v>
      </c>
      <c r="D34" s="21">
        <v>145</v>
      </c>
      <c r="E34" s="21">
        <v>135</v>
      </c>
      <c r="F34" s="21">
        <v>130</v>
      </c>
      <c r="G34" s="21">
        <v>125</v>
      </c>
      <c r="H34" s="21">
        <v>155</v>
      </c>
      <c r="I34" s="21">
        <v>160</v>
      </c>
      <c r="J34" s="21">
        <v>275</v>
      </c>
      <c r="K34" s="21">
        <v>295</v>
      </c>
      <c r="L34" s="21">
        <v>410</v>
      </c>
      <c r="M34" s="21">
        <v>230</v>
      </c>
      <c r="N34" s="21">
        <v>205</v>
      </c>
      <c r="O34" s="21">
        <v>230</v>
      </c>
      <c r="P34" s="21">
        <v>255</v>
      </c>
      <c r="Q34" s="24">
        <v>285</v>
      </c>
      <c r="R34" s="24">
        <v>250</v>
      </c>
      <c r="S34" s="24">
        <v>250</v>
      </c>
      <c r="T34" s="425">
        <f t="shared" si="0"/>
        <v>0</v>
      </c>
      <c r="U34" s="426">
        <f t="shared" si="1"/>
        <v>0</v>
      </c>
    </row>
    <row r="35" spans="1:21" s="11" customFormat="1" x14ac:dyDescent="0.2">
      <c r="A35" s="20" t="s">
        <v>30</v>
      </c>
      <c r="B35" s="21">
        <v>30</v>
      </c>
      <c r="C35" s="21">
        <v>30</v>
      </c>
      <c r="D35" s="21">
        <v>35</v>
      </c>
      <c r="E35" s="21">
        <v>35</v>
      </c>
      <c r="F35" s="21">
        <v>50</v>
      </c>
      <c r="G35" s="21">
        <v>55</v>
      </c>
      <c r="H35" s="21">
        <v>65</v>
      </c>
      <c r="I35" s="21">
        <v>70</v>
      </c>
      <c r="J35" s="21">
        <v>75</v>
      </c>
      <c r="K35" s="21">
        <v>90</v>
      </c>
      <c r="L35" s="21">
        <v>35</v>
      </c>
      <c r="M35" s="21">
        <v>35</v>
      </c>
      <c r="N35" s="21">
        <v>50</v>
      </c>
      <c r="O35" s="21">
        <v>45</v>
      </c>
      <c r="P35" s="21">
        <v>40</v>
      </c>
      <c r="Q35" s="24">
        <v>40</v>
      </c>
      <c r="R35" s="24">
        <v>55</v>
      </c>
      <c r="S35" s="24">
        <v>55</v>
      </c>
      <c r="T35" s="425">
        <f t="shared" si="0"/>
        <v>0</v>
      </c>
      <c r="U35" s="426">
        <f t="shared" si="1"/>
        <v>0</v>
      </c>
    </row>
    <row r="36" spans="1:21" s="11" customFormat="1" x14ac:dyDescent="0.2">
      <c r="A36" s="20" t="s">
        <v>31</v>
      </c>
      <c r="B36" s="21">
        <v>15</v>
      </c>
      <c r="C36" s="21">
        <v>25</v>
      </c>
      <c r="D36" s="21">
        <v>40</v>
      </c>
      <c r="E36" s="21">
        <v>30</v>
      </c>
      <c r="F36" s="21">
        <v>40</v>
      </c>
      <c r="G36" s="21">
        <v>50</v>
      </c>
      <c r="H36" s="21">
        <v>60</v>
      </c>
      <c r="I36" s="21">
        <v>60</v>
      </c>
      <c r="J36" s="21">
        <v>55</v>
      </c>
      <c r="K36" s="21">
        <v>60</v>
      </c>
      <c r="L36" s="21">
        <v>50</v>
      </c>
      <c r="M36" s="21">
        <v>35</v>
      </c>
      <c r="N36" s="21">
        <v>30</v>
      </c>
      <c r="O36" s="21">
        <v>35</v>
      </c>
      <c r="P36" s="21">
        <v>30</v>
      </c>
      <c r="Q36" s="24">
        <v>35</v>
      </c>
      <c r="R36" s="24">
        <v>30</v>
      </c>
      <c r="S36" s="24">
        <v>55</v>
      </c>
      <c r="T36" s="425">
        <f t="shared" si="0"/>
        <v>25</v>
      </c>
      <c r="U36" s="426">
        <f t="shared" si="1"/>
        <v>0.83333333333333337</v>
      </c>
    </row>
    <row r="37" spans="1:21" s="11" customFormat="1" ht="13.5" thickBot="1" x14ac:dyDescent="0.25">
      <c r="A37" s="22" t="s">
        <v>32</v>
      </c>
      <c r="B37" s="23">
        <v>80</v>
      </c>
      <c r="C37" s="23">
        <v>60</v>
      </c>
      <c r="D37" s="23">
        <v>55</v>
      </c>
      <c r="E37" s="23">
        <v>65</v>
      </c>
      <c r="F37" s="23">
        <v>90</v>
      </c>
      <c r="G37" s="23">
        <v>145</v>
      </c>
      <c r="H37" s="23">
        <v>175</v>
      </c>
      <c r="I37" s="23">
        <v>175</v>
      </c>
      <c r="J37" s="23">
        <v>120</v>
      </c>
      <c r="K37" s="23">
        <v>110</v>
      </c>
      <c r="L37" s="23">
        <v>120</v>
      </c>
      <c r="M37" s="23">
        <v>125</v>
      </c>
      <c r="N37" s="23">
        <v>95</v>
      </c>
      <c r="O37" s="23">
        <v>120</v>
      </c>
      <c r="P37" s="23">
        <v>145</v>
      </c>
      <c r="Q37" s="25">
        <v>200</v>
      </c>
      <c r="R37" s="25">
        <v>220</v>
      </c>
      <c r="S37" s="25">
        <v>210</v>
      </c>
      <c r="T37" s="427">
        <f t="shared" si="0"/>
        <v>-10</v>
      </c>
      <c r="U37" s="428">
        <f t="shared" si="1"/>
        <v>-4.5454545454545456E-2</v>
      </c>
    </row>
    <row r="38" spans="1:21" x14ac:dyDescent="0.2">
      <c r="A38" s="690"/>
      <c r="B38" s="690"/>
      <c r="C38" s="690"/>
      <c r="D38" s="690"/>
    </row>
    <row r="39" spans="1:21" x14ac:dyDescent="0.2">
      <c r="A39" s="58" t="s">
        <v>274</v>
      </c>
      <c r="B39" s="67"/>
      <c r="C39" s="67"/>
      <c r="D39" s="67"/>
    </row>
    <row r="40" spans="1:21" x14ac:dyDescent="0.2">
      <c r="A40" s="58"/>
      <c r="B40" s="67"/>
      <c r="C40" s="67"/>
      <c r="D40" s="67"/>
      <c r="E40" s="67"/>
      <c r="F40" s="67"/>
      <c r="G40" s="67"/>
      <c r="H40" s="67"/>
      <c r="I40" s="67"/>
      <c r="J40" s="67"/>
      <c r="K40" s="67"/>
      <c r="L40" s="67"/>
      <c r="M40" s="67"/>
      <c r="N40" s="67"/>
      <c r="O40" s="67"/>
      <c r="P40" s="67"/>
      <c r="Q40" s="67"/>
      <c r="R40" s="67"/>
      <c r="S40" s="67"/>
    </row>
    <row r="41" spans="1:21" ht="13.5" customHeight="1" x14ac:dyDescent="0.2">
      <c r="A41" s="58"/>
      <c r="B41" s="67"/>
      <c r="C41" s="67"/>
      <c r="D41" s="67"/>
      <c r="E41" s="67"/>
      <c r="F41" s="67"/>
      <c r="G41" s="67"/>
      <c r="H41" s="67"/>
      <c r="I41" s="67"/>
      <c r="J41" s="67"/>
      <c r="K41" s="67"/>
      <c r="L41" s="67"/>
      <c r="M41" s="67"/>
      <c r="N41" s="67"/>
      <c r="O41" s="67"/>
      <c r="P41" s="67"/>
      <c r="Q41" s="67"/>
      <c r="R41" s="67"/>
      <c r="S41" s="67"/>
    </row>
    <row r="42" spans="1:21" x14ac:dyDescent="0.2">
      <c r="B42" s="67"/>
      <c r="C42" s="67"/>
      <c r="D42" s="67"/>
      <c r="E42" s="67"/>
      <c r="F42" s="67"/>
      <c r="G42" s="67"/>
      <c r="H42" s="67"/>
      <c r="I42" s="67"/>
      <c r="J42" s="67"/>
      <c r="K42" s="67"/>
      <c r="L42" s="67"/>
      <c r="M42" s="67"/>
      <c r="N42" s="67"/>
      <c r="O42" s="67"/>
      <c r="P42" s="67"/>
      <c r="Q42" s="67"/>
      <c r="R42" s="67"/>
      <c r="S42" s="67"/>
    </row>
    <row r="43" spans="1:21" x14ac:dyDescent="0.2">
      <c r="B43" s="67"/>
      <c r="C43" s="67"/>
      <c r="D43" s="67"/>
      <c r="E43" s="67"/>
      <c r="F43" s="67"/>
      <c r="G43" s="67"/>
      <c r="H43" s="67"/>
      <c r="I43" s="67"/>
      <c r="J43" s="67"/>
      <c r="K43" s="67"/>
      <c r="L43" s="67"/>
      <c r="M43" s="67"/>
      <c r="N43" s="67"/>
      <c r="O43" s="67"/>
      <c r="P43" s="67"/>
      <c r="Q43" s="67"/>
      <c r="R43" s="67"/>
      <c r="S43" s="67"/>
    </row>
    <row r="44" spans="1:21" x14ac:dyDescent="0.2">
      <c r="B44" s="67"/>
      <c r="C44" s="67"/>
      <c r="D44" s="67"/>
      <c r="E44" s="67"/>
      <c r="F44" s="67"/>
      <c r="G44" s="67"/>
      <c r="H44" s="67"/>
      <c r="I44" s="67"/>
      <c r="J44" s="67"/>
      <c r="K44" s="67"/>
      <c r="L44" s="67"/>
      <c r="M44" s="67"/>
      <c r="N44" s="67"/>
      <c r="O44" s="67"/>
      <c r="P44" s="67"/>
      <c r="Q44" s="67"/>
      <c r="R44" s="67"/>
      <c r="S44" s="67"/>
    </row>
    <row r="45" spans="1:21" x14ac:dyDescent="0.2">
      <c r="B45" s="67"/>
      <c r="C45" s="67"/>
      <c r="D45" s="67"/>
      <c r="E45" s="67"/>
      <c r="F45" s="67"/>
      <c r="G45" s="67"/>
      <c r="H45" s="67"/>
      <c r="I45" s="67"/>
      <c r="J45" s="67"/>
      <c r="K45" s="67"/>
      <c r="L45" s="67"/>
      <c r="M45" s="67"/>
      <c r="N45" s="67"/>
      <c r="O45" s="67"/>
      <c r="P45" s="67"/>
      <c r="Q45" s="67"/>
      <c r="R45" s="67"/>
      <c r="S45" s="67"/>
    </row>
    <row r="46" spans="1:21" x14ac:dyDescent="0.2">
      <c r="B46" s="67"/>
      <c r="C46" s="67"/>
      <c r="D46" s="67"/>
      <c r="E46" s="67"/>
      <c r="F46" s="67"/>
      <c r="G46" s="67"/>
      <c r="H46" s="67"/>
      <c r="I46" s="67"/>
      <c r="J46" s="67"/>
      <c r="K46" s="67"/>
      <c r="L46" s="67"/>
      <c r="M46" s="67"/>
      <c r="N46" s="67"/>
      <c r="O46" s="67"/>
      <c r="P46" s="67"/>
      <c r="Q46" s="67"/>
      <c r="R46" s="67"/>
      <c r="S46" s="67"/>
    </row>
    <row r="47" spans="1:21" x14ac:dyDescent="0.2">
      <c r="B47" s="67"/>
      <c r="C47" s="67"/>
      <c r="D47" s="67"/>
      <c r="E47" s="67"/>
      <c r="F47" s="67"/>
      <c r="G47" s="67"/>
      <c r="H47" s="67"/>
      <c r="I47" s="67"/>
      <c r="J47" s="67"/>
      <c r="K47" s="67"/>
      <c r="L47" s="67"/>
      <c r="M47" s="67"/>
      <c r="N47" s="67"/>
      <c r="O47" s="67"/>
      <c r="P47" s="67"/>
      <c r="Q47" s="67"/>
      <c r="R47" s="67"/>
      <c r="S47" s="67"/>
    </row>
    <row r="48" spans="1:21" x14ac:dyDescent="0.2">
      <c r="B48" s="67"/>
      <c r="C48" s="67"/>
      <c r="D48" s="67"/>
      <c r="E48" s="67"/>
      <c r="F48" s="67"/>
      <c r="G48" s="67"/>
      <c r="H48" s="67"/>
      <c r="I48" s="67"/>
      <c r="J48" s="67"/>
      <c r="K48" s="67"/>
      <c r="L48" s="67"/>
      <c r="M48" s="67"/>
      <c r="N48" s="67"/>
      <c r="O48" s="67"/>
      <c r="P48" s="67"/>
      <c r="Q48" s="67"/>
      <c r="R48" s="67"/>
      <c r="S48" s="67"/>
    </row>
    <row r="49" spans="2:19" x14ac:dyDescent="0.2">
      <c r="B49" s="67"/>
      <c r="C49" s="67"/>
      <c r="D49" s="67"/>
      <c r="E49" s="67"/>
      <c r="F49" s="67"/>
      <c r="G49" s="67"/>
      <c r="H49" s="67"/>
      <c r="I49" s="67"/>
      <c r="J49" s="67"/>
      <c r="K49" s="67"/>
      <c r="L49" s="67"/>
      <c r="M49" s="67"/>
      <c r="N49" s="67"/>
      <c r="O49" s="67"/>
      <c r="P49" s="67"/>
      <c r="Q49" s="67"/>
      <c r="R49" s="67"/>
      <c r="S49" s="67"/>
    </row>
    <row r="50" spans="2:19" x14ac:dyDescent="0.2">
      <c r="B50" s="67"/>
      <c r="C50" s="67"/>
      <c r="D50" s="67"/>
      <c r="E50" s="67"/>
      <c r="F50" s="67"/>
      <c r="G50" s="67"/>
      <c r="H50" s="67"/>
      <c r="I50" s="67"/>
      <c r="J50" s="67"/>
      <c r="K50" s="67"/>
      <c r="L50" s="67"/>
      <c r="M50" s="67"/>
      <c r="N50" s="67"/>
      <c r="O50" s="67"/>
      <c r="P50" s="67"/>
      <c r="Q50" s="67"/>
      <c r="R50" s="67"/>
      <c r="S50" s="67"/>
    </row>
    <row r="51" spans="2:19" x14ac:dyDescent="0.2">
      <c r="B51" s="67"/>
      <c r="C51" s="67"/>
      <c r="D51" s="67"/>
      <c r="E51" s="67"/>
      <c r="F51" s="67"/>
      <c r="G51" s="67"/>
      <c r="H51" s="67"/>
      <c r="I51" s="67"/>
      <c r="J51" s="67"/>
      <c r="K51" s="67"/>
      <c r="L51" s="67"/>
      <c r="M51" s="67"/>
      <c r="N51" s="67"/>
      <c r="O51" s="67"/>
      <c r="P51" s="67"/>
      <c r="Q51" s="67"/>
      <c r="R51" s="67"/>
      <c r="S51" s="67"/>
    </row>
    <row r="52" spans="2:19" x14ac:dyDescent="0.2">
      <c r="B52" s="67"/>
      <c r="C52" s="67"/>
      <c r="D52" s="67"/>
      <c r="E52" s="67"/>
      <c r="F52" s="67"/>
      <c r="G52" s="67"/>
      <c r="H52" s="67"/>
      <c r="I52" s="67"/>
      <c r="J52" s="67"/>
      <c r="K52" s="67"/>
      <c r="L52" s="67"/>
      <c r="M52" s="67"/>
      <c r="N52" s="67"/>
      <c r="O52" s="67"/>
      <c r="P52" s="67"/>
      <c r="Q52" s="67"/>
      <c r="R52" s="67"/>
      <c r="S52" s="67"/>
    </row>
    <row r="53" spans="2:19" x14ac:dyDescent="0.2">
      <c r="B53" s="67"/>
      <c r="C53" s="67"/>
      <c r="D53" s="67"/>
      <c r="E53" s="67"/>
      <c r="F53" s="67"/>
      <c r="G53" s="67"/>
      <c r="H53" s="67"/>
      <c r="I53" s="67"/>
      <c r="J53" s="67"/>
      <c r="K53" s="67"/>
      <c r="L53" s="67"/>
      <c r="M53" s="67"/>
      <c r="N53" s="67"/>
      <c r="O53" s="67"/>
      <c r="P53" s="67"/>
      <c r="Q53" s="67"/>
      <c r="R53" s="67"/>
      <c r="S53" s="67"/>
    </row>
    <row r="54" spans="2:19" x14ac:dyDescent="0.2">
      <c r="B54" s="67"/>
      <c r="C54" s="67"/>
      <c r="D54" s="67"/>
      <c r="E54" s="67"/>
      <c r="F54" s="67"/>
      <c r="G54" s="67"/>
      <c r="H54" s="67"/>
      <c r="I54" s="67"/>
      <c r="J54" s="67"/>
      <c r="K54" s="67"/>
      <c r="L54" s="67"/>
      <c r="M54" s="67"/>
      <c r="N54" s="67"/>
      <c r="O54" s="67"/>
      <c r="P54" s="67"/>
      <c r="Q54" s="67"/>
      <c r="R54" s="67"/>
      <c r="S54" s="67"/>
    </row>
    <row r="55" spans="2:19" x14ac:dyDescent="0.2">
      <c r="B55" s="67"/>
      <c r="C55" s="67"/>
      <c r="D55" s="67"/>
      <c r="E55" s="67"/>
      <c r="F55" s="67"/>
      <c r="G55" s="67"/>
      <c r="H55" s="67"/>
      <c r="I55" s="67"/>
      <c r="J55" s="67"/>
      <c r="K55" s="67"/>
      <c r="L55" s="67"/>
      <c r="M55" s="67"/>
      <c r="N55" s="67"/>
      <c r="O55" s="67"/>
      <c r="P55" s="67"/>
      <c r="Q55" s="67"/>
      <c r="R55" s="67"/>
      <c r="S55" s="67"/>
    </row>
    <row r="56" spans="2:19" x14ac:dyDescent="0.2">
      <c r="B56" s="67"/>
      <c r="C56" s="67"/>
      <c r="D56" s="67"/>
      <c r="E56" s="67"/>
      <c r="F56" s="67"/>
      <c r="G56" s="67"/>
      <c r="H56" s="67"/>
      <c r="I56" s="67"/>
      <c r="J56" s="67"/>
      <c r="K56" s="67"/>
      <c r="L56" s="67"/>
      <c r="M56" s="67"/>
      <c r="N56" s="67"/>
      <c r="O56" s="67"/>
      <c r="P56" s="67"/>
      <c r="Q56" s="67"/>
      <c r="R56" s="67"/>
      <c r="S56" s="67"/>
    </row>
    <row r="57" spans="2:19" x14ac:dyDescent="0.2">
      <c r="B57" s="67"/>
      <c r="C57" s="67"/>
      <c r="D57" s="67"/>
      <c r="E57" s="67"/>
      <c r="F57" s="67"/>
      <c r="G57" s="67"/>
      <c r="H57" s="67"/>
      <c r="I57" s="67"/>
      <c r="J57" s="67"/>
      <c r="K57" s="67"/>
      <c r="L57" s="67"/>
      <c r="M57" s="67"/>
      <c r="N57" s="67"/>
      <c r="O57" s="67"/>
      <c r="P57" s="67"/>
      <c r="Q57" s="67"/>
      <c r="R57" s="67"/>
      <c r="S57" s="67"/>
    </row>
    <row r="58" spans="2:19" x14ac:dyDescent="0.2">
      <c r="B58" s="67"/>
      <c r="C58" s="67"/>
      <c r="D58" s="67"/>
      <c r="E58" s="67"/>
      <c r="F58" s="67"/>
      <c r="G58" s="67"/>
      <c r="H58" s="67"/>
      <c r="I58" s="67"/>
      <c r="J58" s="67"/>
      <c r="K58" s="67"/>
      <c r="L58" s="67"/>
      <c r="M58" s="67"/>
      <c r="N58" s="67"/>
      <c r="O58" s="67"/>
      <c r="P58" s="67"/>
      <c r="Q58" s="67"/>
      <c r="R58" s="67"/>
      <c r="S58" s="67"/>
    </row>
    <row r="59" spans="2:19" x14ac:dyDescent="0.2">
      <c r="B59" s="67"/>
      <c r="C59" s="67"/>
      <c r="D59" s="67"/>
      <c r="E59" s="67"/>
      <c r="F59" s="67"/>
      <c r="G59" s="67"/>
      <c r="H59" s="67"/>
      <c r="I59" s="67"/>
      <c r="J59" s="67"/>
      <c r="K59" s="67"/>
      <c r="L59" s="67"/>
      <c r="M59" s="67"/>
      <c r="N59" s="67"/>
      <c r="O59" s="67"/>
      <c r="P59" s="67"/>
      <c r="Q59" s="67"/>
      <c r="R59" s="67"/>
      <c r="S59" s="67"/>
    </row>
    <row r="60" spans="2:19" x14ac:dyDescent="0.2">
      <c r="B60" s="67"/>
      <c r="C60" s="67"/>
      <c r="D60" s="67"/>
      <c r="E60" s="67"/>
      <c r="F60" s="67"/>
      <c r="G60" s="67"/>
      <c r="H60" s="67"/>
      <c r="I60" s="67"/>
      <c r="J60" s="67"/>
      <c r="K60" s="67"/>
      <c r="L60" s="67"/>
      <c r="M60" s="67"/>
      <c r="N60" s="67"/>
      <c r="O60" s="67"/>
      <c r="P60" s="67"/>
      <c r="Q60" s="67"/>
      <c r="R60" s="67"/>
      <c r="S60" s="67"/>
    </row>
    <row r="61" spans="2:19" x14ac:dyDescent="0.2">
      <c r="B61" s="67"/>
      <c r="C61" s="67"/>
      <c r="D61" s="67"/>
      <c r="E61" s="67"/>
      <c r="F61" s="67"/>
      <c r="G61" s="67"/>
      <c r="H61" s="67"/>
      <c r="I61" s="67"/>
      <c r="J61" s="67"/>
      <c r="K61" s="67"/>
      <c r="L61" s="67"/>
      <c r="M61" s="67"/>
      <c r="N61" s="67"/>
      <c r="O61" s="67"/>
      <c r="P61" s="67"/>
      <c r="Q61" s="67"/>
      <c r="R61" s="67"/>
      <c r="S61" s="67"/>
    </row>
    <row r="62" spans="2:19" x14ac:dyDescent="0.2">
      <c r="B62" s="67"/>
      <c r="C62" s="67"/>
      <c r="D62" s="67"/>
      <c r="E62" s="67"/>
      <c r="F62" s="67"/>
      <c r="G62" s="67"/>
      <c r="H62" s="67"/>
      <c r="I62" s="67"/>
      <c r="J62" s="67"/>
      <c r="K62" s="67"/>
      <c r="L62" s="67"/>
      <c r="M62" s="67"/>
      <c r="N62" s="67"/>
      <c r="O62" s="67"/>
      <c r="P62" s="67"/>
      <c r="Q62" s="67"/>
      <c r="R62" s="67"/>
      <c r="S62" s="67"/>
    </row>
    <row r="63" spans="2:19" x14ac:dyDescent="0.2">
      <c r="B63" s="67"/>
      <c r="C63" s="67"/>
      <c r="D63" s="67"/>
      <c r="E63" s="67"/>
      <c r="F63" s="67"/>
      <c r="G63" s="67"/>
      <c r="H63" s="67"/>
      <c r="I63" s="67"/>
      <c r="J63" s="67"/>
      <c r="K63" s="67"/>
      <c r="L63" s="67"/>
      <c r="M63" s="67"/>
      <c r="N63" s="67"/>
      <c r="O63" s="67"/>
      <c r="P63" s="67"/>
      <c r="Q63" s="67"/>
      <c r="R63" s="67"/>
      <c r="S63" s="67"/>
    </row>
    <row r="64" spans="2:19" x14ac:dyDescent="0.2">
      <c r="B64" s="67"/>
      <c r="C64" s="67"/>
      <c r="D64" s="67"/>
      <c r="E64" s="67"/>
      <c r="F64" s="67"/>
      <c r="G64" s="67"/>
      <c r="H64" s="67"/>
      <c r="I64" s="67"/>
      <c r="J64" s="67"/>
      <c r="K64" s="67"/>
      <c r="L64" s="67"/>
      <c r="M64" s="67"/>
      <c r="N64" s="67"/>
      <c r="O64" s="67"/>
      <c r="P64" s="67"/>
      <c r="Q64" s="67"/>
      <c r="R64" s="67"/>
      <c r="S64" s="67"/>
    </row>
    <row r="65" spans="2:19" x14ac:dyDescent="0.2">
      <c r="B65" s="67"/>
      <c r="C65" s="67"/>
      <c r="D65" s="67"/>
      <c r="E65" s="67"/>
      <c r="F65" s="67"/>
      <c r="G65" s="67"/>
      <c r="H65" s="67"/>
      <c r="I65" s="67"/>
      <c r="J65" s="67"/>
      <c r="K65" s="67"/>
      <c r="L65" s="67"/>
      <c r="M65" s="67"/>
      <c r="N65" s="67"/>
      <c r="O65" s="67"/>
      <c r="P65" s="67"/>
      <c r="Q65" s="67"/>
      <c r="R65" s="67"/>
      <c r="S65" s="67"/>
    </row>
    <row r="66" spans="2:19" x14ac:dyDescent="0.2">
      <c r="B66" s="67"/>
      <c r="C66" s="67"/>
      <c r="D66" s="67"/>
      <c r="E66" s="67"/>
      <c r="F66" s="67"/>
      <c r="G66" s="67"/>
      <c r="H66" s="67"/>
      <c r="I66" s="67"/>
      <c r="J66" s="67"/>
      <c r="K66" s="67"/>
      <c r="L66" s="67"/>
      <c r="M66" s="67"/>
      <c r="N66" s="67"/>
      <c r="O66" s="67"/>
      <c r="P66" s="67"/>
      <c r="Q66" s="67"/>
      <c r="R66" s="67"/>
      <c r="S66" s="67"/>
    </row>
    <row r="67" spans="2:19" x14ac:dyDescent="0.2">
      <c r="B67" s="67"/>
      <c r="C67" s="67"/>
      <c r="D67" s="67"/>
      <c r="E67" s="67"/>
      <c r="F67" s="67"/>
      <c r="G67" s="67"/>
      <c r="H67" s="67"/>
      <c r="I67" s="67"/>
      <c r="J67" s="67"/>
      <c r="K67" s="67"/>
      <c r="L67" s="67"/>
      <c r="M67" s="67"/>
      <c r="N67" s="67"/>
      <c r="O67" s="67"/>
      <c r="P67" s="67"/>
      <c r="Q67" s="67"/>
      <c r="R67" s="67"/>
      <c r="S67" s="67"/>
    </row>
    <row r="68" spans="2:19" x14ac:dyDescent="0.2">
      <c r="B68" s="67"/>
      <c r="C68" s="67"/>
      <c r="D68" s="67"/>
      <c r="E68" s="67"/>
      <c r="F68" s="67"/>
      <c r="G68" s="67"/>
      <c r="H68" s="67"/>
      <c r="I68" s="67"/>
      <c r="J68" s="67"/>
      <c r="K68" s="67"/>
      <c r="L68" s="67"/>
      <c r="M68" s="67"/>
      <c r="N68" s="67"/>
      <c r="O68" s="67"/>
      <c r="P68" s="67"/>
      <c r="Q68" s="67"/>
      <c r="R68" s="67"/>
      <c r="S68" s="67"/>
    </row>
    <row r="69" spans="2:19" x14ac:dyDescent="0.2">
      <c r="B69" s="67"/>
      <c r="C69" s="67"/>
      <c r="D69" s="67"/>
      <c r="E69" s="67"/>
      <c r="F69" s="67"/>
      <c r="G69" s="67"/>
      <c r="H69" s="67"/>
      <c r="I69" s="67"/>
      <c r="J69" s="67"/>
      <c r="K69" s="67"/>
      <c r="L69" s="67"/>
      <c r="M69" s="67"/>
      <c r="N69" s="67"/>
      <c r="O69" s="67"/>
      <c r="P69" s="67"/>
      <c r="Q69" s="67"/>
      <c r="R69" s="67"/>
      <c r="S69" s="67"/>
    </row>
    <row r="70" spans="2:19" x14ac:dyDescent="0.2">
      <c r="B70" s="67"/>
      <c r="C70" s="67"/>
      <c r="D70" s="67"/>
      <c r="E70" s="67"/>
      <c r="F70" s="67"/>
      <c r="G70" s="67"/>
      <c r="H70" s="67"/>
      <c r="I70" s="67"/>
      <c r="J70" s="67"/>
      <c r="K70" s="67"/>
      <c r="L70" s="67"/>
      <c r="M70" s="67"/>
      <c r="N70" s="67"/>
      <c r="O70" s="67"/>
      <c r="P70" s="67"/>
      <c r="Q70" s="67"/>
      <c r="R70" s="67"/>
      <c r="S70" s="67"/>
    </row>
    <row r="71" spans="2:19" x14ac:dyDescent="0.2">
      <c r="B71" s="67"/>
      <c r="C71" s="67"/>
      <c r="D71" s="67"/>
      <c r="E71" s="67"/>
      <c r="F71" s="67"/>
      <c r="G71" s="67"/>
      <c r="H71" s="67"/>
      <c r="I71" s="67"/>
      <c r="J71" s="67"/>
      <c r="K71" s="67"/>
      <c r="L71" s="67"/>
      <c r="M71" s="67"/>
      <c r="N71" s="67"/>
      <c r="O71" s="67"/>
      <c r="P71" s="67"/>
      <c r="Q71" s="67"/>
      <c r="R71" s="67"/>
      <c r="S71" s="67"/>
    </row>
    <row r="72" spans="2:19" x14ac:dyDescent="0.2">
      <c r="B72" s="67"/>
      <c r="C72" s="67"/>
      <c r="D72" s="67"/>
      <c r="E72" s="67"/>
      <c r="F72" s="67"/>
      <c r="G72" s="67"/>
      <c r="H72" s="67"/>
      <c r="I72" s="67"/>
      <c r="J72" s="67"/>
      <c r="K72" s="67"/>
      <c r="L72" s="67"/>
      <c r="M72" s="67"/>
      <c r="N72" s="67"/>
      <c r="O72" s="67"/>
      <c r="P72" s="67"/>
      <c r="Q72" s="67"/>
      <c r="R72" s="67"/>
      <c r="S72" s="67"/>
    </row>
    <row r="73" spans="2:19" x14ac:dyDescent="0.2">
      <c r="B73" s="67"/>
      <c r="C73" s="67"/>
      <c r="D73" s="67"/>
      <c r="E73" s="67"/>
      <c r="F73" s="67"/>
      <c r="G73" s="67"/>
      <c r="H73" s="67"/>
      <c r="I73" s="67"/>
      <c r="J73" s="67"/>
      <c r="K73" s="67"/>
      <c r="L73" s="67"/>
      <c r="M73" s="67"/>
      <c r="N73" s="67"/>
      <c r="O73" s="67"/>
      <c r="P73" s="67"/>
      <c r="Q73" s="67"/>
      <c r="R73" s="67"/>
      <c r="S73" s="67"/>
    </row>
    <row r="74" spans="2:19" x14ac:dyDescent="0.2">
      <c r="B74" s="67"/>
      <c r="C74" s="67"/>
      <c r="D74" s="67"/>
      <c r="E74" s="67"/>
      <c r="F74" s="67"/>
      <c r="G74" s="67"/>
      <c r="H74" s="67"/>
      <c r="I74" s="67"/>
      <c r="J74" s="67"/>
      <c r="K74" s="67"/>
      <c r="L74" s="67"/>
      <c r="M74" s="67"/>
      <c r="N74" s="67"/>
      <c r="O74" s="67"/>
      <c r="P74" s="67"/>
      <c r="Q74" s="67"/>
      <c r="R74" s="67"/>
      <c r="S74" s="67"/>
    </row>
  </sheetData>
  <mergeCells count="21">
    <mergeCell ref="A3:A4"/>
    <mergeCell ref="B3:B4"/>
    <mergeCell ref="A38:D38"/>
    <mergeCell ref="M3:M4"/>
    <mergeCell ref="N3:N4"/>
    <mergeCell ref="C3:C4"/>
    <mergeCell ref="D3:D4"/>
    <mergeCell ref="E3:E4"/>
    <mergeCell ref="F3:F4"/>
    <mergeCell ref="G3:G4"/>
    <mergeCell ref="H3:H4"/>
    <mergeCell ref="I3:I4"/>
    <mergeCell ref="J3:J4"/>
    <mergeCell ref="K3:K4"/>
    <mergeCell ref="T3:U3"/>
    <mergeCell ref="Q3:Q4"/>
    <mergeCell ref="R3:R4"/>
    <mergeCell ref="L3:L4"/>
    <mergeCell ref="P3:P4"/>
    <mergeCell ref="O3:O4"/>
    <mergeCell ref="S3:S4"/>
  </mergeCells>
  <hyperlinks>
    <hyperlink ref="U1" location="Contents!A1" display="Back to contents"/>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41"/>
  <sheetViews>
    <sheetView showGridLines="0" zoomScale="90" zoomScaleNormal="90" workbookViewId="0">
      <selection activeCell="A22" sqref="A22"/>
    </sheetView>
  </sheetViews>
  <sheetFormatPr defaultColWidth="11.42578125" defaultRowHeight="12.75" x14ac:dyDescent="0.2"/>
  <cols>
    <col min="1" max="1" customWidth="true" style="47" width="22.42578125" collapsed="false"/>
    <col min="2" max="4" customWidth="true" style="64" width="10.7109375" collapsed="false"/>
    <col min="5" max="19" customWidth="true" style="47" width="10.7109375" collapsed="false"/>
    <col min="20" max="21" customWidth="true" style="47" width="11.28515625" collapsed="false"/>
    <col min="22" max="244" customWidth="true" style="47" width="11.42578125" collapsed="false"/>
    <col min="245" max="245" customWidth="true" style="47" width="25.0" collapsed="false"/>
    <col min="246" max="16384" style="47" width="11.42578125" collapsed="false"/>
  </cols>
  <sheetData>
    <row r="1" spans="1:22" x14ac:dyDescent="0.2">
      <c r="A1" s="51" t="s">
        <v>388</v>
      </c>
      <c r="D1" s="65"/>
      <c r="U1" s="65"/>
      <c r="V1" s="159"/>
    </row>
    <row r="2" spans="1:22" x14ac:dyDescent="0.2">
      <c r="A2" s="420"/>
      <c r="B2" s="66"/>
      <c r="C2" s="66"/>
    </row>
    <row r="3" spans="1:22" s="11" customFormat="1" ht="12.75" customHeight="1" x14ac:dyDescent="0.2">
      <c r="A3" s="635"/>
      <c r="B3" s="700" t="s">
        <v>213</v>
      </c>
      <c r="C3" s="700" t="s">
        <v>226</v>
      </c>
      <c r="D3" s="700" t="s">
        <v>227</v>
      </c>
      <c r="E3" s="700" t="s">
        <v>228</v>
      </c>
      <c r="F3" s="700" t="s">
        <v>229</v>
      </c>
      <c r="G3" s="700" t="s">
        <v>230</v>
      </c>
      <c r="H3" s="700" t="s">
        <v>231</v>
      </c>
      <c r="I3" s="700" t="s">
        <v>232</v>
      </c>
      <c r="J3" s="700" t="s">
        <v>233</v>
      </c>
      <c r="K3" s="700" t="s">
        <v>234</v>
      </c>
      <c r="L3" s="700" t="s">
        <v>235</v>
      </c>
      <c r="M3" s="700" t="s">
        <v>236</v>
      </c>
      <c r="N3" s="700" t="s">
        <v>237</v>
      </c>
      <c r="O3" s="700" t="s">
        <v>238</v>
      </c>
      <c r="P3" s="700" t="s">
        <v>239</v>
      </c>
      <c r="Q3" s="700" t="s">
        <v>263</v>
      </c>
      <c r="R3" s="700" t="s">
        <v>266</v>
      </c>
      <c r="S3" s="700" t="s">
        <v>384</v>
      </c>
      <c r="T3" s="641" t="s">
        <v>267</v>
      </c>
      <c r="U3" s="642"/>
    </row>
    <row r="4" spans="1:22" s="11" customFormat="1" ht="25.5" customHeight="1" thickBot="1" x14ac:dyDescent="0.25">
      <c r="A4" s="636"/>
      <c r="B4" s="701"/>
      <c r="C4" s="701"/>
      <c r="D4" s="701"/>
      <c r="E4" s="701"/>
      <c r="F4" s="701"/>
      <c r="G4" s="701"/>
      <c r="H4" s="701"/>
      <c r="I4" s="701"/>
      <c r="J4" s="701"/>
      <c r="K4" s="701"/>
      <c r="L4" s="701"/>
      <c r="M4" s="701"/>
      <c r="N4" s="701"/>
      <c r="O4" s="701"/>
      <c r="P4" s="701"/>
      <c r="Q4" s="701"/>
      <c r="R4" s="701"/>
      <c r="S4" s="701"/>
      <c r="T4" s="30" t="s">
        <v>140</v>
      </c>
      <c r="U4" s="33" t="s">
        <v>141</v>
      </c>
    </row>
    <row r="5" spans="1:22" s="11" customFormat="1" x14ac:dyDescent="0.2">
      <c r="A5" s="17" t="s">
        <v>33</v>
      </c>
      <c r="B5" s="18">
        <v>2390</v>
      </c>
      <c r="C5" s="18">
        <v>2990</v>
      </c>
      <c r="D5" s="18">
        <v>3755</v>
      </c>
      <c r="E5" s="18">
        <v>4245</v>
      </c>
      <c r="F5" s="18">
        <v>4815</v>
      </c>
      <c r="G5" s="18">
        <v>5455</v>
      </c>
      <c r="H5" s="18">
        <v>7125</v>
      </c>
      <c r="I5" s="18">
        <v>6270</v>
      </c>
      <c r="J5" s="18">
        <v>6105</v>
      </c>
      <c r="K5" s="18">
        <v>6065</v>
      </c>
      <c r="L5" s="18">
        <v>5595</v>
      </c>
      <c r="M5" s="18">
        <v>4845</v>
      </c>
      <c r="N5" s="18">
        <v>4155</v>
      </c>
      <c r="O5" s="18">
        <v>4635</v>
      </c>
      <c r="P5" s="18">
        <v>5225</v>
      </c>
      <c r="Q5" s="99">
        <v>6060</v>
      </c>
      <c r="R5" s="99">
        <v>6615</v>
      </c>
      <c r="S5" s="99">
        <v>6795</v>
      </c>
      <c r="T5" s="423">
        <f>S5-R5</f>
        <v>180</v>
      </c>
      <c r="U5" s="424">
        <f>T5/R5</f>
        <v>2.7210884353741496E-2</v>
      </c>
    </row>
    <row r="6" spans="1:22" s="11" customFormat="1" ht="20.100000000000001" customHeight="1" x14ac:dyDescent="0.2">
      <c r="A6" s="20" t="s">
        <v>1</v>
      </c>
      <c r="B6" s="21">
        <v>15</v>
      </c>
      <c r="C6" s="21">
        <v>5</v>
      </c>
      <c r="D6" s="21">
        <v>15</v>
      </c>
      <c r="E6" s="21">
        <v>20</v>
      </c>
      <c r="F6" s="21">
        <v>25</v>
      </c>
      <c r="G6" s="21">
        <v>55</v>
      </c>
      <c r="H6" s="21">
        <v>115</v>
      </c>
      <c r="I6" s="21">
        <v>110</v>
      </c>
      <c r="J6" s="21">
        <v>105</v>
      </c>
      <c r="K6" s="24">
        <v>100</v>
      </c>
      <c r="L6" s="24">
        <v>95</v>
      </c>
      <c r="M6" s="24">
        <v>85</v>
      </c>
      <c r="N6" s="24">
        <v>85</v>
      </c>
      <c r="O6" s="24">
        <v>110</v>
      </c>
      <c r="P6" s="24">
        <v>65</v>
      </c>
      <c r="Q6" s="24">
        <v>115</v>
      </c>
      <c r="R6" s="24">
        <v>80</v>
      </c>
      <c r="S6" s="24">
        <v>105</v>
      </c>
      <c r="T6" s="425">
        <f t="shared" ref="T6:T37" si="0">S6-R6</f>
        <v>25</v>
      </c>
      <c r="U6" s="426">
        <f t="shared" ref="U6:U37" si="1">T6/R6</f>
        <v>0.3125</v>
      </c>
    </row>
    <row r="7" spans="1:22" s="11" customFormat="1" x14ac:dyDescent="0.2">
      <c r="A7" s="20" t="s">
        <v>2</v>
      </c>
      <c r="B7" s="21">
        <v>70</v>
      </c>
      <c r="C7" s="21">
        <v>110</v>
      </c>
      <c r="D7" s="21">
        <v>145</v>
      </c>
      <c r="E7" s="21">
        <v>185</v>
      </c>
      <c r="F7" s="21">
        <v>205</v>
      </c>
      <c r="G7" s="21">
        <v>225</v>
      </c>
      <c r="H7" s="21">
        <v>280</v>
      </c>
      <c r="I7" s="21">
        <v>250</v>
      </c>
      <c r="J7" s="21">
        <v>290</v>
      </c>
      <c r="K7" s="24">
        <v>315</v>
      </c>
      <c r="L7" s="24">
        <v>345</v>
      </c>
      <c r="M7" s="24">
        <v>325</v>
      </c>
      <c r="N7" s="24">
        <v>245</v>
      </c>
      <c r="O7" s="24">
        <v>270</v>
      </c>
      <c r="P7" s="24">
        <v>245</v>
      </c>
      <c r="Q7" s="24">
        <v>190</v>
      </c>
      <c r="R7" s="24">
        <v>190</v>
      </c>
      <c r="S7" s="24">
        <v>170</v>
      </c>
      <c r="T7" s="425">
        <f t="shared" si="0"/>
        <v>-20</v>
      </c>
      <c r="U7" s="426">
        <f t="shared" si="1"/>
        <v>-0.10526315789473684</v>
      </c>
    </row>
    <row r="8" spans="1:22" s="11" customFormat="1" x14ac:dyDescent="0.2">
      <c r="A8" s="20" t="s">
        <v>3</v>
      </c>
      <c r="B8" s="21">
        <v>15</v>
      </c>
      <c r="C8" s="21">
        <v>20</v>
      </c>
      <c r="D8" s="21">
        <v>25</v>
      </c>
      <c r="E8" s="21">
        <v>15</v>
      </c>
      <c r="F8" s="21">
        <v>75</v>
      </c>
      <c r="G8" s="21">
        <v>85</v>
      </c>
      <c r="H8" s="21">
        <v>90</v>
      </c>
      <c r="I8" s="21">
        <v>80</v>
      </c>
      <c r="J8" s="21">
        <v>25</v>
      </c>
      <c r="K8" s="24">
        <v>15</v>
      </c>
      <c r="L8" s="24">
        <v>10</v>
      </c>
      <c r="M8" s="24">
        <v>5</v>
      </c>
      <c r="N8" s="24">
        <v>10</v>
      </c>
      <c r="O8" s="24">
        <v>15</v>
      </c>
      <c r="P8" s="24">
        <v>25</v>
      </c>
      <c r="Q8" s="24">
        <v>15</v>
      </c>
      <c r="R8" s="24">
        <v>25</v>
      </c>
      <c r="S8" s="24">
        <v>20</v>
      </c>
      <c r="T8" s="425">
        <f t="shared" si="0"/>
        <v>-5</v>
      </c>
      <c r="U8" s="426">
        <f t="shared" si="1"/>
        <v>-0.2</v>
      </c>
    </row>
    <row r="9" spans="1:22" s="11" customFormat="1" x14ac:dyDescent="0.2">
      <c r="A9" s="20" t="s">
        <v>4</v>
      </c>
      <c r="B9" s="21">
        <v>15</v>
      </c>
      <c r="C9" s="21">
        <v>35</v>
      </c>
      <c r="D9" s="21">
        <v>35</v>
      </c>
      <c r="E9" s="21">
        <v>95</v>
      </c>
      <c r="F9" s="21">
        <v>95</v>
      </c>
      <c r="G9" s="21">
        <v>85</v>
      </c>
      <c r="H9" s="21">
        <v>75</v>
      </c>
      <c r="I9" s="21">
        <v>85</v>
      </c>
      <c r="J9" s="21">
        <v>60</v>
      </c>
      <c r="K9" s="24">
        <v>60</v>
      </c>
      <c r="L9" s="24">
        <v>65</v>
      </c>
      <c r="M9" s="24">
        <v>65</v>
      </c>
      <c r="N9" s="24">
        <v>50</v>
      </c>
      <c r="O9" s="24">
        <v>50</v>
      </c>
      <c r="P9" s="24">
        <v>55</v>
      </c>
      <c r="Q9" s="24">
        <v>55</v>
      </c>
      <c r="R9" s="24">
        <v>85</v>
      </c>
      <c r="S9" s="24">
        <v>65</v>
      </c>
      <c r="T9" s="425">
        <f t="shared" si="0"/>
        <v>-20</v>
      </c>
      <c r="U9" s="426">
        <f t="shared" si="1"/>
        <v>-0.23529411764705882</v>
      </c>
    </row>
    <row r="10" spans="1:22" s="11" customFormat="1" ht="20.100000000000001" customHeight="1" x14ac:dyDescent="0.2">
      <c r="A10" s="20" t="s">
        <v>5</v>
      </c>
      <c r="B10" s="21">
        <v>45</v>
      </c>
      <c r="C10" s="21">
        <v>35</v>
      </c>
      <c r="D10" s="21">
        <v>60</v>
      </c>
      <c r="E10" s="21">
        <v>60</v>
      </c>
      <c r="F10" s="21">
        <v>45</v>
      </c>
      <c r="G10" s="21">
        <v>70</v>
      </c>
      <c r="H10" s="21">
        <v>60</v>
      </c>
      <c r="I10" s="21">
        <v>50</v>
      </c>
      <c r="J10" s="21">
        <v>45</v>
      </c>
      <c r="K10" s="24">
        <v>55</v>
      </c>
      <c r="L10" s="24">
        <v>40</v>
      </c>
      <c r="M10" s="24">
        <v>25</v>
      </c>
      <c r="N10" s="24">
        <v>35</v>
      </c>
      <c r="O10" s="24">
        <v>15</v>
      </c>
      <c r="P10" s="24">
        <v>35</v>
      </c>
      <c r="Q10" s="24">
        <v>35</v>
      </c>
      <c r="R10" s="24">
        <v>50</v>
      </c>
      <c r="S10" s="24">
        <v>35</v>
      </c>
      <c r="T10" s="425">
        <f t="shared" si="0"/>
        <v>-15</v>
      </c>
      <c r="U10" s="426">
        <f t="shared" si="1"/>
        <v>-0.3</v>
      </c>
    </row>
    <row r="11" spans="1:22" s="11" customFormat="1" x14ac:dyDescent="0.2">
      <c r="A11" s="20" t="s">
        <v>6</v>
      </c>
      <c r="B11" s="21">
        <v>50</v>
      </c>
      <c r="C11" s="21">
        <v>80</v>
      </c>
      <c r="D11" s="21">
        <v>70</v>
      </c>
      <c r="E11" s="21">
        <v>130</v>
      </c>
      <c r="F11" s="21">
        <v>105</v>
      </c>
      <c r="G11" s="21">
        <v>150</v>
      </c>
      <c r="H11" s="21">
        <v>130</v>
      </c>
      <c r="I11" s="21">
        <v>180</v>
      </c>
      <c r="J11" s="21">
        <v>175</v>
      </c>
      <c r="K11" s="24">
        <v>115</v>
      </c>
      <c r="L11" s="24">
        <v>120</v>
      </c>
      <c r="M11" s="24">
        <v>95</v>
      </c>
      <c r="N11" s="24">
        <v>60</v>
      </c>
      <c r="O11" s="24">
        <v>75</v>
      </c>
      <c r="P11" s="24">
        <v>75</v>
      </c>
      <c r="Q11" s="24">
        <v>75</v>
      </c>
      <c r="R11" s="24">
        <v>40</v>
      </c>
      <c r="S11" s="24">
        <v>75</v>
      </c>
      <c r="T11" s="425">
        <f t="shared" si="0"/>
        <v>35</v>
      </c>
      <c r="U11" s="426">
        <f t="shared" si="1"/>
        <v>0.875</v>
      </c>
    </row>
    <row r="12" spans="1:22" s="11" customFormat="1" x14ac:dyDescent="0.2">
      <c r="A12" s="20" t="s">
        <v>7</v>
      </c>
      <c r="B12" s="21">
        <v>100</v>
      </c>
      <c r="C12" s="21">
        <v>140</v>
      </c>
      <c r="D12" s="21">
        <v>140</v>
      </c>
      <c r="E12" s="21">
        <v>180</v>
      </c>
      <c r="F12" s="21">
        <v>200</v>
      </c>
      <c r="G12" s="21">
        <v>175</v>
      </c>
      <c r="H12" s="21">
        <v>205</v>
      </c>
      <c r="I12" s="21">
        <v>195</v>
      </c>
      <c r="J12" s="21">
        <v>165</v>
      </c>
      <c r="K12" s="24">
        <v>165</v>
      </c>
      <c r="L12" s="24">
        <v>150</v>
      </c>
      <c r="M12" s="24">
        <v>125</v>
      </c>
      <c r="N12" s="24">
        <v>105</v>
      </c>
      <c r="O12" s="24">
        <v>90</v>
      </c>
      <c r="P12" s="24">
        <v>125</v>
      </c>
      <c r="Q12" s="24">
        <v>160</v>
      </c>
      <c r="R12" s="24">
        <v>175</v>
      </c>
      <c r="S12" s="24">
        <v>170</v>
      </c>
      <c r="T12" s="425">
        <f t="shared" si="0"/>
        <v>-5</v>
      </c>
      <c r="U12" s="426">
        <f t="shared" si="1"/>
        <v>-2.8571428571428571E-2</v>
      </c>
    </row>
    <row r="13" spans="1:22" s="11" customFormat="1" x14ac:dyDescent="0.2">
      <c r="A13" s="20" t="s">
        <v>8</v>
      </c>
      <c r="B13" s="21">
        <v>5</v>
      </c>
      <c r="C13" s="21">
        <v>15</v>
      </c>
      <c r="D13" s="21">
        <v>30</v>
      </c>
      <c r="E13" s="21">
        <v>35</v>
      </c>
      <c r="F13" s="21">
        <v>45</v>
      </c>
      <c r="G13" s="21">
        <v>50</v>
      </c>
      <c r="H13" s="21">
        <v>45</v>
      </c>
      <c r="I13" s="21">
        <v>40</v>
      </c>
      <c r="J13" s="21">
        <v>15</v>
      </c>
      <c r="K13" s="24">
        <v>15</v>
      </c>
      <c r="L13" s="24">
        <v>10</v>
      </c>
      <c r="M13" s="24">
        <v>5</v>
      </c>
      <c r="N13" s="24">
        <v>5</v>
      </c>
      <c r="O13" s="24">
        <v>5</v>
      </c>
      <c r="P13" s="24">
        <v>10</v>
      </c>
      <c r="Q13" s="24">
        <v>15</v>
      </c>
      <c r="R13" s="24">
        <v>25</v>
      </c>
      <c r="S13" s="24">
        <v>40</v>
      </c>
      <c r="T13" s="425">
        <f t="shared" si="0"/>
        <v>15</v>
      </c>
      <c r="U13" s="426">
        <f t="shared" si="1"/>
        <v>0.6</v>
      </c>
    </row>
    <row r="14" spans="1:22" s="11" customFormat="1" ht="20.100000000000001" customHeight="1" x14ac:dyDescent="0.2">
      <c r="A14" s="20" t="s">
        <v>9</v>
      </c>
      <c r="B14" s="21">
        <v>65</v>
      </c>
      <c r="C14" s="21">
        <v>75</v>
      </c>
      <c r="D14" s="21">
        <v>100</v>
      </c>
      <c r="E14" s="21">
        <v>120</v>
      </c>
      <c r="F14" s="21">
        <v>125</v>
      </c>
      <c r="G14" s="21">
        <v>140</v>
      </c>
      <c r="H14" s="21">
        <v>140</v>
      </c>
      <c r="I14" s="21">
        <v>160</v>
      </c>
      <c r="J14" s="21">
        <v>150</v>
      </c>
      <c r="K14" s="24">
        <v>145</v>
      </c>
      <c r="L14" s="24">
        <v>105</v>
      </c>
      <c r="M14" s="24">
        <v>95</v>
      </c>
      <c r="N14" s="24">
        <v>55</v>
      </c>
      <c r="O14" s="24">
        <v>95</v>
      </c>
      <c r="P14" s="24">
        <v>110</v>
      </c>
      <c r="Q14" s="24">
        <v>135</v>
      </c>
      <c r="R14" s="24">
        <v>130</v>
      </c>
      <c r="S14" s="24">
        <v>100</v>
      </c>
      <c r="T14" s="425">
        <f t="shared" si="0"/>
        <v>-30</v>
      </c>
      <c r="U14" s="426">
        <f t="shared" si="1"/>
        <v>-0.23076923076923078</v>
      </c>
    </row>
    <row r="15" spans="1:22" s="11" customFormat="1" x14ac:dyDescent="0.2">
      <c r="A15" s="20" t="s">
        <v>10</v>
      </c>
      <c r="B15" s="21">
        <v>70</v>
      </c>
      <c r="C15" s="21">
        <v>80</v>
      </c>
      <c r="D15" s="21">
        <v>80</v>
      </c>
      <c r="E15" s="21">
        <v>125</v>
      </c>
      <c r="F15" s="21">
        <v>130</v>
      </c>
      <c r="G15" s="21">
        <v>130</v>
      </c>
      <c r="H15" s="21">
        <v>120</v>
      </c>
      <c r="I15" s="21">
        <v>160</v>
      </c>
      <c r="J15" s="21">
        <v>125</v>
      </c>
      <c r="K15" s="24">
        <v>115</v>
      </c>
      <c r="L15" s="24">
        <v>105</v>
      </c>
      <c r="M15" s="24">
        <v>95</v>
      </c>
      <c r="N15" s="24">
        <v>95</v>
      </c>
      <c r="O15" s="24">
        <v>135</v>
      </c>
      <c r="P15" s="24">
        <v>185</v>
      </c>
      <c r="Q15" s="24">
        <v>250</v>
      </c>
      <c r="R15" s="24">
        <v>230</v>
      </c>
      <c r="S15" s="24">
        <v>195</v>
      </c>
      <c r="T15" s="425">
        <f t="shared" si="0"/>
        <v>-35</v>
      </c>
      <c r="U15" s="426">
        <f t="shared" si="1"/>
        <v>-0.15217391304347827</v>
      </c>
    </row>
    <row r="16" spans="1:22" s="11" customFormat="1" x14ac:dyDescent="0.2">
      <c r="A16" s="20" t="s">
        <v>11</v>
      </c>
      <c r="B16" s="21">
        <v>5</v>
      </c>
      <c r="C16" s="21">
        <v>15</v>
      </c>
      <c r="D16" s="21">
        <v>20</v>
      </c>
      <c r="E16" s="21">
        <v>25</v>
      </c>
      <c r="F16" s="21">
        <v>5</v>
      </c>
      <c r="G16" s="21">
        <v>25</v>
      </c>
      <c r="H16" s="21">
        <v>15</v>
      </c>
      <c r="I16" s="21">
        <v>10</v>
      </c>
      <c r="J16" s="21">
        <v>25</v>
      </c>
      <c r="K16" s="24">
        <v>20</v>
      </c>
      <c r="L16" s="24">
        <v>15</v>
      </c>
      <c r="M16" s="24">
        <v>10</v>
      </c>
      <c r="N16" s="24">
        <v>10</v>
      </c>
      <c r="O16" s="24">
        <v>20</v>
      </c>
      <c r="P16" s="24">
        <v>25</v>
      </c>
      <c r="Q16" s="24">
        <v>25</v>
      </c>
      <c r="R16" s="24">
        <v>25</v>
      </c>
      <c r="S16" s="24">
        <v>40</v>
      </c>
      <c r="T16" s="425">
        <f t="shared" si="0"/>
        <v>15</v>
      </c>
      <c r="U16" s="426">
        <f t="shared" si="1"/>
        <v>0.6</v>
      </c>
    </row>
    <row r="17" spans="1:21" s="11" customFormat="1" x14ac:dyDescent="0.2">
      <c r="A17" s="20" t="s">
        <v>142</v>
      </c>
      <c r="B17" s="21">
        <v>220</v>
      </c>
      <c r="C17" s="21">
        <v>240</v>
      </c>
      <c r="D17" s="21">
        <v>305</v>
      </c>
      <c r="E17" s="21">
        <v>265</v>
      </c>
      <c r="F17" s="21">
        <v>325</v>
      </c>
      <c r="G17" s="21">
        <v>280</v>
      </c>
      <c r="H17" s="21">
        <v>420</v>
      </c>
      <c r="I17" s="21">
        <v>370</v>
      </c>
      <c r="J17" s="21">
        <v>330</v>
      </c>
      <c r="K17" s="24">
        <v>430</v>
      </c>
      <c r="L17" s="24">
        <v>380</v>
      </c>
      <c r="M17" s="24">
        <v>390</v>
      </c>
      <c r="N17" s="24">
        <v>385</v>
      </c>
      <c r="O17" s="24">
        <v>430</v>
      </c>
      <c r="P17" s="24">
        <v>495</v>
      </c>
      <c r="Q17" s="24">
        <v>780</v>
      </c>
      <c r="R17" s="24">
        <v>1095</v>
      </c>
      <c r="S17" s="24">
        <v>1260</v>
      </c>
      <c r="T17" s="425">
        <f t="shared" si="0"/>
        <v>165</v>
      </c>
      <c r="U17" s="426">
        <f t="shared" si="1"/>
        <v>0.15068493150684931</v>
      </c>
    </row>
    <row r="18" spans="1:21" s="11" customFormat="1" ht="20.100000000000001" customHeight="1" x14ac:dyDescent="0.2">
      <c r="A18" s="20" t="s">
        <v>13</v>
      </c>
      <c r="B18" s="21">
        <v>0</v>
      </c>
      <c r="C18" s="21">
        <v>0</v>
      </c>
      <c r="D18" s="21">
        <v>0</v>
      </c>
      <c r="E18" s="21">
        <v>15</v>
      </c>
      <c r="F18" s="21">
        <v>20</v>
      </c>
      <c r="G18" s="21">
        <v>25</v>
      </c>
      <c r="H18" s="21">
        <v>20</v>
      </c>
      <c r="I18" s="21">
        <v>30</v>
      </c>
      <c r="J18" s="21">
        <v>30</v>
      </c>
      <c r="K18" s="24">
        <v>25</v>
      </c>
      <c r="L18" s="24">
        <v>30</v>
      </c>
      <c r="M18" s="24">
        <v>30</v>
      </c>
      <c r="N18" s="24">
        <v>25</v>
      </c>
      <c r="O18" s="24">
        <v>25</v>
      </c>
      <c r="P18" s="24">
        <v>20</v>
      </c>
      <c r="Q18" s="24">
        <v>30</v>
      </c>
      <c r="R18" s="24">
        <v>20</v>
      </c>
      <c r="S18" s="24">
        <v>20</v>
      </c>
      <c r="T18" s="425">
        <f t="shared" si="0"/>
        <v>0</v>
      </c>
      <c r="U18" s="426">
        <f t="shared" si="1"/>
        <v>0</v>
      </c>
    </row>
    <row r="19" spans="1:21" s="11" customFormat="1" x14ac:dyDescent="0.2">
      <c r="A19" s="20" t="s">
        <v>14</v>
      </c>
      <c r="B19" s="21">
        <v>70</v>
      </c>
      <c r="C19" s="21">
        <v>85</v>
      </c>
      <c r="D19" s="21">
        <v>105</v>
      </c>
      <c r="E19" s="21">
        <v>90</v>
      </c>
      <c r="F19" s="21">
        <v>150</v>
      </c>
      <c r="G19" s="21">
        <v>150</v>
      </c>
      <c r="H19" s="21">
        <v>230</v>
      </c>
      <c r="I19" s="21">
        <v>280</v>
      </c>
      <c r="J19" s="21">
        <v>240</v>
      </c>
      <c r="K19" s="24">
        <v>190</v>
      </c>
      <c r="L19" s="24">
        <v>135</v>
      </c>
      <c r="M19" s="24">
        <v>115</v>
      </c>
      <c r="N19" s="24">
        <v>85</v>
      </c>
      <c r="O19" s="24">
        <v>80</v>
      </c>
      <c r="P19" s="24">
        <v>80</v>
      </c>
      <c r="Q19" s="24">
        <v>60</v>
      </c>
      <c r="R19" s="24">
        <v>160</v>
      </c>
      <c r="S19" s="24">
        <v>100</v>
      </c>
      <c r="T19" s="425">
        <f t="shared" si="0"/>
        <v>-60</v>
      </c>
      <c r="U19" s="426">
        <f t="shared" si="1"/>
        <v>-0.375</v>
      </c>
    </row>
    <row r="20" spans="1:21" s="11" customFormat="1" x14ac:dyDescent="0.2">
      <c r="A20" s="20" t="s">
        <v>15</v>
      </c>
      <c r="B20" s="21">
        <v>195</v>
      </c>
      <c r="C20" s="21">
        <v>195</v>
      </c>
      <c r="D20" s="21">
        <v>210</v>
      </c>
      <c r="E20" s="21">
        <v>215</v>
      </c>
      <c r="F20" s="21">
        <v>295</v>
      </c>
      <c r="G20" s="21">
        <v>375</v>
      </c>
      <c r="H20" s="21">
        <v>350</v>
      </c>
      <c r="I20" s="21">
        <v>300</v>
      </c>
      <c r="J20" s="21">
        <v>320</v>
      </c>
      <c r="K20" s="24">
        <v>380</v>
      </c>
      <c r="L20" s="24">
        <v>380</v>
      </c>
      <c r="M20" s="24">
        <v>340</v>
      </c>
      <c r="N20" s="24">
        <v>275</v>
      </c>
      <c r="O20" s="24">
        <v>285</v>
      </c>
      <c r="P20" s="24">
        <v>325</v>
      </c>
      <c r="Q20" s="24">
        <v>355</v>
      </c>
      <c r="R20" s="24">
        <v>335</v>
      </c>
      <c r="S20" s="24">
        <v>315</v>
      </c>
      <c r="T20" s="425">
        <f t="shared" si="0"/>
        <v>-20</v>
      </c>
      <c r="U20" s="426">
        <f t="shared" si="1"/>
        <v>-5.9701492537313432E-2</v>
      </c>
    </row>
    <row r="21" spans="1:21" s="11" customFormat="1" x14ac:dyDescent="0.2">
      <c r="A21" s="20" t="s">
        <v>16</v>
      </c>
      <c r="B21" s="21">
        <v>475</v>
      </c>
      <c r="C21" s="21">
        <v>685</v>
      </c>
      <c r="D21" s="21">
        <v>970</v>
      </c>
      <c r="E21" s="21">
        <v>1135</v>
      </c>
      <c r="F21" s="21">
        <v>1255</v>
      </c>
      <c r="G21" s="21">
        <v>1300</v>
      </c>
      <c r="H21" s="21">
        <v>2550</v>
      </c>
      <c r="I21" s="21">
        <v>1815</v>
      </c>
      <c r="J21" s="21">
        <v>1670</v>
      </c>
      <c r="K21" s="24">
        <v>1505</v>
      </c>
      <c r="L21" s="24">
        <v>1365</v>
      </c>
      <c r="M21" s="24">
        <v>1230</v>
      </c>
      <c r="N21" s="24">
        <v>1000</v>
      </c>
      <c r="O21" s="24">
        <v>1200</v>
      </c>
      <c r="P21" s="24">
        <v>1390</v>
      </c>
      <c r="Q21" s="24">
        <v>1600</v>
      </c>
      <c r="R21" s="24">
        <v>1790</v>
      </c>
      <c r="S21" s="24">
        <v>1950</v>
      </c>
      <c r="T21" s="425">
        <f t="shared" si="0"/>
        <v>160</v>
      </c>
      <c r="U21" s="426">
        <f t="shared" si="1"/>
        <v>8.9385474860335198E-2</v>
      </c>
    </row>
    <row r="22" spans="1:21" s="11" customFormat="1" ht="20.100000000000001" customHeight="1" x14ac:dyDescent="0.2">
      <c r="A22" s="20" t="s">
        <v>17</v>
      </c>
      <c r="B22" s="21">
        <v>90</v>
      </c>
      <c r="C22" s="21">
        <v>85</v>
      </c>
      <c r="D22" s="21">
        <v>90</v>
      </c>
      <c r="E22" s="21">
        <v>195</v>
      </c>
      <c r="F22" s="21">
        <v>180</v>
      </c>
      <c r="G22" s="21">
        <v>185</v>
      </c>
      <c r="H22" s="21">
        <v>270</v>
      </c>
      <c r="I22" s="21">
        <v>280</v>
      </c>
      <c r="J22" s="21">
        <v>280</v>
      </c>
      <c r="K22" s="24">
        <v>450</v>
      </c>
      <c r="L22" s="24">
        <v>280</v>
      </c>
      <c r="M22" s="24">
        <v>160</v>
      </c>
      <c r="N22" s="24">
        <v>135</v>
      </c>
      <c r="O22" s="24">
        <v>185</v>
      </c>
      <c r="P22" s="24">
        <v>175</v>
      </c>
      <c r="Q22" s="24">
        <v>235</v>
      </c>
      <c r="R22" s="24">
        <v>195</v>
      </c>
      <c r="S22" s="24">
        <v>220</v>
      </c>
      <c r="T22" s="425">
        <f t="shared" si="0"/>
        <v>25</v>
      </c>
      <c r="U22" s="426">
        <f t="shared" si="1"/>
        <v>0.12820512820512819</v>
      </c>
    </row>
    <row r="23" spans="1:21" s="11" customFormat="1" x14ac:dyDescent="0.2">
      <c r="A23" s="20" t="s">
        <v>18</v>
      </c>
      <c r="B23" s="21">
        <v>15</v>
      </c>
      <c r="C23" s="21">
        <v>30</v>
      </c>
      <c r="D23" s="21">
        <v>90</v>
      </c>
      <c r="E23" s="21">
        <v>75</v>
      </c>
      <c r="F23" s="21">
        <v>80</v>
      </c>
      <c r="G23" s="21">
        <v>50</v>
      </c>
      <c r="H23" s="21">
        <v>35</v>
      </c>
      <c r="I23" s="21">
        <v>50</v>
      </c>
      <c r="J23" s="21">
        <v>20</v>
      </c>
      <c r="K23" s="24">
        <v>45</v>
      </c>
      <c r="L23" s="24">
        <v>35</v>
      </c>
      <c r="M23" s="24">
        <v>15</v>
      </c>
      <c r="N23" s="24">
        <v>15</v>
      </c>
      <c r="O23" s="24">
        <v>10</v>
      </c>
      <c r="P23" s="24">
        <v>15</v>
      </c>
      <c r="Q23" s="24">
        <v>20</v>
      </c>
      <c r="R23" s="24">
        <v>15</v>
      </c>
      <c r="S23" s="24">
        <v>5</v>
      </c>
      <c r="T23" s="425">
        <f t="shared" si="0"/>
        <v>-10</v>
      </c>
      <c r="U23" s="426">
        <f t="shared" si="1"/>
        <v>-0.66666666666666663</v>
      </c>
    </row>
    <row r="24" spans="1:21" s="11" customFormat="1" x14ac:dyDescent="0.2">
      <c r="A24" s="20" t="s">
        <v>19</v>
      </c>
      <c r="B24" s="21">
        <v>10</v>
      </c>
      <c r="C24" s="21">
        <v>75</v>
      </c>
      <c r="D24" s="21">
        <v>10</v>
      </c>
      <c r="E24" s="21">
        <v>75</v>
      </c>
      <c r="F24" s="21">
        <v>55</v>
      </c>
      <c r="G24" s="21">
        <v>295</v>
      </c>
      <c r="H24" s="21">
        <v>125</v>
      </c>
      <c r="I24" s="21">
        <v>200</v>
      </c>
      <c r="J24" s="21">
        <v>235</v>
      </c>
      <c r="K24" s="24">
        <v>245</v>
      </c>
      <c r="L24" s="24">
        <v>240</v>
      </c>
      <c r="M24" s="24">
        <v>245</v>
      </c>
      <c r="N24" s="24">
        <v>220</v>
      </c>
      <c r="O24" s="24">
        <v>220</v>
      </c>
      <c r="P24" s="24">
        <v>300</v>
      </c>
      <c r="Q24" s="24">
        <v>295</v>
      </c>
      <c r="R24" s="24">
        <v>310</v>
      </c>
      <c r="S24" s="24">
        <v>305</v>
      </c>
      <c r="T24" s="425">
        <f t="shared" si="0"/>
        <v>-5</v>
      </c>
      <c r="U24" s="426">
        <f t="shared" si="1"/>
        <v>-1.6129032258064516E-2</v>
      </c>
    </row>
    <row r="25" spans="1:21" s="11" customFormat="1" x14ac:dyDescent="0.2">
      <c r="A25" s="20" t="s">
        <v>20</v>
      </c>
      <c r="B25" s="21">
        <v>40</v>
      </c>
      <c r="C25" s="21">
        <v>45</v>
      </c>
      <c r="D25" s="21">
        <v>60</v>
      </c>
      <c r="E25" s="21">
        <v>50</v>
      </c>
      <c r="F25" s="21">
        <v>60</v>
      </c>
      <c r="G25" s="21">
        <v>50</v>
      </c>
      <c r="H25" s="21">
        <v>85</v>
      </c>
      <c r="I25" s="21">
        <v>90</v>
      </c>
      <c r="J25" s="21">
        <v>140</v>
      </c>
      <c r="K25" s="24">
        <v>80</v>
      </c>
      <c r="L25" s="24">
        <v>40</v>
      </c>
      <c r="M25" s="24">
        <v>50</v>
      </c>
      <c r="N25" s="24">
        <v>75</v>
      </c>
      <c r="O25" s="24">
        <v>80</v>
      </c>
      <c r="P25" s="24">
        <v>65</v>
      </c>
      <c r="Q25" s="24">
        <v>75</v>
      </c>
      <c r="R25" s="24">
        <v>70</v>
      </c>
      <c r="S25" s="24">
        <v>55</v>
      </c>
      <c r="T25" s="425">
        <f t="shared" si="0"/>
        <v>-15</v>
      </c>
      <c r="U25" s="426">
        <f t="shared" si="1"/>
        <v>-0.21428571428571427</v>
      </c>
    </row>
    <row r="26" spans="1:21" s="11" customFormat="1" ht="20.100000000000001" customHeight="1" x14ac:dyDescent="0.2">
      <c r="A26" s="20" t="s">
        <v>21</v>
      </c>
      <c r="B26" s="21">
        <v>50</v>
      </c>
      <c r="C26" s="21">
        <v>30</v>
      </c>
      <c r="D26" s="21">
        <v>65</v>
      </c>
      <c r="E26" s="21">
        <v>65</v>
      </c>
      <c r="F26" s="21">
        <v>55</v>
      </c>
      <c r="G26" s="21">
        <v>70</v>
      </c>
      <c r="H26" s="21">
        <v>100</v>
      </c>
      <c r="I26" s="21">
        <v>60</v>
      </c>
      <c r="J26" s="21">
        <v>45</v>
      </c>
      <c r="K26" s="24">
        <v>50</v>
      </c>
      <c r="L26" s="24">
        <v>35</v>
      </c>
      <c r="M26" s="24">
        <v>30</v>
      </c>
      <c r="N26" s="24">
        <v>30</v>
      </c>
      <c r="O26" s="24">
        <v>40</v>
      </c>
      <c r="P26" s="24">
        <v>35</v>
      </c>
      <c r="Q26" s="24">
        <v>25</v>
      </c>
      <c r="R26" s="24">
        <v>65</v>
      </c>
      <c r="S26" s="24">
        <v>40</v>
      </c>
      <c r="T26" s="425">
        <f t="shared" si="0"/>
        <v>-25</v>
      </c>
      <c r="U26" s="426">
        <f t="shared" si="1"/>
        <v>-0.38461538461538464</v>
      </c>
    </row>
    <row r="27" spans="1:21" s="11" customFormat="1" x14ac:dyDescent="0.2">
      <c r="A27" s="20" t="s">
        <v>22</v>
      </c>
      <c r="B27" s="21">
        <v>100</v>
      </c>
      <c r="C27" s="21">
        <v>160</v>
      </c>
      <c r="D27" s="21">
        <v>240</v>
      </c>
      <c r="E27" s="21">
        <v>235</v>
      </c>
      <c r="F27" s="21">
        <v>275</v>
      </c>
      <c r="G27" s="21">
        <v>290</v>
      </c>
      <c r="H27" s="21">
        <v>325</v>
      </c>
      <c r="I27" s="21">
        <v>305</v>
      </c>
      <c r="J27" s="21">
        <v>400</v>
      </c>
      <c r="K27" s="24">
        <v>280</v>
      </c>
      <c r="L27" s="24">
        <v>235</v>
      </c>
      <c r="M27" s="24">
        <v>225</v>
      </c>
      <c r="N27" s="24">
        <v>230</v>
      </c>
      <c r="O27" s="24">
        <v>230</v>
      </c>
      <c r="P27" s="24">
        <v>265</v>
      </c>
      <c r="Q27" s="24">
        <v>320</v>
      </c>
      <c r="R27" s="24">
        <v>195</v>
      </c>
      <c r="S27" s="24">
        <v>245</v>
      </c>
      <c r="T27" s="425">
        <f t="shared" si="0"/>
        <v>50</v>
      </c>
      <c r="U27" s="426">
        <f t="shared" si="1"/>
        <v>0.25641025641025639</v>
      </c>
    </row>
    <row r="28" spans="1:21" s="11" customFormat="1" x14ac:dyDescent="0.2">
      <c r="A28" s="20" t="s">
        <v>143</v>
      </c>
      <c r="B28" s="21">
        <v>15</v>
      </c>
      <c r="C28" s="21">
        <v>40</v>
      </c>
      <c r="D28" s="21">
        <v>35</v>
      </c>
      <c r="E28" s="21">
        <v>50</v>
      </c>
      <c r="F28" s="21">
        <v>40</v>
      </c>
      <c r="G28" s="21">
        <v>45</v>
      </c>
      <c r="H28" s="21">
        <v>45</v>
      </c>
      <c r="I28" s="21">
        <v>15</v>
      </c>
      <c r="J28" s="21">
        <v>30</v>
      </c>
      <c r="K28" s="24">
        <v>45</v>
      </c>
      <c r="L28" s="24">
        <v>25</v>
      </c>
      <c r="M28" s="24">
        <v>15</v>
      </c>
      <c r="N28" s="24">
        <v>10</v>
      </c>
      <c r="O28" s="24">
        <v>10</v>
      </c>
      <c r="P28" s="24">
        <v>15</v>
      </c>
      <c r="Q28" s="24">
        <v>10</v>
      </c>
      <c r="R28" s="24">
        <v>5</v>
      </c>
      <c r="S28" s="24">
        <v>5</v>
      </c>
      <c r="T28" s="425">
        <f t="shared" si="0"/>
        <v>0</v>
      </c>
      <c r="U28" s="426">
        <f t="shared" si="1"/>
        <v>0</v>
      </c>
    </row>
    <row r="29" spans="1:21" s="11" customFormat="1" x14ac:dyDescent="0.2">
      <c r="A29" s="20" t="s">
        <v>24</v>
      </c>
      <c r="B29" s="21">
        <v>15</v>
      </c>
      <c r="C29" s="21">
        <v>35</v>
      </c>
      <c r="D29" s="21">
        <v>55</v>
      </c>
      <c r="E29" s="21">
        <v>100</v>
      </c>
      <c r="F29" s="21">
        <v>115</v>
      </c>
      <c r="G29" s="21">
        <v>165</v>
      </c>
      <c r="H29" s="21">
        <v>230</v>
      </c>
      <c r="I29" s="21">
        <v>190</v>
      </c>
      <c r="J29" s="21">
        <v>230</v>
      </c>
      <c r="K29" s="24">
        <v>225</v>
      </c>
      <c r="L29" s="24">
        <v>180</v>
      </c>
      <c r="M29" s="24">
        <v>190</v>
      </c>
      <c r="N29" s="24">
        <v>125</v>
      </c>
      <c r="O29" s="24">
        <v>100</v>
      </c>
      <c r="P29" s="24">
        <v>85</v>
      </c>
      <c r="Q29" s="24">
        <v>45</v>
      </c>
      <c r="R29" s="24">
        <v>40</v>
      </c>
      <c r="S29" s="24">
        <v>25</v>
      </c>
      <c r="T29" s="425">
        <f t="shared" si="0"/>
        <v>-15</v>
      </c>
      <c r="U29" s="426">
        <f t="shared" si="1"/>
        <v>-0.375</v>
      </c>
    </row>
    <row r="30" spans="1:21" s="11" customFormat="1" ht="20.100000000000001" customHeight="1" x14ac:dyDescent="0.2">
      <c r="A30" s="20" t="s">
        <v>25</v>
      </c>
      <c r="B30" s="21">
        <v>95</v>
      </c>
      <c r="C30" s="21">
        <v>120</v>
      </c>
      <c r="D30" s="21">
        <v>130</v>
      </c>
      <c r="E30" s="21">
        <v>105</v>
      </c>
      <c r="F30" s="21">
        <v>125</v>
      </c>
      <c r="G30" s="21">
        <v>125</v>
      </c>
      <c r="H30" s="21">
        <v>80</v>
      </c>
      <c r="I30" s="21">
        <v>80</v>
      </c>
      <c r="J30" s="21">
        <v>55</v>
      </c>
      <c r="K30" s="24">
        <v>55</v>
      </c>
      <c r="L30" s="24">
        <v>45</v>
      </c>
      <c r="M30" s="24">
        <v>40</v>
      </c>
      <c r="N30" s="24">
        <v>30</v>
      </c>
      <c r="O30" s="24">
        <v>30</v>
      </c>
      <c r="P30" s="24">
        <v>35</v>
      </c>
      <c r="Q30" s="24">
        <v>35</v>
      </c>
      <c r="R30" s="24">
        <v>50</v>
      </c>
      <c r="S30" s="24">
        <v>35</v>
      </c>
      <c r="T30" s="425">
        <f t="shared" si="0"/>
        <v>-15</v>
      </c>
      <c r="U30" s="426">
        <f t="shared" si="1"/>
        <v>-0.3</v>
      </c>
    </row>
    <row r="31" spans="1:21" s="11" customFormat="1" x14ac:dyDescent="0.2">
      <c r="A31" s="20" t="s">
        <v>144</v>
      </c>
      <c r="B31" s="21">
        <v>20</v>
      </c>
      <c r="C31" s="21">
        <v>5</v>
      </c>
      <c r="D31" s="21">
        <v>15</v>
      </c>
      <c r="E31" s="21">
        <v>15</v>
      </c>
      <c r="F31" s="21">
        <v>30</v>
      </c>
      <c r="G31" s="21">
        <v>55</v>
      </c>
      <c r="H31" s="21">
        <v>55</v>
      </c>
      <c r="I31" s="21">
        <v>50</v>
      </c>
      <c r="J31" s="21">
        <v>50</v>
      </c>
      <c r="K31" s="24">
        <v>35</v>
      </c>
      <c r="L31" s="24">
        <v>45</v>
      </c>
      <c r="M31" s="24">
        <v>40</v>
      </c>
      <c r="N31" s="24">
        <v>40</v>
      </c>
      <c r="O31" s="24">
        <v>40</v>
      </c>
      <c r="P31" s="24">
        <v>40</v>
      </c>
      <c r="Q31" s="24">
        <v>40</v>
      </c>
      <c r="R31" s="24">
        <v>40</v>
      </c>
      <c r="S31" s="24">
        <v>50</v>
      </c>
      <c r="T31" s="425">
        <f t="shared" si="0"/>
        <v>10</v>
      </c>
      <c r="U31" s="426">
        <f t="shared" si="1"/>
        <v>0.25</v>
      </c>
    </row>
    <row r="32" spans="1:21" s="11" customFormat="1" x14ac:dyDescent="0.2">
      <c r="A32" s="20" t="s">
        <v>27</v>
      </c>
      <c r="B32" s="21">
        <v>50</v>
      </c>
      <c r="C32" s="21">
        <v>45</v>
      </c>
      <c r="D32" s="21">
        <v>55</v>
      </c>
      <c r="E32" s="21">
        <v>65</v>
      </c>
      <c r="F32" s="21">
        <v>60</v>
      </c>
      <c r="G32" s="21">
        <v>55</v>
      </c>
      <c r="H32" s="21">
        <v>40</v>
      </c>
      <c r="I32" s="21">
        <v>25</v>
      </c>
      <c r="J32" s="21">
        <v>20</v>
      </c>
      <c r="K32" s="24">
        <v>15</v>
      </c>
      <c r="L32" s="24">
        <v>20</v>
      </c>
      <c r="M32" s="24">
        <v>25</v>
      </c>
      <c r="N32" s="24">
        <v>30</v>
      </c>
      <c r="O32" s="24">
        <v>40</v>
      </c>
      <c r="P32" s="24">
        <v>45</v>
      </c>
      <c r="Q32" s="24">
        <v>40</v>
      </c>
      <c r="R32" s="24">
        <v>20</v>
      </c>
      <c r="S32" s="24">
        <v>10</v>
      </c>
      <c r="T32" s="425">
        <f t="shared" si="0"/>
        <v>-10</v>
      </c>
      <c r="U32" s="426">
        <f t="shared" si="1"/>
        <v>-0.5</v>
      </c>
    </row>
    <row r="33" spans="1:21" s="11" customFormat="1" x14ac:dyDescent="0.2">
      <c r="A33" s="20" t="s">
        <v>28</v>
      </c>
      <c r="B33" s="21">
        <v>90</v>
      </c>
      <c r="C33" s="21">
        <v>65</v>
      </c>
      <c r="D33" s="21">
        <v>80</v>
      </c>
      <c r="E33" s="21">
        <v>45</v>
      </c>
      <c r="F33" s="21">
        <v>95</v>
      </c>
      <c r="G33" s="21">
        <v>110</v>
      </c>
      <c r="H33" s="21">
        <v>105</v>
      </c>
      <c r="I33" s="21">
        <v>115</v>
      </c>
      <c r="J33" s="21">
        <v>130</v>
      </c>
      <c r="K33" s="24">
        <v>90</v>
      </c>
      <c r="L33" s="24">
        <v>110</v>
      </c>
      <c r="M33" s="24">
        <v>90</v>
      </c>
      <c r="N33" s="24">
        <v>55</v>
      </c>
      <c r="O33" s="24">
        <v>80</v>
      </c>
      <c r="P33" s="24">
        <v>70</v>
      </c>
      <c r="Q33" s="24">
        <v>65</v>
      </c>
      <c r="R33" s="24">
        <v>70</v>
      </c>
      <c r="S33" s="24">
        <v>90</v>
      </c>
      <c r="T33" s="425">
        <f t="shared" si="0"/>
        <v>20</v>
      </c>
      <c r="U33" s="426">
        <f t="shared" si="1"/>
        <v>0.2857142857142857</v>
      </c>
    </row>
    <row r="34" spans="1:21" s="11" customFormat="1" ht="20.100000000000001" customHeight="1" x14ac:dyDescent="0.2">
      <c r="A34" s="20" t="s">
        <v>29</v>
      </c>
      <c r="B34" s="21">
        <v>175</v>
      </c>
      <c r="C34" s="21">
        <v>230</v>
      </c>
      <c r="D34" s="21">
        <v>285</v>
      </c>
      <c r="E34" s="21">
        <v>220</v>
      </c>
      <c r="F34" s="21">
        <v>220</v>
      </c>
      <c r="G34" s="21">
        <v>230</v>
      </c>
      <c r="H34" s="21">
        <v>255</v>
      </c>
      <c r="I34" s="21">
        <v>245</v>
      </c>
      <c r="J34" s="21">
        <v>340</v>
      </c>
      <c r="K34" s="24">
        <v>440</v>
      </c>
      <c r="L34" s="24">
        <v>605</v>
      </c>
      <c r="M34" s="24">
        <v>355</v>
      </c>
      <c r="N34" s="24">
        <v>350</v>
      </c>
      <c r="O34" s="24">
        <v>385</v>
      </c>
      <c r="P34" s="24">
        <v>435</v>
      </c>
      <c r="Q34" s="24">
        <v>520</v>
      </c>
      <c r="R34" s="24">
        <v>510</v>
      </c>
      <c r="S34" s="24">
        <v>465</v>
      </c>
      <c r="T34" s="425">
        <f t="shared" si="0"/>
        <v>-45</v>
      </c>
      <c r="U34" s="426">
        <f t="shared" si="1"/>
        <v>-8.8235294117647065E-2</v>
      </c>
    </row>
    <row r="35" spans="1:21" s="11" customFormat="1" x14ac:dyDescent="0.2">
      <c r="A35" s="20" t="s">
        <v>30</v>
      </c>
      <c r="B35" s="21">
        <v>40</v>
      </c>
      <c r="C35" s="21">
        <v>65</v>
      </c>
      <c r="D35" s="21">
        <v>75</v>
      </c>
      <c r="E35" s="21">
        <v>70</v>
      </c>
      <c r="F35" s="21">
        <v>90</v>
      </c>
      <c r="G35" s="21">
        <v>95</v>
      </c>
      <c r="H35" s="21">
        <v>120</v>
      </c>
      <c r="I35" s="21">
        <v>85</v>
      </c>
      <c r="J35" s="21">
        <v>95</v>
      </c>
      <c r="K35" s="24">
        <v>115</v>
      </c>
      <c r="L35" s="24">
        <v>50</v>
      </c>
      <c r="M35" s="24">
        <v>45</v>
      </c>
      <c r="N35" s="24">
        <v>75</v>
      </c>
      <c r="O35" s="24">
        <v>65</v>
      </c>
      <c r="P35" s="24">
        <v>85</v>
      </c>
      <c r="Q35" s="24">
        <v>70</v>
      </c>
      <c r="R35" s="24">
        <v>100</v>
      </c>
      <c r="S35" s="24">
        <v>110</v>
      </c>
      <c r="T35" s="425">
        <f t="shared" si="0"/>
        <v>10</v>
      </c>
      <c r="U35" s="426">
        <f t="shared" si="1"/>
        <v>0.1</v>
      </c>
    </row>
    <row r="36" spans="1:21" s="11" customFormat="1" x14ac:dyDescent="0.2">
      <c r="A36" s="20" t="s">
        <v>31</v>
      </c>
      <c r="B36" s="21">
        <v>30</v>
      </c>
      <c r="C36" s="21">
        <v>50</v>
      </c>
      <c r="D36" s="21">
        <v>70</v>
      </c>
      <c r="E36" s="21">
        <v>60</v>
      </c>
      <c r="F36" s="21">
        <v>75</v>
      </c>
      <c r="G36" s="21">
        <v>95</v>
      </c>
      <c r="H36" s="21">
        <v>105</v>
      </c>
      <c r="I36" s="21">
        <v>105</v>
      </c>
      <c r="J36" s="21">
        <v>95</v>
      </c>
      <c r="K36" s="24">
        <v>90</v>
      </c>
      <c r="L36" s="24">
        <v>90</v>
      </c>
      <c r="M36" s="24">
        <v>70</v>
      </c>
      <c r="N36" s="24">
        <v>65</v>
      </c>
      <c r="O36" s="24">
        <v>50</v>
      </c>
      <c r="P36" s="24">
        <v>50</v>
      </c>
      <c r="Q36" s="24">
        <v>55</v>
      </c>
      <c r="R36" s="24">
        <v>55</v>
      </c>
      <c r="S36" s="24">
        <v>95</v>
      </c>
      <c r="T36" s="425">
        <f t="shared" si="0"/>
        <v>40</v>
      </c>
      <c r="U36" s="426">
        <f t="shared" si="1"/>
        <v>0.72727272727272729</v>
      </c>
    </row>
    <row r="37" spans="1:21" s="11" customFormat="1" ht="13.5" thickBot="1" x14ac:dyDescent="0.25">
      <c r="A37" s="22" t="s">
        <v>32</v>
      </c>
      <c r="B37" s="23">
        <v>140</v>
      </c>
      <c r="C37" s="23">
        <v>90</v>
      </c>
      <c r="D37" s="23">
        <v>90</v>
      </c>
      <c r="E37" s="23">
        <v>105</v>
      </c>
      <c r="F37" s="23">
        <v>140</v>
      </c>
      <c r="G37" s="23">
        <v>215</v>
      </c>
      <c r="H37" s="23">
        <v>295</v>
      </c>
      <c r="I37" s="23">
        <v>265</v>
      </c>
      <c r="J37" s="23">
        <v>170</v>
      </c>
      <c r="K37" s="25">
        <v>155</v>
      </c>
      <c r="L37" s="25">
        <v>210</v>
      </c>
      <c r="M37" s="25">
        <v>225</v>
      </c>
      <c r="N37" s="25">
        <v>150</v>
      </c>
      <c r="O37" s="25">
        <v>160</v>
      </c>
      <c r="P37" s="25">
        <v>240</v>
      </c>
      <c r="Q37" s="25">
        <v>315</v>
      </c>
      <c r="R37" s="25">
        <v>420</v>
      </c>
      <c r="S37" s="25">
        <v>380</v>
      </c>
      <c r="T37" s="427">
        <f t="shared" si="0"/>
        <v>-40</v>
      </c>
      <c r="U37" s="428">
        <f t="shared" si="1"/>
        <v>-9.5238095238095233E-2</v>
      </c>
    </row>
    <row r="38" spans="1:21" x14ac:dyDescent="0.2">
      <c r="A38" s="690"/>
      <c r="B38" s="690"/>
      <c r="C38" s="690"/>
      <c r="D38" s="690"/>
    </row>
    <row r="39" spans="1:21" x14ac:dyDescent="0.2">
      <c r="A39" s="58" t="s">
        <v>274</v>
      </c>
      <c r="B39" s="67"/>
      <c r="C39" s="67"/>
      <c r="D39" s="67"/>
    </row>
    <row r="40" spans="1:21" x14ac:dyDescent="0.2">
      <c r="B40" s="67"/>
      <c r="C40" s="67"/>
      <c r="D40" s="67"/>
      <c r="E40" s="67"/>
      <c r="F40" s="67"/>
      <c r="G40" s="67"/>
      <c r="H40" s="67"/>
      <c r="I40" s="67"/>
      <c r="J40" s="67"/>
      <c r="K40" s="67"/>
      <c r="L40" s="67"/>
      <c r="M40" s="67"/>
      <c r="N40" s="67"/>
      <c r="O40" s="67"/>
      <c r="P40" s="67"/>
      <c r="Q40" s="67"/>
      <c r="R40" s="67"/>
      <c r="S40" s="67"/>
    </row>
    <row r="41" spans="1:21" x14ac:dyDescent="0.2">
      <c r="B41" s="67"/>
      <c r="C41" s="67"/>
      <c r="D41" s="67"/>
      <c r="E41" s="67"/>
      <c r="F41" s="67"/>
      <c r="G41" s="67"/>
      <c r="H41" s="67"/>
      <c r="I41" s="67"/>
      <c r="J41" s="67"/>
      <c r="K41" s="67"/>
      <c r="L41" s="67"/>
      <c r="M41" s="67"/>
      <c r="N41" s="67"/>
      <c r="O41" s="67"/>
      <c r="P41" s="67"/>
      <c r="Q41" s="67"/>
      <c r="R41" s="67"/>
      <c r="S41" s="67"/>
    </row>
  </sheetData>
  <mergeCells count="21">
    <mergeCell ref="A3:A4"/>
    <mergeCell ref="B3:B4"/>
    <mergeCell ref="A38:D38"/>
    <mergeCell ref="M3:M4"/>
    <mergeCell ref="N3:N4"/>
    <mergeCell ref="C3:C4"/>
    <mergeCell ref="D3:D4"/>
    <mergeCell ref="E3:E4"/>
    <mergeCell ref="F3:F4"/>
    <mergeCell ref="G3:G4"/>
    <mergeCell ref="H3:H4"/>
    <mergeCell ref="I3:I4"/>
    <mergeCell ref="J3:J4"/>
    <mergeCell ref="K3:K4"/>
    <mergeCell ref="T3:U3"/>
    <mergeCell ref="Q3:Q4"/>
    <mergeCell ref="R3:R4"/>
    <mergeCell ref="L3:L4"/>
    <mergeCell ref="P3:P4"/>
    <mergeCell ref="O3:O4"/>
    <mergeCell ref="S3:S4"/>
  </mergeCell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R80"/>
  <sheetViews>
    <sheetView showGridLines="0" zoomScaleNormal="100" workbookViewId="0">
      <selection activeCell="A21" sqref="A21"/>
    </sheetView>
  </sheetViews>
  <sheetFormatPr defaultColWidth="13" defaultRowHeight="12.75" x14ac:dyDescent="0.2"/>
  <cols>
    <col min="1" max="1" customWidth="true" style="47" width="22.42578125" collapsed="false"/>
    <col min="2" max="6" customWidth="true" style="64" width="10.7109375" collapsed="false"/>
    <col min="7" max="11" customWidth="true" style="47" width="10.7109375" collapsed="false"/>
    <col min="12" max="234" customWidth="true" style="47" width="11.42578125" collapsed="false"/>
    <col min="235" max="235" customWidth="true" style="47" width="25.0" collapsed="false"/>
    <col min="236" max="254" customWidth="true" style="47" width="11.42578125" collapsed="false"/>
    <col min="255" max="16384" style="47" width="13.0" collapsed="false"/>
  </cols>
  <sheetData>
    <row r="1" spans="1:96" x14ac:dyDescent="0.2">
      <c r="A1" s="51" t="s">
        <v>338</v>
      </c>
      <c r="F1" s="65"/>
      <c r="L1" s="159" t="s">
        <v>131</v>
      </c>
    </row>
    <row r="2" spans="1:96" x14ac:dyDescent="0.2">
      <c r="A2" s="420"/>
      <c r="B2" s="66"/>
      <c r="C2" s="66"/>
      <c r="D2" s="66"/>
      <c r="E2" s="66"/>
      <c r="M2" s="65"/>
      <c r="CI2" s="257"/>
      <c r="CJ2" s="257"/>
      <c r="CK2" s="257"/>
      <c r="CL2" s="257"/>
    </row>
    <row r="3" spans="1:96" s="11" customFormat="1" ht="15" customHeight="1" x14ac:dyDescent="0.2">
      <c r="A3" s="635"/>
      <c r="B3" s="704" t="s">
        <v>275</v>
      </c>
      <c r="C3" s="705"/>
      <c r="D3" s="705"/>
      <c r="E3" s="705"/>
      <c r="F3" s="706"/>
      <c r="G3" s="707" t="s">
        <v>276</v>
      </c>
      <c r="H3" s="708"/>
      <c r="I3" s="708"/>
      <c r="J3" s="708"/>
      <c r="K3" s="709"/>
      <c r="L3" s="704" t="s">
        <v>277</v>
      </c>
      <c r="M3" s="705"/>
      <c r="N3" s="705"/>
      <c r="O3" s="705"/>
      <c r="P3" s="706"/>
      <c r="Q3" s="707" t="s">
        <v>278</v>
      </c>
      <c r="R3" s="708"/>
      <c r="S3" s="708"/>
      <c r="T3" s="708"/>
      <c r="U3" s="709"/>
      <c r="V3" s="704" t="s">
        <v>279</v>
      </c>
      <c r="W3" s="705"/>
      <c r="X3" s="705"/>
      <c r="Y3" s="705"/>
      <c r="Z3" s="706"/>
      <c r="AA3" s="707" t="s">
        <v>280</v>
      </c>
      <c r="AB3" s="708"/>
      <c r="AC3" s="708"/>
      <c r="AD3" s="708"/>
      <c r="AE3" s="709"/>
      <c r="AF3" s="704" t="s">
        <v>281</v>
      </c>
      <c r="AG3" s="705"/>
      <c r="AH3" s="705"/>
      <c r="AI3" s="705"/>
      <c r="AJ3" s="706"/>
      <c r="AK3" s="707" t="s">
        <v>282</v>
      </c>
      <c r="AL3" s="708"/>
      <c r="AM3" s="708"/>
      <c r="AN3" s="708"/>
      <c r="AO3" s="709"/>
      <c r="AP3" s="704" t="s">
        <v>283</v>
      </c>
      <c r="AQ3" s="705"/>
      <c r="AR3" s="705"/>
      <c r="AS3" s="705"/>
      <c r="AT3" s="706"/>
      <c r="AU3" s="707" t="s">
        <v>284</v>
      </c>
      <c r="AV3" s="708"/>
      <c r="AW3" s="708"/>
      <c r="AX3" s="708"/>
      <c r="AY3" s="709"/>
      <c r="AZ3" s="704" t="s">
        <v>285</v>
      </c>
      <c r="BA3" s="705"/>
      <c r="BB3" s="705"/>
      <c r="BC3" s="705"/>
      <c r="BD3" s="706"/>
      <c r="BE3" s="707" t="s">
        <v>286</v>
      </c>
      <c r="BF3" s="708"/>
      <c r="BG3" s="708"/>
      <c r="BH3" s="708"/>
      <c r="BI3" s="709"/>
      <c r="BJ3" s="704" t="s">
        <v>287</v>
      </c>
      <c r="BK3" s="705"/>
      <c r="BL3" s="705"/>
      <c r="BM3" s="705"/>
      <c r="BN3" s="706"/>
      <c r="BO3" s="707" t="s">
        <v>288</v>
      </c>
      <c r="BP3" s="708"/>
      <c r="BQ3" s="708"/>
      <c r="BR3" s="708"/>
      <c r="BS3" s="709"/>
      <c r="BT3" s="704" t="s">
        <v>289</v>
      </c>
      <c r="BU3" s="705"/>
      <c r="BV3" s="705"/>
      <c r="BW3" s="705"/>
      <c r="BX3" s="706"/>
      <c r="BY3" s="707" t="s">
        <v>262</v>
      </c>
      <c r="BZ3" s="708"/>
      <c r="CA3" s="708"/>
      <c r="CB3" s="708"/>
      <c r="CC3" s="709"/>
      <c r="CD3" s="704" t="s">
        <v>268</v>
      </c>
      <c r="CE3" s="705"/>
      <c r="CF3" s="705"/>
      <c r="CG3" s="705"/>
      <c r="CH3" s="706"/>
      <c r="CI3" s="704" t="s">
        <v>389</v>
      </c>
      <c r="CJ3" s="705"/>
      <c r="CK3" s="705"/>
      <c r="CL3" s="705"/>
      <c r="CM3" s="706"/>
    </row>
    <row r="4" spans="1:96" s="11" customFormat="1" ht="39.75" customHeight="1" x14ac:dyDescent="0.2">
      <c r="A4" s="710"/>
      <c r="B4" s="78" t="s">
        <v>187</v>
      </c>
      <c r="C4" s="78" t="s">
        <v>186</v>
      </c>
      <c r="D4" s="78" t="s">
        <v>0</v>
      </c>
      <c r="E4" s="78" t="s">
        <v>34</v>
      </c>
      <c r="F4" s="78" t="s">
        <v>42</v>
      </c>
      <c r="G4" s="78" t="s">
        <v>187</v>
      </c>
      <c r="H4" s="78" t="s">
        <v>186</v>
      </c>
      <c r="I4" s="78" t="s">
        <v>0</v>
      </c>
      <c r="J4" s="78" t="s">
        <v>34</v>
      </c>
      <c r="K4" s="78" t="s">
        <v>42</v>
      </c>
      <c r="L4" s="78" t="s">
        <v>187</v>
      </c>
      <c r="M4" s="78" t="s">
        <v>186</v>
      </c>
      <c r="N4" s="78" t="s">
        <v>0</v>
      </c>
      <c r="O4" s="78" t="s">
        <v>34</v>
      </c>
      <c r="P4" s="78" t="s">
        <v>42</v>
      </c>
      <c r="Q4" s="78" t="s">
        <v>187</v>
      </c>
      <c r="R4" s="78" t="s">
        <v>186</v>
      </c>
      <c r="S4" s="78" t="s">
        <v>0</v>
      </c>
      <c r="T4" s="78" t="s">
        <v>34</v>
      </c>
      <c r="U4" s="78" t="s">
        <v>42</v>
      </c>
      <c r="V4" s="78" t="s">
        <v>187</v>
      </c>
      <c r="W4" s="78" t="s">
        <v>186</v>
      </c>
      <c r="X4" s="78" t="s">
        <v>0</v>
      </c>
      <c r="Y4" s="78" t="s">
        <v>34</v>
      </c>
      <c r="Z4" s="78" t="s">
        <v>42</v>
      </c>
      <c r="AA4" s="78" t="s">
        <v>187</v>
      </c>
      <c r="AB4" s="78" t="s">
        <v>186</v>
      </c>
      <c r="AC4" s="78" t="s">
        <v>0</v>
      </c>
      <c r="AD4" s="78" t="s">
        <v>34</v>
      </c>
      <c r="AE4" s="78" t="s">
        <v>42</v>
      </c>
      <c r="AF4" s="78" t="s">
        <v>187</v>
      </c>
      <c r="AG4" s="78" t="s">
        <v>186</v>
      </c>
      <c r="AH4" s="78" t="s">
        <v>0</v>
      </c>
      <c r="AI4" s="78" t="s">
        <v>34</v>
      </c>
      <c r="AJ4" s="78" t="s">
        <v>42</v>
      </c>
      <c r="AK4" s="78" t="s">
        <v>187</v>
      </c>
      <c r="AL4" s="78" t="s">
        <v>186</v>
      </c>
      <c r="AM4" s="78" t="s">
        <v>0</v>
      </c>
      <c r="AN4" s="78" t="s">
        <v>34</v>
      </c>
      <c r="AO4" s="78" t="s">
        <v>42</v>
      </c>
      <c r="AP4" s="78" t="s">
        <v>187</v>
      </c>
      <c r="AQ4" s="78" t="s">
        <v>186</v>
      </c>
      <c r="AR4" s="78" t="s">
        <v>0</v>
      </c>
      <c r="AS4" s="78" t="s">
        <v>34</v>
      </c>
      <c r="AT4" s="78" t="s">
        <v>42</v>
      </c>
      <c r="AU4" s="78" t="s">
        <v>187</v>
      </c>
      <c r="AV4" s="78" t="s">
        <v>186</v>
      </c>
      <c r="AW4" s="78" t="s">
        <v>0</v>
      </c>
      <c r="AX4" s="78" t="s">
        <v>34</v>
      </c>
      <c r="AY4" s="78" t="s">
        <v>42</v>
      </c>
      <c r="AZ4" s="78" t="s">
        <v>187</v>
      </c>
      <c r="BA4" s="78" t="s">
        <v>186</v>
      </c>
      <c r="BB4" s="78" t="s">
        <v>0</v>
      </c>
      <c r="BC4" s="78" t="s">
        <v>34</v>
      </c>
      <c r="BD4" s="78" t="s">
        <v>42</v>
      </c>
      <c r="BE4" s="78" t="s">
        <v>187</v>
      </c>
      <c r="BF4" s="78" t="s">
        <v>186</v>
      </c>
      <c r="BG4" s="78" t="s">
        <v>0</v>
      </c>
      <c r="BH4" s="78" t="s">
        <v>34</v>
      </c>
      <c r="BI4" s="78" t="s">
        <v>42</v>
      </c>
      <c r="BJ4" s="78" t="s">
        <v>187</v>
      </c>
      <c r="BK4" s="78" t="s">
        <v>186</v>
      </c>
      <c r="BL4" s="78" t="s">
        <v>0</v>
      </c>
      <c r="BM4" s="78" t="s">
        <v>34</v>
      </c>
      <c r="BN4" s="78" t="s">
        <v>42</v>
      </c>
      <c r="BO4" s="78" t="s">
        <v>187</v>
      </c>
      <c r="BP4" s="78" t="s">
        <v>186</v>
      </c>
      <c r="BQ4" s="78" t="s">
        <v>0</v>
      </c>
      <c r="BR4" s="78" t="s">
        <v>34</v>
      </c>
      <c r="BS4" s="78" t="s">
        <v>42</v>
      </c>
      <c r="BT4" s="78" t="s">
        <v>187</v>
      </c>
      <c r="BU4" s="78" t="s">
        <v>186</v>
      </c>
      <c r="BV4" s="78" t="s">
        <v>0</v>
      </c>
      <c r="BW4" s="78" t="s">
        <v>34</v>
      </c>
      <c r="BX4" s="78" t="s">
        <v>42</v>
      </c>
      <c r="BY4" s="78" t="s">
        <v>187</v>
      </c>
      <c r="BZ4" s="78" t="s">
        <v>186</v>
      </c>
      <c r="CA4" s="78" t="s">
        <v>0</v>
      </c>
      <c r="CB4" s="78" t="s">
        <v>34</v>
      </c>
      <c r="CC4" s="78" t="s">
        <v>42</v>
      </c>
      <c r="CD4" s="78" t="s">
        <v>187</v>
      </c>
      <c r="CE4" s="78" t="s">
        <v>186</v>
      </c>
      <c r="CF4" s="78" t="s">
        <v>0</v>
      </c>
      <c r="CG4" s="78" t="s">
        <v>34</v>
      </c>
      <c r="CH4" s="78" t="s">
        <v>42</v>
      </c>
      <c r="CI4" s="78" t="s">
        <v>187</v>
      </c>
      <c r="CJ4" s="78" t="s">
        <v>186</v>
      </c>
      <c r="CK4" s="78" t="s">
        <v>0</v>
      </c>
      <c r="CL4" s="78" t="s">
        <v>34</v>
      </c>
      <c r="CM4" s="78" t="s">
        <v>42</v>
      </c>
    </row>
    <row r="5" spans="1:96" s="10" customFormat="1" x14ac:dyDescent="0.2">
      <c r="A5" s="17" t="s">
        <v>33</v>
      </c>
      <c r="B5" s="430">
        <v>2150</v>
      </c>
      <c r="C5" s="431">
        <v>1365</v>
      </c>
      <c r="D5" s="432">
        <v>570</v>
      </c>
      <c r="E5" s="432">
        <v>70</v>
      </c>
      <c r="F5" s="433">
        <v>4155</v>
      </c>
      <c r="G5" s="365">
        <v>2985</v>
      </c>
      <c r="H5" s="434">
        <v>1380</v>
      </c>
      <c r="I5" s="435">
        <v>900</v>
      </c>
      <c r="J5" s="435">
        <v>140</v>
      </c>
      <c r="K5" s="433">
        <v>5405</v>
      </c>
      <c r="L5" s="365">
        <v>3535</v>
      </c>
      <c r="M5" s="434">
        <v>1585</v>
      </c>
      <c r="N5" s="434">
        <v>1190</v>
      </c>
      <c r="O5" s="435">
        <v>130</v>
      </c>
      <c r="P5" s="433">
        <v>6445</v>
      </c>
      <c r="Q5" s="365">
        <v>4135</v>
      </c>
      <c r="R5" s="434">
        <v>1490</v>
      </c>
      <c r="S5" s="434">
        <v>1515</v>
      </c>
      <c r="T5" s="435">
        <v>160</v>
      </c>
      <c r="U5" s="433">
        <v>7300</v>
      </c>
      <c r="V5" s="365">
        <v>4745</v>
      </c>
      <c r="W5" s="434">
        <v>1330</v>
      </c>
      <c r="X5" s="434">
        <v>1495</v>
      </c>
      <c r="Y5" s="435">
        <v>415</v>
      </c>
      <c r="Z5" s="433">
        <v>7985</v>
      </c>
      <c r="AA5" s="365">
        <v>5165</v>
      </c>
      <c r="AB5" s="434">
        <v>1240</v>
      </c>
      <c r="AC5" s="434">
        <v>1530</v>
      </c>
      <c r="AD5" s="435">
        <v>645</v>
      </c>
      <c r="AE5" s="433">
        <v>8575</v>
      </c>
      <c r="AF5" s="365">
        <v>6135</v>
      </c>
      <c r="AG5" s="434">
        <v>1080</v>
      </c>
      <c r="AH5" s="434">
        <v>1610</v>
      </c>
      <c r="AI5" s="435">
        <v>715</v>
      </c>
      <c r="AJ5" s="433">
        <v>9535</v>
      </c>
      <c r="AK5" s="365">
        <v>6355</v>
      </c>
      <c r="AL5" s="435">
        <v>995</v>
      </c>
      <c r="AM5" s="434">
        <v>1750</v>
      </c>
      <c r="AN5" s="435">
        <v>955</v>
      </c>
      <c r="AO5" s="433">
        <v>10055</v>
      </c>
      <c r="AP5" s="365">
        <v>6775</v>
      </c>
      <c r="AQ5" s="434">
        <v>1215</v>
      </c>
      <c r="AR5" s="434">
        <v>1765</v>
      </c>
      <c r="AS5" s="435">
        <v>970</v>
      </c>
      <c r="AT5" s="433">
        <v>10730</v>
      </c>
      <c r="AU5" s="365">
        <v>7215</v>
      </c>
      <c r="AV5" s="434">
        <v>1370</v>
      </c>
      <c r="AW5" s="434">
        <v>1545</v>
      </c>
      <c r="AX5" s="434">
        <v>1125</v>
      </c>
      <c r="AY5" s="433">
        <v>11255</v>
      </c>
      <c r="AZ5" s="365">
        <v>7095</v>
      </c>
      <c r="BA5" s="434">
        <v>1335</v>
      </c>
      <c r="BB5" s="434">
        <v>1280</v>
      </c>
      <c r="BC5" s="434">
        <v>1045</v>
      </c>
      <c r="BD5" s="433">
        <v>10750</v>
      </c>
      <c r="BE5" s="365">
        <v>7060</v>
      </c>
      <c r="BF5" s="434">
        <v>1290</v>
      </c>
      <c r="BG5" s="434">
        <v>1170</v>
      </c>
      <c r="BH5" s="435">
        <v>950</v>
      </c>
      <c r="BI5" s="433">
        <v>10470</v>
      </c>
      <c r="BJ5" s="365">
        <v>6405</v>
      </c>
      <c r="BK5" s="434">
        <v>1815</v>
      </c>
      <c r="BL5" s="434">
        <v>1125</v>
      </c>
      <c r="BM5" s="435">
        <v>940</v>
      </c>
      <c r="BN5" s="433">
        <v>10280</v>
      </c>
      <c r="BO5" s="365">
        <v>6560</v>
      </c>
      <c r="BP5" s="434">
        <v>1740</v>
      </c>
      <c r="BQ5" s="434">
        <v>1085</v>
      </c>
      <c r="BR5" s="434">
        <v>1185</v>
      </c>
      <c r="BS5" s="433">
        <v>10565</v>
      </c>
      <c r="BT5" s="365">
        <v>6680</v>
      </c>
      <c r="BU5" s="434">
        <v>1730</v>
      </c>
      <c r="BV5" s="434">
        <v>1050</v>
      </c>
      <c r="BW5" s="434">
        <v>1085</v>
      </c>
      <c r="BX5" s="433">
        <v>10545</v>
      </c>
      <c r="BY5" s="365">
        <v>6635</v>
      </c>
      <c r="BZ5" s="434">
        <v>1740</v>
      </c>
      <c r="CA5" s="434">
        <v>1115</v>
      </c>
      <c r="CB5" s="434">
        <v>1385</v>
      </c>
      <c r="CC5" s="433">
        <v>10875</v>
      </c>
      <c r="CD5" s="365">
        <v>6480</v>
      </c>
      <c r="CE5" s="434">
        <v>1735</v>
      </c>
      <c r="CF5" s="434">
        <v>1215</v>
      </c>
      <c r="CG5" s="434">
        <v>1500</v>
      </c>
      <c r="CH5" s="433">
        <v>10935</v>
      </c>
      <c r="CI5" s="365">
        <v>6740</v>
      </c>
      <c r="CJ5" s="434">
        <v>1595</v>
      </c>
      <c r="CK5" s="434">
        <v>1135</v>
      </c>
      <c r="CL5" s="434">
        <v>1515</v>
      </c>
      <c r="CM5" s="433">
        <v>10990</v>
      </c>
      <c r="CN5" s="436"/>
      <c r="CO5" s="436"/>
      <c r="CP5" s="436"/>
      <c r="CQ5" s="436"/>
      <c r="CR5" s="436"/>
    </row>
    <row r="6" spans="1:96" s="11" customFormat="1" ht="20.100000000000001" customHeight="1" x14ac:dyDescent="0.2">
      <c r="A6" s="20" t="s">
        <v>1</v>
      </c>
      <c r="B6" s="437">
        <v>5</v>
      </c>
      <c r="C6" s="438">
        <v>30</v>
      </c>
      <c r="D6" s="438">
        <v>0</v>
      </c>
      <c r="E6" s="438">
        <v>0</v>
      </c>
      <c r="F6" s="439">
        <v>30</v>
      </c>
      <c r="G6" s="440">
        <v>0</v>
      </c>
      <c r="H6" s="306">
        <v>30</v>
      </c>
      <c r="I6" s="306">
        <v>45</v>
      </c>
      <c r="J6" s="306">
        <v>0</v>
      </c>
      <c r="K6" s="439">
        <v>80</v>
      </c>
      <c r="L6" s="440">
        <v>5</v>
      </c>
      <c r="M6" s="306">
        <v>25</v>
      </c>
      <c r="N6" s="306">
        <v>45</v>
      </c>
      <c r="O6" s="306">
        <v>0</v>
      </c>
      <c r="P6" s="439">
        <v>75</v>
      </c>
      <c r="Q6" s="440">
        <v>10</v>
      </c>
      <c r="R6" s="306">
        <v>35</v>
      </c>
      <c r="S6" s="306">
        <v>50</v>
      </c>
      <c r="T6" s="306">
        <v>0</v>
      </c>
      <c r="U6" s="439">
        <v>95</v>
      </c>
      <c r="V6" s="440">
        <v>10</v>
      </c>
      <c r="W6" s="306">
        <v>40</v>
      </c>
      <c r="X6" s="306">
        <v>70</v>
      </c>
      <c r="Y6" s="306">
        <v>0</v>
      </c>
      <c r="Z6" s="439">
        <v>120</v>
      </c>
      <c r="AA6" s="440">
        <v>40</v>
      </c>
      <c r="AB6" s="306">
        <v>40</v>
      </c>
      <c r="AC6" s="306">
        <v>65</v>
      </c>
      <c r="AD6" s="306">
        <v>0</v>
      </c>
      <c r="AE6" s="439">
        <v>145</v>
      </c>
      <c r="AF6" s="440">
        <v>80</v>
      </c>
      <c r="AG6" s="306">
        <v>40</v>
      </c>
      <c r="AH6" s="306">
        <v>75</v>
      </c>
      <c r="AI6" s="306">
        <v>0</v>
      </c>
      <c r="AJ6" s="439">
        <v>190</v>
      </c>
      <c r="AK6" s="440">
        <v>105</v>
      </c>
      <c r="AL6" s="306">
        <v>40</v>
      </c>
      <c r="AM6" s="306">
        <v>70</v>
      </c>
      <c r="AN6" s="306">
        <v>0</v>
      </c>
      <c r="AO6" s="439">
        <v>215</v>
      </c>
      <c r="AP6" s="440">
        <v>150</v>
      </c>
      <c r="AQ6" s="306">
        <v>45</v>
      </c>
      <c r="AR6" s="306">
        <v>120</v>
      </c>
      <c r="AS6" s="306">
        <v>0</v>
      </c>
      <c r="AT6" s="439">
        <v>315</v>
      </c>
      <c r="AU6" s="440">
        <v>235</v>
      </c>
      <c r="AV6" s="306">
        <v>60</v>
      </c>
      <c r="AW6" s="306">
        <v>100</v>
      </c>
      <c r="AX6" s="306">
        <v>0</v>
      </c>
      <c r="AY6" s="439">
        <v>390</v>
      </c>
      <c r="AZ6" s="440">
        <v>280</v>
      </c>
      <c r="BA6" s="306">
        <v>55</v>
      </c>
      <c r="BB6" s="306">
        <v>65</v>
      </c>
      <c r="BC6" s="306">
        <v>0</v>
      </c>
      <c r="BD6" s="439">
        <v>400</v>
      </c>
      <c r="BE6" s="440">
        <v>255</v>
      </c>
      <c r="BF6" s="306">
        <v>50</v>
      </c>
      <c r="BG6" s="306">
        <v>20</v>
      </c>
      <c r="BH6" s="306">
        <v>0</v>
      </c>
      <c r="BI6" s="439">
        <v>325</v>
      </c>
      <c r="BJ6" s="440">
        <v>275</v>
      </c>
      <c r="BK6" s="306">
        <v>55</v>
      </c>
      <c r="BL6" s="306">
        <v>30</v>
      </c>
      <c r="BM6" s="306">
        <v>0</v>
      </c>
      <c r="BN6" s="439">
        <v>360</v>
      </c>
      <c r="BO6" s="440">
        <v>285</v>
      </c>
      <c r="BP6" s="306">
        <v>60</v>
      </c>
      <c r="BQ6" s="306">
        <v>20</v>
      </c>
      <c r="BR6" s="306">
        <v>90</v>
      </c>
      <c r="BS6" s="439">
        <v>455</v>
      </c>
      <c r="BT6" s="440">
        <v>300</v>
      </c>
      <c r="BU6" s="306">
        <v>50</v>
      </c>
      <c r="BV6" s="306">
        <v>25</v>
      </c>
      <c r="BW6" s="306">
        <v>90</v>
      </c>
      <c r="BX6" s="439">
        <v>460</v>
      </c>
      <c r="BY6" s="440">
        <v>290</v>
      </c>
      <c r="BZ6" s="306">
        <v>55</v>
      </c>
      <c r="CA6" s="306">
        <v>20</v>
      </c>
      <c r="CB6" s="306">
        <v>85</v>
      </c>
      <c r="CC6" s="439">
        <v>445</v>
      </c>
      <c r="CD6" s="440">
        <v>280</v>
      </c>
      <c r="CE6" s="306">
        <v>35</v>
      </c>
      <c r="CF6" s="306">
        <v>15</v>
      </c>
      <c r="CG6" s="306">
        <v>90</v>
      </c>
      <c r="CH6" s="439">
        <v>425</v>
      </c>
      <c r="CI6" s="440">
        <v>295</v>
      </c>
      <c r="CJ6" s="306">
        <v>40</v>
      </c>
      <c r="CK6" s="306">
        <v>30</v>
      </c>
      <c r="CL6" s="306">
        <v>30</v>
      </c>
      <c r="CM6" s="439">
        <v>395</v>
      </c>
      <c r="CN6" s="222"/>
    </row>
    <row r="7" spans="1:96" s="11" customFormat="1" x14ac:dyDescent="0.2">
      <c r="A7" s="20" t="s">
        <v>2</v>
      </c>
      <c r="B7" s="437">
        <v>40</v>
      </c>
      <c r="C7" s="438">
        <v>10</v>
      </c>
      <c r="D7" s="438">
        <v>20</v>
      </c>
      <c r="E7" s="438">
        <v>5</v>
      </c>
      <c r="F7" s="439">
        <v>75</v>
      </c>
      <c r="G7" s="440">
        <v>60</v>
      </c>
      <c r="H7" s="306">
        <v>15</v>
      </c>
      <c r="I7" s="306">
        <v>30</v>
      </c>
      <c r="J7" s="306">
        <v>0</v>
      </c>
      <c r="K7" s="439">
        <v>100</v>
      </c>
      <c r="L7" s="440">
        <v>75</v>
      </c>
      <c r="M7" s="306">
        <v>30</v>
      </c>
      <c r="N7" s="306">
        <v>35</v>
      </c>
      <c r="O7" s="306">
        <v>0</v>
      </c>
      <c r="P7" s="439">
        <v>145</v>
      </c>
      <c r="Q7" s="440">
        <v>95</v>
      </c>
      <c r="R7" s="306">
        <v>25</v>
      </c>
      <c r="S7" s="306">
        <v>40</v>
      </c>
      <c r="T7" s="306">
        <v>5</v>
      </c>
      <c r="U7" s="439">
        <v>165</v>
      </c>
      <c r="V7" s="440">
        <v>105</v>
      </c>
      <c r="W7" s="306">
        <v>20</v>
      </c>
      <c r="X7" s="306">
        <v>65</v>
      </c>
      <c r="Y7" s="306">
        <v>5</v>
      </c>
      <c r="Z7" s="439">
        <v>195</v>
      </c>
      <c r="AA7" s="440">
        <v>135</v>
      </c>
      <c r="AB7" s="306">
        <v>20</v>
      </c>
      <c r="AC7" s="306">
        <v>85</v>
      </c>
      <c r="AD7" s="306">
        <v>5</v>
      </c>
      <c r="AE7" s="439">
        <v>245</v>
      </c>
      <c r="AF7" s="440">
        <v>165</v>
      </c>
      <c r="AG7" s="306">
        <v>25</v>
      </c>
      <c r="AH7" s="306">
        <v>100</v>
      </c>
      <c r="AI7" s="306">
        <v>5</v>
      </c>
      <c r="AJ7" s="439">
        <v>290</v>
      </c>
      <c r="AK7" s="440">
        <v>180</v>
      </c>
      <c r="AL7" s="306">
        <v>30</v>
      </c>
      <c r="AM7" s="306">
        <v>125</v>
      </c>
      <c r="AN7" s="306">
        <v>0</v>
      </c>
      <c r="AO7" s="439">
        <v>335</v>
      </c>
      <c r="AP7" s="440">
        <v>245</v>
      </c>
      <c r="AQ7" s="306">
        <v>25</v>
      </c>
      <c r="AR7" s="306">
        <v>160</v>
      </c>
      <c r="AS7" s="306">
        <v>5</v>
      </c>
      <c r="AT7" s="439">
        <v>435</v>
      </c>
      <c r="AU7" s="440">
        <v>270</v>
      </c>
      <c r="AV7" s="306">
        <v>20</v>
      </c>
      <c r="AW7" s="306">
        <v>155</v>
      </c>
      <c r="AX7" s="306">
        <v>10</v>
      </c>
      <c r="AY7" s="439">
        <v>450</v>
      </c>
      <c r="AZ7" s="440">
        <v>285</v>
      </c>
      <c r="BA7" s="306">
        <v>30</v>
      </c>
      <c r="BB7" s="306">
        <v>125</v>
      </c>
      <c r="BC7" s="306">
        <v>10</v>
      </c>
      <c r="BD7" s="439">
        <v>455</v>
      </c>
      <c r="BE7" s="440">
        <v>320</v>
      </c>
      <c r="BF7" s="306">
        <v>35</v>
      </c>
      <c r="BG7" s="306">
        <v>90</v>
      </c>
      <c r="BH7" s="306">
        <v>5</v>
      </c>
      <c r="BI7" s="439">
        <v>445</v>
      </c>
      <c r="BJ7" s="440">
        <v>275</v>
      </c>
      <c r="BK7" s="306">
        <v>35</v>
      </c>
      <c r="BL7" s="306">
        <v>70</v>
      </c>
      <c r="BM7" s="306">
        <v>15</v>
      </c>
      <c r="BN7" s="439">
        <v>400</v>
      </c>
      <c r="BO7" s="440">
        <v>310</v>
      </c>
      <c r="BP7" s="306">
        <v>35</v>
      </c>
      <c r="BQ7" s="306">
        <v>70</v>
      </c>
      <c r="BR7" s="306">
        <v>0</v>
      </c>
      <c r="BS7" s="439">
        <v>420</v>
      </c>
      <c r="BT7" s="440">
        <v>305</v>
      </c>
      <c r="BU7" s="306">
        <v>40</v>
      </c>
      <c r="BV7" s="306">
        <v>65</v>
      </c>
      <c r="BW7" s="306">
        <v>0</v>
      </c>
      <c r="BX7" s="439">
        <v>405</v>
      </c>
      <c r="BY7" s="440">
        <v>290</v>
      </c>
      <c r="BZ7" s="306">
        <v>40</v>
      </c>
      <c r="CA7" s="306">
        <v>35</v>
      </c>
      <c r="CB7" s="306">
        <v>0</v>
      </c>
      <c r="CC7" s="439">
        <v>365</v>
      </c>
      <c r="CD7" s="440">
        <v>295</v>
      </c>
      <c r="CE7" s="306">
        <v>45</v>
      </c>
      <c r="CF7" s="306">
        <v>50</v>
      </c>
      <c r="CG7" s="306">
        <v>0</v>
      </c>
      <c r="CH7" s="439">
        <v>395</v>
      </c>
      <c r="CI7" s="440">
        <v>310</v>
      </c>
      <c r="CJ7" s="306">
        <v>50</v>
      </c>
      <c r="CK7" s="306">
        <v>15</v>
      </c>
      <c r="CL7" s="306">
        <v>0</v>
      </c>
      <c r="CM7" s="439">
        <v>375</v>
      </c>
    </row>
    <row r="8" spans="1:96" s="11" customFormat="1" x14ac:dyDescent="0.2">
      <c r="A8" s="20" t="s">
        <v>3</v>
      </c>
      <c r="B8" s="437">
        <v>35</v>
      </c>
      <c r="C8" s="438">
        <v>0</v>
      </c>
      <c r="D8" s="438">
        <v>0</v>
      </c>
      <c r="E8" s="438">
        <v>0</v>
      </c>
      <c r="F8" s="439">
        <v>35</v>
      </c>
      <c r="G8" s="440">
        <v>35</v>
      </c>
      <c r="H8" s="306">
        <v>0</v>
      </c>
      <c r="I8" s="306">
        <v>10</v>
      </c>
      <c r="J8" s="306">
        <v>0</v>
      </c>
      <c r="K8" s="439">
        <v>45</v>
      </c>
      <c r="L8" s="440">
        <v>45</v>
      </c>
      <c r="M8" s="306">
        <v>0</v>
      </c>
      <c r="N8" s="306">
        <v>5</v>
      </c>
      <c r="O8" s="306">
        <v>0</v>
      </c>
      <c r="P8" s="439">
        <v>55</v>
      </c>
      <c r="Q8" s="440">
        <v>60</v>
      </c>
      <c r="R8" s="306">
        <v>0</v>
      </c>
      <c r="S8" s="306">
        <v>15</v>
      </c>
      <c r="T8" s="306">
        <v>0</v>
      </c>
      <c r="U8" s="439">
        <v>75</v>
      </c>
      <c r="V8" s="440">
        <v>140</v>
      </c>
      <c r="W8" s="306">
        <v>0</v>
      </c>
      <c r="X8" s="306">
        <v>0</v>
      </c>
      <c r="Y8" s="306">
        <v>0</v>
      </c>
      <c r="Z8" s="439">
        <v>140</v>
      </c>
      <c r="AA8" s="440">
        <v>100</v>
      </c>
      <c r="AB8" s="306">
        <v>0</v>
      </c>
      <c r="AC8" s="306">
        <v>5</v>
      </c>
      <c r="AD8" s="306">
        <v>0</v>
      </c>
      <c r="AE8" s="439">
        <v>105</v>
      </c>
      <c r="AF8" s="440">
        <v>135</v>
      </c>
      <c r="AG8" s="306">
        <v>0</v>
      </c>
      <c r="AH8" s="306">
        <v>0</v>
      </c>
      <c r="AI8" s="306">
        <v>0</v>
      </c>
      <c r="AJ8" s="439">
        <v>135</v>
      </c>
      <c r="AK8" s="440">
        <v>150</v>
      </c>
      <c r="AL8" s="306">
        <v>0</v>
      </c>
      <c r="AM8" s="306">
        <v>0</v>
      </c>
      <c r="AN8" s="306">
        <v>0</v>
      </c>
      <c r="AO8" s="439">
        <v>150</v>
      </c>
      <c r="AP8" s="440">
        <v>135</v>
      </c>
      <c r="AQ8" s="306">
        <v>0</v>
      </c>
      <c r="AR8" s="306">
        <v>0</v>
      </c>
      <c r="AS8" s="306">
        <v>0</v>
      </c>
      <c r="AT8" s="439">
        <v>135</v>
      </c>
      <c r="AU8" s="440">
        <v>115</v>
      </c>
      <c r="AV8" s="306">
        <v>0</v>
      </c>
      <c r="AW8" s="306">
        <v>0</v>
      </c>
      <c r="AX8" s="306">
        <v>0</v>
      </c>
      <c r="AY8" s="439">
        <v>115</v>
      </c>
      <c r="AZ8" s="440">
        <v>120</v>
      </c>
      <c r="BA8" s="306">
        <v>0</v>
      </c>
      <c r="BB8" s="306">
        <v>0</v>
      </c>
      <c r="BC8" s="306">
        <v>0</v>
      </c>
      <c r="BD8" s="439">
        <v>120</v>
      </c>
      <c r="BE8" s="440">
        <v>140</v>
      </c>
      <c r="BF8" s="306">
        <v>0</v>
      </c>
      <c r="BG8" s="306">
        <v>0</v>
      </c>
      <c r="BH8" s="306">
        <v>0</v>
      </c>
      <c r="BI8" s="439">
        <v>140</v>
      </c>
      <c r="BJ8" s="440">
        <v>125</v>
      </c>
      <c r="BK8" s="306">
        <v>0</v>
      </c>
      <c r="BL8" s="306">
        <v>0</v>
      </c>
      <c r="BM8" s="306">
        <v>0</v>
      </c>
      <c r="BN8" s="439">
        <v>125</v>
      </c>
      <c r="BO8" s="440">
        <v>120</v>
      </c>
      <c r="BP8" s="306">
        <v>0</v>
      </c>
      <c r="BQ8" s="306">
        <v>0</v>
      </c>
      <c r="BR8" s="306">
        <v>0</v>
      </c>
      <c r="BS8" s="439">
        <v>120</v>
      </c>
      <c r="BT8" s="440">
        <v>120</v>
      </c>
      <c r="BU8" s="306">
        <v>0</v>
      </c>
      <c r="BV8" s="306">
        <v>0</v>
      </c>
      <c r="BW8" s="306">
        <v>0</v>
      </c>
      <c r="BX8" s="439">
        <v>120</v>
      </c>
      <c r="BY8" s="440">
        <v>130</v>
      </c>
      <c r="BZ8" s="306">
        <v>0</v>
      </c>
      <c r="CA8" s="306">
        <v>0</v>
      </c>
      <c r="CB8" s="306">
        <v>0</v>
      </c>
      <c r="CC8" s="439">
        <v>130</v>
      </c>
      <c r="CD8" s="440">
        <v>125</v>
      </c>
      <c r="CE8" s="306">
        <v>0</v>
      </c>
      <c r="CF8" s="306">
        <v>0</v>
      </c>
      <c r="CG8" s="306">
        <v>0</v>
      </c>
      <c r="CH8" s="439">
        <v>125</v>
      </c>
      <c r="CI8" s="440">
        <v>105</v>
      </c>
      <c r="CJ8" s="306">
        <v>0</v>
      </c>
      <c r="CK8" s="306">
        <v>0</v>
      </c>
      <c r="CL8" s="306">
        <v>0</v>
      </c>
      <c r="CM8" s="439">
        <v>105</v>
      </c>
    </row>
    <row r="9" spans="1:96" s="11" customFormat="1" x14ac:dyDescent="0.2">
      <c r="A9" s="20" t="s">
        <v>4</v>
      </c>
      <c r="B9" s="437">
        <v>0</v>
      </c>
      <c r="C9" s="438">
        <v>15</v>
      </c>
      <c r="D9" s="438">
        <v>25</v>
      </c>
      <c r="E9" s="438">
        <v>0</v>
      </c>
      <c r="F9" s="439">
        <v>40</v>
      </c>
      <c r="G9" s="440">
        <v>20</v>
      </c>
      <c r="H9" s="306">
        <v>25</v>
      </c>
      <c r="I9" s="306">
        <v>65</v>
      </c>
      <c r="J9" s="306">
        <v>5</v>
      </c>
      <c r="K9" s="439">
        <v>120</v>
      </c>
      <c r="L9" s="440">
        <v>30</v>
      </c>
      <c r="M9" s="306">
        <v>35</v>
      </c>
      <c r="N9" s="306">
        <v>70</v>
      </c>
      <c r="O9" s="306">
        <v>5</v>
      </c>
      <c r="P9" s="439">
        <v>145</v>
      </c>
      <c r="Q9" s="440">
        <v>45</v>
      </c>
      <c r="R9" s="306">
        <v>35</v>
      </c>
      <c r="S9" s="306">
        <v>75</v>
      </c>
      <c r="T9" s="306">
        <v>10</v>
      </c>
      <c r="U9" s="439">
        <v>165</v>
      </c>
      <c r="V9" s="440">
        <v>45</v>
      </c>
      <c r="W9" s="306">
        <v>20</v>
      </c>
      <c r="X9" s="306">
        <v>75</v>
      </c>
      <c r="Y9" s="306">
        <v>60</v>
      </c>
      <c r="Z9" s="439">
        <v>200</v>
      </c>
      <c r="AA9" s="440">
        <v>40</v>
      </c>
      <c r="AB9" s="306">
        <v>20</v>
      </c>
      <c r="AC9" s="306">
        <v>70</v>
      </c>
      <c r="AD9" s="306">
        <v>80</v>
      </c>
      <c r="AE9" s="439">
        <v>210</v>
      </c>
      <c r="AF9" s="440">
        <v>35</v>
      </c>
      <c r="AG9" s="306">
        <v>10</v>
      </c>
      <c r="AH9" s="306">
        <v>45</v>
      </c>
      <c r="AI9" s="306">
        <v>85</v>
      </c>
      <c r="AJ9" s="439">
        <v>175</v>
      </c>
      <c r="AK9" s="440">
        <v>40</v>
      </c>
      <c r="AL9" s="306">
        <v>10</v>
      </c>
      <c r="AM9" s="306">
        <v>30</v>
      </c>
      <c r="AN9" s="306">
        <v>95</v>
      </c>
      <c r="AO9" s="439">
        <v>180</v>
      </c>
      <c r="AP9" s="440">
        <v>40</v>
      </c>
      <c r="AQ9" s="306">
        <v>0</v>
      </c>
      <c r="AR9" s="306">
        <v>40</v>
      </c>
      <c r="AS9" s="306">
        <v>100</v>
      </c>
      <c r="AT9" s="439">
        <v>180</v>
      </c>
      <c r="AU9" s="440">
        <v>40</v>
      </c>
      <c r="AV9" s="306">
        <v>0</v>
      </c>
      <c r="AW9" s="306">
        <v>15</v>
      </c>
      <c r="AX9" s="306">
        <v>100</v>
      </c>
      <c r="AY9" s="439">
        <v>155</v>
      </c>
      <c r="AZ9" s="440">
        <v>55</v>
      </c>
      <c r="BA9" s="306">
        <v>0</v>
      </c>
      <c r="BB9" s="306">
        <v>0</v>
      </c>
      <c r="BC9" s="306">
        <v>100</v>
      </c>
      <c r="BD9" s="439">
        <v>155</v>
      </c>
      <c r="BE9" s="440">
        <v>40</v>
      </c>
      <c r="BF9" s="306">
        <v>0</v>
      </c>
      <c r="BG9" s="306">
        <v>0</v>
      </c>
      <c r="BH9" s="306">
        <v>100</v>
      </c>
      <c r="BI9" s="439">
        <v>140</v>
      </c>
      <c r="BJ9" s="440">
        <v>35</v>
      </c>
      <c r="BK9" s="306">
        <v>0</v>
      </c>
      <c r="BL9" s="306">
        <v>5</v>
      </c>
      <c r="BM9" s="306">
        <v>90</v>
      </c>
      <c r="BN9" s="439">
        <v>130</v>
      </c>
      <c r="BO9" s="440">
        <v>55</v>
      </c>
      <c r="BP9" s="306">
        <v>0</v>
      </c>
      <c r="BQ9" s="306">
        <v>0</v>
      </c>
      <c r="BR9" s="306">
        <v>60</v>
      </c>
      <c r="BS9" s="439">
        <v>115</v>
      </c>
      <c r="BT9" s="440">
        <v>50</v>
      </c>
      <c r="BU9" s="306">
        <v>0</v>
      </c>
      <c r="BV9" s="306">
        <v>0</v>
      </c>
      <c r="BW9" s="306">
        <v>55</v>
      </c>
      <c r="BX9" s="439">
        <v>110</v>
      </c>
      <c r="BY9" s="440">
        <v>55</v>
      </c>
      <c r="BZ9" s="306">
        <v>0</v>
      </c>
      <c r="CA9" s="306">
        <v>0</v>
      </c>
      <c r="CB9" s="306">
        <v>60</v>
      </c>
      <c r="CC9" s="439">
        <v>115</v>
      </c>
      <c r="CD9" s="440">
        <v>50</v>
      </c>
      <c r="CE9" s="306">
        <v>0</v>
      </c>
      <c r="CF9" s="306">
        <v>0</v>
      </c>
      <c r="CG9" s="306">
        <v>75</v>
      </c>
      <c r="CH9" s="439">
        <v>125</v>
      </c>
      <c r="CI9" s="440">
        <v>45</v>
      </c>
      <c r="CJ9" s="306">
        <v>0</v>
      </c>
      <c r="CK9" s="306">
        <v>0</v>
      </c>
      <c r="CL9" s="306">
        <v>70</v>
      </c>
      <c r="CM9" s="439">
        <v>120</v>
      </c>
    </row>
    <row r="10" spans="1:96" s="11" customFormat="1" ht="20.100000000000001" customHeight="1" x14ac:dyDescent="0.2">
      <c r="A10" s="20" t="s">
        <v>5</v>
      </c>
      <c r="B10" s="437">
        <v>25</v>
      </c>
      <c r="C10" s="438">
        <v>5</v>
      </c>
      <c r="D10" s="438">
        <v>25</v>
      </c>
      <c r="E10" s="438">
        <v>0</v>
      </c>
      <c r="F10" s="439">
        <v>55</v>
      </c>
      <c r="G10" s="440">
        <v>45</v>
      </c>
      <c r="H10" s="306">
        <v>0</v>
      </c>
      <c r="I10" s="306">
        <v>20</v>
      </c>
      <c r="J10" s="306">
        <v>10</v>
      </c>
      <c r="K10" s="439">
        <v>70</v>
      </c>
      <c r="L10" s="440">
        <v>60</v>
      </c>
      <c r="M10" s="306">
        <v>0</v>
      </c>
      <c r="N10" s="306">
        <v>30</v>
      </c>
      <c r="O10" s="306">
        <v>10</v>
      </c>
      <c r="P10" s="439">
        <v>100</v>
      </c>
      <c r="Q10" s="440">
        <v>70</v>
      </c>
      <c r="R10" s="306">
        <v>0</v>
      </c>
      <c r="S10" s="306">
        <v>30</v>
      </c>
      <c r="T10" s="306">
        <v>10</v>
      </c>
      <c r="U10" s="439">
        <v>115</v>
      </c>
      <c r="V10" s="440">
        <v>70</v>
      </c>
      <c r="W10" s="306">
        <v>0</v>
      </c>
      <c r="X10" s="306">
        <v>25</v>
      </c>
      <c r="Y10" s="306">
        <v>15</v>
      </c>
      <c r="Z10" s="439">
        <v>110</v>
      </c>
      <c r="AA10" s="440">
        <v>80</v>
      </c>
      <c r="AB10" s="306">
        <v>0</v>
      </c>
      <c r="AC10" s="306">
        <v>40</v>
      </c>
      <c r="AD10" s="306">
        <v>15</v>
      </c>
      <c r="AE10" s="439">
        <v>135</v>
      </c>
      <c r="AF10" s="440">
        <v>80</v>
      </c>
      <c r="AG10" s="306">
        <v>0</v>
      </c>
      <c r="AH10" s="306">
        <v>20</v>
      </c>
      <c r="AI10" s="306">
        <v>5</v>
      </c>
      <c r="AJ10" s="439">
        <v>105</v>
      </c>
      <c r="AK10" s="440">
        <v>80</v>
      </c>
      <c r="AL10" s="306">
        <v>0</v>
      </c>
      <c r="AM10" s="306">
        <v>30</v>
      </c>
      <c r="AN10" s="306">
        <v>5</v>
      </c>
      <c r="AO10" s="439">
        <v>110</v>
      </c>
      <c r="AP10" s="440">
        <v>40</v>
      </c>
      <c r="AQ10" s="306">
        <v>0</v>
      </c>
      <c r="AR10" s="306">
        <v>35</v>
      </c>
      <c r="AS10" s="306">
        <v>15</v>
      </c>
      <c r="AT10" s="439">
        <v>90</v>
      </c>
      <c r="AU10" s="440">
        <v>45</v>
      </c>
      <c r="AV10" s="306">
        <v>0</v>
      </c>
      <c r="AW10" s="306">
        <v>55</v>
      </c>
      <c r="AX10" s="306">
        <v>25</v>
      </c>
      <c r="AY10" s="439">
        <v>125</v>
      </c>
      <c r="AZ10" s="440">
        <v>45</v>
      </c>
      <c r="BA10" s="306">
        <v>0</v>
      </c>
      <c r="BB10" s="306">
        <v>55</v>
      </c>
      <c r="BC10" s="306">
        <v>35</v>
      </c>
      <c r="BD10" s="439">
        <v>135</v>
      </c>
      <c r="BE10" s="440">
        <v>35</v>
      </c>
      <c r="BF10" s="306">
        <v>0</v>
      </c>
      <c r="BG10" s="306">
        <v>50</v>
      </c>
      <c r="BH10" s="306">
        <v>45</v>
      </c>
      <c r="BI10" s="439">
        <v>130</v>
      </c>
      <c r="BJ10" s="440">
        <v>70</v>
      </c>
      <c r="BK10" s="306">
        <v>0</v>
      </c>
      <c r="BL10" s="306">
        <v>40</v>
      </c>
      <c r="BM10" s="306">
        <v>20</v>
      </c>
      <c r="BN10" s="439">
        <v>135</v>
      </c>
      <c r="BO10" s="440">
        <v>90</v>
      </c>
      <c r="BP10" s="306">
        <v>0</v>
      </c>
      <c r="BQ10" s="306">
        <v>30</v>
      </c>
      <c r="BR10" s="306">
        <v>0</v>
      </c>
      <c r="BS10" s="439">
        <v>120</v>
      </c>
      <c r="BT10" s="440">
        <v>120</v>
      </c>
      <c r="BU10" s="306">
        <v>0</v>
      </c>
      <c r="BV10" s="306">
        <v>10</v>
      </c>
      <c r="BW10" s="306">
        <v>0</v>
      </c>
      <c r="BX10" s="439">
        <v>130</v>
      </c>
      <c r="BY10" s="440">
        <v>95</v>
      </c>
      <c r="BZ10" s="306">
        <v>0</v>
      </c>
      <c r="CA10" s="306">
        <v>5</v>
      </c>
      <c r="CB10" s="306">
        <v>5</v>
      </c>
      <c r="CC10" s="439">
        <v>100</v>
      </c>
      <c r="CD10" s="440">
        <v>115</v>
      </c>
      <c r="CE10" s="306">
        <v>0</v>
      </c>
      <c r="CF10" s="306">
        <v>0</v>
      </c>
      <c r="CG10" s="306">
        <v>5</v>
      </c>
      <c r="CH10" s="439">
        <v>125</v>
      </c>
      <c r="CI10" s="440">
        <v>115</v>
      </c>
      <c r="CJ10" s="306">
        <v>0</v>
      </c>
      <c r="CK10" s="306">
        <v>0</v>
      </c>
      <c r="CL10" s="306">
        <v>0</v>
      </c>
      <c r="CM10" s="439">
        <v>115</v>
      </c>
    </row>
    <row r="11" spans="1:96" s="11" customFormat="1" x14ac:dyDescent="0.2">
      <c r="A11" s="20" t="s">
        <v>6</v>
      </c>
      <c r="B11" s="437">
        <v>15</v>
      </c>
      <c r="C11" s="438">
        <v>25</v>
      </c>
      <c r="D11" s="438">
        <v>50</v>
      </c>
      <c r="E11" s="438">
        <v>15</v>
      </c>
      <c r="F11" s="439">
        <v>105</v>
      </c>
      <c r="G11" s="440">
        <v>50</v>
      </c>
      <c r="H11" s="306">
        <v>40</v>
      </c>
      <c r="I11" s="306">
        <v>50</v>
      </c>
      <c r="J11" s="306">
        <v>15</v>
      </c>
      <c r="K11" s="439">
        <v>155</v>
      </c>
      <c r="L11" s="440">
        <v>60</v>
      </c>
      <c r="M11" s="306">
        <v>80</v>
      </c>
      <c r="N11" s="306">
        <v>35</v>
      </c>
      <c r="O11" s="306">
        <v>10</v>
      </c>
      <c r="P11" s="439">
        <v>190</v>
      </c>
      <c r="Q11" s="440">
        <v>110</v>
      </c>
      <c r="R11" s="306">
        <v>85</v>
      </c>
      <c r="S11" s="306">
        <v>55</v>
      </c>
      <c r="T11" s="306">
        <v>0</v>
      </c>
      <c r="U11" s="439">
        <v>250</v>
      </c>
      <c r="V11" s="440">
        <v>90</v>
      </c>
      <c r="W11" s="306">
        <v>65</v>
      </c>
      <c r="X11" s="306">
        <v>60</v>
      </c>
      <c r="Y11" s="306">
        <v>25</v>
      </c>
      <c r="Z11" s="439">
        <v>240</v>
      </c>
      <c r="AA11" s="440">
        <v>105</v>
      </c>
      <c r="AB11" s="306">
        <v>70</v>
      </c>
      <c r="AC11" s="306">
        <v>55</v>
      </c>
      <c r="AD11" s="306">
        <v>30</v>
      </c>
      <c r="AE11" s="439">
        <v>260</v>
      </c>
      <c r="AF11" s="440">
        <v>135</v>
      </c>
      <c r="AG11" s="306">
        <v>60</v>
      </c>
      <c r="AH11" s="306">
        <v>60</v>
      </c>
      <c r="AI11" s="306">
        <v>25</v>
      </c>
      <c r="AJ11" s="439">
        <v>275</v>
      </c>
      <c r="AK11" s="440">
        <v>165</v>
      </c>
      <c r="AL11" s="306">
        <v>25</v>
      </c>
      <c r="AM11" s="306">
        <v>70</v>
      </c>
      <c r="AN11" s="306">
        <v>5</v>
      </c>
      <c r="AO11" s="439">
        <v>265</v>
      </c>
      <c r="AP11" s="440">
        <v>155</v>
      </c>
      <c r="AQ11" s="306">
        <v>70</v>
      </c>
      <c r="AR11" s="306">
        <v>75</v>
      </c>
      <c r="AS11" s="306">
        <v>10</v>
      </c>
      <c r="AT11" s="439">
        <v>305</v>
      </c>
      <c r="AU11" s="440">
        <v>145</v>
      </c>
      <c r="AV11" s="306">
        <v>70</v>
      </c>
      <c r="AW11" s="306">
        <v>30</v>
      </c>
      <c r="AX11" s="306">
        <v>5</v>
      </c>
      <c r="AY11" s="439">
        <v>255</v>
      </c>
      <c r="AZ11" s="440">
        <v>145</v>
      </c>
      <c r="BA11" s="306">
        <v>65</v>
      </c>
      <c r="BB11" s="306">
        <v>30</v>
      </c>
      <c r="BC11" s="306">
        <v>45</v>
      </c>
      <c r="BD11" s="439">
        <v>285</v>
      </c>
      <c r="BE11" s="440">
        <v>140</v>
      </c>
      <c r="BF11" s="306">
        <v>65</v>
      </c>
      <c r="BG11" s="306">
        <v>30</v>
      </c>
      <c r="BH11" s="306">
        <v>40</v>
      </c>
      <c r="BI11" s="439">
        <v>275</v>
      </c>
      <c r="BJ11" s="440">
        <v>150</v>
      </c>
      <c r="BK11" s="306">
        <v>50</v>
      </c>
      <c r="BL11" s="306">
        <v>30</v>
      </c>
      <c r="BM11" s="306">
        <v>45</v>
      </c>
      <c r="BN11" s="439">
        <v>275</v>
      </c>
      <c r="BO11" s="440">
        <v>170</v>
      </c>
      <c r="BP11" s="306">
        <v>30</v>
      </c>
      <c r="BQ11" s="306">
        <v>10</v>
      </c>
      <c r="BR11" s="306">
        <v>60</v>
      </c>
      <c r="BS11" s="439">
        <v>275</v>
      </c>
      <c r="BT11" s="440">
        <v>145</v>
      </c>
      <c r="BU11" s="306">
        <v>30</v>
      </c>
      <c r="BV11" s="306">
        <v>0</v>
      </c>
      <c r="BW11" s="306">
        <v>65</v>
      </c>
      <c r="BX11" s="439">
        <v>240</v>
      </c>
      <c r="BY11" s="440">
        <v>55</v>
      </c>
      <c r="BZ11" s="306">
        <v>10</v>
      </c>
      <c r="CA11" s="306">
        <v>0</v>
      </c>
      <c r="CB11" s="306">
        <v>135</v>
      </c>
      <c r="CC11" s="439">
        <v>200</v>
      </c>
      <c r="CD11" s="440">
        <v>65</v>
      </c>
      <c r="CE11" s="306">
        <v>10</v>
      </c>
      <c r="CF11" s="306">
        <v>0</v>
      </c>
      <c r="CG11" s="306">
        <v>85</v>
      </c>
      <c r="CH11" s="439">
        <v>160</v>
      </c>
      <c r="CI11" s="440">
        <v>75</v>
      </c>
      <c r="CJ11" s="306">
        <v>10</v>
      </c>
      <c r="CK11" s="306">
        <v>0</v>
      </c>
      <c r="CL11" s="306">
        <v>95</v>
      </c>
      <c r="CM11" s="439">
        <v>180</v>
      </c>
    </row>
    <row r="12" spans="1:96" s="11" customFormat="1" x14ac:dyDescent="0.2">
      <c r="A12" s="20" t="s">
        <v>7</v>
      </c>
      <c r="B12" s="437">
        <v>60</v>
      </c>
      <c r="C12" s="438">
        <v>20</v>
      </c>
      <c r="D12" s="438">
        <v>0</v>
      </c>
      <c r="E12" s="438">
        <v>15</v>
      </c>
      <c r="F12" s="439">
        <v>100</v>
      </c>
      <c r="G12" s="440">
        <v>70</v>
      </c>
      <c r="H12" s="306">
        <v>30</v>
      </c>
      <c r="I12" s="306">
        <v>20</v>
      </c>
      <c r="J12" s="306">
        <v>15</v>
      </c>
      <c r="K12" s="439">
        <v>130</v>
      </c>
      <c r="L12" s="440">
        <v>70</v>
      </c>
      <c r="M12" s="306">
        <v>30</v>
      </c>
      <c r="N12" s="306">
        <v>10</v>
      </c>
      <c r="O12" s="306">
        <v>15</v>
      </c>
      <c r="P12" s="439">
        <v>120</v>
      </c>
      <c r="Q12" s="440">
        <v>90</v>
      </c>
      <c r="R12" s="306">
        <v>20</v>
      </c>
      <c r="S12" s="306">
        <v>50</v>
      </c>
      <c r="T12" s="306">
        <v>10</v>
      </c>
      <c r="U12" s="439">
        <v>170</v>
      </c>
      <c r="V12" s="440">
        <v>100</v>
      </c>
      <c r="W12" s="306">
        <v>15</v>
      </c>
      <c r="X12" s="306">
        <v>65</v>
      </c>
      <c r="Y12" s="306">
        <v>15</v>
      </c>
      <c r="Z12" s="439">
        <v>200</v>
      </c>
      <c r="AA12" s="440">
        <v>110</v>
      </c>
      <c r="AB12" s="306">
        <v>15</v>
      </c>
      <c r="AC12" s="306">
        <v>15</v>
      </c>
      <c r="AD12" s="306">
        <v>10</v>
      </c>
      <c r="AE12" s="439">
        <v>155</v>
      </c>
      <c r="AF12" s="440">
        <v>110</v>
      </c>
      <c r="AG12" s="306">
        <v>25</v>
      </c>
      <c r="AH12" s="306">
        <v>5</v>
      </c>
      <c r="AI12" s="306">
        <v>15</v>
      </c>
      <c r="AJ12" s="439">
        <v>155</v>
      </c>
      <c r="AK12" s="440">
        <v>105</v>
      </c>
      <c r="AL12" s="306">
        <v>60</v>
      </c>
      <c r="AM12" s="306">
        <v>0</v>
      </c>
      <c r="AN12" s="306">
        <v>20</v>
      </c>
      <c r="AO12" s="439">
        <v>185</v>
      </c>
      <c r="AP12" s="440">
        <v>105</v>
      </c>
      <c r="AQ12" s="306">
        <v>60</v>
      </c>
      <c r="AR12" s="306">
        <v>0</v>
      </c>
      <c r="AS12" s="306">
        <v>15</v>
      </c>
      <c r="AT12" s="439">
        <v>175</v>
      </c>
      <c r="AU12" s="440">
        <v>170</v>
      </c>
      <c r="AV12" s="306">
        <v>135</v>
      </c>
      <c r="AW12" s="306">
        <v>0</v>
      </c>
      <c r="AX12" s="306">
        <v>10</v>
      </c>
      <c r="AY12" s="439">
        <v>320</v>
      </c>
      <c r="AZ12" s="440">
        <v>170</v>
      </c>
      <c r="BA12" s="306">
        <v>135</v>
      </c>
      <c r="BB12" s="306">
        <v>0</v>
      </c>
      <c r="BC12" s="306">
        <v>5</v>
      </c>
      <c r="BD12" s="439">
        <v>310</v>
      </c>
      <c r="BE12" s="440">
        <v>160</v>
      </c>
      <c r="BF12" s="306">
        <v>145</v>
      </c>
      <c r="BG12" s="306">
        <v>0</v>
      </c>
      <c r="BH12" s="306">
        <v>10</v>
      </c>
      <c r="BI12" s="439">
        <v>315</v>
      </c>
      <c r="BJ12" s="440">
        <v>135</v>
      </c>
      <c r="BK12" s="306">
        <v>135</v>
      </c>
      <c r="BL12" s="306">
        <v>0</v>
      </c>
      <c r="BM12" s="306">
        <v>10</v>
      </c>
      <c r="BN12" s="439">
        <v>285</v>
      </c>
      <c r="BO12" s="440">
        <v>135</v>
      </c>
      <c r="BP12" s="306">
        <v>130</v>
      </c>
      <c r="BQ12" s="306">
        <v>0</v>
      </c>
      <c r="BR12" s="306">
        <v>15</v>
      </c>
      <c r="BS12" s="439">
        <v>280</v>
      </c>
      <c r="BT12" s="440">
        <v>115</v>
      </c>
      <c r="BU12" s="306">
        <v>150</v>
      </c>
      <c r="BV12" s="306">
        <v>0</v>
      </c>
      <c r="BW12" s="306">
        <v>15</v>
      </c>
      <c r="BX12" s="439">
        <v>285</v>
      </c>
      <c r="BY12" s="440">
        <v>110</v>
      </c>
      <c r="BZ12" s="306">
        <v>130</v>
      </c>
      <c r="CA12" s="306">
        <v>0</v>
      </c>
      <c r="CB12" s="306">
        <v>15</v>
      </c>
      <c r="CC12" s="439">
        <v>250</v>
      </c>
      <c r="CD12" s="440">
        <v>95</v>
      </c>
      <c r="CE12" s="306">
        <v>145</v>
      </c>
      <c r="CF12" s="306">
        <v>0</v>
      </c>
      <c r="CG12" s="306">
        <v>15</v>
      </c>
      <c r="CH12" s="439">
        <v>255</v>
      </c>
      <c r="CI12" s="440">
        <v>110</v>
      </c>
      <c r="CJ12" s="306">
        <v>145</v>
      </c>
      <c r="CK12" s="306">
        <v>0</v>
      </c>
      <c r="CL12" s="306">
        <v>10</v>
      </c>
      <c r="CM12" s="439">
        <v>260</v>
      </c>
    </row>
    <row r="13" spans="1:96" s="11" customFormat="1" x14ac:dyDescent="0.2">
      <c r="A13" s="20" t="s">
        <v>8</v>
      </c>
      <c r="B13" s="437">
        <v>0</v>
      </c>
      <c r="C13" s="438">
        <v>15</v>
      </c>
      <c r="D13" s="438">
        <v>0</v>
      </c>
      <c r="E13" s="438">
        <v>0</v>
      </c>
      <c r="F13" s="439">
        <v>15</v>
      </c>
      <c r="G13" s="440">
        <v>10</v>
      </c>
      <c r="H13" s="306">
        <v>30</v>
      </c>
      <c r="I13" s="306">
        <v>0</v>
      </c>
      <c r="J13" s="306">
        <v>0</v>
      </c>
      <c r="K13" s="439">
        <v>45</v>
      </c>
      <c r="L13" s="440">
        <v>15</v>
      </c>
      <c r="M13" s="306">
        <v>35</v>
      </c>
      <c r="N13" s="306">
        <v>5</v>
      </c>
      <c r="O13" s="306">
        <v>0</v>
      </c>
      <c r="P13" s="439">
        <v>50</v>
      </c>
      <c r="Q13" s="440">
        <v>40</v>
      </c>
      <c r="R13" s="306">
        <v>25</v>
      </c>
      <c r="S13" s="306">
        <v>0</v>
      </c>
      <c r="T13" s="306">
        <v>0</v>
      </c>
      <c r="U13" s="439">
        <v>70</v>
      </c>
      <c r="V13" s="440">
        <v>45</v>
      </c>
      <c r="W13" s="306">
        <v>40</v>
      </c>
      <c r="X13" s="306">
        <v>0</v>
      </c>
      <c r="Y13" s="306">
        <v>10</v>
      </c>
      <c r="Z13" s="439">
        <v>100</v>
      </c>
      <c r="AA13" s="440">
        <v>50</v>
      </c>
      <c r="AB13" s="306">
        <v>40</v>
      </c>
      <c r="AC13" s="306">
        <v>0</v>
      </c>
      <c r="AD13" s="306">
        <v>10</v>
      </c>
      <c r="AE13" s="439">
        <v>100</v>
      </c>
      <c r="AF13" s="440">
        <v>45</v>
      </c>
      <c r="AG13" s="306">
        <v>30</v>
      </c>
      <c r="AH13" s="306">
        <v>15</v>
      </c>
      <c r="AI13" s="306">
        <v>20</v>
      </c>
      <c r="AJ13" s="439">
        <v>105</v>
      </c>
      <c r="AK13" s="440">
        <v>65</v>
      </c>
      <c r="AL13" s="306">
        <v>30</v>
      </c>
      <c r="AM13" s="306">
        <v>0</v>
      </c>
      <c r="AN13" s="306">
        <v>25</v>
      </c>
      <c r="AO13" s="439">
        <v>125</v>
      </c>
      <c r="AP13" s="440">
        <v>60</v>
      </c>
      <c r="AQ13" s="306">
        <v>25</v>
      </c>
      <c r="AR13" s="306">
        <v>0</v>
      </c>
      <c r="AS13" s="306">
        <v>10</v>
      </c>
      <c r="AT13" s="439">
        <v>95</v>
      </c>
      <c r="AU13" s="440">
        <v>45</v>
      </c>
      <c r="AV13" s="306">
        <v>25</v>
      </c>
      <c r="AW13" s="306">
        <v>0</v>
      </c>
      <c r="AX13" s="306">
        <v>0</v>
      </c>
      <c r="AY13" s="439">
        <v>70</v>
      </c>
      <c r="AZ13" s="440">
        <v>35</v>
      </c>
      <c r="BA13" s="306">
        <v>20</v>
      </c>
      <c r="BB13" s="306">
        <v>0</v>
      </c>
      <c r="BC13" s="306">
        <v>0</v>
      </c>
      <c r="BD13" s="439">
        <v>55</v>
      </c>
      <c r="BE13" s="440">
        <v>15</v>
      </c>
      <c r="BF13" s="306">
        <v>15</v>
      </c>
      <c r="BG13" s="306">
        <v>0</v>
      </c>
      <c r="BH13" s="306">
        <v>0</v>
      </c>
      <c r="BI13" s="439">
        <v>30</v>
      </c>
      <c r="BJ13" s="440">
        <v>15</v>
      </c>
      <c r="BK13" s="306">
        <v>25</v>
      </c>
      <c r="BL13" s="306">
        <v>0</v>
      </c>
      <c r="BM13" s="306">
        <v>0</v>
      </c>
      <c r="BN13" s="439">
        <v>40</v>
      </c>
      <c r="BO13" s="440">
        <v>15</v>
      </c>
      <c r="BP13" s="306">
        <v>15</v>
      </c>
      <c r="BQ13" s="306">
        <v>0</v>
      </c>
      <c r="BR13" s="306">
        <v>0</v>
      </c>
      <c r="BS13" s="439">
        <v>30</v>
      </c>
      <c r="BT13" s="440">
        <v>40</v>
      </c>
      <c r="BU13" s="306">
        <v>5</v>
      </c>
      <c r="BV13" s="306">
        <v>0</v>
      </c>
      <c r="BW13" s="306">
        <v>0</v>
      </c>
      <c r="BX13" s="439">
        <v>50</v>
      </c>
      <c r="BY13" s="440">
        <v>45</v>
      </c>
      <c r="BZ13" s="306">
        <v>30</v>
      </c>
      <c r="CA13" s="306">
        <v>0</v>
      </c>
      <c r="CB13" s="306">
        <v>0</v>
      </c>
      <c r="CC13" s="439">
        <v>75</v>
      </c>
      <c r="CD13" s="440">
        <v>50</v>
      </c>
      <c r="CE13" s="306">
        <v>25</v>
      </c>
      <c r="CF13" s="306">
        <v>0</v>
      </c>
      <c r="CG13" s="306">
        <v>0</v>
      </c>
      <c r="CH13" s="439">
        <v>75</v>
      </c>
      <c r="CI13" s="440">
        <v>60</v>
      </c>
      <c r="CJ13" s="306">
        <v>25</v>
      </c>
      <c r="CK13" s="306">
        <v>0</v>
      </c>
      <c r="CL13" s="306">
        <v>0</v>
      </c>
      <c r="CM13" s="439">
        <v>85</v>
      </c>
    </row>
    <row r="14" spans="1:96" s="11" customFormat="1" ht="20.100000000000001" customHeight="1" x14ac:dyDescent="0.2">
      <c r="A14" s="20" t="s">
        <v>9</v>
      </c>
      <c r="B14" s="437">
        <v>55</v>
      </c>
      <c r="C14" s="438">
        <v>0</v>
      </c>
      <c r="D14" s="438">
        <v>10</v>
      </c>
      <c r="E14" s="438">
        <v>0</v>
      </c>
      <c r="F14" s="439">
        <v>65</v>
      </c>
      <c r="G14" s="440">
        <v>60</v>
      </c>
      <c r="H14" s="306">
        <v>0</v>
      </c>
      <c r="I14" s="306">
        <v>25</v>
      </c>
      <c r="J14" s="306">
        <v>0</v>
      </c>
      <c r="K14" s="439">
        <v>85</v>
      </c>
      <c r="L14" s="440">
        <v>75</v>
      </c>
      <c r="M14" s="306">
        <v>5</v>
      </c>
      <c r="N14" s="306">
        <v>35</v>
      </c>
      <c r="O14" s="306">
        <v>0</v>
      </c>
      <c r="P14" s="439">
        <v>110</v>
      </c>
      <c r="Q14" s="440">
        <v>85</v>
      </c>
      <c r="R14" s="306">
        <v>5</v>
      </c>
      <c r="S14" s="306">
        <v>25</v>
      </c>
      <c r="T14" s="306">
        <v>0</v>
      </c>
      <c r="U14" s="439">
        <v>115</v>
      </c>
      <c r="V14" s="440">
        <v>95</v>
      </c>
      <c r="W14" s="306">
        <v>5</v>
      </c>
      <c r="X14" s="306">
        <v>10</v>
      </c>
      <c r="Y14" s="306">
        <v>0</v>
      </c>
      <c r="Z14" s="439">
        <v>115</v>
      </c>
      <c r="AA14" s="440">
        <v>100</v>
      </c>
      <c r="AB14" s="306">
        <v>0</v>
      </c>
      <c r="AC14" s="306">
        <v>20</v>
      </c>
      <c r="AD14" s="306">
        <v>0</v>
      </c>
      <c r="AE14" s="439">
        <v>120</v>
      </c>
      <c r="AF14" s="440">
        <v>110</v>
      </c>
      <c r="AG14" s="306">
        <v>5</v>
      </c>
      <c r="AH14" s="306">
        <v>25</v>
      </c>
      <c r="AI14" s="306">
        <v>5</v>
      </c>
      <c r="AJ14" s="439">
        <v>150</v>
      </c>
      <c r="AK14" s="440">
        <v>120</v>
      </c>
      <c r="AL14" s="306">
        <v>5</v>
      </c>
      <c r="AM14" s="306">
        <v>15</v>
      </c>
      <c r="AN14" s="306">
        <v>10</v>
      </c>
      <c r="AO14" s="439">
        <v>155</v>
      </c>
      <c r="AP14" s="440">
        <v>125</v>
      </c>
      <c r="AQ14" s="306">
        <v>10</v>
      </c>
      <c r="AR14" s="306">
        <v>35</v>
      </c>
      <c r="AS14" s="306">
        <v>10</v>
      </c>
      <c r="AT14" s="439">
        <v>180</v>
      </c>
      <c r="AU14" s="440">
        <v>140</v>
      </c>
      <c r="AV14" s="306">
        <v>5</v>
      </c>
      <c r="AW14" s="306">
        <v>30</v>
      </c>
      <c r="AX14" s="306">
        <v>10</v>
      </c>
      <c r="AY14" s="439">
        <v>185</v>
      </c>
      <c r="AZ14" s="440">
        <v>150</v>
      </c>
      <c r="BA14" s="306">
        <v>10</v>
      </c>
      <c r="BB14" s="306">
        <v>15</v>
      </c>
      <c r="BC14" s="306">
        <v>10</v>
      </c>
      <c r="BD14" s="439">
        <v>180</v>
      </c>
      <c r="BE14" s="440">
        <v>140</v>
      </c>
      <c r="BF14" s="306">
        <v>5</v>
      </c>
      <c r="BG14" s="306">
        <v>5</v>
      </c>
      <c r="BH14" s="306">
        <v>10</v>
      </c>
      <c r="BI14" s="439">
        <v>160</v>
      </c>
      <c r="BJ14" s="440">
        <v>120</v>
      </c>
      <c r="BK14" s="306">
        <v>10</v>
      </c>
      <c r="BL14" s="306">
        <v>10</v>
      </c>
      <c r="BM14" s="306">
        <v>10</v>
      </c>
      <c r="BN14" s="439">
        <v>145</v>
      </c>
      <c r="BO14" s="440">
        <v>85</v>
      </c>
      <c r="BP14" s="306">
        <v>0</v>
      </c>
      <c r="BQ14" s="306">
        <v>20</v>
      </c>
      <c r="BR14" s="306">
        <v>50</v>
      </c>
      <c r="BS14" s="439">
        <v>155</v>
      </c>
      <c r="BT14" s="440">
        <v>80</v>
      </c>
      <c r="BU14" s="306">
        <v>0</v>
      </c>
      <c r="BV14" s="306">
        <v>25</v>
      </c>
      <c r="BW14" s="306">
        <v>65</v>
      </c>
      <c r="BX14" s="439">
        <v>170</v>
      </c>
      <c r="BY14" s="440">
        <v>90</v>
      </c>
      <c r="BZ14" s="306">
        <v>15</v>
      </c>
      <c r="CA14" s="306">
        <v>25</v>
      </c>
      <c r="CB14" s="306">
        <v>75</v>
      </c>
      <c r="CC14" s="439">
        <v>210</v>
      </c>
      <c r="CD14" s="440">
        <v>90</v>
      </c>
      <c r="CE14" s="306">
        <v>15</v>
      </c>
      <c r="CF14" s="306">
        <v>10</v>
      </c>
      <c r="CG14" s="306">
        <v>75</v>
      </c>
      <c r="CH14" s="439">
        <v>185</v>
      </c>
      <c r="CI14" s="440">
        <v>85</v>
      </c>
      <c r="CJ14" s="306">
        <v>15</v>
      </c>
      <c r="CK14" s="306">
        <v>5</v>
      </c>
      <c r="CL14" s="306">
        <v>75</v>
      </c>
      <c r="CM14" s="439">
        <v>180</v>
      </c>
    </row>
    <row r="15" spans="1:96" s="11" customFormat="1" x14ac:dyDescent="0.2">
      <c r="A15" s="20" t="s">
        <v>10</v>
      </c>
      <c r="B15" s="437">
        <v>35</v>
      </c>
      <c r="C15" s="438">
        <v>0</v>
      </c>
      <c r="D15" s="438">
        <v>30</v>
      </c>
      <c r="E15" s="438">
        <v>0</v>
      </c>
      <c r="F15" s="439">
        <v>70</v>
      </c>
      <c r="G15" s="440">
        <v>45</v>
      </c>
      <c r="H15" s="306">
        <v>0</v>
      </c>
      <c r="I15" s="306">
        <v>40</v>
      </c>
      <c r="J15" s="306">
        <v>0</v>
      </c>
      <c r="K15" s="439">
        <v>85</v>
      </c>
      <c r="L15" s="440">
        <v>50</v>
      </c>
      <c r="M15" s="306">
        <v>0</v>
      </c>
      <c r="N15" s="306">
        <v>60</v>
      </c>
      <c r="O15" s="306">
        <v>0</v>
      </c>
      <c r="P15" s="439">
        <v>110</v>
      </c>
      <c r="Q15" s="440">
        <v>75</v>
      </c>
      <c r="R15" s="306">
        <v>30</v>
      </c>
      <c r="S15" s="306">
        <v>85</v>
      </c>
      <c r="T15" s="306">
        <v>0</v>
      </c>
      <c r="U15" s="439">
        <v>185</v>
      </c>
      <c r="V15" s="440">
        <v>105</v>
      </c>
      <c r="W15" s="306">
        <v>25</v>
      </c>
      <c r="X15" s="306">
        <v>60</v>
      </c>
      <c r="Y15" s="306">
        <v>0</v>
      </c>
      <c r="Z15" s="439">
        <v>190</v>
      </c>
      <c r="AA15" s="440">
        <v>110</v>
      </c>
      <c r="AB15" s="306">
        <v>30</v>
      </c>
      <c r="AC15" s="306">
        <v>45</v>
      </c>
      <c r="AD15" s="306">
        <v>10</v>
      </c>
      <c r="AE15" s="439">
        <v>190</v>
      </c>
      <c r="AF15" s="440">
        <v>110</v>
      </c>
      <c r="AG15" s="306">
        <v>25</v>
      </c>
      <c r="AH15" s="306">
        <v>60</v>
      </c>
      <c r="AI15" s="306">
        <v>10</v>
      </c>
      <c r="AJ15" s="439">
        <v>205</v>
      </c>
      <c r="AK15" s="440">
        <v>175</v>
      </c>
      <c r="AL15" s="306">
        <v>25</v>
      </c>
      <c r="AM15" s="306">
        <v>60</v>
      </c>
      <c r="AN15" s="306">
        <v>0</v>
      </c>
      <c r="AO15" s="439">
        <v>260</v>
      </c>
      <c r="AP15" s="440">
        <v>190</v>
      </c>
      <c r="AQ15" s="306">
        <v>30</v>
      </c>
      <c r="AR15" s="306">
        <v>55</v>
      </c>
      <c r="AS15" s="306">
        <v>0</v>
      </c>
      <c r="AT15" s="439">
        <v>270</v>
      </c>
      <c r="AU15" s="440">
        <v>190</v>
      </c>
      <c r="AV15" s="306">
        <v>30</v>
      </c>
      <c r="AW15" s="306">
        <v>40</v>
      </c>
      <c r="AX15" s="306">
        <v>0</v>
      </c>
      <c r="AY15" s="439">
        <v>260</v>
      </c>
      <c r="AZ15" s="440">
        <v>190</v>
      </c>
      <c r="BA15" s="306">
        <v>30</v>
      </c>
      <c r="BB15" s="306">
        <v>45</v>
      </c>
      <c r="BC15" s="306">
        <v>0</v>
      </c>
      <c r="BD15" s="439">
        <v>265</v>
      </c>
      <c r="BE15" s="440">
        <v>225</v>
      </c>
      <c r="BF15" s="306">
        <v>30</v>
      </c>
      <c r="BG15" s="306">
        <v>45</v>
      </c>
      <c r="BH15" s="306">
        <v>0</v>
      </c>
      <c r="BI15" s="439">
        <v>300</v>
      </c>
      <c r="BJ15" s="440">
        <v>235</v>
      </c>
      <c r="BK15" s="306">
        <v>30</v>
      </c>
      <c r="BL15" s="306">
        <v>50</v>
      </c>
      <c r="BM15" s="306">
        <v>5</v>
      </c>
      <c r="BN15" s="439">
        <v>320</v>
      </c>
      <c r="BO15" s="440">
        <v>275</v>
      </c>
      <c r="BP15" s="306">
        <v>30</v>
      </c>
      <c r="BQ15" s="306">
        <v>50</v>
      </c>
      <c r="BR15" s="306">
        <v>5</v>
      </c>
      <c r="BS15" s="439">
        <v>365</v>
      </c>
      <c r="BT15" s="440">
        <v>320</v>
      </c>
      <c r="BU15" s="306">
        <v>25</v>
      </c>
      <c r="BV15" s="306">
        <v>55</v>
      </c>
      <c r="BW15" s="306">
        <v>5</v>
      </c>
      <c r="BX15" s="439">
        <v>410</v>
      </c>
      <c r="BY15" s="440">
        <v>315</v>
      </c>
      <c r="BZ15" s="306">
        <v>45</v>
      </c>
      <c r="CA15" s="306">
        <v>75</v>
      </c>
      <c r="CB15" s="306">
        <v>5</v>
      </c>
      <c r="CC15" s="439">
        <v>440</v>
      </c>
      <c r="CD15" s="440">
        <v>295</v>
      </c>
      <c r="CE15" s="306">
        <v>30</v>
      </c>
      <c r="CF15" s="306">
        <v>65</v>
      </c>
      <c r="CG15" s="306">
        <v>5</v>
      </c>
      <c r="CH15" s="439">
        <v>400</v>
      </c>
      <c r="CI15" s="440">
        <v>295</v>
      </c>
      <c r="CJ15" s="306">
        <v>30</v>
      </c>
      <c r="CK15" s="306">
        <v>75</v>
      </c>
      <c r="CL15" s="306">
        <v>5</v>
      </c>
      <c r="CM15" s="439">
        <v>405</v>
      </c>
    </row>
    <row r="16" spans="1:96" s="11" customFormat="1" x14ac:dyDescent="0.2">
      <c r="A16" s="20" t="s">
        <v>11</v>
      </c>
      <c r="B16" s="437">
        <v>10</v>
      </c>
      <c r="C16" s="438">
        <v>0</v>
      </c>
      <c r="D16" s="438">
        <v>0</v>
      </c>
      <c r="E16" s="438">
        <v>0</v>
      </c>
      <c r="F16" s="439">
        <v>10</v>
      </c>
      <c r="G16" s="440">
        <v>15</v>
      </c>
      <c r="H16" s="306">
        <v>0</v>
      </c>
      <c r="I16" s="306">
        <v>5</v>
      </c>
      <c r="J16" s="306">
        <v>0</v>
      </c>
      <c r="K16" s="439">
        <v>20</v>
      </c>
      <c r="L16" s="440">
        <v>20</v>
      </c>
      <c r="M16" s="306">
        <v>0</v>
      </c>
      <c r="N16" s="306">
        <v>5</v>
      </c>
      <c r="O16" s="306">
        <v>0</v>
      </c>
      <c r="P16" s="439">
        <v>25</v>
      </c>
      <c r="Q16" s="440">
        <v>20</v>
      </c>
      <c r="R16" s="306">
        <v>0</v>
      </c>
      <c r="S16" s="306">
        <v>10</v>
      </c>
      <c r="T16" s="306">
        <v>0</v>
      </c>
      <c r="U16" s="439">
        <v>30</v>
      </c>
      <c r="V16" s="440">
        <v>20</v>
      </c>
      <c r="W16" s="306">
        <v>0</v>
      </c>
      <c r="X16" s="306">
        <v>5</v>
      </c>
      <c r="Y16" s="306">
        <v>0</v>
      </c>
      <c r="Z16" s="439">
        <v>25</v>
      </c>
      <c r="AA16" s="440">
        <v>25</v>
      </c>
      <c r="AB16" s="306">
        <v>0</v>
      </c>
      <c r="AC16" s="306">
        <v>0</v>
      </c>
      <c r="AD16" s="306">
        <v>5</v>
      </c>
      <c r="AE16" s="439">
        <v>30</v>
      </c>
      <c r="AF16" s="440">
        <v>25</v>
      </c>
      <c r="AG16" s="306">
        <v>0</v>
      </c>
      <c r="AH16" s="306">
        <v>5</v>
      </c>
      <c r="AI16" s="306">
        <v>5</v>
      </c>
      <c r="AJ16" s="439">
        <v>40</v>
      </c>
      <c r="AK16" s="440">
        <v>25</v>
      </c>
      <c r="AL16" s="306">
        <v>0</v>
      </c>
      <c r="AM16" s="306">
        <v>5</v>
      </c>
      <c r="AN16" s="306">
        <v>5</v>
      </c>
      <c r="AO16" s="439">
        <v>35</v>
      </c>
      <c r="AP16" s="440">
        <v>30</v>
      </c>
      <c r="AQ16" s="306">
        <v>0</v>
      </c>
      <c r="AR16" s="306">
        <v>5</v>
      </c>
      <c r="AS16" s="306">
        <v>5</v>
      </c>
      <c r="AT16" s="439">
        <v>40</v>
      </c>
      <c r="AU16" s="440">
        <v>25</v>
      </c>
      <c r="AV16" s="306">
        <v>0</v>
      </c>
      <c r="AW16" s="306">
        <v>5</v>
      </c>
      <c r="AX16" s="306">
        <v>5</v>
      </c>
      <c r="AY16" s="439">
        <v>35</v>
      </c>
      <c r="AZ16" s="440">
        <v>35</v>
      </c>
      <c r="BA16" s="306">
        <v>0</v>
      </c>
      <c r="BB16" s="306">
        <v>0</v>
      </c>
      <c r="BC16" s="306">
        <v>5</v>
      </c>
      <c r="BD16" s="439">
        <v>45</v>
      </c>
      <c r="BE16" s="440">
        <v>30</v>
      </c>
      <c r="BF16" s="306">
        <v>0</v>
      </c>
      <c r="BG16" s="306">
        <v>5</v>
      </c>
      <c r="BH16" s="306">
        <v>0</v>
      </c>
      <c r="BI16" s="439">
        <v>35</v>
      </c>
      <c r="BJ16" s="440">
        <v>30</v>
      </c>
      <c r="BK16" s="306">
        <v>0</v>
      </c>
      <c r="BL16" s="306">
        <v>5</v>
      </c>
      <c r="BM16" s="306">
        <v>5</v>
      </c>
      <c r="BN16" s="439">
        <v>40</v>
      </c>
      <c r="BO16" s="440">
        <v>45</v>
      </c>
      <c r="BP16" s="306">
        <v>0</v>
      </c>
      <c r="BQ16" s="306">
        <v>0</v>
      </c>
      <c r="BR16" s="306">
        <v>5</v>
      </c>
      <c r="BS16" s="439">
        <v>50</v>
      </c>
      <c r="BT16" s="440">
        <v>40</v>
      </c>
      <c r="BU16" s="306">
        <v>0</v>
      </c>
      <c r="BV16" s="306">
        <v>0</v>
      </c>
      <c r="BW16" s="306">
        <v>15</v>
      </c>
      <c r="BX16" s="439">
        <v>55</v>
      </c>
      <c r="BY16" s="440">
        <v>45</v>
      </c>
      <c r="BZ16" s="306">
        <v>0</v>
      </c>
      <c r="CA16" s="306">
        <v>0</v>
      </c>
      <c r="CB16" s="306">
        <v>10</v>
      </c>
      <c r="CC16" s="439">
        <v>55</v>
      </c>
      <c r="CD16" s="440">
        <v>45</v>
      </c>
      <c r="CE16" s="306">
        <v>0</v>
      </c>
      <c r="CF16" s="306">
        <v>0</v>
      </c>
      <c r="CG16" s="306">
        <v>10</v>
      </c>
      <c r="CH16" s="439">
        <v>55</v>
      </c>
      <c r="CI16" s="440">
        <v>50</v>
      </c>
      <c r="CJ16" s="306">
        <v>0</v>
      </c>
      <c r="CK16" s="306">
        <v>0</v>
      </c>
      <c r="CL16" s="306">
        <v>10</v>
      </c>
      <c r="CM16" s="439">
        <v>65</v>
      </c>
    </row>
    <row r="17" spans="1:91" s="11" customFormat="1" x14ac:dyDescent="0.2">
      <c r="A17" s="20" t="s">
        <v>142</v>
      </c>
      <c r="B17" s="437">
        <v>275</v>
      </c>
      <c r="C17" s="438">
        <v>0</v>
      </c>
      <c r="D17" s="438">
        <v>85</v>
      </c>
      <c r="E17" s="438">
        <v>0</v>
      </c>
      <c r="F17" s="439">
        <v>360</v>
      </c>
      <c r="G17" s="440">
        <v>310</v>
      </c>
      <c r="H17" s="306">
        <v>0</v>
      </c>
      <c r="I17" s="306">
        <v>85</v>
      </c>
      <c r="J17" s="306">
        <v>0</v>
      </c>
      <c r="K17" s="439">
        <v>395</v>
      </c>
      <c r="L17" s="440">
        <v>320</v>
      </c>
      <c r="M17" s="306">
        <v>0</v>
      </c>
      <c r="N17" s="306">
        <v>190</v>
      </c>
      <c r="O17" s="306">
        <v>0</v>
      </c>
      <c r="P17" s="439">
        <v>510</v>
      </c>
      <c r="Q17" s="440">
        <v>340</v>
      </c>
      <c r="R17" s="306">
        <v>0</v>
      </c>
      <c r="S17" s="306">
        <v>185</v>
      </c>
      <c r="T17" s="306">
        <v>0</v>
      </c>
      <c r="U17" s="439">
        <v>525</v>
      </c>
      <c r="V17" s="440">
        <v>360</v>
      </c>
      <c r="W17" s="306">
        <v>0</v>
      </c>
      <c r="X17" s="306">
        <v>200</v>
      </c>
      <c r="Y17" s="306">
        <v>0</v>
      </c>
      <c r="Z17" s="439">
        <v>555</v>
      </c>
      <c r="AA17" s="440">
        <v>375</v>
      </c>
      <c r="AB17" s="306">
        <v>0</v>
      </c>
      <c r="AC17" s="306">
        <v>220</v>
      </c>
      <c r="AD17" s="306">
        <v>0</v>
      </c>
      <c r="AE17" s="439">
        <v>595</v>
      </c>
      <c r="AF17" s="440">
        <v>435</v>
      </c>
      <c r="AG17" s="306">
        <v>0</v>
      </c>
      <c r="AH17" s="306">
        <v>255</v>
      </c>
      <c r="AI17" s="306">
        <v>0</v>
      </c>
      <c r="AJ17" s="439">
        <v>690</v>
      </c>
      <c r="AK17" s="440">
        <v>415</v>
      </c>
      <c r="AL17" s="306">
        <v>0</v>
      </c>
      <c r="AM17" s="306">
        <v>270</v>
      </c>
      <c r="AN17" s="306">
        <v>0</v>
      </c>
      <c r="AO17" s="439">
        <v>685</v>
      </c>
      <c r="AP17" s="440">
        <v>420</v>
      </c>
      <c r="AQ17" s="306">
        <v>0</v>
      </c>
      <c r="AR17" s="306">
        <v>240</v>
      </c>
      <c r="AS17" s="306">
        <v>0</v>
      </c>
      <c r="AT17" s="439">
        <v>660</v>
      </c>
      <c r="AU17" s="440">
        <v>480</v>
      </c>
      <c r="AV17" s="306">
        <v>0</v>
      </c>
      <c r="AW17" s="306">
        <v>270</v>
      </c>
      <c r="AX17" s="306">
        <v>0</v>
      </c>
      <c r="AY17" s="439">
        <v>750</v>
      </c>
      <c r="AZ17" s="440">
        <v>490</v>
      </c>
      <c r="BA17" s="306">
        <v>0</v>
      </c>
      <c r="BB17" s="306">
        <v>260</v>
      </c>
      <c r="BC17" s="306">
        <v>0</v>
      </c>
      <c r="BD17" s="439">
        <v>750</v>
      </c>
      <c r="BE17" s="440">
        <v>535</v>
      </c>
      <c r="BF17" s="306">
        <v>0</v>
      </c>
      <c r="BG17" s="306">
        <v>305</v>
      </c>
      <c r="BH17" s="306">
        <v>0</v>
      </c>
      <c r="BI17" s="439">
        <v>840</v>
      </c>
      <c r="BJ17" s="440">
        <v>325</v>
      </c>
      <c r="BK17" s="306">
        <v>335</v>
      </c>
      <c r="BL17" s="306">
        <v>310</v>
      </c>
      <c r="BM17" s="306">
        <v>0</v>
      </c>
      <c r="BN17" s="439">
        <v>970</v>
      </c>
      <c r="BO17" s="440">
        <v>315</v>
      </c>
      <c r="BP17" s="306">
        <v>295</v>
      </c>
      <c r="BQ17" s="306">
        <v>330</v>
      </c>
      <c r="BR17" s="306">
        <v>0</v>
      </c>
      <c r="BS17" s="439">
        <v>945</v>
      </c>
      <c r="BT17" s="440">
        <v>370</v>
      </c>
      <c r="BU17" s="306">
        <v>300</v>
      </c>
      <c r="BV17" s="306">
        <v>360</v>
      </c>
      <c r="BW17" s="306">
        <v>0</v>
      </c>
      <c r="BX17" s="441">
        <v>1025</v>
      </c>
      <c r="BY17" s="440">
        <v>345</v>
      </c>
      <c r="BZ17" s="306">
        <v>295</v>
      </c>
      <c r="CA17" s="306">
        <v>440</v>
      </c>
      <c r="CB17" s="306">
        <v>165</v>
      </c>
      <c r="CC17" s="441">
        <v>1245</v>
      </c>
      <c r="CD17" s="440">
        <v>365</v>
      </c>
      <c r="CE17" s="306">
        <v>305</v>
      </c>
      <c r="CF17" s="306">
        <v>510</v>
      </c>
      <c r="CG17" s="306">
        <v>200</v>
      </c>
      <c r="CH17" s="441">
        <v>1380</v>
      </c>
      <c r="CI17" s="440">
        <v>400</v>
      </c>
      <c r="CJ17" s="306">
        <v>305</v>
      </c>
      <c r="CK17" s="306">
        <v>525</v>
      </c>
      <c r="CL17" s="306">
        <v>285</v>
      </c>
      <c r="CM17" s="441">
        <v>1515</v>
      </c>
    </row>
    <row r="18" spans="1:91" s="11" customFormat="1" ht="20.100000000000001" customHeight="1" x14ac:dyDescent="0.2">
      <c r="A18" s="20" t="s">
        <v>13</v>
      </c>
      <c r="B18" s="437">
        <v>5</v>
      </c>
      <c r="C18" s="438">
        <v>0</v>
      </c>
      <c r="D18" s="438">
        <v>0</v>
      </c>
      <c r="E18" s="438">
        <v>0</v>
      </c>
      <c r="F18" s="439">
        <v>5</v>
      </c>
      <c r="G18" s="440">
        <v>10</v>
      </c>
      <c r="H18" s="306">
        <v>0</v>
      </c>
      <c r="I18" s="306">
        <v>5</v>
      </c>
      <c r="J18" s="306">
        <v>5</v>
      </c>
      <c r="K18" s="439">
        <v>15</v>
      </c>
      <c r="L18" s="440">
        <v>15</v>
      </c>
      <c r="M18" s="306">
        <v>0</v>
      </c>
      <c r="N18" s="306">
        <v>5</v>
      </c>
      <c r="O18" s="306">
        <v>5</v>
      </c>
      <c r="P18" s="439">
        <v>20</v>
      </c>
      <c r="Q18" s="440">
        <v>20</v>
      </c>
      <c r="R18" s="306">
        <v>0</v>
      </c>
      <c r="S18" s="306">
        <v>25</v>
      </c>
      <c r="T18" s="306">
        <v>0</v>
      </c>
      <c r="U18" s="439">
        <v>40</v>
      </c>
      <c r="V18" s="440">
        <v>25</v>
      </c>
      <c r="W18" s="306">
        <v>0</v>
      </c>
      <c r="X18" s="306">
        <v>20</v>
      </c>
      <c r="Y18" s="306">
        <v>0</v>
      </c>
      <c r="Z18" s="439">
        <v>50</v>
      </c>
      <c r="AA18" s="440">
        <v>40</v>
      </c>
      <c r="AB18" s="306">
        <v>0</v>
      </c>
      <c r="AC18" s="306">
        <v>20</v>
      </c>
      <c r="AD18" s="306">
        <v>0</v>
      </c>
      <c r="AE18" s="439">
        <v>60</v>
      </c>
      <c r="AF18" s="440">
        <v>30</v>
      </c>
      <c r="AG18" s="306">
        <v>0</v>
      </c>
      <c r="AH18" s="306">
        <v>15</v>
      </c>
      <c r="AI18" s="306">
        <v>5</v>
      </c>
      <c r="AJ18" s="439">
        <v>50</v>
      </c>
      <c r="AK18" s="440">
        <v>35</v>
      </c>
      <c r="AL18" s="306">
        <v>0</v>
      </c>
      <c r="AM18" s="306">
        <v>25</v>
      </c>
      <c r="AN18" s="306">
        <v>5</v>
      </c>
      <c r="AO18" s="439">
        <v>60</v>
      </c>
      <c r="AP18" s="440">
        <v>45</v>
      </c>
      <c r="AQ18" s="306">
        <v>0</v>
      </c>
      <c r="AR18" s="306">
        <v>20</v>
      </c>
      <c r="AS18" s="306">
        <v>0</v>
      </c>
      <c r="AT18" s="439">
        <v>65</v>
      </c>
      <c r="AU18" s="440">
        <v>40</v>
      </c>
      <c r="AV18" s="306">
        <v>0</v>
      </c>
      <c r="AW18" s="306">
        <v>35</v>
      </c>
      <c r="AX18" s="306">
        <v>0</v>
      </c>
      <c r="AY18" s="439">
        <v>80</v>
      </c>
      <c r="AZ18" s="440">
        <v>45</v>
      </c>
      <c r="BA18" s="306">
        <v>0</v>
      </c>
      <c r="BB18" s="306">
        <v>35</v>
      </c>
      <c r="BC18" s="306">
        <v>0</v>
      </c>
      <c r="BD18" s="439">
        <v>80</v>
      </c>
      <c r="BE18" s="440">
        <v>40</v>
      </c>
      <c r="BF18" s="306">
        <v>0</v>
      </c>
      <c r="BG18" s="306">
        <v>30</v>
      </c>
      <c r="BH18" s="306">
        <v>0</v>
      </c>
      <c r="BI18" s="439">
        <v>70</v>
      </c>
      <c r="BJ18" s="440">
        <v>40</v>
      </c>
      <c r="BK18" s="306">
        <v>0</v>
      </c>
      <c r="BL18" s="306">
        <v>30</v>
      </c>
      <c r="BM18" s="306">
        <v>5</v>
      </c>
      <c r="BN18" s="439">
        <v>75</v>
      </c>
      <c r="BO18" s="440">
        <v>65</v>
      </c>
      <c r="BP18" s="306">
        <v>0</v>
      </c>
      <c r="BQ18" s="306">
        <v>5</v>
      </c>
      <c r="BR18" s="306">
        <v>0</v>
      </c>
      <c r="BS18" s="439">
        <v>70</v>
      </c>
      <c r="BT18" s="440">
        <v>45</v>
      </c>
      <c r="BU18" s="306">
        <v>20</v>
      </c>
      <c r="BV18" s="306">
        <v>5</v>
      </c>
      <c r="BW18" s="306">
        <v>0</v>
      </c>
      <c r="BX18" s="439">
        <v>70</v>
      </c>
      <c r="BY18" s="440">
        <v>45</v>
      </c>
      <c r="BZ18" s="306">
        <v>15</v>
      </c>
      <c r="CA18" s="306">
        <v>5</v>
      </c>
      <c r="CB18" s="306">
        <v>0</v>
      </c>
      <c r="CC18" s="439">
        <v>65</v>
      </c>
      <c r="CD18" s="440">
        <v>30</v>
      </c>
      <c r="CE18" s="306">
        <v>25</v>
      </c>
      <c r="CF18" s="306">
        <v>5</v>
      </c>
      <c r="CG18" s="306">
        <v>0</v>
      </c>
      <c r="CH18" s="439">
        <v>65</v>
      </c>
      <c r="CI18" s="440">
        <v>30</v>
      </c>
      <c r="CJ18" s="306">
        <v>20</v>
      </c>
      <c r="CK18" s="306">
        <v>5</v>
      </c>
      <c r="CL18" s="306">
        <v>0</v>
      </c>
      <c r="CM18" s="439">
        <v>60</v>
      </c>
    </row>
    <row r="19" spans="1:91" s="11" customFormat="1" x14ac:dyDescent="0.2">
      <c r="A19" s="20" t="s">
        <v>14</v>
      </c>
      <c r="B19" s="437">
        <v>40</v>
      </c>
      <c r="C19" s="438">
        <v>0</v>
      </c>
      <c r="D19" s="438">
        <v>15</v>
      </c>
      <c r="E19" s="438">
        <v>0</v>
      </c>
      <c r="F19" s="439">
        <v>55</v>
      </c>
      <c r="G19" s="440">
        <v>65</v>
      </c>
      <c r="H19" s="306">
        <v>45</v>
      </c>
      <c r="I19" s="306">
        <v>40</v>
      </c>
      <c r="J19" s="306">
        <v>0</v>
      </c>
      <c r="K19" s="439">
        <v>150</v>
      </c>
      <c r="L19" s="440">
        <v>85</v>
      </c>
      <c r="M19" s="306">
        <v>50</v>
      </c>
      <c r="N19" s="306">
        <v>20</v>
      </c>
      <c r="O19" s="306">
        <v>0</v>
      </c>
      <c r="P19" s="439">
        <v>155</v>
      </c>
      <c r="Q19" s="440">
        <v>95</v>
      </c>
      <c r="R19" s="306">
        <v>50</v>
      </c>
      <c r="S19" s="306">
        <v>30</v>
      </c>
      <c r="T19" s="306">
        <v>0</v>
      </c>
      <c r="U19" s="439">
        <v>175</v>
      </c>
      <c r="V19" s="440">
        <v>110</v>
      </c>
      <c r="W19" s="306">
        <v>40</v>
      </c>
      <c r="X19" s="306">
        <v>40</v>
      </c>
      <c r="Y19" s="306">
        <v>0</v>
      </c>
      <c r="Z19" s="439">
        <v>190</v>
      </c>
      <c r="AA19" s="440">
        <v>120</v>
      </c>
      <c r="AB19" s="306">
        <v>30</v>
      </c>
      <c r="AC19" s="306">
        <v>80</v>
      </c>
      <c r="AD19" s="306">
        <v>5</v>
      </c>
      <c r="AE19" s="439">
        <v>235</v>
      </c>
      <c r="AF19" s="440">
        <v>170</v>
      </c>
      <c r="AG19" s="306">
        <v>60</v>
      </c>
      <c r="AH19" s="306">
        <v>65</v>
      </c>
      <c r="AI19" s="306">
        <v>40</v>
      </c>
      <c r="AJ19" s="439">
        <v>335</v>
      </c>
      <c r="AK19" s="440">
        <v>320</v>
      </c>
      <c r="AL19" s="306">
        <v>60</v>
      </c>
      <c r="AM19" s="306">
        <v>65</v>
      </c>
      <c r="AN19" s="306">
        <v>65</v>
      </c>
      <c r="AO19" s="439">
        <v>510</v>
      </c>
      <c r="AP19" s="440">
        <v>230</v>
      </c>
      <c r="AQ19" s="306">
        <v>0</v>
      </c>
      <c r="AR19" s="306">
        <v>50</v>
      </c>
      <c r="AS19" s="306">
        <v>30</v>
      </c>
      <c r="AT19" s="439">
        <v>310</v>
      </c>
      <c r="AU19" s="440">
        <v>255</v>
      </c>
      <c r="AV19" s="306">
        <v>0</v>
      </c>
      <c r="AW19" s="306">
        <v>45</v>
      </c>
      <c r="AX19" s="306">
        <v>0</v>
      </c>
      <c r="AY19" s="439">
        <v>295</v>
      </c>
      <c r="AZ19" s="440">
        <v>240</v>
      </c>
      <c r="BA19" s="306">
        <v>0</v>
      </c>
      <c r="BB19" s="306">
        <v>30</v>
      </c>
      <c r="BC19" s="306">
        <v>45</v>
      </c>
      <c r="BD19" s="439">
        <v>310</v>
      </c>
      <c r="BE19" s="440">
        <v>275</v>
      </c>
      <c r="BF19" s="306">
        <v>0</v>
      </c>
      <c r="BG19" s="306">
        <v>0</v>
      </c>
      <c r="BH19" s="306">
        <v>60</v>
      </c>
      <c r="BI19" s="439">
        <v>335</v>
      </c>
      <c r="BJ19" s="440">
        <v>160</v>
      </c>
      <c r="BK19" s="306">
        <v>60</v>
      </c>
      <c r="BL19" s="306">
        <v>0</v>
      </c>
      <c r="BM19" s="306">
        <v>70</v>
      </c>
      <c r="BN19" s="439">
        <v>290</v>
      </c>
      <c r="BO19" s="440">
        <v>160</v>
      </c>
      <c r="BP19" s="306">
        <v>65</v>
      </c>
      <c r="BQ19" s="306">
        <v>0</v>
      </c>
      <c r="BR19" s="306">
        <v>110</v>
      </c>
      <c r="BS19" s="439">
        <v>335</v>
      </c>
      <c r="BT19" s="440">
        <v>95</v>
      </c>
      <c r="BU19" s="306">
        <v>45</v>
      </c>
      <c r="BV19" s="306">
        <v>0</v>
      </c>
      <c r="BW19" s="306">
        <v>45</v>
      </c>
      <c r="BX19" s="439">
        <v>185</v>
      </c>
      <c r="BY19" s="440">
        <v>95</v>
      </c>
      <c r="BZ19" s="306">
        <v>65</v>
      </c>
      <c r="CA19" s="306">
        <v>0</v>
      </c>
      <c r="CB19" s="306">
        <v>35</v>
      </c>
      <c r="CC19" s="439">
        <v>195</v>
      </c>
      <c r="CD19" s="440">
        <v>110</v>
      </c>
      <c r="CE19" s="306">
        <v>40</v>
      </c>
      <c r="CF19" s="306">
        <v>0</v>
      </c>
      <c r="CG19" s="306">
        <v>30</v>
      </c>
      <c r="CH19" s="439">
        <v>185</v>
      </c>
      <c r="CI19" s="440">
        <v>130</v>
      </c>
      <c r="CJ19" s="306">
        <v>50</v>
      </c>
      <c r="CK19" s="306">
        <v>0</v>
      </c>
      <c r="CL19" s="306">
        <v>35</v>
      </c>
      <c r="CM19" s="439">
        <v>210</v>
      </c>
    </row>
    <row r="20" spans="1:91" s="11" customFormat="1" x14ac:dyDescent="0.2">
      <c r="A20" s="20" t="s">
        <v>15</v>
      </c>
      <c r="B20" s="437">
        <v>155</v>
      </c>
      <c r="C20" s="438">
        <v>20</v>
      </c>
      <c r="D20" s="438">
        <v>40</v>
      </c>
      <c r="E20" s="438">
        <v>0</v>
      </c>
      <c r="F20" s="439">
        <v>215</v>
      </c>
      <c r="G20" s="440">
        <v>245</v>
      </c>
      <c r="H20" s="306">
        <v>25</v>
      </c>
      <c r="I20" s="306">
        <v>10</v>
      </c>
      <c r="J20" s="306">
        <v>0</v>
      </c>
      <c r="K20" s="439">
        <v>280</v>
      </c>
      <c r="L20" s="440">
        <v>290</v>
      </c>
      <c r="M20" s="306">
        <v>25</v>
      </c>
      <c r="N20" s="306">
        <v>40</v>
      </c>
      <c r="O20" s="306">
        <v>0</v>
      </c>
      <c r="P20" s="439">
        <v>350</v>
      </c>
      <c r="Q20" s="440">
        <v>305</v>
      </c>
      <c r="R20" s="306">
        <v>25</v>
      </c>
      <c r="S20" s="306">
        <v>0</v>
      </c>
      <c r="T20" s="306">
        <v>0</v>
      </c>
      <c r="U20" s="439">
        <v>330</v>
      </c>
      <c r="V20" s="440">
        <v>305</v>
      </c>
      <c r="W20" s="306">
        <v>45</v>
      </c>
      <c r="X20" s="306">
        <v>20</v>
      </c>
      <c r="Y20" s="306">
        <v>0</v>
      </c>
      <c r="Z20" s="439">
        <v>370</v>
      </c>
      <c r="AA20" s="440">
        <v>320</v>
      </c>
      <c r="AB20" s="306">
        <v>45</v>
      </c>
      <c r="AC20" s="306">
        <v>65</v>
      </c>
      <c r="AD20" s="306">
        <v>0</v>
      </c>
      <c r="AE20" s="439">
        <v>430</v>
      </c>
      <c r="AF20" s="440">
        <v>325</v>
      </c>
      <c r="AG20" s="306">
        <v>45</v>
      </c>
      <c r="AH20" s="306">
        <v>35</v>
      </c>
      <c r="AI20" s="306">
        <v>0</v>
      </c>
      <c r="AJ20" s="439">
        <v>405</v>
      </c>
      <c r="AK20" s="440">
        <v>370</v>
      </c>
      <c r="AL20" s="306">
        <v>0</v>
      </c>
      <c r="AM20" s="306">
        <v>75</v>
      </c>
      <c r="AN20" s="306">
        <v>0</v>
      </c>
      <c r="AO20" s="439">
        <v>450</v>
      </c>
      <c r="AP20" s="440">
        <v>380</v>
      </c>
      <c r="AQ20" s="306">
        <v>35</v>
      </c>
      <c r="AR20" s="306">
        <v>65</v>
      </c>
      <c r="AS20" s="306">
        <v>0</v>
      </c>
      <c r="AT20" s="439">
        <v>485</v>
      </c>
      <c r="AU20" s="440">
        <v>460</v>
      </c>
      <c r="AV20" s="306">
        <v>45</v>
      </c>
      <c r="AW20" s="306">
        <v>60</v>
      </c>
      <c r="AX20" s="306">
        <v>0</v>
      </c>
      <c r="AY20" s="439">
        <v>565</v>
      </c>
      <c r="AZ20" s="440">
        <v>550</v>
      </c>
      <c r="BA20" s="306">
        <v>45</v>
      </c>
      <c r="BB20" s="306">
        <v>75</v>
      </c>
      <c r="BC20" s="306">
        <v>0</v>
      </c>
      <c r="BD20" s="439">
        <v>670</v>
      </c>
      <c r="BE20" s="440">
        <v>485</v>
      </c>
      <c r="BF20" s="306">
        <v>45</v>
      </c>
      <c r="BG20" s="306">
        <v>35</v>
      </c>
      <c r="BH20" s="306">
        <v>0</v>
      </c>
      <c r="BI20" s="439">
        <v>565</v>
      </c>
      <c r="BJ20" s="440">
        <v>480</v>
      </c>
      <c r="BK20" s="306">
        <v>50</v>
      </c>
      <c r="BL20" s="306">
        <v>35</v>
      </c>
      <c r="BM20" s="306">
        <v>0</v>
      </c>
      <c r="BN20" s="439">
        <v>565</v>
      </c>
      <c r="BO20" s="440">
        <v>455</v>
      </c>
      <c r="BP20" s="306">
        <v>50</v>
      </c>
      <c r="BQ20" s="306">
        <v>20</v>
      </c>
      <c r="BR20" s="306">
        <v>0</v>
      </c>
      <c r="BS20" s="439">
        <v>525</v>
      </c>
      <c r="BT20" s="440">
        <v>435</v>
      </c>
      <c r="BU20" s="306">
        <v>50</v>
      </c>
      <c r="BV20" s="306">
        <v>20</v>
      </c>
      <c r="BW20" s="306">
        <v>0</v>
      </c>
      <c r="BX20" s="439">
        <v>500</v>
      </c>
      <c r="BY20" s="440">
        <v>470</v>
      </c>
      <c r="BZ20" s="306">
        <v>45</v>
      </c>
      <c r="CA20" s="306">
        <v>0</v>
      </c>
      <c r="CB20" s="306">
        <v>0</v>
      </c>
      <c r="CC20" s="439">
        <v>515</v>
      </c>
      <c r="CD20" s="440">
        <v>465</v>
      </c>
      <c r="CE20" s="306">
        <v>45</v>
      </c>
      <c r="CF20" s="306">
        <v>5</v>
      </c>
      <c r="CG20" s="306">
        <v>0</v>
      </c>
      <c r="CH20" s="439">
        <v>510</v>
      </c>
      <c r="CI20" s="440">
        <v>470</v>
      </c>
      <c r="CJ20" s="306">
        <v>50</v>
      </c>
      <c r="CK20" s="306">
        <v>10</v>
      </c>
      <c r="CL20" s="306">
        <v>0</v>
      </c>
      <c r="CM20" s="439">
        <v>535</v>
      </c>
    </row>
    <row r="21" spans="1:91" s="11" customFormat="1" x14ac:dyDescent="0.2">
      <c r="A21" s="20" t="s">
        <v>16</v>
      </c>
      <c r="B21" s="437">
        <v>550</v>
      </c>
      <c r="C21" s="438">
        <v>895</v>
      </c>
      <c r="D21" s="438">
        <v>60</v>
      </c>
      <c r="E21" s="438">
        <v>0</v>
      </c>
      <c r="F21" s="441">
        <v>1505</v>
      </c>
      <c r="G21" s="440">
        <v>900</v>
      </c>
      <c r="H21" s="306">
        <v>735</v>
      </c>
      <c r="I21" s="306">
        <v>85</v>
      </c>
      <c r="J21" s="306">
        <v>0</v>
      </c>
      <c r="K21" s="441">
        <v>1725</v>
      </c>
      <c r="L21" s="442">
        <v>1015</v>
      </c>
      <c r="M21" s="306">
        <v>810</v>
      </c>
      <c r="N21" s="306">
        <v>200</v>
      </c>
      <c r="O21" s="306">
        <v>0</v>
      </c>
      <c r="P21" s="441">
        <v>2025</v>
      </c>
      <c r="Q21" s="442">
        <v>1090</v>
      </c>
      <c r="R21" s="306">
        <v>705</v>
      </c>
      <c r="S21" s="306">
        <v>285</v>
      </c>
      <c r="T21" s="306">
        <v>0</v>
      </c>
      <c r="U21" s="441">
        <v>2085</v>
      </c>
      <c r="V21" s="442">
        <v>1420</v>
      </c>
      <c r="W21" s="306">
        <v>555</v>
      </c>
      <c r="X21" s="306">
        <v>190</v>
      </c>
      <c r="Y21" s="306">
        <v>5</v>
      </c>
      <c r="Z21" s="441">
        <v>2170</v>
      </c>
      <c r="AA21" s="442">
        <v>1455</v>
      </c>
      <c r="AB21" s="306">
        <v>440</v>
      </c>
      <c r="AC21" s="306">
        <v>190</v>
      </c>
      <c r="AD21" s="306">
        <v>10</v>
      </c>
      <c r="AE21" s="441">
        <v>2095</v>
      </c>
      <c r="AF21" s="442">
        <v>2085</v>
      </c>
      <c r="AG21" s="306">
        <v>315</v>
      </c>
      <c r="AH21" s="306">
        <v>135</v>
      </c>
      <c r="AI21" s="306">
        <v>25</v>
      </c>
      <c r="AJ21" s="441">
        <v>2560</v>
      </c>
      <c r="AK21" s="442">
        <v>1725</v>
      </c>
      <c r="AL21" s="306">
        <v>245</v>
      </c>
      <c r="AM21" s="306">
        <v>120</v>
      </c>
      <c r="AN21" s="306">
        <v>60</v>
      </c>
      <c r="AO21" s="441">
        <v>2150</v>
      </c>
      <c r="AP21" s="442">
        <v>1700</v>
      </c>
      <c r="AQ21" s="306">
        <v>325</v>
      </c>
      <c r="AR21" s="306">
        <v>105</v>
      </c>
      <c r="AS21" s="306">
        <v>85</v>
      </c>
      <c r="AT21" s="441">
        <v>2215</v>
      </c>
      <c r="AU21" s="442">
        <v>1725</v>
      </c>
      <c r="AV21" s="306">
        <v>290</v>
      </c>
      <c r="AW21" s="306">
        <v>110</v>
      </c>
      <c r="AX21" s="306">
        <v>95</v>
      </c>
      <c r="AY21" s="441">
        <v>2215</v>
      </c>
      <c r="AZ21" s="442">
        <v>1440</v>
      </c>
      <c r="BA21" s="306">
        <v>250</v>
      </c>
      <c r="BB21" s="306">
        <v>110</v>
      </c>
      <c r="BC21" s="306">
        <v>120</v>
      </c>
      <c r="BD21" s="441">
        <v>1915</v>
      </c>
      <c r="BE21" s="442">
        <v>1385</v>
      </c>
      <c r="BF21" s="306">
        <v>200</v>
      </c>
      <c r="BG21" s="306">
        <v>110</v>
      </c>
      <c r="BH21" s="306">
        <v>120</v>
      </c>
      <c r="BI21" s="441">
        <v>1815</v>
      </c>
      <c r="BJ21" s="442">
        <v>1175</v>
      </c>
      <c r="BK21" s="306">
        <v>330</v>
      </c>
      <c r="BL21" s="306">
        <v>115</v>
      </c>
      <c r="BM21" s="306">
        <v>120</v>
      </c>
      <c r="BN21" s="441">
        <v>1740</v>
      </c>
      <c r="BO21" s="442">
        <v>1260</v>
      </c>
      <c r="BP21" s="306">
        <v>370</v>
      </c>
      <c r="BQ21" s="306">
        <v>85</v>
      </c>
      <c r="BR21" s="306">
        <v>120</v>
      </c>
      <c r="BS21" s="441">
        <v>1830</v>
      </c>
      <c r="BT21" s="442">
        <v>1360</v>
      </c>
      <c r="BU21" s="306">
        <v>375</v>
      </c>
      <c r="BV21" s="306">
        <v>145</v>
      </c>
      <c r="BW21" s="306">
        <v>130</v>
      </c>
      <c r="BX21" s="441">
        <v>2010</v>
      </c>
      <c r="BY21" s="442">
        <v>1400</v>
      </c>
      <c r="BZ21" s="306">
        <v>400</v>
      </c>
      <c r="CA21" s="306">
        <v>145</v>
      </c>
      <c r="CB21" s="306">
        <v>130</v>
      </c>
      <c r="CC21" s="441">
        <v>2070</v>
      </c>
      <c r="CD21" s="442">
        <v>1285</v>
      </c>
      <c r="CE21" s="306">
        <v>395</v>
      </c>
      <c r="CF21" s="306">
        <v>145</v>
      </c>
      <c r="CG21" s="306">
        <v>325</v>
      </c>
      <c r="CH21" s="441">
        <v>2150</v>
      </c>
      <c r="CI21" s="442">
        <v>1295</v>
      </c>
      <c r="CJ21" s="306">
        <v>335</v>
      </c>
      <c r="CK21" s="306">
        <v>160</v>
      </c>
      <c r="CL21" s="306">
        <v>400</v>
      </c>
      <c r="CM21" s="441">
        <v>2190</v>
      </c>
    </row>
    <row r="22" spans="1:91" s="11" customFormat="1" ht="20.100000000000001" customHeight="1" x14ac:dyDescent="0.2">
      <c r="A22" s="20" t="s">
        <v>17</v>
      </c>
      <c r="B22" s="437">
        <v>30</v>
      </c>
      <c r="C22" s="438">
        <v>5</v>
      </c>
      <c r="D22" s="438">
        <v>25</v>
      </c>
      <c r="E22" s="438">
        <v>25</v>
      </c>
      <c r="F22" s="439">
        <v>90</v>
      </c>
      <c r="G22" s="440">
        <v>45</v>
      </c>
      <c r="H22" s="306">
        <v>10</v>
      </c>
      <c r="I22" s="306">
        <v>65</v>
      </c>
      <c r="J22" s="306">
        <v>25</v>
      </c>
      <c r="K22" s="439">
        <v>145</v>
      </c>
      <c r="L22" s="440">
        <v>65</v>
      </c>
      <c r="M22" s="306">
        <v>25</v>
      </c>
      <c r="N22" s="306">
        <v>130</v>
      </c>
      <c r="O22" s="306">
        <v>10</v>
      </c>
      <c r="P22" s="439">
        <v>225</v>
      </c>
      <c r="Q22" s="440">
        <v>115</v>
      </c>
      <c r="R22" s="306">
        <v>20</v>
      </c>
      <c r="S22" s="306">
        <v>140</v>
      </c>
      <c r="T22" s="306">
        <v>55</v>
      </c>
      <c r="U22" s="439">
        <v>325</v>
      </c>
      <c r="V22" s="440">
        <v>95</v>
      </c>
      <c r="W22" s="306">
        <v>20</v>
      </c>
      <c r="X22" s="306">
        <v>150</v>
      </c>
      <c r="Y22" s="306">
        <v>50</v>
      </c>
      <c r="Z22" s="439">
        <v>315</v>
      </c>
      <c r="AA22" s="440">
        <v>130</v>
      </c>
      <c r="AB22" s="306">
        <v>35</v>
      </c>
      <c r="AC22" s="306">
        <v>150</v>
      </c>
      <c r="AD22" s="306">
        <v>50</v>
      </c>
      <c r="AE22" s="439">
        <v>370</v>
      </c>
      <c r="AF22" s="440">
        <v>135</v>
      </c>
      <c r="AG22" s="306">
        <v>40</v>
      </c>
      <c r="AH22" s="306">
        <v>195</v>
      </c>
      <c r="AI22" s="306">
        <v>85</v>
      </c>
      <c r="AJ22" s="439">
        <v>455</v>
      </c>
      <c r="AK22" s="440">
        <v>155</v>
      </c>
      <c r="AL22" s="306">
        <v>55</v>
      </c>
      <c r="AM22" s="306">
        <v>290</v>
      </c>
      <c r="AN22" s="306">
        <v>110</v>
      </c>
      <c r="AO22" s="439">
        <v>610</v>
      </c>
      <c r="AP22" s="440">
        <v>185</v>
      </c>
      <c r="AQ22" s="306">
        <v>60</v>
      </c>
      <c r="AR22" s="306">
        <v>345</v>
      </c>
      <c r="AS22" s="306">
        <v>105</v>
      </c>
      <c r="AT22" s="439">
        <v>695</v>
      </c>
      <c r="AU22" s="440">
        <v>215</v>
      </c>
      <c r="AV22" s="306">
        <v>75</v>
      </c>
      <c r="AW22" s="306">
        <v>250</v>
      </c>
      <c r="AX22" s="306">
        <v>260</v>
      </c>
      <c r="AY22" s="439">
        <v>800</v>
      </c>
      <c r="AZ22" s="440">
        <v>150</v>
      </c>
      <c r="BA22" s="306">
        <v>45</v>
      </c>
      <c r="BB22" s="306">
        <v>250</v>
      </c>
      <c r="BC22" s="306">
        <v>130</v>
      </c>
      <c r="BD22" s="439">
        <v>575</v>
      </c>
      <c r="BE22" s="440">
        <v>125</v>
      </c>
      <c r="BF22" s="306">
        <v>35</v>
      </c>
      <c r="BG22" s="306">
        <v>240</v>
      </c>
      <c r="BH22" s="306">
        <v>75</v>
      </c>
      <c r="BI22" s="439">
        <v>475</v>
      </c>
      <c r="BJ22" s="440">
        <v>105</v>
      </c>
      <c r="BK22" s="306">
        <v>30</v>
      </c>
      <c r="BL22" s="306">
        <v>275</v>
      </c>
      <c r="BM22" s="306">
        <v>50</v>
      </c>
      <c r="BN22" s="439">
        <v>460</v>
      </c>
      <c r="BO22" s="440">
        <v>150</v>
      </c>
      <c r="BP22" s="306">
        <v>35</v>
      </c>
      <c r="BQ22" s="306">
        <v>375</v>
      </c>
      <c r="BR22" s="306">
        <v>65</v>
      </c>
      <c r="BS22" s="439">
        <v>625</v>
      </c>
      <c r="BT22" s="440">
        <v>150</v>
      </c>
      <c r="BU22" s="306">
        <v>25</v>
      </c>
      <c r="BV22" s="306">
        <v>295</v>
      </c>
      <c r="BW22" s="306">
        <v>70</v>
      </c>
      <c r="BX22" s="439">
        <v>540</v>
      </c>
      <c r="BY22" s="440">
        <v>150</v>
      </c>
      <c r="BZ22" s="306">
        <v>35</v>
      </c>
      <c r="CA22" s="306">
        <v>315</v>
      </c>
      <c r="CB22" s="306">
        <v>160</v>
      </c>
      <c r="CC22" s="439">
        <v>660</v>
      </c>
      <c r="CD22" s="440">
        <v>140</v>
      </c>
      <c r="CE22" s="306">
        <v>20</v>
      </c>
      <c r="CF22" s="306">
        <v>280</v>
      </c>
      <c r="CG22" s="306">
        <v>170</v>
      </c>
      <c r="CH22" s="439">
        <v>610</v>
      </c>
      <c r="CI22" s="440">
        <v>210</v>
      </c>
      <c r="CJ22" s="306">
        <v>20</v>
      </c>
      <c r="CK22" s="306">
        <v>195</v>
      </c>
      <c r="CL22" s="306">
        <v>140</v>
      </c>
      <c r="CM22" s="439">
        <v>560</v>
      </c>
    </row>
    <row r="23" spans="1:91" s="11" customFormat="1" x14ac:dyDescent="0.2">
      <c r="A23" s="20" t="s">
        <v>18</v>
      </c>
      <c r="B23" s="437">
        <v>35</v>
      </c>
      <c r="C23" s="438">
        <v>0</v>
      </c>
      <c r="D23" s="438">
        <v>0</v>
      </c>
      <c r="E23" s="438">
        <v>0</v>
      </c>
      <c r="F23" s="439">
        <v>35</v>
      </c>
      <c r="G23" s="440">
        <v>40</v>
      </c>
      <c r="H23" s="306">
        <v>25</v>
      </c>
      <c r="I23" s="306">
        <v>15</v>
      </c>
      <c r="J23" s="306">
        <v>0</v>
      </c>
      <c r="K23" s="439">
        <v>80</v>
      </c>
      <c r="L23" s="440">
        <v>75</v>
      </c>
      <c r="M23" s="306">
        <v>25</v>
      </c>
      <c r="N23" s="306">
        <v>0</v>
      </c>
      <c r="O23" s="306">
        <v>0</v>
      </c>
      <c r="P23" s="439">
        <v>100</v>
      </c>
      <c r="Q23" s="440">
        <v>70</v>
      </c>
      <c r="R23" s="306">
        <v>25</v>
      </c>
      <c r="S23" s="306">
        <v>0</v>
      </c>
      <c r="T23" s="306">
        <v>0</v>
      </c>
      <c r="U23" s="439">
        <v>95</v>
      </c>
      <c r="V23" s="440">
        <v>75</v>
      </c>
      <c r="W23" s="306">
        <v>15</v>
      </c>
      <c r="X23" s="306">
        <v>10</v>
      </c>
      <c r="Y23" s="306">
        <v>0</v>
      </c>
      <c r="Z23" s="439">
        <v>95</v>
      </c>
      <c r="AA23" s="440">
        <v>50</v>
      </c>
      <c r="AB23" s="306">
        <v>20</v>
      </c>
      <c r="AC23" s="306">
        <v>45</v>
      </c>
      <c r="AD23" s="306">
        <v>0</v>
      </c>
      <c r="AE23" s="439">
        <v>115</v>
      </c>
      <c r="AF23" s="440">
        <v>60</v>
      </c>
      <c r="AG23" s="306">
        <v>25</v>
      </c>
      <c r="AH23" s="306">
        <v>5</v>
      </c>
      <c r="AI23" s="306">
        <v>0</v>
      </c>
      <c r="AJ23" s="439">
        <v>90</v>
      </c>
      <c r="AK23" s="440">
        <v>80</v>
      </c>
      <c r="AL23" s="306">
        <v>15</v>
      </c>
      <c r="AM23" s="306">
        <v>5</v>
      </c>
      <c r="AN23" s="306">
        <v>0</v>
      </c>
      <c r="AO23" s="439">
        <v>100</v>
      </c>
      <c r="AP23" s="440">
        <v>70</v>
      </c>
      <c r="AQ23" s="306">
        <v>25</v>
      </c>
      <c r="AR23" s="306">
        <v>10</v>
      </c>
      <c r="AS23" s="306">
        <v>0</v>
      </c>
      <c r="AT23" s="439">
        <v>100</v>
      </c>
      <c r="AU23" s="440">
        <v>60</v>
      </c>
      <c r="AV23" s="306">
        <v>25</v>
      </c>
      <c r="AW23" s="306">
        <v>10</v>
      </c>
      <c r="AX23" s="306">
        <v>0</v>
      </c>
      <c r="AY23" s="439">
        <v>100</v>
      </c>
      <c r="AZ23" s="440">
        <v>60</v>
      </c>
      <c r="BA23" s="306">
        <v>30</v>
      </c>
      <c r="BB23" s="306">
        <v>0</v>
      </c>
      <c r="BC23" s="306">
        <v>0</v>
      </c>
      <c r="BD23" s="439">
        <v>90</v>
      </c>
      <c r="BE23" s="440">
        <v>45</v>
      </c>
      <c r="BF23" s="306">
        <v>30</v>
      </c>
      <c r="BG23" s="306">
        <v>0</v>
      </c>
      <c r="BH23" s="306">
        <v>0</v>
      </c>
      <c r="BI23" s="439">
        <v>70</v>
      </c>
      <c r="BJ23" s="440">
        <v>40</v>
      </c>
      <c r="BK23" s="306">
        <v>30</v>
      </c>
      <c r="BL23" s="306">
        <v>0</v>
      </c>
      <c r="BM23" s="306">
        <v>0</v>
      </c>
      <c r="BN23" s="439">
        <v>70</v>
      </c>
      <c r="BO23" s="440">
        <v>30</v>
      </c>
      <c r="BP23" s="306">
        <v>25</v>
      </c>
      <c r="BQ23" s="306">
        <v>0</v>
      </c>
      <c r="BR23" s="306">
        <v>0</v>
      </c>
      <c r="BS23" s="439">
        <v>55</v>
      </c>
      <c r="BT23" s="440">
        <v>25</v>
      </c>
      <c r="BU23" s="306">
        <v>30</v>
      </c>
      <c r="BV23" s="306">
        <v>0</v>
      </c>
      <c r="BW23" s="306">
        <v>0</v>
      </c>
      <c r="BX23" s="439">
        <v>50</v>
      </c>
      <c r="BY23" s="440">
        <v>25</v>
      </c>
      <c r="BZ23" s="306">
        <v>20</v>
      </c>
      <c r="CA23" s="306">
        <v>0</v>
      </c>
      <c r="CB23" s="306">
        <v>0</v>
      </c>
      <c r="CC23" s="439">
        <v>45</v>
      </c>
      <c r="CD23" s="440">
        <v>20</v>
      </c>
      <c r="CE23" s="306">
        <v>30</v>
      </c>
      <c r="CF23" s="306">
        <v>0</v>
      </c>
      <c r="CG23" s="306">
        <v>0</v>
      </c>
      <c r="CH23" s="439">
        <v>50</v>
      </c>
      <c r="CI23" s="440">
        <v>15</v>
      </c>
      <c r="CJ23" s="306">
        <v>20</v>
      </c>
      <c r="CK23" s="306">
        <v>0</v>
      </c>
      <c r="CL23" s="306">
        <v>0</v>
      </c>
      <c r="CM23" s="439">
        <v>35</v>
      </c>
    </row>
    <row r="24" spans="1:91" s="11" customFormat="1" x14ac:dyDescent="0.2">
      <c r="A24" s="20" t="s">
        <v>19</v>
      </c>
      <c r="B24" s="437">
        <v>10</v>
      </c>
      <c r="C24" s="438">
        <v>0</v>
      </c>
      <c r="D24" s="438">
        <v>10</v>
      </c>
      <c r="E24" s="438">
        <v>0</v>
      </c>
      <c r="F24" s="439">
        <v>20</v>
      </c>
      <c r="G24" s="440">
        <v>40</v>
      </c>
      <c r="H24" s="306">
        <v>0</v>
      </c>
      <c r="I24" s="306">
        <v>5</v>
      </c>
      <c r="J24" s="306">
        <v>35</v>
      </c>
      <c r="K24" s="439">
        <v>85</v>
      </c>
      <c r="L24" s="440">
        <v>10</v>
      </c>
      <c r="M24" s="306">
        <v>0</v>
      </c>
      <c r="N24" s="306">
        <v>0</v>
      </c>
      <c r="O24" s="306">
        <v>0</v>
      </c>
      <c r="P24" s="439">
        <v>15</v>
      </c>
      <c r="Q24" s="440">
        <v>40</v>
      </c>
      <c r="R24" s="306">
        <v>5</v>
      </c>
      <c r="S24" s="306">
        <v>105</v>
      </c>
      <c r="T24" s="306">
        <v>5</v>
      </c>
      <c r="U24" s="439">
        <v>155</v>
      </c>
      <c r="V24" s="440">
        <v>50</v>
      </c>
      <c r="W24" s="306">
        <v>20</v>
      </c>
      <c r="X24" s="306">
        <v>60</v>
      </c>
      <c r="Y24" s="306">
        <v>0</v>
      </c>
      <c r="Z24" s="439">
        <v>130</v>
      </c>
      <c r="AA24" s="440">
        <v>70</v>
      </c>
      <c r="AB24" s="306">
        <v>30</v>
      </c>
      <c r="AC24" s="306">
        <v>85</v>
      </c>
      <c r="AD24" s="306">
        <v>125</v>
      </c>
      <c r="AE24" s="439">
        <v>310</v>
      </c>
      <c r="AF24" s="440">
        <v>80</v>
      </c>
      <c r="AG24" s="306">
        <v>30</v>
      </c>
      <c r="AH24" s="306">
        <v>80</v>
      </c>
      <c r="AI24" s="306">
        <v>5</v>
      </c>
      <c r="AJ24" s="439">
        <v>195</v>
      </c>
      <c r="AK24" s="440">
        <v>160</v>
      </c>
      <c r="AL24" s="306">
        <v>20</v>
      </c>
      <c r="AM24" s="306">
        <v>75</v>
      </c>
      <c r="AN24" s="306">
        <v>55</v>
      </c>
      <c r="AO24" s="439">
        <v>310</v>
      </c>
      <c r="AP24" s="440">
        <v>185</v>
      </c>
      <c r="AQ24" s="306">
        <v>25</v>
      </c>
      <c r="AR24" s="306">
        <v>45</v>
      </c>
      <c r="AS24" s="306">
        <v>205</v>
      </c>
      <c r="AT24" s="439">
        <v>465</v>
      </c>
      <c r="AU24" s="440">
        <v>190</v>
      </c>
      <c r="AV24" s="306">
        <v>25</v>
      </c>
      <c r="AW24" s="306">
        <v>120</v>
      </c>
      <c r="AX24" s="306">
        <v>215</v>
      </c>
      <c r="AY24" s="439">
        <v>555</v>
      </c>
      <c r="AZ24" s="440">
        <v>155</v>
      </c>
      <c r="BA24" s="306">
        <v>25</v>
      </c>
      <c r="BB24" s="306">
        <v>90</v>
      </c>
      <c r="BC24" s="306">
        <v>225</v>
      </c>
      <c r="BD24" s="439">
        <v>490</v>
      </c>
      <c r="BE24" s="440">
        <v>180</v>
      </c>
      <c r="BF24" s="306">
        <v>20</v>
      </c>
      <c r="BG24" s="306">
        <v>80</v>
      </c>
      <c r="BH24" s="306">
        <v>240</v>
      </c>
      <c r="BI24" s="439">
        <v>520</v>
      </c>
      <c r="BJ24" s="440">
        <v>165</v>
      </c>
      <c r="BK24" s="306">
        <v>90</v>
      </c>
      <c r="BL24" s="306">
        <v>15</v>
      </c>
      <c r="BM24" s="306">
        <v>245</v>
      </c>
      <c r="BN24" s="439">
        <v>515</v>
      </c>
      <c r="BO24" s="440">
        <v>160</v>
      </c>
      <c r="BP24" s="306">
        <v>90</v>
      </c>
      <c r="BQ24" s="306">
        <v>10</v>
      </c>
      <c r="BR24" s="306">
        <v>235</v>
      </c>
      <c r="BS24" s="439">
        <v>490</v>
      </c>
      <c r="BT24" s="440">
        <v>220</v>
      </c>
      <c r="BU24" s="306">
        <v>105</v>
      </c>
      <c r="BV24" s="306">
        <v>0</v>
      </c>
      <c r="BW24" s="306">
        <v>205</v>
      </c>
      <c r="BX24" s="439">
        <v>525</v>
      </c>
      <c r="BY24" s="440">
        <v>270</v>
      </c>
      <c r="BZ24" s="306">
        <v>100</v>
      </c>
      <c r="CA24" s="306">
        <v>5</v>
      </c>
      <c r="CB24" s="306">
        <v>95</v>
      </c>
      <c r="CC24" s="439">
        <v>465</v>
      </c>
      <c r="CD24" s="440">
        <v>290</v>
      </c>
      <c r="CE24" s="306">
        <v>125</v>
      </c>
      <c r="CF24" s="306">
        <v>0</v>
      </c>
      <c r="CG24" s="306">
        <v>0</v>
      </c>
      <c r="CH24" s="439">
        <v>420</v>
      </c>
      <c r="CI24" s="440">
        <v>280</v>
      </c>
      <c r="CJ24" s="306">
        <v>125</v>
      </c>
      <c r="CK24" s="306">
        <v>0</v>
      </c>
      <c r="CL24" s="306">
        <v>10</v>
      </c>
      <c r="CM24" s="439">
        <v>415</v>
      </c>
    </row>
    <row r="25" spans="1:91" s="11" customFormat="1" x14ac:dyDescent="0.2">
      <c r="A25" s="20" t="s">
        <v>20</v>
      </c>
      <c r="B25" s="437">
        <v>10</v>
      </c>
      <c r="C25" s="438">
        <v>20</v>
      </c>
      <c r="D25" s="438">
        <v>0</v>
      </c>
      <c r="E25" s="438">
        <v>0</v>
      </c>
      <c r="F25" s="439">
        <v>30</v>
      </c>
      <c r="G25" s="440">
        <v>15</v>
      </c>
      <c r="H25" s="306">
        <v>20</v>
      </c>
      <c r="I25" s="306">
        <v>0</v>
      </c>
      <c r="J25" s="306">
        <v>0</v>
      </c>
      <c r="K25" s="439">
        <v>35</v>
      </c>
      <c r="L25" s="440">
        <v>35</v>
      </c>
      <c r="M25" s="306">
        <v>20</v>
      </c>
      <c r="N25" s="306">
        <v>5</v>
      </c>
      <c r="O25" s="306">
        <v>0</v>
      </c>
      <c r="P25" s="439">
        <v>55</v>
      </c>
      <c r="Q25" s="440">
        <v>25</v>
      </c>
      <c r="R25" s="306">
        <v>20</v>
      </c>
      <c r="S25" s="306">
        <v>20</v>
      </c>
      <c r="T25" s="306">
        <v>0</v>
      </c>
      <c r="U25" s="439">
        <v>65</v>
      </c>
      <c r="V25" s="440">
        <v>25</v>
      </c>
      <c r="W25" s="306">
        <v>30</v>
      </c>
      <c r="X25" s="306">
        <v>25</v>
      </c>
      <c r="Y25" s="306">
        <v>20</v>
      </c>
      <c r="Z25" s="439">
        <v>100</v>
      </c>
      <c r="AA25" s="440">
        <v>25</v>
      </c>
      <c r="AB25" s="306">
        <v>55</v>
      </c>
      <c r="AC25" s="306">
        <v>25</v>
      </c>
      <c r="AD25" s="306">
        <v>15</v>
      </c>
      <c r="AE25" s="439">
        <v>120</v>
      </c>
      <c r="AF25" s="440">
        <v>30</v>
      </c>
      <c r="AG25" s="306">
        <v>65</v>
      </c>
      <c r="AH25" s="306">
        <v>50</v>
      </c>
      <c r="AI25" s="306">
        <v>20</v>
      </c>
      <c r="AJ25" s="439">
        <v>160</v>
      </c>
      <c r="AK25" s="440">
        <v>40</v>
      </c>
      <c r="AL25" s="306">
        <v>65</v>
      </c>
      <c r="AM25" s="306">
        <v>55</v>
      </c>
      <c r="AN25" s="306">
        <v>30</v>
      </c>
      <c r="AO25" s="439">
        <v>185</v>
      </c>
      <c r="AP25" s="440">
        <v>50</v>
      </c>
      <c r="AQ25" s="306">
        <v>80</v>
      </c>
      <c r="AR25" s="306">
        <v>70</v>
      </c>
      <c r="AS25" s="306">
        <v>40</v>
      </c>
      <c r="AT25" s="439">
        <v>240</v>
      </c>
      <c r="AU25" s="440">
        <v>40</v>
      </c>
      <c r="AV25" s="306">
        <v>75</v>
      </c>
      <c r="AW25" s="306">
        <v>0</v>
      </c>
      <c r="AX25" s="306">
        <v>35</v>
      </c>
      <c r="AY25" s="439">
        <v>150</v>
      </c>
      <c r="AZ25" s="440">
        <v>35</v>
      </c>
      <c r="BA25" s="306">
        <v>75</v>
      </c>
      <c r="BB25" s="306">
        <v>0</v>
      </c>
      <c r="BC25" s="306">
        <v>30</v>
      </c>
      <c r="BD25" s="439">
        <v>140</v>
      </c>
      <c r="BE25" s="440">
        <v>40</v>
      </c>
      <c r="BF25" s="306">
        <v>70</v>
      </c>
      <c r="BG25" s="306">
        <v>0</v>
      </c>
      <c r="BH25" s="306">
        <v>20</v>
      </c>
      <c r="BI25" s="439">
        <v>130</v>
      </c>
      <c r="BJ25" s="440">
        <v>40</v>
      </c>
      <c r="BK25" s="306">
        <v>60</v>
      </c>
      <c r="BL25" s="306">
        <v>0</v>
      </c>
      <c r="BM25" s="306">
        <v>30</v>
      </c>
      <c r="BN25" s="439">
        <v>135</v>
      </c>
      <c r="BO25" s="440">
        <v>60</v>
      </c>
      <c r="BP25" s="306">
        <v>65</v>
      </c>
      <c r="BQ25" s="306">
        <v>0</v>
      </c>
      <c r="BR25" s="306">
        <v>20</v>
      </c>
      <c r="BS25" s="439">
        <v>145</v>
      </c>
      <c r="BT25" s="440">
        <v>85</v>
      </c>
      <c r="BU25" s="306">
        <v>60</v>
      </c>
      <c r="BV25" s="306">
        <v>5</v>
      </c>
      <c r="BW25" s="306">
        <v>10</v>
      </c>
      <c r="BX25" s="439">
        <v>160</v>
      </c>
      <c r="BY25" s="440">
        <v>95</v>
      </c>
      <c r="BZ25" s="306">
        <v>50</v>
      </c>
      <c r="CA25" s="306">
        <v>5</v>
      </c>
      <c r="CB25" s="306">
        <v>10</v>
      </c>
      <c r="CC25" s="439">
        <v>165</v>
      </c>
      <c r="CD25" s="440">
        <v>95</v>
      </c>
      <c r="CE25" s="306">
        <v>50</v>
      </c>
      <c r="CF25" s="306">
        <v>0</v>
      </c>
      <c r="CG25" s="306">
        <v>5</v>
      </c>
      <c r="CH25" s="439">
        <v>150</v>
      </c>
      <c r="CI25" s="440">
        <v>120</v>
      </c>
      <c r="CJ25" s="306">
        <v>25</v>
      </c>
      <c r="CK25" s="306">
        <v>0</v>
      </c>
      <c r="CL25" s="306">
        <v>10</v>
      </c>
      <c r="CM25" s="439">
        <v>150</v>
      </c>
    </row>
    <row r="26" spans="1:91" s="11" customFormat="1" ht="20.100000000000001" customHeight="1" x14ac:dyDescent="0.2">
      <c r="A26" s="20" t="s">
        <v>21</v>
      </c>
      <c r="B26" s="437">
        <v>30</v>
      </c>
      <c r="C26" s="438">
        <v>70</v>
      </c>
      <c r="D26" s="438">
        <v>35</v>
      </c>
      <c r="E26" s="438">
        <v>0</v>
      </c>
      <c r="F26" s="439">
        <v>130</v>
      </c>
      <c r="G26" s="440">
        <v>40</v>
      </c>
      <c r="H26" s="306">
        <v>35</v>
      </c>
      <c r="I26" s="306">
        <v>40</v>
      </c>
      <c r="J26" s="306">
        <v>0</v>
      </c>
      <c r="K26" s="439">
        <v>115</v>
      </c>
      <c r="L26" s="440">
        <v>90</v>
      </c>
      <c r="M26" s="306">
        <v>35</v>
      </c>
      <c r="N26" s="306">
        <v>35</v>
      </c>
      <c r="O26" s="306">
        <v>0</v>
      </c>
      <c r="P26" s="439">
        <v>160</v>
      </c>
      <c r="Q26" s="440">
        <v>110</v>
      </c>
      <c r="R26" s="306">
        <v>35</v>
      </c>
      <c r="S26" s="306">
        <v>0</v>
      </c>
      <c r="T26" s="306">
        <v>0</v>
      </c>
      <c r="U26" s="439">
        <v>145</v>
      </c>
      <c r="V26" s="440">
        <v>125</v>
      </c>
      <c r="W26" s="306">
        <v>45</v>
      </c>
      <c r="X26" s="306">
        <v>0</v>
      </c>
      <c r="Y26" s="306">
        <v>0</v>
      </c>
      <c r="Z26" s="439">
        <v>170</v>
      </c>
      <c r="AA26" s="440">
        <v>140</v>
      </c>
      <c r="AB26" s="306">
        <v>40</v>
      </c>
      <c r="AC26" s="306">
        <v>5</v>
      </c>
      <c r="AD26" s="306">
        <v>0</v>
      </c>
      <c r="AE26" s="439">
        <v>185</v>
      </c>
      <c r="AF26" s="440">
        <v>180</v>
      </c>
      <c r="AG26" s="306">
        <v>45</v>
      </c>
      <c r="AH26" s="306">
        <v>5</v>
      </c>
      <c r="AI26" s="306">
        <v>20</v>
      </c>
      <c r="AJ26" s="439">
        <v>245</v>
      </c>
      <c r="AK26" s="440">
        <v>180</v>
      </c>
      <c r="AL26" s="306">
        <v>30</v>
      </c>
      <c r="AM26" s="306">
        <v>0</v>
      </c>
      <c r="AN26" s="306">
        <v>15</v>
      </c>
      <c r="AO26" s="439">
        <v>225</v>
      </c>
      <c r="AP26" s="440">
        <v>155</v>
      </c>
      <c r="AQ26" s="306">
        <v>45</v>
      </c>
      <c r="AR26" s="306">
        <v>0</v>
      </c>
      <c r="AS26" s="306">
        <v>20</v>
      </c>
      <c r="AT26" s="439">
        <v>220</v>
      </c>
      <c r="AU26" s="440">
        <v>165</v>
      </c>
      <c r="AV26" s="306">
        <v>40</v>
      </c>
      <c r="AW26" s="306">
        <v>0</v>
      </c>
      <c r="AX26" s="306">
        <v>25</v>
      </c>
      <c r="AY26" s="439">
        <v>230</v>
      </c>
      <c r="AZ26" s="440">
        <v>165</v>
      </c>
      <c r="BA26" s="306">
        <v>45</v>
      </c>
      <c r="BB26" s="306">
        <v>0</v>
      </c>
      <c r="BC26" s="306">
        <v>20</v>
      </c>
      <c r="BD26" s="439">
        <v>230</v>
      </c>
      <c r="BE26" s="440">
        <v>145</v>
      </c>
      <c r="BF26" s="306">
        <v>35</v>
      </c>
      <c r="BG26" s="306">
        <v>0</v>
      </c>
      <c r="BH26" s="306">
        <v>10</v>
      </c>
      <c r="BI26" s="439">
        <v>190</v>
      </c>
      <c r="BJ26" s="440">
        <v>145</v>
      </c>
      <c r="BK26" s="306">
        <v>30</v>
      </c>
      <c r="BL26" s="306">
        <v>0</v>
      </c>
      <c r="BM26" s="306">
        <v>15</v>
      </c>
      <c r="BN26" s="439">
        <v>195</v>
      </c>
      <c r="BO26" s="440">
        <v>150</v>
      </c>
      <c r="BP26" s="306">
        <v>25</v>
      </c>
      <c r="BQ26" s="306">
        <v>0</v>
      </c>
      <c r="BR26" s="306">
        <v>10</v>
      </c>
      <c r="BS26" s="439">
        <v>185</v>
      </c>
      <c r="BT26" s="440">
        <v>150</v>
      </c>
      <c r="BU26" s="306">
        <v>55</v>
      </c>
      <c r="BV26" s="306">
        <v>0</v>
      </c>
      <c r="BW26" s="306">
        <v>15</v>
      </c>
      <c r="BX26" s="439">
        <v>220</v>
      </c>
      <c r="BY26" s="440">
        <v>150</v>
      </c>
      <c r="BZ26" s="306">
        <v>55</v>
      </c>
      <c r="CA26" s="306">
        <v>0</v>
      </c>
      <c r="CB26" s="306">
        <v>10</v>
      </c>
      <c r="CC26" s="439">
        <v>215</v>
      </c>
      <c r="CD26" s="440">
        <v>160</v>
      </c>
      <c r="CE26" s="306">
        <v>45</v>
      </c>
      <c r="CF26" s="306">
        <v>0</v>
      </c>
      <c r="CG26" s="306">
        <v>10</v>
      </c>
      <c r="CH26" s="439">
        <v>220</v>
      </c>
      <c r="CI26" s="440">
        <v>160</v>
      </c>
      <c r="CJ26" s="306">
        <v>50</v>
      </c>
      <c r="CK26" s="306">
        <v>0</v>
      </c>
      <c r="CL26" s="306">
        <v>5</v>
      </c>
      <c r="CM26" s="439">
        <v>220</v>
      </c>
    </row>
    <row r="27" spans="1:91" s="11" customFormat="1" x14ac:dyDescent="0.2">
      <c r="A27" s="20" t="s">
        <v>22</v>
      </c>
      <c r="B27" s="437">
        <v>205</v>
      </c>
      <c r="C27" s="438">
        <v>0</v>
      </c>
      <c r="D27" s="438">
        <v>0</v>
      </c>
      <c r="E27" s="438">
        <v>0</v>
      </c>
      <c r="F27" s="439">
        <v>205</v>
      </c>
      <c r="G27" s="440">
        <v>270</v>
      </c>
      <c r="H27" s="306">
        <v>20</v>
      </c>
      <c r="I27" s="306">
        <v>0</v>
      </c>
      <c r="J27" s="306">
        <v>0</v>
      </c>
      <c r="K27" s="439">
        <v>290</v>
      </c>
      <c r="L27" s="440">
        <v>295</v>
      </c>
      <c r="M27" s="306">
        <v>20</v>
      </c>
      <c r="N27" s="306">
        <v>5</v>
      </c>
      <c r="O27" s="306">
        <v>0</v>
      </c>
      <c r="P27" s="439">
        <v>315</v>
      </c>
      <c r="Q27" s="440">
        <v>320</v>
      </c>
      <c r="R27" s="306">
        <v>20</v>
      </c>
      <c r="S27" s="306">
        <v>0</v>
      </c>
      <c r="T27" s="306">
        <v>0</v>
      </c>
      <c r="U27" s="439">
        <v>340</v>
      </c>
      <c r="V27" s="440">
        <v>340</v>
      </c>
      <c r="W27" s="306">
        <v>15</v>
      </c>
      <c r="X27" s="306">
        <v>0</v>
      </c>
      <c r="Y27" s="306">
        <v>10</v>
      </c>
      <c r="Z27" s="439">
        <v>370</v>
      </c>
      <c r="AA27" s="440">
        <v>410</v>
      </c>
      <c r="AB27" s="306">
        <v>20</v>
      </c>
      <c r="AC27" s="306">
        <v>0</v>
      </c>
      <c r="AD27" s="306">
        <v>10</v>
      </c>
      <c r="AE27" s="439">
        <v>435</v>
      </c>
      <c r="AF27" s="440">
        <v>390</v>
      </c>
      <c r="AG27" s="306">
        <v>20</v>
      </c>
      <c r="AH27" s="306">
        <v>0</v>
      </c>
      <c r="AI27" s="306">
        <v>10</v>
      </c>
      <c r="AJ27" s="439">
        <v>420</v>
      </c>
      <c r="AK27" s="440">
        <v>435</v>
      </c>
      <c r="AL27" s="306">
        <v>15</v>
      </c>
      <c r="AM27" s="306">
        <v>0</v>
      </c>
      <c r="AN27" s="306">
        <v>10</v>
      </c>
      <c r="AO27" s="439">
        <v>460</v>
      </c>
      <c r="AP27" s="440">
        <v>475</v>
      </c>
      <c r="AQ27" s="306">
        <v>15</v>
      </c>
      <c r="AR27" s="306">
        <v>0</v>
      </c>
      <c r="AS27" s="306">
        <v>15</v>
      </c>
      <c r="AT27" s="439">
        <v>505</v>
      </c>
      <c r="AU27" s="440">
        <v>445</v>
      </c>
      <c r="AV27" s="306">
        <v>10</v>
      </c>
      <c r="AW27" s="306">
        <v>0</v>
      </c>
      <c r="AX27" s="306">
        <v>20</v>
      </c>
      <c r="AY27" s="439">
        <v>470</v>
      </c>
      <c r="AZ27" s="440">
        <v>450</v>
      </c>
      <c r="BA27" s="306">
        <v>15</v>
      </c>
      <c r="BB27" s="306">
        <v>0</v>
      </c>
      <c r="BC27" s="306">
        <v>20</v>
      </c>
      <c r="BD27" s="439">
        <v>485</v>
      </c>
      <c r="BE27" s="440">
        <v>490</v>
      </c>
      <c r="BF27" s="306">
        <v>15</v>
      </c>
      <c r="BG27" s="306">
        <v>0</v>
      </c>
      <c r="BH27" s="306">
        <v>20</v>
      </c>
      <c r="BI27" s="439">
        <v>525</v>
      </c>
      <c r="BJ27" s="440">
        <v>520</v>
      </c>
      <c r="BK27" s="306">
        <v>15</v>
      </c>
      <c r="BL27" s="306">
        <v>0</v>
      </c>
      <c r="BM27" s="306">
        <v>20</v>
      </c>
      <c r="BN27" s="439">
        <v>555</v>
      </c>
      <c r="BO27" s="440">
        <v>535</v>
      </c>
      <c r="BP27" s="306">
        <v>15</v>
      </c>
      <c r="BQ27" s="306">
        <v>0</v>
      </c>
      <c r="BR27" s="306">
        <v>20</v>
      </c>
      <c r="BS27" s="439">
        <v>570</v>
      </c>
      <c r="BT27" s="440">
        <v>505</v>
      </c>
      <c r="BU27" s="306">
        <v>30</v>
      </c>
      <c r="BV27" s="306">
        <v>0</v>
      </c>
      <c r="BW27" s="306">
        <v>20</v>
      </c>
      <c r="BX27" s="439">
        <v>555</v>
      </c>
      <c r="BY27" s="440">
        <v>535</v>
      </c>
      <c r="BZ27" s="306">
        <v>15</v>
      </c>
      <c r="CA27" s="306">
        <v>0</v>
      </c>
      <c r="CB27" s="306">
        <v>20</v>
      </c>
      <c r="CC27" s="439">
        <v>570</v>
      </c>
      <c r="CD27" s="440">
        <v>465</v>
      </c>
      <c r="CE27" s="306">
        <v>20</v>
      </c>
      <c r="CF27" s="306">
        <v>0</v>
      </c>
      <c r="CG27" s="306">
        <v>30</v>
      </c>
      <c r="CH27" s="439">
        <v>510</v>
      </c>
      <c r="CI27" s="440">
        <v>500</v>
      </c>
      <c r="CJ27" s="306">
        <v>30</v>
      </c>
      <c r="CK27" s="306">
        <v>0</v>
      </c>
      <c r="CL27" s="306">
        <v>5</v>
      </c>
      <c r="CM27" s="439">
        <v>530</v>
      </c>
    </row>
    <row r="28" spans="1:91" s="11" customFormat="1" x14ac:dyDescent="0.2">
      <c r="A28" s="20" t="s">
        <v>143</v>
      </c>
      <c r="B28" s="437">
        <v>15</v>
      </c>
      <c r="C28" s="438">
        <v>0</v>
      </c>
      <c r="D28" s="438">
        <v>0</v>
      </c>
      <c r="E28" s="438">
        <v>5</v>
      </c>
      <c r="F28" s="439">
        <v>20</v>
      </c>
      <c r="G28" s="440">
        <v>30</v>
      </c>
      <c r="H28" s="306">
        <v>0</v>
      </c>
      <c r="I28" s="306">
        <v>0</v>
      </c>
      <c r="J28" s="306">
        <v>5</v>
      </c>
      <c r="K28" s="439">
        <v>35</v>
      </c>
      <c r="L28" s="440">
        <v>35</v>
      </c>
      <c r="M28" s="306">
        <v>0</v>
      </c>
      <c r="N28" s="306">
        <v>5</v>
      </c>
      <c r="O28" s="306">
        <v>0</v>
      </c>
      <c r="P28" s="439">
        <v>40</v>
      </c>
      <c r="Q28" s="440">
        <v>45</v>
      </c>
      <c r="R28" s="306">
        <v>0</v>
      </c>
      <c r="S28" s="306">
        <v>5</v>
      </c>
      <c r="T28" s="306">
        <v>0</v>
      </c>
      <c r="U28" s="439">
        <v>50</v>
      </c>
      <c r="V28" s="440">
        <v>55</v>
      </c>
      <c r="W28" s="306">
        <v>0</v>
      </c>
      <c r="X28" s="306">
        <v>5</v>
      </c>
      <c r="Y28" s="306">
        <v>5</v>
      </c>
      <c r="Z28" s="439">
        <v>60</v>
      </c>
      <c r="AA28" s="440">
        <v>55</v>
      </c>
      <c r="AB28" s="306">
        <v>0</v>
      </c>
      <c r="AC28" s="306">
        <v>0</v>
      </c>
      <c r="AD28" s="306">
        <v>0</v>
      </c>
      <c r="AE28" s="439">
        <v>55</v>
      </c>
      <c r="AF28" s="440">
        <v>50</v>
      </c>
      <c r="AG28" s="306">
        <v>0</v>
      </c>
      <c r="AH28" s="306">
        <v>0</v>
      </c>
      <c r="AI28" s="306">
        <v>0</v>
      </c>
      <c r="AJ28" s="439">
        <v>55</v>
      </c>
      <c r="AK28" s="440">
        <v>25</v>
      </c>
      <c r="AL28" s="306">
        <v>0</v>
      </c>
      <c r="AM28" s="306">
        <v>0</v>
      </c>
      <c r="AN28" s="306">
        <v>5</v>
      </c>
      <c r="AO28" s="439">
        <v>30</v>
      </c>
      <c r="AP28" s="440">
        <v>35</v>
      </c>
      <c r="AQ28" s="306">
        <v>5</v>
      </c>
      <c r="AR28" s="306">
        <v>0</v>
      </c>
      <c r="AS28" s="306">
        <v>5</v>
      </c>
      <c r="AT28" s="439">
        <v>40</v>
      </c>
      <c r="AU28" s="440">
        <v>40</v>
      </c>
      <c r="AV28" s="306">
        <v>5</v>
      </c>
      <c r="AW28" s="306">
        <v>0</v>
      </c>
      <c r="AX28" s="306">
        <v>5</v>
      </c>
      <c r="AY28" s="439">
        <v>50</v>
      </c>
      <c r="AZ28" s="440">
        <v>40</v>
      </c>
      <c r="BA28" s="306">
        <v>5</v>
      </c>
      <c r="BB28" s="306">
        <v>0</v>
      </c>
      <c r="BC28" s="306">
        <v>5</v>
      </c>
      <c r="BD28" s="439">
        <v>50</v>
      </c>
      <c r="BE28" s="440">
        <v>25</v>
      </c>
      <c r="BF28" s="306">
        <v>5</v>
      </c>
      <c r="BG28" s="306">
        <v>0</v>
      </c>
      <c r="BH28" s="306">
        <v>5</v>
      </c>
      <c r="BI28" s="439">
        <v>35</v>
      </c>
      <c r="BJ28" s="440">
        <v>30</v>
      </c>
      <c r="BK28" s="306">
        <v>5</v>
      </c>
      <c r="BL28" s="306">
        <v>0</v>
      </c>
      <c r="BM28" s="306">
        <v>5</v>
      </c>
      <c r="BN28" s="439">
        <v>35</v>
      </c>
      <c r="BO28" s="440">
        <v>25</v>
      </c>
      <c r="BP28" s="306">
        <v>0</v>
      </c>
      <c r="BQ28" s="306">
        <v>0</v>
      </c>
      <c r="BR28" s="306">
        <v>0</v>
      </c>
      <c r="BS28" s="439">
        <v>25</v>
      </c>
      <c r="BT28" s="440">
        <v>20</v>
      </c>
      <c r="BU28" s="306">
        <v>0</v>
      </c>
      <c r="BV28" s="306">
        <v>0</v>
      </c>
      <c r="BW28" s="306">
        <v>0</v>
      </c>
      <c r="BX28" s="439">
        <v>25</v>
      </c>
      <c r="BY28" s="440">
        <v>35</v>
      </c>
      <c r="BZ28" s="306">
        <v>0</v>
      </c>
      <c r="CA28" s="306">
        <v>0</v>
      </c>
      <c r="CB28" s="306">
        <v>0</v>
      </c>
      <c r="CC28" s="439">
        <v>35</v>
      </c>
      <c r="CD28" s="440">
        <v>25</v>
      </c>
      <c r="CE28" s="306">
        <v>0</v>
      </c>
      <c r="CF28" s="306">
        <v>0</v>
      </c>
      <c r="CG28" s="306">
        <v>0</v>
      </c>
      <c r="CH28" s="439">
        <v>30</v>
      </c>
      <c r="CI28" s="440">
        <v>45</v>
      </c>
      <c r="CJ28" s="306">
        <v>0</v>
      </c>
      <c r="CK28" s="306">
        <v>0</v>
      </c>
      <c r="CL28" s="306">
        <v>0</v>
      </c>
      <c r="CM28" s="439">
        <v>45</v>
      </c>
    </row>
    <row r="29" spans="1:91" s="11" customFormat="1" x14ac:dyDescent="0.2">
      <c r="A29" s="20" t="s">
        <v>24</v>
      </c>
      <c r="B29" s="437">
        <v>0</v>
      </c>
      <c r="C29" s="438">
        <v>25</v>
      </c>
      <c r="D29" s="438">
        <v>0</v>
      </c>
      <c r="E29" s="438">
        <v>0</v>
      </c>
      <c r="F29" s="439">
        <v>25</v>
      </c>
      <c r="G29" s="440">
        <v>20</v>
      </c>
      <c r="H29" s="306">
        <v>25</v>
      </c>
      <c r="I29" s="306">
        <v>10</v>
      </c>
      <c r="J29" s="306">
        <v>0</v>
      </c>
      <c r="K29" s="439">
        <v>50</v>
      </c>
      <c r="L29" s="440">
        <v>50</v>
      </c>
      <c r="M29" s="306">
        <v>30</v>
      </c>
      <c r="N29" s="306">
        <v>15</v>
      </c>
      <c r="O29" s="306">
        <v>0</v>
      </c>
      <c r="P29" s="439">
        <v>95</v>
      </c>
      <c r="Q29" s="440">
        <v>50</v>
      </c>
      <c r="R29" s="306">
        <v>35</v>
      </c>
      <c r="S29" s="306">
        <v>55</v>
      </c>
      <c r="T29" s="306">
        <v>0</v>
      </c>
      <c r="U29" s="439">
        <v>140</v>
      </c>
      <c r="V29" s="440">
        <v>80</v>
      </c>
      <c r="W29" s="306">
        <v>35</v>
      </c>
      <c r="X29" s="306">
        <v>60</v>
      </c>
      <c r="Y29" s="306">
        <v>0</v>
      </c>
      <c r="Z29" s="439">
        <v>180</v>
      </c>
      <c r="AA29" s="440">
        <v>105</v>
      </c>
      <c r="AB29" s="306">
        <v>30</v>
      </c>
      <c r="AC29" s="306">
        <v>65</v>
      </c>
      <c r="AD29" s="306">
        <v>5</v>
      </c>
      <c r="AE29" s="439">
        <v>205</v>
      </c>
      <c r="AF29" s="440">
        <v>155</v>
      </c>
      <c r="AG29" s="306">
        <v>25</v>
      </c>
      <c r="AH29" s="306">
        <v>85</v>
      </c>
      <c r="AI29" s="306">
        <v>5</v>
      </c>
      <c r="AJ29" s="439">
        <v>265</v>
      </c>
      <c r="AK29" s="440">
        <v>125</v>
      </c>
      <c r="AL29" s="306">
        <v>25</v>
      </c>
      <c r="AM29" s="306">
        <v>90</v>
      </c>
      <c r="AN29" s="306">
        <v>60</v>
      </c>
      <c r="AO29" s="439">
        <v>300</v>
      </c>
      <c r="AP29" s="440">
        <v>155</v>
      </c>
      <c r="AQ29" s="306">
        <v>35</v>
      </c>
      <c r="AR29" s="306">
        <v>50</v>
      </c>
      <c r="AS29" s="306">
        <v>85</v>
      </c>
      <c r="AT29" s="439">
        <v>320</v>
      </c>
      <c r="AU29" s="440">
        <v>185</v>
      </c>
      <c r="AV29" s="306">
        <v>95</v>
      </c>
      <c r="AW29" s="306">
        <v>30</v>
      </c>
      <c r="AX29" s="306">
        <v>90</v>
      </c>
      <c r="AY29" s="439">
        <v>395</v>
      </c>
      <c r="AZ29" s="440">
        <v>195</v>
      </c>
      <c r="BA29" s="306">
        <v>130</v>
      </c>
      <c r="BB29" s="306">
        <v>0</v>
      </c>
      <c r="BC29" s="306">
        <v>85</v>
      </c>
      <c r="BD29" s="439">
        <v>410</v>
      </c>
      <c r="BE29" s="440">
        <v>175</v>
      </c>
      <c r="BF29" s="306">
        <v>160</v>
      </c>
      <c r="BG29" s="306">
        <v>0</v>
      </c>
      <c r="BH29" s="306">
        <v>70</v>
      </c>
      <c r="BI29" s="439">
        <v>405</v>
      </c>
      <c r="BJ29" s="440">
        <v>175</v>
      </c>
      <c r="BK29" s="306">
        <v>130</v>
      </c>
      <c r="BL29" s="306">
        <v>0</v>
      </c>
      <c r="BM29" s="306">
        <v>30</v>
      </c>
      <c r="BN29" s="439">
        <v>335</v>
      </c>
      <c r="BO29" s="440">
        <v>150</v>
      </c>
      <c r="BP29" s="306">
        <v>170</v>
      </c>
      <c r="BQ29" s="306">
        <v>0</v>
      </c>
      <c r="BR29" s="306">
        <v>10</v>
      </c>
      <c r="BS29" s="439">
        <v>335</v>
      </c>
      <c r="BT29" s="440">
        <v>140</v>
      </c>
      <c r="BU29" s="306">
        <v>100</v>
      </c>
      <c r="BV29" s="306">
        <v>0</v>
      </c>
      <c r="BW29" s="306">
        <v>0</v>
      </c>
      <c r="BX29" s="439">
        <v>240</v>
      </c>
      <c r="BY29" s="440">
        <v>50</v>
      </c>
      <c r="BZ29" s="306">
        <v>70</v>
      </c>
      <c r="CA29" s="306">
        <v>0</v>
      </c>
      <c r="CB29" s="306">
        <v>0</v>
      </c>
      <c r="CC29" s="439">
        <v>120</v>
      </c>
      <c r="CD29" s="440">
        <v>45</v>
      </c>
      <c r="CE29" s="306">
        <v>65</v>
      </c>
      <c r="CF29" s="306">
        <v>0</v>
      </c>
      <c r="CG29" s="306">
        <v>0</v>
      </c>
      <c r="CH29" s="439">
        <v>115</v>
      </c>
      <c r="CI29" s="440">
        <v>40</v>
      </c>
      <c r="CJ29" s="306">
        <v>35</v>
      </c>
      <c r="CK29" s="306">
        <v>0</v>
      </c>
      <c r="CL29" s="306">
        <v>0</v>
      </c>
      <c r="CM29" s="439">
        <v>75</v>
      </c>
    </row>
    <row r="30" spans="1:91" s="11" customFormat="1" ht="20.100000000000001" customHeight="1" x14ac:dyDescent="0.2">
      <c r="A30" s="20" t="s">
        <v>25</v>
      </c>
      <c r="B30" s="437">
        <v>70</v>
      </c>
      <c r="C30" s="438">
        <v>40</v>
      </c>
      <c r="D30" s="438">
        <v>20</v>
      </c>
      <c r="E30" s="438">
        <v>0</v>
      </c>
      <c r="F30" s="439">
        <v>130</v>
      </c>
      <c r="G30" s="440">
        <v>85</v>
      </c>
      <c r="H30" s="306">
        <v>10</v>
      </c>
      <c r="I30" s="306">
        <v>40</v>
      </c>
      <c r="J30" s="306">
        <v>10</v>
      </c>
      <c r="K30" s="439">
        <v>145</v>
      </c>
      <c r="L30" s="440">
        <v>95</v>
      </c>
      <c r="M30" s="306">
        <v>10</v>
      </c>
      <c r="N30" s="306">
        <v>70</v>
      </c>
      <c r="O30" s="306">
        <v>10</v>
      </c>
      <c r="P30" s="439">
        <v>185</v>
      </c>
      <c r="Q30" s="440">
        <v>105</v>
      </c>
      <c r="R30" s="306">
        <v>10</v>
      </c>
      <c r="S30" s="306">
        <v>60</v>
      </c>
      <c r="T30" s="306">
        <v>10</v>
      </c>
      <c r="U30" s="439">
        <v>185</v>
      </c>
      <c r="V30" s="440">
        <v>110</v>
      </c>
      <c r="W30" s="306">
        <v>10</v>
      </c>
      <c r="X30" s="306">
        <v>40</v>
      </c>
      <c r="Y30" s="306">
        <v>10</v>
      </c>
      <c r="Z30" s="439">
        <v>165</v>
      </c>
      <c r="AA30" s="440">
        <v>115</v>
      </c>
      <c r="AB30" s="306">
        <v>0</v>
      </c>
      <c r="AC30" s="306">
        <v>50</v>
      </c>
      <c r="AD30" s="306">
        <v>0</v>
      </c>
      <c r="AE30" s="439">
        <v>165</v>
      </c>
      <c r="AF30" s="440">
        <v>155</v>
      </c>
      <c r="AG30" s="306">
        <v>0</v>
      </c>
      <c r="AH30" s="306">
        <v>35</v>
      </c>
      <c r="AI30" s="306">
        <v>0</v>
      </c>
      <c r="AJ30" s="439">
        <v>185</v>
      </c>
      <c r="AK30" s="440">
        <v>205</v>
      </c>
      <c r="AL30" s="306">
        <v>0</v>
      </c>
      <c r="AM30" s="306">
        <v>25</v>
      </c>
      <c r="AN30" s="306">
        <v>0</v>
      </c>
      <c r="AO30" s="439">
        <v>230</v>
      </c>
      <c r="AP30" s="440">
        <v>205</v>
      </c>
      <c r="AQ30" s="306">
        <v>0</v>
      </c>
      <c r="AR30" s="306">
        <v>5</v>
      </c>
      <c r="AS30" s="306">
        <v>0</v>
      </c>
      <c r="AT30" s="439">
        <v>210</v>
      </c>
      <c r="AU30" s="440">
        <v>195</v>
      </c>
      <c r="AV30" s="306">
        <v>0</v>
      </c>
      <c r="AW30" s="306">
        <v>5</v>
      </c>
      <c r="AX30" s="306">
        <v>10</v>
      </c>
      <c r="AY30" s="439">
        <v>210</v>
      </c>
      <c r="AZ30" s="440">
        <v>200</v>
      </c>
      <c r="BA30" s="306">
        <v>0</v>
      </c>
      <c r="BB30" s="306">
        <v>5</v>
      </c>
      <c r="BC30" s="306">
        <v>0</v>
      </c>
      <c r="BD30" s="439">
        <v>205</v>
      </c>
      <c r="BE30" s="440">
        <v>200</v>
      </c>
      <c r="BF30" s="306">
        <v>0</v>
      </c>
      <c r="BG30" s="306">
        <v>5</v>
      </c>
      <c r="BH30" s="306">
        <v>0</v>
      </c>
      <c r="BI30" s="439">
        <v>205</v>
      </c>
      <c r="BJ30" s="440">
        <v>180</v>
      </c>
      <c r="BK30" s="306">
        <v>0</v>
      </c>
      <c r="BL30" s="306">
        <v>0</v>
      </c>
      <c r="BM30" s="306">
        <v>0</v>
      </c>
      <c r="BN30" s="439">
        <v>180</v>
      </c>
      <c r="BO30" s="440">
        <v>175</v>
      </c>
      <c r="BP30" s="306">
        <v>0</v>
      </c>
      <c r="BQ30" s="306">
        <v>0</v>
      </c>
      <c r="BR30" s="306">
        <v>0</v>
      </c>
      <c r="BS30" s="439">
        <v>175</v>
      </c>
      <c r="BT30" s="440">
        <v>175</v>
      </c>
      <c r="BU30" s="306">
        <v>0</v>
      </c>
      <c r="BV30" s="306">
        <v>0</v>
      </c>
      <c r="BW30" s="306">
        <v>0</v>
      </c>
      <c r="BX30" s="439">
        <v>175</v>
      </c>
      <c r="BY30" s="440">
        <v>195</v>
      </c>
      <c r="BZ30" s="306">
        <v>0</v>
      </c>
      <c r="CA30" s="306">
        <v>0</v>
      </c>
      <c r="CB30" s="306">
        <v>0</v>
      </c>
      <c r="CC30" s="439">
        <v>195</v>
      </c>
      <c r="CD30" s="440">
        <v>200</v>
      </c>
      <c r="CE30" s="306">
        <v>0</v>
      </c>
      <c r="CF30" s="306">
        <v>0</v>
      </c>
      <c r="CG30" s="306">
        <v>0</v>
      </c>
      <c r="CH30" s="439">
        <v>200</v>
      </c>
      <c r="CI30" s="440">
        <v>200</v>
      </c>
      <c r="CJ30" s="306">
        <v>0</v>
      </c>
      <c r="CK30" s="306">
        <v>0</v>
      </c>
      <c r="CL30" s="306">
        <v>0</v>
      </c>
      <c r="CM30" s="439">
        <v>200</v>
      </c>
    </row>
    <row r="31" spans="1:91" s="11" customFormat="1" x14ac:dyDescent="0.2">
      <c r="A31" s="20" t="s">
        <v>144</v>
      </c>
      <c r="B31" s="437">
        <v>35</v>
      </c>
      <c r="C31" s="438">
        <v>0</v>
      </c>
      <c r="D31" s="438">
        <v>0</v>
      </c>
      <c r="E31" s="438">
        <v>0</v>
      </c>
      <c r="F31" s="439">
        <v>35</v>
      </c>
      <c r="G31" s="440">
        <v>5</v>
      </c>
      <c r="H31" s="306">
        <v>0</v>
      </c>
      <c r="I31" s="306">
        <v>0</v>
      </c>
      <c r="J31" s="306">
        <v>0</v>
      </c>
      <c r="K31" s="439">
        <v>5</v>
      </c>
      <c r="L31" s="440">
        <v>30</v>
      </c>
      <c r="M31" s="306">
        <v>0</v>
      </c>
      <c r="N31" s="306">
        <v>0</v>
      </c>
      <c r="O31" s="306">
        <v>0</v>
      </c>
      <c r="P31" s="439">
        <v>30</v>
      </c>
      <c r="Q31" s="440">
        <v>40</v>
      </c>
      <c r="R31" s="306">
        <v>0</v>
      </c>
      <c r="S31" s="306">
        <v>0</v>
      </c>
      <c r="T31" s="306">
        <v>0</v>
      </c>
      <c r="U31" s="439">
        <v>40</v>
      </c>
      <c r="V31" s="440">
        <v>45</v>
      </c>
      <c r="W31" s="306">
        <v>0</v>
      </c>
      <c r="X31" s="306">
        <v>0</v>
      </c>
      <c r="Y31" s="306">
        <v>0</v>
      </c>
      <c r="Z31" s="439">
        <v>45</v>
      </c>
      <c r="AA31" s="440">
        <v>65</v>
      </c>
      <c r="AB31" s="306">
        <v>0</v>
      </c>
      <c r="AC31" s="306">
        <v>25</v>
      </c>
      <c r="AD31" s="306">
        <v>0</v>
      </c>
      <c r="AE31" s="439">
        <v>85</v>
      </c>
      <c r="AF31" s="440">
        <v>55</v>
      </c>
      <c r="AG31" s="306">
        <v>0</v>
      </c>
      <c r="AH31" s="306">
        <v>65</v>
      </c>
      <c r="AI31" s="306">
        <v>0</v>
      </c>
      <c r="AJ31" s="439">
        <v>120</v>
      </c>
      <c r="AK31" s="440">
        <v>85</v>
      </c>
      <c r="AL31" s="306">
        <v>0</v>
      </c>
      <c r="AM31" s="306">
        <v>5</v>
      </c>
      <c r="AN31" s="306">
        <v>0</v>
      </c>
      <c r="AO31" s="439">
        <v>90</v>
      </c>
      <c r="AP31" s="440">
        <v>80</v>
      </c>
      <c r="AQ31" s="306">
        <v>0</v>
      </c>
      <c r="AR31" s="306">
        <v>5</v>
      </c>
      <c r="AS31" s="306">
        <v>0</v>
      </c>
      <c r="AT31" s="439">
        <v>85</v>
      </c>
      <c r="AU31" s="440">
        <v>75</v>
      </c>
      <c r="AV31" s="306">
        <v>0</v>
      </c>
      <c r="AW31" s="306">
        <v>15</v>
      </c>
      <c r="AX31" s="306">
        <v>0</v>
      </c>
      <c r="AY31" s="439">
        <v>90</v>
      </c>
      <c r="AZ31" s="440">
        <v>80</v>
      </c>
      <c r="BA31" s="306">
        <v>0</v>
      </c>
      <c r="BB31" s="306">
        <v>10</v>
      </c>
      <c r="BC31" s="306">
        <v>0</v>
      </c>
      <c r="BD31" s="439">
        <v>90</v>
      </c>
      <c r="BE31" s="440">
        <v>90</v>
      </c>
      <c r="BF31" s="306">
        <v>0</v>
      </c>
      <c r="BG31" s="306">
        <v>0</v>
      </c>
      <c r="BH31" s="306">
        <v>0</v>
      </c>
      <c r="BI31" s="439">
        <v>90</v>
      </c>
      <c r="BJ31" s="440">
        <v>95</v>
      </c>
      <c r="BK31" s="306">
        <v>0</v>
      </c>
      <c r="BL31" s="306">
        <v>0</v>
      </c>
      <c r="BM31" s="306">
        <v>0</v>
      </c>
      <c r="BN31" s="439">
        <v>95</v>
      </c>
      <c r="BO31" s="440">
        <v>10</v>
      </c>
      <c r="BP31" s="306">
        <v>0</v>
      </c>
      <c r="BQ31" s="306">
        <v>0</v>
      </c>
      <c r="BR31" s="306">
        <v>70</v>
      </c>
      <c r="BS31" s="439">
        <v>80</v>
      </c>
      <c r="BT31" s="440">
        <v>15</v>
      </c>
      <c r="BU31" s="306">
        <v>0</v>
      </c>
      <c r="BV31" s="306">
        <v>0</v>
      </c>
      <c r="BW31" s="306">
        <v>70</v>
      </c>
      <c r="BX31" s="439">
        <v>80</v>
      </c>
      <c r="BY31" s="440">
        <v>25</v>
      </c>
      <c r="BZ31" s="306">
        <v>0</v>
      </c>
      <c r="CA31" s="306">
        <v>0</v>
      </c>
      <c r="CB31" s="306">
        <v>60</v>
      </c>
      <c r="CC31" s="439">
        <v>85</v>
      </c>
      <c r="CD31" s="440">
        <v>15</v>
      </c>
      <c r="CE31" s="306">
        <v>0</v>
      </c>
      <c r="CF31" s="306">
        <v>0</v>
      </c>
      <c r="CG31" s="306">
        <v>65</v>
      </c>
      <c r="CH31" s="439">
        <v>85</v>
      </c>
      <c r="CI31" s="440">
        <v>25</v>
      </c>
      <c r="CJ31" s="306">
        <v>0</v>
      </c>
      <c r="CK31" s="306">
        <v>0</v>
      </c>
      <c r="CL31" s="306">
        <v>55</v>
      </c>
      <c r="CM31" s="439">
        <v>80</v>
      </c>
    </row>
    <row r="32" spans="1:91" s="11" customFormat="1" x14ac:dyDescent="0.2">
      <c r="A32" s="20" t="s">
        <v>27</v>
      </c>
      <c r="B32" s="437">
        <v>45</v>
      </c>
      <c r="C32" s="438">
        <v>10</v>
      </c>
      <c r="D32" s="438">
        <v>0</v>
      </c>
      <c r="E32" s="438">
        <v>0</v>
      </c>
      <c r="F32" s="439">
        <v>60</v>
      </c>
      <c r="G32" s="440">
        <v>55</v>
      </c>
      <c r="H32" s="306">
        <v>10</v>
      </c>
      <c r="I32" s="306">
        <v>0</v>
      </c>
      <c r="J32" s="306">
        <v>0</v>
      </c>
      <c r="K32" s="439">
        <v>70</v>
      </c>
      <c r="L32" s="440">
        <v>50</v>
      </c>
      <c r="M32" s="306">
        <v>30</v>
      </c>
      <c r="N32" s="306">
        <v>0</v>
      </c>
      <c r="O32" s="306">
        <v>5</v>
      </c>
      <c r="P32" s="439">
        <v>85</v>
      </c>
      <c r="Q32" s="440">
        <v>65</v>
      </c>
      <c r="R32" s="306">
        <v>30</v>
      </c>
      <c r="S32" s="306">
        <v>0</v>
      </c>
      <c r="T32" s="306">
        <v>5</v>
      </c>
      <c r="U32" s="439">
        <v>95</v>
      </c>
      <c r="V32" s="440">
        <v>75</v>
      </c>
      <c r="W32" s="306">
        <v>35</v>
      </c>
      <c r="X32" s="306">
        <v>10</v>
      </c>
      <c r="Y32" s="306">
        <v>5</v>
      </c>
      <c r="Z32" s="439">
        <v>120</v>
      </c>
      <c r="AA32" s="440">
        <v>70</v>
      </c>
      <c r="AB32" s="306">
        <v>30</v>
      </c>
      <c r="AC32" s="306">
        <v>0</v>
      </c>
      <c r="AD32" s="306">
        <v>5</v>
      </c>
      <c r="AE32" s="439">
        <v>110</v>
      </c>
      <c r="AF32" s="440">
        <v>70</v>
      </c>
      <c r="AG32" s="306">
        <v>0</v>
      </c>
      <c r="AH32" s="306">
        <v>0</v>
      </c>
      <c r="AI32" s="306">
        <v>5</v>
      </c>
      <c r="AJ32" s="439">
        <v>75</v>
      </c>
      <c r="AK32" s="440">
        <v>60</v>
      </c>
      <c r="AL32" s="306">
        <v>0</v>
      </c>
      <c r="AM32" s="306">
        <v>0</v>
      </c>
      <c r="AN32" s="306">
        <v>0</v>
      </c>
      <c r="AO32" s="439">
        <v>60</v>
      </c>
      <c r="AP32" s="440">
        <v>70</v>
      </c>
      <c r="AQ32" s="306">
        <v>0</v>
      </c>
      <c r="AR32" s="306">
        <v>0</v>
      </c>
      <c r="AS32" s="306">
        <v>5</v>
      </c>
      <c r="AT32" s="439">
        <v>75</v>
      </c>
      <c r="AU32" s="440">
        <v>80</v>
      </c>
      <c r="AV32" s="306">
        <v>15</v>
      </c>
      <c r="AW32" s="306">
        <v>0</v>
      </c>
      <c r="AX32" s="306">
        <v>0</v>
      </c>
      <c r="AY32" s="439">
        <v>95</v>
      </c>
      <c r="AZ32" s="440">
        <v>115</v>
      </c>
      <c r="BA32" s="306">
        <v>0</v>
      </c>
      <c r="BB32" s="306">
        <v>0</v>
      </c>
      <c r="BC32" s="306">
        <v>0</v>
      </c>
      <c r="BD32" s="439">
        <v>115</v>
      </c>
      <c r="BE32" s="440">
        <v>115</v>
      </c>
      <c r="BF32" s="306">
        <v>0</v>
      </c>
      <c r="BG32" s="306">
        <v>10</v>
      </c>
      <c r="BH32" s="306">
        <v>5</v>
      </c>
      <c r="BI32" s="439">
        <v>130</v>
      </c>
      <c r="BJ32" s="440">
        <v>120</v>
      </c>
      <c r="BK32" s="306">
        <v>0</v>
      </c>
      <c r="BL32" s="306">
        <v>0</v>
      </c>
      <c r="BM32" s="306">
        <v>5</v>
      </c>
      <c r="BN32" s="439">
        <v>125</v>
      </c>
      <c r="BO32" s="440">
        <v>130</v>
      </c>
      <c r="BP32" s="306">
        <v>0</v>
      </c>
      <c r="BQ32" s="306">
        <v>10</v>
      </c>
      <c r="BR32" s="306">
        <v>0</v>
      </c>
      <c r="BS32" s="439">
        <v>145</v>
      </c>
      <c r="BT32" s="440">
        <v>125</v>
      </c>
      <c r="BU32" s="306">
        <v>0</v>
      </c>
      <c r="BV32" s="306">
        <v>5</v>
      </c>
      <c r="BW32" s="306">
        <v>0</v>
      </c>
      <c r="BX32" s="439">
        <v>130</v>
      </c>
      <c r="BY32" s="440">
        <v>120</v>
      </c>
      <c r="BZ32" s="306">
        <v>0</v>
      </c>
      <c r="CA32" s="306">
        <v>0</v>
      </c>
      <c r="CB32" s="306">
        <v>0</v>
      </c>
      <c r="CC32" s="439">
        <v>120</v>
      </c>
      <c r="CD32" s="440">
        <v>100</v>
      </c>
      <c r="CE32" s="306">
        <v>0</v>
      </c>
      <c r="CF32" s="306">
        <v>5</v>
      </c>
      <c r="CG32" s="306">
        <v>0</v>
      </c>
      <c r="CH32" s="439">
        <v>105</v>
      </c>
      <c r="CI32" s="440">
        <v>80</v>
      </c>
      <c r="CJ32" s="306">
        <v>0</v>
      </c>
      <c r="CK32" s="306">
        <v>0</v>
      </c>
      <c r="CL32" s="306">
        <v>0</v>
      </c>
      <c r="CM32" s="439">
        <v>80</v>
      </c>
    </row>
    <row r="33" spans="1:91" s="11" customFormat="1" x14ac:dyDescent="0.2">
      <c r="A33" s="20" t="s">
        <v>28</v>
      </c>
      <c r="B33" s="437">
        <v>55</v>
      </c>
      <c r="C33" s="438">
        <v>45</v>
      </c>
      <c r="D33" s="438">
        <v>35</v>
      </c>
      <c r="E33" s="438">
        <v>0</v>
      </c>
      <c r="F33" s="439">
        <v>135</v>
      </c>
      <c r="G33" s="440">
        <v>55</v>
      </c>
      <c r="H33" s="306">
        <v>50</v>
      </c>
      <c r="I33" s="306">
        <v>20</v>
      </c>
      <c r="J33" s="306">
        <v>0</v>
      </c>
      <c r="K33" s="439">
        <v>120</v>
      </c>
      <c r="L33" s="440">
        <v>70</v>
      </c>
      <c r="M33" s="306">
        <v>55</v>
      </c>
      <c r="N33" s="306">
        <v>35</v>
      </c>
      <c r="O33" s="306">
        <v>0</v>
      </c>
      <c r="P33" s="439">
        <v>160</v>
      </c>
      <c r="Q33" s="440">
        <v>80</v>
      </c>
      <c r="R33" s="306">
        <v>50</v>
      </c>
      <c r="S33" s="306">
        <v>40</v>
      </c>
      <c r="T33" s="306">
        <v>0</v>
      </c>
      <c r="U33" s="439">
        <v>170</v>
      </c>
      <c r="V33" s="440">
        <v>85</v>
      </c>
      <c r="W33" s="306">
        <v>45</v>
      </c>
      <c r="X33" s="306">
        <v>50</v>
      </c>
      <c r="Y33" s="306">
        <v>30</v>
      </c>
      <c r="Z33" s="439">
        <v>210</v>
      </c>
      <c r="AA33" s="440">
        <v>90</v>
      </c>
      <c r="AB33" s="306">
        <v>45</v>
      </c>
      <c r="AC33" s="306">
        <v>65</v>
      </c>
      <c r="AD33" s="306">
        <v>35</v>
      </c>
      <c r="AE33" s="439">
        <v>235</v>
      </c>
      <c r="AF33" s="440">
        <v>105</v>
      </c>
      <c r="AG33" s="306">
        <v>20</v>
      </c>
      <c r="AH33" s="306">
        <v>85</v>
      </c>
      <c r="AI33" s="306">
        <v>15</v>
      </c>
      <c r="AJ33" s="439">
        <v>225</v>
      </c>
      <c r="AK33" s="440">
        <v>115</v>
      </c>
      <c r="AL33" s="306">
        <v>45</v>
      </c>
      <c r="AM33" s="306">
        <v>85</v>
      </c>
      <c r="AN33" s="306">
        <v>15</v>
      </c>
      <c r="AO33" s="439">
        <v>260</v>
      </c>
      <c r="AP33" s="440">
        <v>130</v>
      </c>
      <c r="AQ33" s="306">
        <v>45</v>
      </c>
      <c r="AR33" s="306">
        <v>80</v>
      </c>
      <c r="AS33" s="306">
        <v>10</v>
      </c>
      <c r="AT33" s="439">
        <v>265</v>
      </c>
      <c r="AU33" s="440">
        <v>140</v>
      </c>
      <c r="AV33" s="306">
        <v>45</v>
      </c>
      <c r="AW33" s="306">
        <v>70</v>
      </c>
      <c r="AX33" s="306">
        <v>5</v>
      </c>
      <c r="AY33" s="439">
        <v>260</v>
      </c>
      <c r="AZ33" s="440">
        <v>155</v>
      </c>
      <c r="BA33" s="306">
        <v>60</v>
      </c>
      <c r="BB33" s="306">
        <v>45</v>
      </c>
      <c r="BC33" s="306">
        <v>15</v>
      </c>
      <c r="BD33" s="439">
        <v>275</v>
      </c>
      <c r="BE33" s="440">
        <v>155</v>
      </c>
      <c r="BF33" s="306">
        <v>60</v>
      </c>
      <c r="BG33" s="306">
        <v>65</v>
      </c>
      <c r="BH33" s="306">
        <v>15</v>
      </c>
      <c r="BI33" s="439">
        <v>300</v>
      </c>
      <c r="BJ33" s="440">
        <v>95</v>
      </c>
      <c r="BK33" s="306">
        <v>55</v>
      </c>
      <c r="BL33" s="306">
        <v>55</v>
      </c>
      <c r="BM33" s="306">
        <v>60</v>
      </c>
      <c r="BN33" s="439">
        <v>265</v>
      </c>
      <c r="BO33" s="440">
        <v>100</v>
      </c>
      <c r="BP33" s="306">
        <v>65</v>
      </c>
      <c r="BQ33" s="306">
        <v>0</v>
      </c>
      <c r="BR33" s="306">
        <v>75</v>
      </c>
      <c r="BS33" s="439">
        <v>245</v>
      </c>
      <c r="BT33" s="440">
        <v>65</v>
      </c>
      <c r="BU33" s="306">
        <v>55</v>
      </c>
      <c r="BV33" s="306">
        <v>0</v>
      </c>
      <c r="BW33" s="306">
        <v>70</v>
      </c>
      <c r="BX33" s="439">
        <v>190</v>
      </c>
      <c r="BY33" s="440">
        <v>65</v>
      </c>
      <c r="BZ33" s="306">
        <v>55</v>
      </c>
      <c r="CA33" s="306">
        <v>0</v>
      </c>
      <c r="CB33" s="306">
        <v>70</v>
      </c>
      <c r="CC33" s="439">
        <v>190</v>
      </c>
      <c r="CD33" s="440">
        <v>85</v>
      </c>
      <c r="CE33" s="306">
        <v>55</v>
      </c>
      <c r="CF33" s="306">
        <v>0</v>
      </c>
      <c r="CG33" s="306">
        <v>75</v>
      </c>
      <c r="CH33" s="439">
        <v>215</v>
      </c>
      <c r="CI33" s="440">
        <v>95</v>
      </c>
      <c r="CJ33" s="306">
        <v>55</v>
      </c>
      <c r="CK33" s="306">
        <v>0</v>
      </c>
      <c r="CL33" s="306">
        <v>70</v>
      </c>
      <c r="CM33" s="439">
        <v>225</v>
      </c>
    </row>
    <row r="34" spans="1:91" s="11" customFormat="1" ht="20.100000000000001" customHeight="1" x14ac:dyDescent="0.2">
      <c r="A34" s="20" t="s">
        <v>29</v>
      </c>
      <c r="B34" s="437">
        <v>135</v>
      </c>
      <c r="C34" s="438">
        <v>45</v>
      </c>
      <c r="D34" s="438">
        <v>65</v>
      </c>
      <c r="E34" s="438">
        <v>0</v>
      </c>
      <c r="F34" s="439">
        <v>245</v>
      </c>
      <c r="G34" s="440">
        <v>130</v>
      </c>
      <c r="H34" s="306">
        <v>85</v>
      </c>
      <c r="I34" s="306">
        <v>85</v>
      </c>
      <c r="J34" s="306">
        <v>15</v>
      </c>
      <c r="K34" s="439">
        <v>315</v>
      </c>
      <c r="L34" s="440">
        <v>105</v>
      </c>
      <c r="M34" s="306">
        <v>115</v>
      </c>
      <c r="N34" s="306">
        <v>80</v>
      </c>
      <c r="O34" s="306">
        <v>45</v>
      </c>
      <c r="P34" s="439">
        <v>345</v>
      </c>
      <c r="Q34" s="440">
        <v>120</v>
      </c>
      <c r="R34" s="306">
        <v>80</v>
      </c>
      <c r="S34" s="306">
        <v>95</v>
      </c>
      <c r="T34" s="306">
        <v>45</v>
      </c>
      <c r="U34" s="439">
        <v>335</v>
      </c>
      <c r="V34" s="440">
        <v>110</v>
      </c>
      <c r="W34" s="306">
        <v>85</v>
      </c>
      <c r="X34" s="306">
        <v>135</v>
      </c>
      <c r="Y34" s="306">
        <v>100</v>
      </c>
      <c r="Z34" s="439">
        <v>430</v>
      </c>
      <c r="AA34" s="440">
        <v>115</v>
      </c>
      <c r="AB34" s="306">
        <v>70</v>
      </c>
      <c r="AC34" s="306">
        <v>35</v>
      </c>
      <c r="AD34" s="306">
        <v>150</v>
      </c>
      <c r="AE34" s="439">
        <v>365</v>
      </c>
      <c r="AF34" s="440">
        <v>115</v>
      </c>
      <c r="AG34" s="306">
        <v>45</v>
      </c>
      <c r="AH34" s="306">
        <v>45</v>
      </c>
      <c r="AI34" s="306">
        <v>175</v>
      </c>
      <c r="AJ34" s="439">
        <v>385</v>
      </c>
      <c r="AK34" s="440">
        <v>110</v>
      </c>
      <c r="AL34" s="306">
        <v>55</v>
      </c>
      <c r="AM34" s="306">
        <v>60</v>
      </c>
      <c r="AN34" s="306">
        <v>210</v>
      </c>
      <c r="AO34" s="439">
        <v>435</v>
      </c>
      <c r="AP34" s="440">
        <v>405</v>
      </c>
      <c r="AQ34" s="306">
        <v>120</v>
      </c>
      <c r="AR34" s="306">
        <v>45</v>
      </c>
      <c r="AS34" s="306">
        <v>25</v>
      </c>
      <c r="AT34" s="439">
        <v>590</v>
      </c>
      <c r="AU34" s="440">
        <v>500</v>
      </c>
      <c r="AV34" s="306">
        <v>120</v>
      </c>
      <c r="AW34" s="306">
        <v>20</v>
      </c>
      <c r="AX34" s="306">
        <v>25</v>
      </c>
      <c r="AY34" s="439">
        <v>665</v>
      </c>
      <c r="AZ34" s="440">
        <v>480</v>
      </c>
      <c r="BA34" s="306">
        <v>120</v>
      </c>
      <c r="BB34" s="306">
        <v>10</v>
      </c>
      <c r="BC34" s="306">
        <v>20</v>
      </c>
      <c r="BD34" s="439">
        <v>630</v>
      </c>
      <c r="BE34" s="440">
        <v>505</v>
      </c>
      <c r="BF34" s="306">
        <v>125</v>
      </c>
      <c r="BG34" s="306">
        <v>5</v>
      </c>
      <c r="BH34" s="306">
        <v>20</v>
      </c>
      <c r="BI34" s="439">
        <v>655</v>
      </c>
      <c r="BJ34" s="440">
        <v>500</v>
      </c>
      <c r="BK34" s="306">
        <v>135</v>
      </c>
      <c r="BL34" s="306">
        <v>0</v>
      </c>
      <c r="BM34" s="306">
        <v>20</v>
      </c>
      <c r="BN34" s="439">
        <v>655</v>
      </c>
      <c r="BO34" s="440">
        <v>510</v>
      </c>
      <c r="BP34" s="306">
        <v>65</v>
      </c>
      <c r="BQ34" s="306">
        <v>0</v>
      </c>
      <c r="BR34" s="306">
        <v>90</v>
      </c>
      <c r="BS34" s="439">
        <v>670</v>
      </c>
      <c r="BT34" s="440">
        <v>490</v>
      </c>
      <c r="BU34" s="306">
        <v>60</v>
      </c>
      <c r="BV34" s="306">
        <v>0</v>
      </c>
      <c r="BW34" s="306">
        <v>85</v>
      </c>
      <c r="BX34" s="439">
        <v>640</v>
      </c>
      <c r="BY34" s="440">
        <v>395</v>
      </c>
      <c r="BZ34" s="306">
        <v>75</v>
      </c>
      <c r="CA34" s="306">
        <v>5</v>
      </c>
      <c r="CB34" s="306">
        <v>180</v>
      </c>
      <c r="CC34" s="439">
        <v>650</v>
      </c>
      <c r="CD34" s="440">
        <v>390</v>
      </c>
      <c r="CE34" s="306">
        <v>65</v>
      </c>
      <c r="CF34" s="306">
        <v>0</v>
      </c>
      <c r="CG34" s="306">
        <v>160</v>
      </c>
      <c r="CH34" s="439">
        <v>615</v>
      </c>
      <c r="CI34" s="440">
        <v>390</v>
      </c>
      <c r="CJ34" s="306">
        <v>65</v>
      </c>
      <c r="CK34" s="306">
        <v>0</v>
      </c>
      <c r="CL34" s="306">
        <v>145</v>
      </c>
      <c r="CM34" s="439">
        <v>600</v>
      </c>
    </row>
    <row r="35" spans="1:91" s="11" customFormat="1" x14ac:dyDescent="0.2">
      <c r="A35" s="20" t="s">
        <v>30</v>
      </c>
      <c r="B35" s="437">
        <v>20</v>
      </c>
      <c r="C35" s="438">
        <v>45</v>
      </c>
      <c r="D35" s="438">
        <v>5</v>
      </c>
      <c r="E35" s="438">
        <v>0</v>
      </c>
      <c r="F35" s="439">
        <v>70</v>
      </c>
      <c r="G35" s="440">
        <v>25</v>
      </c>
      <c r="H35" s="306">
        <v>50</v>
      </c>
      <c r="I35" s="306">
        <v>15</v>
      </c>
      <c r="J35" s="306">
        <v>0</v>
      </c>
      <c r="K35" s="439">
        <v>90</v>
      </c>
      <c r="L35" s="440">
        <v>35</v>
      </c>
      <c r="M35" s="306">
        <v>25</v>
      </c>
      <c r="N35" s="306">
        <v>30</v>
      </c>
      <c r="O35" s="306">
        <v>0</v>
      </c>
      <c r="P35" s="439">
        <v>90</v>
      </c>
      <c r="Q35" s="440">
        <v>30</v>
      </c>
      <c r="R35" s="306">
        <v>40</v>
      </c>
      <c r="S35" s="306">
        <v>45</v>
      </c>
      <c r="T35" s="306">
        <v>0</v>
      </c>
      <c r="U35" s="439">
        <v>115</v>
      </c>
      <c r="V35" s="440">
        <v>30</v>
      </c>
      <c r="W35" s="306">
        <v>40</v>
      </c>
      <c r="X35" s="306">
        <v>40</v>
      </c>
      <c r="Y35" s="306">
        <v>30</v>
      </c>
      <c r="Z35" s="439">
        <v>140</v>
      </c>
      <c r="AA35" s="440">
        <v>40</v>
      </c>
      <c r="AB35" s="306">
        <v>50</v>
      </c>
      <c r="AC35" s="306">
        <v>10</v>
      </c>
      <c r="AD35" s="306">
        <v>40</v>
      </c>
      <c r="AE35" s="439">
        <v>145</v>
      </c>
      <c r="AF35" s="440">
        <v>50</v>
      </c>
      <c r="AG35" s="306">
        <v>50</v>
      </c>
      <c r="AH35" s="306">
        <v>45</v>
      </c>
      <c r="AI35" s="306">
        <v>45</v>
      </c>
      <c r="AJ35" s="439">
        <v>185</v>
      </c>
      <c r="AK35" s="440">
        <v>55</v>
      </c>
      <c r="AL35" s="306">
        <v>65</v>
      </c>
      <c r="AM35" s="306">
        <v>90</v>
      </c>
      <c r="AN35" s="306">
        <v>45</v>
      </c>
      <c r="AO35" s="439">
        <v>250</v>
      </c>
      <c r="AP35" s="440">
        <v>75</v>
      </c>
      <c r="AQ35" s="306">
        <v>60</v>
      </c>
      <c r="AR35" s="306">
        <v>100</v>
      </c>
      <c r="AS35" s="306">
        <v>65</v>
      </c>
      <c r="AT35" s="439">
        <v>300</v>
      </c>
      <c r="AU35" s="440">
        <v>75</v>
      </c>
      <c r="AV35" s="306">
        <v>75</v>
      </c>
      <c r="AW35" s="306">
        <v>55</v>
      </c>
      <c r="AX35" s="306">
        <v>95</v>
      </c>
      <c r="AY35" s="439">
        <v>300</v>
      </c>
      <c r="AZ35" s="440">
        <v>90</v>
      </c>
      <c r="BA35" s="306">
        <v>60</v>
      </c>
      <c r="BB35" s="306">
        <v>10</v>
      </c>
      <c r="BC35" s="306">
        <v>50</v>
      </c>
      <c r="BD35" s="439">
        <v>210</v>
      </c>
      <c r="BE35" s="440">
        <v>95</v>
      </c>
      <c r="BF35" s="306">
        <v>65</v>
      </c>
      <c r="BG35" s="306">
        <v>15</v>
      </c>
      <c r="BH35" s="306">
        <v>45</v>
      </c>
      <c r="BI35" s="439">
        <v>215</v>
      </c>
      <c r="BJ35" s="440">
        <v>90</v>
      </c>
      <c r="BK35" s="306">
        <v>60</v>
      </c>
      <c r="BL35" s="306">
        <v>25</v>
      </c>
      <c r="BM35" s="306">
        <v>45</v>
      </c>
      <c r="BN35" s="439">
        <v>220</v>
      </c>
      <c r="BO35" s="440">
        <v>90</v>
      </c>
      <c r="BP35" s="306">
        <v>55</v>
      </c>
      <c r="BQ35" s="306">
        <v>15</v>
      </c>
      <c r="BR35" s="306">
        <v>35</v>
      </c>
      <c r="BS35" s="439">
        <v>195</v>
      </c>
      <c r="BT35" s="440">
        <v>85</v>
      </c>
      <c r="BU35" s="306">
        <v>60</v>
      </c>
      <c r="BV35" s="306">
        <v>10</v>
      </c>
      <c r="BW35" s="306">
        <v>30</v>
      </c>
      <c r="BX35" s="439">
        <v>185</v>
      </c>
      <c r="BY35" s="440">
        <v>95</v>
      </c>
      <c r="BZ35" s="306">
        <v>60</v>
      </c>
      <c r="CA35" s="306">
        <v>15</v>
      </c>
      <c r="CB35" s="306">
        <v>35</v>
      </c>
      <c r="CC35" s="439">
        <v>210</v>
      </c>
      <c r="CD35" s="440">
        <v>110</v>
      </c>
      <c r="CE35" s="306">
        <v>60</v>
      </c>
      <c r="CF35" s="306">
        <v>30</v>
      </c>
      <c r="CG35" s="306">
        <v>40</v>
      </c>
      <c r="CH35" s="439">
        <v>240</v>
      </c>
      <c r="CI35" s="440">
        <v>155</v>
      </c>
      <c r="CJ35" s="306">
        <v>5</v>
      </c>
      <c r="CK35" s="306">
        <v>30</v>
      </c>
      <c r="CL35" s="306">
        <v>40</v>
      </c>
      <c r="CM35" s="439">
        <v>235</v>
      </c>
    </row>
    <row r="36" spans="1:91" s="11" customFormat="1" x14ac:dyDescent="0.2">
      <c r="A36" s="20" t="s">
        <v>31</v>
      </c>
      <c r="B36" s="437">
        <v>25</v>
      </c>
      <c r="C36" s="438">
        <v>0</v>
      </c>
      <c r="D36" s="438">
        <v>10</v>
      </c>
      <c r="E36" s="438">
        <v>0</v>
      </c>
      <c r="F36" s="439">
        <v>35</v>
      </c>
      <c r="G36" s="440">
        <v>45</v>
      </c>
      <c r="H36" s="306">
        <v>0</v>
      </c>
      <c r="I36" s="306">
        <v>65</v>
      </c>
      <c r="J36" s="306">
        <v>0</v>
      </c>
      <c r="K36" s="439">
        <v>110</v>
      </c>
      <c r="L36" s="440">
        <v>115</v>
      </c>
      <c r="M36" s="306">
        <v>25</v>
      </c>
      <c r="N36" s="306">
        <v>0</v>
      </c>
      <c r="O36" s="306">
        <v>20</v>
      </c>
      <c r="P36" s="439">
        <v>160</v>
      </c>
      <c r="Q36" s="440">
        <v>210</v>
      </c>
      <c r="R36" s="306">
        <v>30</v>
      </c>
      <c r="S36" s="306">
        <v>0</v>
      </c>
      <c r="T36" s="306">
        <v>0</v>
      </c>
      <c r="U36" s="439">
        <v>240</v>
      </c>
      <c r="V36" s="440">
        <v>180</v>
      </c>
      <c r="W36" s="306">
        <v>25</v>
      </c>
      <c r="X36" s="306">
        <v>0</v>
      </c>
      <c r="Y36" s="306">
        <v>5</v>
      </c>
      <c r="Z36" s="439">
        <v>215</v>
      </c>
      <c r="AA36" s="440">
        <v>215</v>
      </c>
      <c r="AB36" s="306">
        <v>25</v>
      </c>
      <c r="AC36" s="306">
        <v>0</v>
      </c>
      <c r="AD36" s="306">
        <v>5</v>
      </c>
      <c r="AE36" s="439">
        <v>245</v>
      </c>
      <c r="AF36" s="440">
        <v>215</v>
      </c>
      <c r="AG36" s="306">
        <v>30</v>
      </c>
      <c r="AH36" s="306">
        <v>0</v>
      </c>
      <c r="AI36" s="306">
        <v>10</v>
      </c>
      <c r="AJ36" s="439">
        <v>250</v>
      </c>
      <c r="AK36" s="440">
        <v>225</v>
      </c>
      <c r="AL36" s="306">
        <v>30</v>
      </c>
      <c r="AM36" s="306">
        <v>0</v>
      </c>
      <c r="AN36" s="306">
        <v>5</v>
      </c>
      <c r="AO36" s="439">
        <v>265</v>
      </c>
      <c r="AP36" s="440">
        <v>230</v>
      </c>
      <c r="AQ36" s="306">
        <v>30</v>
      </c>
      <c r="AR36" s="306">
        <v>10</v>
      </c>
      <c r="AS36" s="306">
        <v>10</v>
      </c>
      <c r="AT36" s="439">
        <v>275</v>
      </c>
      <c r="AU36" s="440">
        <v>225</v>
      </c>
      <c r="AV36" s="306">
        <v>40</v>
      </c>
      <c r="AW36" s="306">
        <v>15</v>
      </c>
      <c r="AX36" s="306">
        <v>10</v>
      </c>
      <c r="AY36" s="439">
        <v>295</v>
      </c>
      <c r="AZ36" s="440">
        <v>225</v>
      </c>
      <c r="BA36" s="306">
        <v>40</v>
      </c>
      <c r="BB36" s="306">
        <v>10</v>
      </c>
      <c r="BC36" s="306">
        <v>0</v>
      </c>
      <c r="BD36" s="439">
        <v>275</v>
      </c>
      <c r="BE36" s="440">
        <v>220</v>
      </c>
      <c r="BF36" s="306">
        <v>40</v>
      </c>
      <c r="BG36" s="306">
        <v>10</v>
      </c>
      <c r="BH36" s="306">
        <v>15</v>
      </c>
      <c r="BI36" s="439">
        <v>285</v>
      </c>
      <c r="BJ36" s="440">
        <v>170</v>
      </c>
      <c r="BK36" s="306">
        <v>45</v>
      </c>
      <c r="BL36" s="306">
        <v>0</v>
      </c>
      <c r="BM36" s="306">
        <v>5</v>
      </c>
      <c r="BN36" s="439">
        <v>220</v>
      </c>
      <c r="BO36" s="440">
        <v>175</v>
      </c>
      <c r="BP36" s="306">
        <v>30</v>
      </c>
      <c r="BQ36" s="306">
        <v>0</v>
      </c>
      <c r="BR36" s="306">
        <v>10</v>
      </c>
      <c r="BS36" s="439">
        <v>215</v>
      </c>
      <c r="BT36" s="440">
        <v>175</v>
      </c>
      <c r="BU36" s="306">
        <v>60</v>
      </c>
      <c r="BV36" s="306">
        <v>0</v>
      </c>
      <c r="BW36" s="306">
        <v>10</v>
      </c>
      <c r="BX36" s="439">
        <v>245</v>
      </c>
      <c r="BY36" s="440">
        <v>210</v>
      </c>
      <c r="BZ36" s="306">
        <v>25</v>
      </c>
      <c r="CA36" s="306">
        <v>0</v>
      </c>
      <c r="CB36" s="306">
        <v>10</v>
      </c>
      <c r="CC36" s="439">
        <v>250</v>
      </c>
      <c r="CD36" s="440">
        <v>215</v>
      </c>
      <c r="CE36" s="306">
        <v>40</v>
      </c>
      <c r="CF36" s="306">
        <v>0</v>
      </c>
      <c r="CG36" s="306">
        <v>0</v>
      </c>
      <c r="CH36" s="439">
        <v>260</v>
      </c>
      <c r="CI36" s="440">
        <v>220</v>
      </c>
      <c r="CJ36" s="306">
        <v>35</v>
      </c>
      <c r="CK36" s="306">
        <v>0</v>
      </c>
      <c r="CL36" s="306">
        <v>5</v>
      </c>
      <c r="CM36" s="439">
        <v>260</v>
      </c>
    </row>
    <row r="37" spans="1:91" s="11" customFormat="1" x14ac:dyDescent="0.2">
      <c r="A37" s="22" t="s">
        <v>32</v>
      </c>
      <c r="B37" s="443">
        <v>125</v>
      </c>
      <c r="C37" s="444">
        <v>15</v>
      </c>
      <c r="D37" s="444">
        <v>0</v>
      </c>
      <c r="E37" s="444">
        <v>0</v>
      </c>
      <c r="F37" s="445">
        <v>140</v>
      </c>
      <c r="G37" s="446">
        <v>145</v>
      </c>
      <c r="H37" s="447">
        <v>65</v>
      </c>
      <c r="I37" s="447">
        <v>0</v>
      </c>
      <c r="J37" s="447">
        <v>0</v>
      </c>
      <c r="K37" s="445">
        <v>210</v>
      </c>
      <c r="L37" s="446">
        <v>150</v>
      </c>
      <c r="M37" s="447">
        <v>50</v>
      </c>
      <c r="N37" s="447">
        <v>0</v>
      </c>
      <c r="O37" s="447">
        <v>0</v>
      </c>
      <c r="P37" s="445">
        <v>200</v>
      </c>
      <c r="Q37" s="446">
        <v>160</v>
      </c>
      <c r="R37" s="447">
        <v>45</v>
      </c>
      <c r="S37" s="447">
        <v>0</v>
      </c>
      <c r="T37" s="447">
        <v>0</v>
      </c>
      <c r="U37" s="445">
        <v>210</v>
      </c>
      <c r="V37" s="446">
        <v>215</v>
      </c>
      <c r="W37" s="447">
        <v>40</v>
      </c>
      <c r="X37" s="447">
        <v>0</v>
      </c>
      <c r="Y37" s="447">
        <v>15</v>
      </c>
      <c r="Z37" s="445">
        <v>270</v>
      </c>
      <c r="AA37" s="446">
        <v>265</v>
      </c>
      <c r="AB37" s="447">
        <v>40</v>
      </c>
      <c r="AC37" s="447">
        <v>0</v>
      </c>
      <c r="AD37" s="447">
        <v>20</v>
      </c>
      <c r="AE37" s="445">
        <v>325</v>
      </c>
      <c r="AF37" s="446">
        <v>220</v>
      </c>
      <c r="AG37" s="447">
        <v>45</v>
      </c>
      <c r="AH37" s="447">
        <v>0</v>
      </c>
      <c r="AI37" s="447">
        <v>85</v>
      </c>
      <c r="AJ37" s="445">
        <v>350</v>
      </c>
      <c r="AK37" s="446">
        <v>230</v>
      </c>
      <c r="AL37" s="447">
        <v>45</v>
      </c>
      <c r="AM37" s="447">
        <v>0</v>
      </c>
      <c r="AN37" s="447">
        <v>95</v>
      </c>
      <c r="AO37" s="445">
        <v>370</v>
      </c>
      <c r="AP37" s="446">
        <v>235</v>
      </c>
      <c r="AQ37" s="447">
        <v>50</v>
      </c>
      <c r="AR37" s="447">
        <v>0</v>
      </c>
      <c r="AS37" s="447">
        <v>100</v>
      </c>
      <c r="AT37" s="445">
        <v>385</v>
      </c>
      <c r="AU37" s="446">
        <v>205</v>
      </c>
      <c r="AV37" s="447">
        <v>50</v>
      </c>
      <c r="AW37" s="447">
        <v>0</v>
      </c>
      <c r="AX37" s="447">
        <v>70</v>
      </c>
      <c r="AY37" s="445">
        <v>320</v>
      </c>
      <c r="AZ37" s="446">
        <v>225</v>
      </c>
      <c r="BA37" s="447">
        <v>45</v>
      </c>
      <c r="BB37" s="447">
        <v>0</v>
      </c>
      <c r="BC37" s="447">
        <v>60</v>
      </c>
      <c r="BD37" s="445">
        <v>330</v>
      </c>
      <c r="BE37" s="446">
        <v>240</v>
      </c>
      <c r="BF37" s="447">
        <v>45</v>
      </c>
      <c r="BG37" s="447">
        <v>10</v>
      </c>
      <c r="BH37" s="447">
        <v>25</v>
      </c>
      <c r="BI37" s="445">
        <v>320</v>
      </c>
      <c r="BJ37" s="446">
        <v>285</v>
      </c>
      <c r="BK37" s="447">
        <v>20</v>
      </c>
      <c r="BL37" s="447">
        <v>20</v>
      </c>
      <c r="BM37" s="447">
        <v>10</v>
      </c>
      <c r="BN37" s="445">
        <v>330</v>
      </c>
      <c r="BO37" s="446">
        <v>260</v>
      </c>
      <c r="BP37" s="447">
        <v>10</v>
      </c>
      <c r="BQ37" s="447">
        <v>25</v>
      </c>
      <c r="BR37" s="447">
        <v>20</v>
      </c>
      <c r="BS37" s="445">
        <v>315</v>
      </c>
      <c r="BT37" s="446">
        <v>315</v>
      </c>
      <c r="BU37" s="447">
        <v>5</v>
      </c>
      <c r="BV37" s="447">
        <v>20</v>
      </c>
      <c r="BW37" s="447">
        <v>15</v>
      </c>
      <c r="BX37" s="445">
        <v>355</v>
      </c>
      <c r="BY37" s="446">
        <v>355</v>
      </c>
      <c r="BZ37" s="447">
        <v>25</v>
      </c>
      <c r="CA37" s="447">
        <v>20</v>
      </c>
      <c r="CB37" s="447">
        <v>10</v>
      </c>
      <c r="CC37" s="445">
        <v>415</v>
      </c>
      <c r="CD37" s="446">
        <v>335</v>
      </c>
      <c r="CE37" s="447">
        <v>45</v>
      </c>
      <c r="CF37" s="447">
        <v>95</v>
      </c>
      <c r="CG37" s="447">
        <v>30</v>
      </c>
      <c r="CH37" s="445">
        <v>505</v>
      </c>
      <c r="CI37" s="446">
        <v>330</v>
      </c>
      <c r="CJ37" s="447">
        <v>50</v>
      </c>
      <c r="CK37" s="447">
        <v>75</v>
      </c>
      <c r="CL37" s="447">
        <v>25</v>
      </c>
      <c r="CM37" s="445">
        <v>480</v>
      </c>
    </row>
    <row r="38" spans="1:91" x14ac:dyDescent="0.2">
      <c r="A38" s="690"/>
      <c r="B38" s="690"/>
      <c r="C38" s="690"/>
      <c r="D38" s="690"/>
      <c r="E38" s="690"/>
      <c r="F38" s="690"/>
    </row>
    <row r="39" spans="1:91" x14ac:dyDescent="0.2">
      <c r="A39" s="58" t="s">
        <v>274</v>
      </c>
      <c r="B39" s="67"/>
      <c r="C39" s="67"/>
      <c r="D39" s="67"/>
      <c r="E39" s="67"/>
      <c r="F39" s="67"/>
    </row>
    <row r="41" spans="1:91" x14ac:dyDescent="0.2">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row>
    <row r="42" spans="1:91" x14ac:dyDescent="0.2">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row>
    <row r="43" spans="1:91" x14ac:dyDescent="0.2">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row>
    <row r="44" spans="1:91" x14ac:dyDescent="0.2">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row>
    <row r="45" spans="1:91" x14ac:dyDescent="0.2">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row>
    <row r="46" spans="1:91" x14ac:dyDescent="0.2">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row>
    <row r="47" spans="1:91" x14ac:dyDescent="0.2">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row>
    <row r="48" spans="1:91" x14ac:dyDescent="0.2">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row>
    <row r="49" spans="7:91" x14ac:dyDescent="0.2">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row>
    <row r="50" spans="7:91" x14ac:dyDescent="0.2">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row>
    <row r="51" spans="7:91" x14ac:dyDescent="0.2">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row>
    <row r="52" spans="7:91" x14ac:dyDescent="0.2">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row>
    <row r="53" spans="7:91" x14ac:dyDescent="0.2">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row>
    <row r="54" spans="7:91" x14ac:dyDescent="0.2">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row>
    <row r="55" spans="7:91" x14ac:dyDescent="0.2">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row>
    <row r="56" spans="7:91" x14ac:dyDescent="0.2">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row>
    <row r="57" spans="7:91" x14ac:dyDescent="0.2">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row>
    <row r="58" spans="7:91" x14ac:dyDescent="0.2">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row>
    <row r="59" spans="7:91" x14ac:dyDescent="0.2">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row>
    <row r="60" spans="7:91" x14ac:dyDescent="0.2">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row>
    <row r="61" spans="7:91" x14ac:dyDescent="0.2">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row>
    <row r="62" spans="7:91" x14ac:dyDescent="0.2">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row>
    <row r="63" spans="7:91" x14ac:dyDescent="0.2">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row>
    <row r="64" spans="7:91" x14ac:dyDescent="0.2">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row>
    <row r="65" spans="7:91" x14ac:dyDescent="0.2">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row>
    <row r="66" spans="7:91" x14ac:dyDescent="0.2">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row>
    <row r="67" spans="7:91" x14ac:dyDescent="0.2">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row>
    <row r="68" spans="7:91" x14ac:dyDescent="0.2">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row>
    <row r="69" spans="7:91" x14ac:dyDescent="0.2">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row>
    <row r="70" spans="7:91" x14ac:dyDescent="0.2">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row>
    <row r="71" spans="7:91" x14ac:dyDescent="0.2">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row>
    <row r="72" spans="7:91" x14ac:dyDescent="0.2">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row>
    <row r="73" spans="7:91" x14ac:dyDescent="0.2">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row>
    <row r="74" spans="7:91" x14ac:dyDescent="0.2">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row>
    <row r="75" spans="7:91" x14ac:dyDescent="0.2">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row>
    <row r="76" spans="7:91" x14ac:dyDescent="0.2">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row>
    <row r="77" spans="7:91" x14ac:dyDescent="0.2">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row>
    <row r="78" spans="7:91" x14ac:dyDescent="0.2">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row>
    <row r="79" spans="7:91" x14ac:dyDescent="0.2">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row>
    <row r="80" spans="7:91" x14ac:dyDescent="0.2">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row>
  </sheetData>
  <mergeCells count="20">
    <mergeCell ref="A38:F38"/>
    <mergeCell ref="BE3:BI3"/>
    <mergeCell ref="BJ3:BN3"/>
    <mergeCell ref="BO3:BS3"/>
    <mergeCell ref="BT3:BX3"/>
    <mergeCell ref="A3:A4"/>
    <mergeCell ref="B3:F3"/>
    <mergeCell ref="G3:K3"/>
    <mergeCell ref="L3:P3"/>
    <mergeCell ref="Q3:U3"/>
    <mergeCell ref="V3:Z3"/>
    <mergeCell ref="CI3:CM3"/>
    <mergeCell ref="BY3:CC3"/>
    <mergeCell ref="CD3:CH3"/>
    <mergeCell ref="AA3:AE3"/>
    <mergeCell ref="AF3:AJ3"/>
    <mergeCell ref="AK3:AO3"/>
    <mergeCell ref="AP3:AT3"/>
    <mergeCell ref="AU3:AY3"/>
    <mergeCell ref="AZ3:BD3"/>
  </mergeCells>
  <hyperlinks>
    <hyperlink ref="L1" location="Contents!A1" display="Back to contents"/>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R119"/>
  <sheetViews>
    <sheetView showGridLines="0" zoomScaleNormal="100" workbookViewId="0">
      <selection activeCell="A22" sqref="A22"/>
    </sheetView>
  </sheetViews>
  <sheetFormatPr defaultColWidth="13" defaultRowHeight="12.75" x14ac:dyDescent="0.2"/>
  <cols>
    <col min="1" max="1" customWidth="true" style="47" width="22.42578125" collapsed="false"/>
    <col min="2" max="6" customWidth="true" style="64" width="10.7109375" collapsed="false"/>
    <col min="7" max="11" customWidth="true" style="47" width="10.7109375" collapsed="false"/>
    <col min="12" max="91" customWidth="true" style="47" width="11.42578125" collapsed="false"/>
    <col min="92" max="92" customWidth="true" style="47" width="10.140625" collapsed="false"/>
    <col min="93" max="234" customWidth="true" style="47" width="11.42578125" collapsed="false"/>
    <col min="235" max="235" customWidth="true" style="47" width="25.0" collapsed="false"/>
    <col min="236" max="254" customWidth="true" style="47" width="11.42578125" collapsed="false"/>
    <col min="255" max="16384" style="47" width="13.0" collapsed="false"/>
  </cols>
  <sheetData>
    <row r="1" spans="1:96" x14ac:dyDescent="0.2">
      <c r="A1" s="51" t="s">
        <v>339</v>
      </c>
      <c r="F1" s="65"/>
    </row>
    <row r="2" spans="1:96" x14ac:dyDescent="0.2">
      <c r="A2" s="420"/>
      <c r="B2" s="66"/>
      <c r="C2" s="66"/>
      <c r="D2" s="66"/>
      <c r="E2" s="66"/>
      <c r="L2" s="159" t="s">
        <v>131</v>
      </c>
      <c r="M2" s="65"/>
      <c r="CI2" s="257"/>
      <c r="CJ2" s="257"/>
      <c r="CK2" s="257"/>
      <c r="CL2" s="257"/>
      <c r="CM2" s="257"/>
    </row>
    <row r="3" spans="1:96" s="11" customFormat="1" ht="15" customHeight="1" x14ac:dyDescent="0.2">
      <c r="A3" s="635"/>
      <c r="B3" s="704" t="s">
        <v>275</v>
      </c>
      <c r="C3" s="705"/>
      <c r="D3" s="705"/>
      <c r="E3" s="705"/>
      <c r="F3" s="706"/>
      <c r="G3" s="707" t="s">
        <v>276</v>
      </c>
      <c r="H3" s="708"/>
      <c r="I3" s="708"/>
      <c r="J3" s="708"/>
      <c r="K3" s="709"/>
      <c r="L3" s="704" t="s">
        <v>277</v>
      </c>
      <c r="M3" s="705"/>
      <c r="N3" s="705"/>
      <c r="O3" s="705"/>
      <c r="P3" s="706"/>
      <c r="Q3" s="707" t="s">
        <v>278</v>
      </c>
      <c r="R3" s="708"/>
      <c r="S3" s="708"/>
      <c r="T3" s="708"/>
      <c r="U3" s="709"/>
      <c r="V3" s="704" t="s">
        <v>279</v>
      </c>
      <c r="W3" s="705"/>
      <c r="X3" s="705"/>
      <c r="Y3" s="705"/>
      <c r="Z3" s="706"/>
      <c r="AA3" s="707" t="s">
        <v>280</v>
      </c>
      <c r="AB3" s="708"/>
      <c r="AC3" s="708"/>
      <c r="AD3" s="708"/>
      <c r="AE3" s="709"/>
      <c r="AF3" s="704" t="s">
        <v>281</v>
      </c>
      <c r="AG3" s="705"/>
      <c r="AH3" s="705"/>
      <c r="AI3" s="705"/>
      <c r="AJ3" s="706"/>
      <c r="AK3" s="707" t="s">
        <v>282</v>
      </c>
      <c r="AL3" s="708"/>
      <c r="AM3" s="708"/>
      <c r="AN3" s="708"/>
      <c r="AO3" s="709"/>
      <c r="AP3" s="704" t="s">
        <v>283</v>
      </c>
      <c r="AQ3" s="705"/>
      <c r="AR3" s="705"/>
      <c r="AS3" s="705"/>
      <c r="AT3" s="706"/>
      <c r="AU3" s="707" t="s">
        <v>284</v>
      </c>
      <c r="AV3" s="708"/>
      <c r="AW3" s="708"/>
      <c r="AX3" s="708"/>
      <c r="AY3" s="709"/>
      <c r="AZ3" s="704" t="s">
        <v>285</v>
      </c>
      <c r="BA3" s="705"/>
      <c r="BB3" s="705"/>
      <c r="BC3" s="705"/>
      <c r="BD3" s="706"/>
      <c r="BE3" s="707" t="s">
        <v>286</v>
      </c>
      <c r="BF3" s="708"/>
      <c r="BG3" s="708"/>
      <c r="BH3" s="708"/>
      <c r="BI3" s="709"/>
      <c r="BJ3" s="704" t="s">
        <v>287</v>
      </c>
      <c r="BK3" s="705"/>
      <c r="BL3" s="705"/>
      <c r="BM3" s="705"/>
      <c r="BN3" s="706"/>
      <c r="BO3" s="707" t="s">
        <v>288</v>
      </c>
      <c r="BP3" s="708"/>
      <c r="BQ3" s="708"/>
      <c r="BR3" s="708"/>
      <c r="BS3" s="709"/>
      <c r="BT3" s="704" t="s">
        <v>289</v>
      </c>
      <c r="BU3" s="705"/>
      <c r="BV3" s="705"/>
      <c r="BW3" s="705"/>
      <c r="BX3" s="706"/>
      <c r="BY3" s="707" t="s">
        <v>262</v>
      </c>
      <c r="BZ3" s="708"/>
      <c r="CA3" s="708"/>
      <c r="CB3" s="708"/>
      <c r="CC3" s="709"/>
      <c r="CD3" s="704" t="s">
        <v>268</v>
      </c>
      <c r="CE3" s="705"/>
      <c r="CF3" s="705"/>
      <c r="CG3" s="705"/>
      <c r="CH3" s="706"/>
      <c r="CI3" s="704" t="s">
        <v>389</v>
      </c>
      <c r="CJ3" s="705"/>
      <c r="CK3" s="705"/>
      <c r="CL3" s="705"/>
      <c r="CM3" s="706"/>
    </row>
    <row r="4" spans="1:96" s="11" customFormat="1" ht="39.75" customHeight="1" x14ac:dyDescent="0.2">
      <c r="A4" s="710"/>
      <c r="B4" s="78" t="s">
        <v>187</v>
      </c>
      <c r="C4" s="78" t="s">
        <v>186</v>
      </c>
      <c r="D4" s="78" t="s">
        <v>0</v>
      </c>
      <c r="E4" s="78" t="s">
        <v>34</v>
      </c>
      <c r="F4" s="78" t="s">
        <v>42</v>
      </c>
      <c r="G4" s="78" t="s">
        <v>187</v>
      </c>
      <c r="H4" s="78" t="s">
        <v>186</v>
      </c>
      <c r="I4" s="78" t="s">
        <v>0</v>
      </c>
      <c r="J4" s="78" t="s">
        <v>34</v>
      </c>
      <c r="K4" s="78" t="s">
        <v>42</v>
      </c>
      <c r="L4" s="78" t="s">
        <v>187</v>
      </c>
      <c r="M4" s="78" t="s">
        <v>186</v>
      </c>
      <c r="N4" s="78" t="s">
        <v>0</v>
      </c>
      <c r="O4" s="78" t="s">
        <v>34</v>
      </c>
      <c r="P4" s="78" t="s">
        <v>42</v>
      </c>
      <c r="Q4" s="78" t="s">
        <v>187</v>
      </c>
      <c r="R4" s="78" t="s">
        <v>186</v>
      </c>
      <c r="S4" s="78" t="s">
        <v>0</v>
      </c>
      <c r="T4" s="78" t="s">
        <v>34</v>
      </c>
      <c r="U4" s="78" t="s">
        <v>42</v>
      </c>
      <c r="V4" s="78" t="s">
        <v>187</v>
      </c>
      <c r="W4" s="78" t="s">
        <v>186</v>
      </c>
      <c r="X4" s="78" t="s">
        <v>0</v>
      </c>
      <c r="Y4" s="78" t="s">
        <v>34</v>
      </c>
      <c r="Z4" s="78" t="s">
        <v>42</v>
      </c>
      <c r="AA4" s="78" t="s">
        <v>187</v>
      </c>
      <c r="AB4" s="78" t="s">
        <v>186</v>
      </c>
      <c r="AC4" s="78" t="s">
        <v>0</v>
      </c>
      <c r="AD4" s="78" t="s">
        <v>34</v>
      </c>
      <c r="AE4" s="78" t="s">
        <v>42</v>
      </c>
      <c r="AF4" s="78" t="s">
        <v>187</v>
      </c>
      <c r="AG4" s="78" t="s">
        <v>186</v>
      </c>
      <c r="AH4" s="78" t="s">
        <v>0</v>
      </c>
      <c r="AI4" s="78" t="s">
        <v>34</v>
      </c>
      <c r="AJ4" s="78" t="s">
        <v>42</v>
      </c>
      <c r="AK4" s="78" t="s">
        <v>187</v>
      </c>
      <c r="AL4" s="78" t="s">
        <v>186</v>
      </c>
      <c r="AM4" s="78" t="s">
        <v>0</v>
      </c>
      <c r="AN4" s="78" t="s">
        <v>34</v>
      </c>
      <c r="AO4" s="78" t="s">
        <v>42</v>
      </c>
      <c r="AP4" s="78" t="s">
        <v>187</v>
      </c>
      <c r="AQ4" s="78" t="s">
        <v>186</v>
      </c>
      <c r="AR4" s="78" t="s">
        <v>0</v>
      </c>
      <c r="AS4" s="78" t="s">
        <v>34</v>
      </c>
      <c r="AT4" s="78" t="s">
        <v>42</v>
      </c>
      <c r="AU4" s="78" t="s">
        <v>187</v>
      </c>
      <c r="AV4" s="78" t="s">
        <v>186</v>
      </c>
      <c r="AW4" s="78" t="s">
        <v>0</v>
      </c>
      <c r="AX4" s="78" t="s">
        <v>34</v>
      </c>
      <c r="AY4" s="78" t="s">
        <v>42</v>
      </c>
      <c r="AZ4" s="78" t="s">
        <v>187</v>
      </c>
      <c r="BA4" s="78" t="s">
        <v>186</v>
      </c>
      <c r="BB4" s="78" t="s">
        <v>0</v>
      </c>
      <c r="BC4" s="78" t="s">
        <v>34</v>
      </c>
      <c r="BD4" s="78" t="s">
        <v>42</v>
      </c>
      <c r="BE4" s="78" t="s">
        <v>187</v>
      </c>
      <c r="BF4" s="78" t="s">
        <v>186</v>
      </c>
      <c r="BG4" s="78" t="s">
        <v>0</v>
      </c>
      <c r="BH4" s="78" t="s">
        <v>34</v>
      </c>
      <c r="BI4" s="78" t="s">
        <v>42</v>
      </c>
      <c r="BJ4" s="78" t="s">
        <v>187</v>
      </c>
      <c r="BK4" s="78" t="s">
        <v>186</v>
      </c>
      <c r="BL4" s="78" t="s">
        <v>0</v>
      </c>
      <c r="BM4" s="78" t="s">
        <v>34</v>
      </c>
      <c r="BN4" s="78" t="s">
        <v>42</v>
      </c>
      <c r="BO4" s="78" t="s">
        <v>187</v>
      </c>
      <c r="BP4" s="78" t="s">
        <v>186</v>
      </c>
      <c r="BQ4" s="78" t="s">
        <v>0</v>
      </c>
      <c r="BR4" s="78" t="s">
        <v>34</v>
      </c>
      <c r="BS4" s="78" t="s">
        <v>42</v>
      </c>
      <c r="BT4" s="78" t="s">
        <v>187</v>
      </c>
      <c r="BU4" s="78" t="s">
        <v>186</v>
      </c>
      <c r="BV4" s="78" t="s">
        <v>0</v>
      </c>
      <c r="BW4" s="78" t="s">
        <v>34</v>
      </c>
      <c r="BX4" s="78" t="s">
        <v>42</v>
      </c>
      <c r="BY4" s="78" t="s">
        <v>187</v>
      </c>
      <c r="BZ4" s="78" t="s">
        <v>186</v>
      </c>
      <c r="CA4" s="78" t="s">
        <v>0</v>
      </c>
      <c r="CB4" s="78" t="s">
        <v>34</v>
      </c>
      <c r="CC4" s="78" t="s">
        <v>42</v>
      </c>
      <c r="CD4" s="78" t="s">
        <v>187</v>
      </c>
      <c r="CE4" s="78" t="s">
        <v>186</v>
      </c>
      <c r="CF4" s="78" t="s">
        <v>0</v>
      </c>
      <c r="CG4" s="78" t="s">
        <v>34</v>
      </c>
      <c r="CH4" s="78" t="s">
        <v>42</v>
      </c>
      <c r="CI4" s="78" t="s">
        <v>187</v>
      </c>
      <c r="CJ4" s="78" t="s">
        <v>186</v>
      </c>
      <c r="CK4" s="78" t="s">
        <v>0</v>
      </c>
      <c r="CL4" s="78" t="s">
        <v>34</v>
      </c>
      <c r="CM4" s="78" t="s">
        <v>42</v>
      </c>
    </row>
    <row r="5" spans="1:96" s="10" customFormat="1" x14ac:dyDescent="0.2">
      <c r="A5" s="17" t="s">
        <v>33</v>
      </c>
      <c r="B5" s="430">
        <v>1105</v>
      </c>
      <c r="C5" s="431">
        <v>105</v>
      </c>
      <c r="D5" s="432">
        <v>95</v>
      </c>
      <c r="E5" s="432">
        <v>25</v>
      </c>
      <c r="F5" s="433">
        <v>1330</v>
      </c>
      <c r="G5" s="365">
        <v>1345</v>
      </c>
      <c r="H5" s="434">
        <v>65</v>
      </c>
      <c r="I5" s="435">
        <v>110</v>
      </c>
      <c r="J5" s="435">
        <v>80</v>
      </c>
      <c r="K5" s="433">
        <v>1600</v>
      </c>
      <c r="L5" s="365">
        <v>1690</v>
      </c>
      <c r="M5" s="434">
        <v>100</v>
      </c>
      <c r="N5" s="434">
        <v>145</v>
      </c>
      <c r="O5" s="435">
        <v>55</v>
      </c>
      <c r="P5" s="433">
        <v>1995</v>
      </c>
      <c r="Q5" s="365">
        <v>1980</v>
      </c>
      <c r="R5" s="434">
        <v>85</v>
      </c>
      <c r="S5" s="434">
        <v>165</v>
      </c>
      <c r="T5" s="435">
        <v>100</v>
      </c>
      <c r="U5" s="433">
        <v>2330</v>
      </c>
      <c r="V5" s="365">
        <v>2375</v>
      </c>
      <c r="W5" s="434">
        <v>80</v>
      </c>
      <c r="X5" s="434">
        <v>130</v>
      </c>
      <c r="Y5" s="435">
        <v>200</v>
      </c>
      <c r="Z5" s="433">
        <v>2785</v>
      </c>
      <c r="AA5" s="365">
        <v>2590</v>
      </c>
      <c r="AB5" s="434">
        <v>75</v>
      </c>
      <c r="AC5" s="434">
        <v>85</v>
      </c>
      <c r="AD5" s="435">
        <v>345</v>
      </c>
      <c r="AE5" s="433">
        <v>3095</v>
      </c>
      <c r="AF5" s="365">
        <v>3485</v>
      </c>
      <c r="AG5" s="434">
        <v>65</v>
      </c>
      <c r="AH5" s="434">
        <v>120</v>
      </c>
      <c r="AI5" s="435">
        <v>320</v>
      </c>
      <c r="AJ5" s="433">
        <v>3990</v>
      </c>
      <c r="AK5" s="365">
        <v>3255</v>
      </c>
      <c r="AL5" s="435">
        <v>65</v>
      </c>
      <c r="AM5" s="434">
        <v>85</v>
      </c>
      <c r="AN5" s="435">
        <v>420</v>
      </c>
      <c r="AO5" s="433">
        <v>3825</v>
      </c>
      <c r="AP5" s="365">
        <v>3200</v>
      </c>
      <c r="AQ5" s="434">
        <v>70</v>
      </c>
      <c r="AR5" s="434">
        <v>50</v>
      </c>
      <c r="AS5" s="435">
        <v>395</v>
      </c>
      <c r="AT5" s="433">
        <v>3715</v>
      </c>
      <c r="AU5" s="365">
        <v>3260</v>
      </c>
      <c r="AV5" s="434">
        <v>70</v>
      </c>
      <c r="AW5" s="434">
        <v>35</v>
      </c>
      <c r="AX5" s="434">
        <v>470</v>
      </c>
      <c r="AY5" s="433">
        <v>3835</v>
      </c>
      <c r="AZ5" s="365">
        <v>3055</v>
      </c>
      <c r="BA5" s="434">
        <v>55</v>
      </c>
      <c r="BB5" s="434">
        <v>20</v>
      </c>
      <c r="BC5" s="434">
        <v>355</v>
      </c>
      <c r="BD5" s="433">
        <v>3485</v>
      </c>
      <c r="BE5" s="365">
        <v>2605</v>
      </c>
      <c r="BF5" s="434">
        <v>50</v>
      </c>
      <c r="BG5" s="434">
        <v>15</v>
      </c>
      <c r="BH5" s="435">
        <v>260</v>
      </c>
      <c r="BI5" s="433">
        <v>2935</v>
      </c>
      <c r="BJ5" s="365">
        <v>2155</v>
      </c>
      <c r="BK5" s="434">
        <v>60</v>
      </c>
      <c r="BL5" s="434">
        <v>10</v>
      </c>
      <c r="BM5" s="435">
        <v>255</v>
      </c>
      <c r="BN5" s="433">
        <v>2480</v>
      </c>
      <c r="BO5" s="365">
        <v>2360</v>
      </c>
      <c r="BP5" s="434">
        <v>40</v>
      </c>
      <c r="BQ5" s="434">
        <v>15</v>
      </c>
      <c r="BR5" s="434">
        <v>260</v>
      </c>
      <c r="BS5" s="433">
        <v>2675</v>
      </c>
      <c r="BT5" s="365">
        <v>2575</v>
      </c>
      <c r="BU5" s="434">
        <v>50</v>
      </c>
      <c r="BV5" s="434">
        <v>30</v>
      </c>
      <c r="BW5" s="434">
        <v>225</v>
      </c>
      <c r="BX5" s="433">
        <v>2885</v>
      </c>
      <c r="BY5" s="365">
        <v>2635</v>
      </c>
      <c r="BZ5" s="434">
        <v>35</v>
      </c>
      <c r="CA5" s="434">
        <v>35</v>
      </c>
      <c r="CB5" s="434">
        <v>530</v>
      </c>
      <c r="CC5" s="433">
        <v>3230</v>
      </c>
      <c r="CD5" s="365">
        <v>2675</v>
      </c>
      <c r="CE5" s="434">
        <v>35</v>
      </c>
      <c r="CF5" s="434">
        <v>40</v>
      </c>
      <c r="CG5" s="434">
        <v>600</v>
      </c>
      <c r="CH5" s="433">
        <v>3350</v>
      </c>
      <c r="CI5" s="365">
        <v>2665</v>
      </c>
      <c r="CJ5" s="434">
        <v>35</v>
      </c>
      <c r="CK5" s="434">
        <v>25</v>
      </c>
      <c r="CL5" s="434">
        <v>695</v>
      </c>
      <c r="CM5" s="433">
        <v>3415</v>
      </c>
      <c r="CN5" s="436"/>
      <c r="CO5" s="436"/>
      <c r="CP5" s="436"/>
      <c r="CQ5" s="436"/>
      <c r="CR5" s="436"/>
    </row>
    <row r="6" spans="1:96" s="11" customFormat="1" ht="20.100000000000001" customHeight="1" x14ac:dyDescent="0.2">
      <c r="A6" s="20" t="s">
        <v>1</v>
      </c>
      <c r="B6" s="437">
        <v>0</v>
      </c>
      <c r="C6" s="438">
        <v>5</v>
      </c>
      <c r="D6" s="438">
        <v>0</v>
      </c>
      <c r="E6" s="438">
        <v>0</v>
      </c>
      <c r="F6" s="439">
        <v>10</v>
      </c>
      <c r="G6" s="440">
        <v>0</v>
      </c>
      <c r="H6" s="306">
        <v>5</v>
      </c>
      <c r="I6" s="306">
        <v>0</v>
      </c>
      <c r="J6" s="306">
        <v>0</v>
      </c>
      <c r="K6" s="439">
        <v>5</v>
      </c>
      <c r="L6" s="440">
        <v>0</v>
      </c>
      <c r="M6" s="306">
        <v>5</v>
      </c>
      <c r="N6" s="306">
        <v>0</v>
      </c>
      <c r="O6" s="306">
        <v>0</v>
      </c>
      <c r="P6" s="439">
        <v>5</v>
      </c>
      <c r="Q6" s="440">
        <v>5</v>
      </c>
      <c r="R6" s="306">
        <v>5</v>
      </c>
      <c r="S6" s="306">
        <v>0</v>
      </c>
      <c r="T6" s="306">
        <v>0</v>
      </c>
      <c r="U6" s="439">
        <v>10</v>
      </c>
      <c r="V6" s="440">
        <v>10</v>
      </c>
      <c r="W6" s="306">
        <v>5</v>
      </c>
      <c r="X6" s="306">
        <v>0</v>
      </c>
      <c r="Y6" s="306">
        <v>0</v>
      </c>
      <c r="Z6" s="439">
        <v>10</v>
      </c>
      <c r="AA6" s="440">
        <v>25</v>
      </c>
      <c r="AB6" s="306">
        <v>5</v>
      </c>
      <c r="AC6" s="306">
        <v>0</v>
      </c>
      <c r="AD6" s="306">
        <v>0</v>
      </c>
      <c r="AE6" s="439">
        <v>25</v>
      </c>
      <c r="AF6" s="440">
        <v>65</v>
      </c>
      <c r="AG6" s="306">
        <v>5</v>
      </c>
      <c r="AH6" s="306">
        <v>0</v>
      </c>
      <c r="AI6" s="306">
        <v>0</v>
      </c>
      <c r="AJ6" s="439">
        <v>70</v>
      </c>
      <c r="AK6" s="440">
        <v>75</v>
      </c>
      <c r="AL6" s="306">
        <v>0</v>
      </c>
      <c r="AM6" s="306">
        <v>0</v>
      </c>
      <c r="AN6" s="306">
        <v>0</v>
      </c>
      <c r="AO6" s="439">
        <v>75</v>
      </c>
      <c r="AP6" s="440">
        <v>70</v>
      </c>
      <c r="AQ6" s="306">
        <v>0</v>
      </c>
      <c r="AR6" s="306">
        <v>0</v>
      </c>
      <c r="AS6" s="306">
        <v>0</v>
      </c>
      <c r="AT6" s="439">
        <v>70</v>
      </c>
      <c r="AU6" s="440">
        <v>85</v>
      </c>
      <c r="AV6" s="306">
        <v>0</v>
      </c>
      <c r="AW6" s="306">
        <v>0</v>
      </c>
      <c r="AX6" s="306">
        <v>0</v>
      </c>
      <c r="AY6" s="439">
        <v>90</v>
      </c>
      <c r="AZ6" s="440">
        <v>75</v>
      </c>
      <c r="BA6" s="306">
        <v>0</v>
      </c>
      <c r="BB6" s="306">
        <v>0</v>
      </c>
      <c r="BC6" s="306">
        <v>0</v>
      </c>
      <c r="BD6" s="439">
        <v>75</v>
      </c>
      <c r="BE6" s="440">
        <v>55</v>
      </c>
      <c r="BF6" s="306">
        <v>0</v>
      </c>
      <c r="BG6" s="306">
        <v>0</v>
      </c>
      <c r="BH6" s="306">
        <v>0</v>
      </c>
      <c r="BI6" s="439">
        <v>55</v>
      </c>
      <c r="BJ6" s="440">
        <v>50</v>
      </c>
      <c r="BK6" s="306">
        <v>0</v>
      </c>
      <c r="BL6" s="306">
        <v>0</v>
      </c>
      <c r="BM6" s="306">
        <v>0</v>
      </c>
      <c r="BN6" s="439">
        <v>55</v>
      </c>
      <c r="BO6" s="440">
        <v>80</v>
      </c>
      <c r="BP6" s="306">
        <v>0</v>
      </c>
      <c r="BQ6" s="306">
        <v>0</v>
      </c>
      <c r="BR6" s="306">
        <v>0</v>
      </c>
      <c r="BS6" s="439">
        <v>80</v>
      </c>
      <c r="BT6" s="440">
        <v>35</v>
      </c>
      <c r="BU6" s="306">
        <v>0</v>
      </c>
      <c r="BV6" s="306">
        <v>0</v>
      </c>
      <c r="BW6" s="306">
        <v>10</v>
      </c>
      <c r="BX6" s="439">
        <v>45</v>
      </c>
      <c r="BY6" s="440">
        <v>55</v>
      </c>
      <c r="BZ6" s="306">
        <v>0</v>
      </c>
      <c r="CA6" s="306">
        <v>0</v>
      </c>
      <c r="CB6" s="306">
        <v>20</v>
      </c>
      <c r="CC6" s="439">
        <v>75</v>
      </c>
      <c r="CD6" s="440">
        <v>50</v>
      </c>
      <c r="CE6" s="306">
        <v>0</v>
      </c>
      <c r="CF6" s="306">
        <v>0</v>
      </c>
      <c r="CG6" s="306">
        <v>10</v>
      </c>
      <c r="CH6" s="439">
        <v>55</v>
      </c>
      <c r="CI6" s="440">
        <v>60</v>
      </c>
      <c r="CJ6" s="306">
        <v>0</v>
      </c>
      <c r="CK6" s="306">
        <v>0</v>
      </c>
      <c r="CL6" s="306">
        <v>0</v>
      </c>
      <c r="CM6" s="439">
        <v>65</v>
      </c>
    </row>
    <row r="7" spans="1:96" s="11" customFormat="1" x14ac:dyDescent="0.2">
      <c r="A7" s="20" t="s">
        <v>2</v>
      </c>
      <c r="B7" s="437">
        <v>30</v>
      </c>
      <c r="C7" s="438">
        <v>5</v>
      </c>
      <c r="D7" s="438">
        <v>0</v>
      </c>
      <c r="E7" s="438">
        <v>0</v>
      </c>
      <c r="F7" s="439">
        <v>40</v>
      </c>
      <c r="G7" s="440">
        <v>45</v>
      </c>
      <c r="H7" s="306">
        <v>5</v>
      </c>
      <c r="I7" s="306">
        <v>5</v>
      </c>
      <c r="J7" s="306">
        <v>0</v>
      </c>
      <c r="K7" s="439">
        <v>55</v>
      </c>
      <c r="L7" s="440">
        <v>60</v>
      </c>
      <c r="M7" s="306">
        <v>15</v>
      </c>
      <c r="N7" s="306">
        <v>0</v>
      </c>
      <c r="O7" s="306">
        <v>0</v>
      </c>
      <c r="P7" s="439">
        <v>75</v>
      </c>
      <c r="Q7" s="440">
        <v>80</v>
      </c>
      <c r="R7" s="306">
        <v>10</v>
      </c>
      <c r="S7" s="306">
        <v>5</v>
      </c>
      <c r="T7" s="306">
        <v>5</v>
      </c>
      <c r="U7" s="439">
        <v>95</v>
      </c>
      <c r="V7" s="440">
        <v>90</v>
      </c>
      <c r="W7" s="306">
        <v>10</v>
      </c>
      <c r="X7" s="306">
        <v>5</v>
      </c>
      <c r="Y7" s="306">
        <v>5</v>
      </c>
      <c r="Z7" s="439">
        <v>110</v>
      </c>
      <c r="AA7" s="440">
        <v>105</v>
      </c>
      <c r="AB7" s="306">
        <v>10</v>
      </c>
      <c r="AC7" s="306">
        <v>5</v>
      </c>
      <c r="AD7" s="306">
        <v>5</v>
      </c>
      <c r="AE7" s="439">
        <v>125</v>
      </c>
      <c r="AF7" s="440">
        <v>135</v>
      </c>
      <c r="AG7" s="306">
        <v>10</v>
      </c>
      <c r="AH7" s="306">
        <v>10</v>
      </c>
      <c r="AI7" s="306">
        <v>0</v>
      </c>
      <c r="AJ7" s="439">
        <v>155</v>
      </c>
      <c r="AK7" s="440">
        <v>145</v>
      </c>
      <c r="AL7" s="306">
        <v>10</v>
      </c>
      <c r="AM7" s="306">
        <v>5</v>
      </c>
      <c r="AN7" s="306">
        <v>0</v>
      </c>
      <c r="AO7" s="439">
        <v>155</v>
      </c>
      <c r="AP7" s="440">
        <v>155</v>
      </c>
      <c r="AQ7" s="306">
        <v>10</v>
      </c>
      <c r="AR7" s="306">
        <v>0</v>
      </c>
      <c r="AS7" s="306">
        <v>0</v>
      </c>
      <c r="AT7" s="439">
        <v>165</v>
      </c>
      <c r="AU7" s="440">
        <v>165</v>
      </c>
      <c r="AV7" s="306">
        <v>10</v>
      </c>
      <c r="AW7" s="306">
        <v>0</v>
      </c>
      <c r="AX7" s="306">
        <v>10</v>
      </c>
      <c r="AY7" s="439">
        <v>185</v>
      </c>
      <c r="AZ7" s="440">
        <v>185</v>
      </c>
      <c r="BA7" s="306">
        <v>10</v>
      </c>
      <c r="BB7" s="306">
        <v>0</v>
      </c>
      <c r="BC7" s="306">
        <v>5</v>
      </c>
      <c r="BD7" s="439">
        <v>205</v>
      </c>
      <c r="BE7" s="440">
        <v>180</v>
      </c>
      <c r="BF7" s="306">
        <v>5</v>
      </c>
      <c r="BG7" s="306">
        <v>0</v>
      </c>
      <c r="BH7" s="306">
        <v>5</v>
      </c>
      <c r="BI7" s="439">
        <v>190</v>
      </c>
      <c r="BJ7" s="440">
        <v>130</v>
      </c>
      <c r="BK7" s="306">
        <v>10</v>
      </c>
      <c r="BL7" s="306">
        <v>5</v>
      </c>
      <c r="BM7" s="306">
        <v>10</v>
      </c>
      <c r="BN7" s="439">
        <v>150</v>
      </c>
      <c r="BO7" s="440">
        <v>140</v>
      </c>
      <c r="BP7" s="306">
        <v>5</v>
      </c>
      <c r="BQ7" s="306">
        <v>0</v>
      </c>
      <c r="BR7" s="306">
        <v>0</v>
      </c>
      <c r="BS7" s="439">
        <v>145</v>
      </c>
      <c r="BT7" s="440">
        <v>135</v>
      </c>
      <c r="BU7" s="306">
        <v>5</v>
      </c>
      <c r="BV7" s="306">
        <v>0</v>
      </c>
      <c r="BW7" s="306">
        <v>0</v>
      </c>
      <c r="BX7" s="439">
        <v>140</v>
      </c>
      <c r="BY7" s="440">
        <v>95</v>
      </c>
      <c r="BZ7" s="306">
        <v>0</v>
      </c>
      <c r="CA7" s="306">
        <v>0</v>
      </c>
      <c r="CB7" s="306">
        <v>0</v>
      </c>
      <c r="CC7" s="439">
        <v>100</v>
      </c>
      <c r="CD7" s="440">
        <v>90</v>
      </c>
      <c r="CE7" s="306">
        <v>5</v>
      </c>
      <c r="CF7" s="306">
        <v>0</v>
      </c>
      <c r="CG7" s="306">
        <v>0</v>
      </c>
      <c r="CH7" s="439">
        <v>90</v>
      </c>
      <c r="CI7" s="440">
        <v>75</v>
      </c>
      <c r="CJ7" s="306">
        <v>0</v>
      </c>
      <c r="CK7" s="306">
        <v>0</v>
      </c>
      <c r="CL7" s="306">
        <v>0</v>
      </c>
      <c r="CM7" s="439">
        <v>75</v>
      </c>
    </row>
    <row r="8" spans="1:96" s="11" customFormat="1" x14ac:dyDescent="0.2">
      <c r="A8" s="20" t="s">
        <v>3</v>
      </c>
      <c r="B8" s="437">
        <v>5</v>
      </c>
      <c r="C8" s="438">
        <v>0</v>
      </c>
      <c r="D8" s="438">
        <v>0</v>
      </c>
      <c r="E8" s="438">
        <v>0</v>
      </c>
      <c r="F8" s="439">
        <v>5</v>
      </c>
      <c r="G8" s="440">
        <v>10</v>
      </c>
      <c r="H8" s="306">
        <v>0</v>
      </c>
      <c r="I8" s="306">
        <v>0</v>
      </c>
      <c r="J8" s="306">
        <v>0</v>
      </c>
      <c r="K8" s="439">
        <v>10</v>
      </c>
      <c r="L8" s="440">
        <v>10</v>
      </c>
      <c r="M8" s="306">
        <v>0</v>
      </c>
      <c r="N8" s="306">
        <v>0</v>
      </c>
      <c r="O8" s="306">
        <v>0</v>
      </c>
      <c r="P8" s="439">
        <v>10</v>
      </c>
      <c r="Q8" s="440">
        <v>10</v>
      </c>
      <c r="R8" s="306">
        <v>0</v>
      </c>
      <c r="S8" s="306">
        <v>0</v>
      </c>
      <c r="T8" s="306">
        <v>0</v>
      </c>
      <c r="U8" s="439">
        <v>10</v>
      </c>
      <c r="V8" s="440">
        <v>35</v>
      </c>
      <c r="W8" s="306">
        <v>0</v>
      </c>
      <c r="X8" s="306">
        <v>0</v>
      </c>
      <c r="Y8" s="306">
        <v>0</v>
      </c>
      <c r="Z8" s="439">
        <v>35</v>
      </c>
      <c r="AA8" s="440">
        <v>35</v>
      </c>
      <c r="AB8" s="306">
        <v>0</v>
      </c>
      <c r="AC8" s="306">
        <v>0</v>
      </c>
      <c r="AD8" s="306">
        <v>0</v>
      </c>
      <c r="AE8" s="439">
        <v>35</v>
      </c>
      <c r="AF8" s="440">
        <v>45</v>
      </c>
      <c r="AG8" s="306">
        <v>0</v>
      </c>
      <c r="AH8" s="306">
        <v>0</v>
      </c>
      <c r="AI8" s="306">
        <v>0</v>
      </c>
      <c r="AJ8" s="439">
        <v>45</v>
      </c>
      <c r="AK8" s="440">
        <v>40</v>
      </c>
      <c r="AL8" s="306">
        <v>0</v>
      </c>
      <c r="AM8" s="306">
        <v>0</v>
      </c>
      <c r="AN8" s="306">
        <v>0</v>
      </c>
      <c r="AO8" s="439">
        <v>40</v>
      </c>
      <c r="AP8" s="440">
        <v>15</v>
      </c>
      <c r="AQ8" s="306">
        <v>0</v>
      </c>
      <c r="AR8" s="306">
        <v>0</v>
      </c>
      <c r="AS8" s="306">
        <v>0</v>
      </c>
      <c r="AT8" s="439">
        <v>15</v>
      </c>
      <c r="AU8" s="440">
        <v>10</v>
      </c>
      <c r="AV8" s="306">
        <v>0</v>
      </c>
      <c r="AW8" s="306">
        <v>0</v>
      </c>
      <c r="AX8" s="306">
        <v>0</v>
      </c>
      <c r="AY8" s="439">
        <v>10</v>
      </c>
      <c r="AZ8" s="440">
        <v>10</v>
      </c>
      <c r="BA8" s="306">
        <v>0</v>
      </c>
      <c r="BB8" s="306">
        <v>0</v>
      </c>
      <c r="BC8" s="306">
        <v>0</v>
      </c>
      <c r="BD8" s="439">
        <v>10</v>
      </c>
      <c r="BE8" s="440">
        <v>5</v>
      </c>
      <c r="BF8" s="306">
        <v>0</v>
      </c>
      <c r="BG8" s="306">
        <v>0</v>
      </c>
      <c r="BH8" s="306">
        <v>0</v>
      </c>
      <c r="BI8" s="439">
        <v>5</v>
      </c>
      <c r="BJ8" s="440">
        <v>5</v>
      </c>
      <c r="BK8" s="306">
        <v>0</v>
      </c>
      <c r="BL8" s="306">
        <v>0</v>
      </c>
      <c r="BM8" s="306">
        <v>0</v>
      </c>
      <c r="BN8" s="439">
        <v>5</v>
      </c>
      <c r="BO8" s="440">
        <v>5</v>
      </c>
      <c r="BP8" s="306">
        <v>0</v>
      </c>
      <c r="BQ8" s="306">
        <v>0</v>
      </c>
      <c r="BR8" s="306">
        <v>0</v>
      </c>
      <c r="BS8" s="439">
        <v>5</v>
      </c>
      <c r="BT8" s="440">
        <v>10</v>
      </c>
      <c r="BU8" s="306">
        <v>0</v>
      </c>
      <c r="BV8" s="306">
        <v>0</v>
      </c>
      <c r="BW8" s="306">
        <v>0</v>
      </c>
      <c r="BX8" s="439">
        <v>10</v>
      </c>
      <c r="BY8" s="440">
        <v>5</v>
      </c>
      <c r="BZ8" s="306">
        <v>0</v>
      </c>
      <c r="CA8" s="306">
        <v>0</v>
      </c>
      <c r="CB8" s="306">
        <v>0</v>
      </c>
      <c r="CC8" s="439">
        <v>5</v>
      </c>
      <c r="CD8" s="440">
        <v>10</v>
      </c>
      <c r="CE8" s="306">
        <v>0</v>
      </c>
      <c r="CF8" s="306">
        <v>0</v>
      </c>
      <c r="CG8" s="306">
        <v>0</v>
      </c>
      <c r="CH8" s="439">
        <v>10</v>
      </c>
      <c r="CI8" s="440">
        <v>5</v>
      </c>
      <c r="CJ8" s="306">
        <v>0</v>
      </c>
      <c r="CK8" s="306">
        <v>0</v>
      </c>
      <c r="CL8" s="306">
        <v>0</v>
      </c>
      <c r="CM8" s="439">
        <v>5</v>
      </c>
      <c r="CN8" s="222"/>
    </row>
    <row r="9" spans="1:96" s="11" customFormat="1" x14ac:dyDescent="0.2">
      <c r="A9" s="20" t="s">
        <v>4</v>
      </c>
      <c r="B9" s="437">
        <v>0</v>
      </c>
      <c r="C9" s="438">
        <v>5</v>
      </c>
      <c r="D9" s="438">
        <v>5</v>
      </c>
      <c r="E9" s="438">
        <v>0</v>
      </c>
      <c r="F9" s="439">
        <v>10</v>
      </c>
      <c r="G9" s="440">
        <v>5</v>
      </c>
      <c r="H9" s="306">
        <v>5</v>
      </c>
      <c r="I9" s="306">
        <v>10</v>
      </c>
      <c r="J9" s="306">
        <v>5</v>
      </c>
      <c r="K9" s="439">
        <v>20</v>
      </c>
      <c r="L9" s="440">
        <v>5</v>
      </c>
      <c r="M9" s="306">
        <v>5</v>
      </c>
      <c r="N9" s="306">
        <v>10</v>
      </c>
      <c r="O9" s="306">
        <v>0</v>
      </c>
      <c r="P9" s="439">
        <v>25</v>
      </c>
      <c r="Q9" s="440">
        <v>15</v>
      </c>
      <c r="R9" s="306">
        <v>10</v>
      </c>
      <c r="S9" s="306">
        <v>25</v>
      </c>
      <c r="T9" s="306">
        <v>10</v>
      </c>
      <c r="U9" s="439">
        <v>55</v>
      </c>
      <c r="V9" s="440">
        <v>15</v>
      </c>
      <c r="W9" s="306">
        <v>0</v>
      </c>
      <c r="X9" s="306">
        <v>10</v>
      </c>
      <c r="Y9" s="306">
        <v>30</v>
      </c>
      <c r="Z9" s="439">
        <v>60</v>
      </c>
      <c r="AA9" s="440">
        <v>15</v>
      </c>
      <c r="AB9" s="306">
        <v>0</v>
      </c>
      <c r="AC9" s="306">
        <v>0</v>
      </c>
      <c r="AD9" s="306">
        <v>40</v>
      </c>
      <c r="AE9" s="439">
        <v>55</v>
      </c>
      <c r="AF9" s="440">
        <v>10</v>
      </c>
      <c r="AG9" s="306">
        <v>0</v>
      </c>
      <c r="AH9" s="306">
        <v>0</v>
      </c>
      <c r="AI9" s="306">
        <v>30</v>
      </c>
      <c r="AJ9" s="439">
        <v>45</v>
      </c>
      <c r="AK9" s="440">
        <v>15</v>
      </c>
      <c r="AL9" s="306">
        <v>0</v>
      </c>
      <c r="AM9" s="306">
        <v>0</v>
      </c>
      <c r="AN9" s="306">
        <v>35</v>
      </c>
      <c r="AO9" s="439">
        <v>50</v>
      </c>
      <c r="AP9" s="440">
        <v>15</v>
      </c>
      <c r="AQ9" s="306">
        <v>0</v>
      </c>
      <c r="AR9" s="306">
        <v>0</v>
      </c>
      <c r="AS9" s="306">
        <v>35</v>
      </c>
      <c r="AT9" s="439">
        <v>55</v>
      </c>
      <c r="AU9" s="440">
        <v>20</v>
      </c>
      <c r="AV9" s="306">
        <v>0</v>
      </c>
      <c r="AW9" s="306">
        <v>0</v>
      </c>
      <c r="AX9" s="306">
        <v>35</v>
      </c>
      <c r="AY9" s="439">
        <v>55</v>
      </c>
      <c r="AZ9" s="440">
        <v>20</v>
      </c>
      <c r="BA9" s="306">
        <v>0</v>
      </c>
      <c r="BB9" s="306">
        <v>0</v>
      </c>
      <c r="BC9" s="306">
        <v>35</v>
      </c>
      <c r="BD9" s="439">
        <v>55</v>
      </c>
      <c r="BE9" s="440">
        <v>15</v>
      </c>
      <c r="BF9" s="306">
        <v>0</v>
      </c>
      <c r="BG9" s="306">
        <v>0</v>
      </c>
      <c r="BH9" s="306">
        <v>30</v>
      </c>
      <c r="BI9" s="439">
        <v>45</v>
      </c>
      <c r="BJ9" s="440">
        <v>10</v>
      </c>
      <c r="BK9" s="306">
        <v>0</v>
      </c>
      <c r="BL9" s="306">
        <v>0</v>
      </c>
      <c r="BM9" s="306">
        <v>30</v>
      </c>
      <c r="BN9" s="439">
        <v>40</v>
      </c>
      <c r="BO9" s="440">
        <v>15</v>
      </c>
      <c r="BP9" s="306">
        <v>0</v>
      </c>
      <c r="BQ9" s="306">
        <v>0</v>
      </c>
      <c r="BR9" s="306">
        <v>20</v>
      </c>
      <c r="BS9" s="439">
        <v>35</v>
      </c>
      <c r="BT9" s="440">
        <v>10</v>
      </c>
      <c r="BU9" s="306">
        <v>0</v>
      </c>
      <c r="BV9" s="306">
        <v>0</v>
      </c>
      <c r="BW9" s="306">
        <v>20</v>
      </c>
      <c r="BX9" s="439">
        <v>30</v>
      </c>
      <c r="BY9" s="440">
        <v>5</v>
      </c>
      <c r="BZ9" s="306">
        <v>0</v>
      </c>
      <c r="CA9" s="306">
        <v>0</v>
      </c>
      <c r="CB9" s="306">
        <v>20</v>
      </c>
      <c r="CC9" s="439">
        <v>25</v>
      </c>
      <c r="CD9" s="440">
        <v>10</v>
      </c>
      <c r="CE9" s="306">
        <v>0</v>
      </c>
      <c r="CF9" s="306">
        <v>0</v>
      </c>
      <c r="CG9" s="306">
        <v>25</v>
      </c>
      <c r="CH9" s="439">
        <v>35</v>
      </c>
      <c r="CI9" s="440">
        <v>5</v>
      </c>
      <c r="CJ9" s="306">
        <v>0</v>
      </c>
      <c r="CK9" s="306">
        <v>0</v>
      </c>
      <c r="CL9" s="306">
        <v>25</v>
      </c>
      <c r="CM9" s="439">
        <v>30</v>
      </c>
    </row>
    <row r="10" spans="1:96" s="11" customFormat="1" ht="20.100000000000001" customHeight="1" x14ac:dyDescent="0.2">
      <c r="A10" s="20" t="s">
        <v>5</v>
      </c>
      <c r="B10" s="437">
        <v>15</v>
      </c>
      <c r="C10" s="438">
        <v>5</v>
      </c>
      <c r="D10" s="438">
        <v>0</v>
      </c>
      <c r="E10" s="438">
        <v>0</v>
      </c>
      <c r="F10" s="439">
        <v>25</v>
      </c>
      <c r="G10" s="440">
        <v>15</v>
      </c>
      <c r="H10" s="306">
        <v>0</v>
      </c>
      <c r="I10" s="306">
        <v>0</v>
      </c>
      <c r="J10" s="306">
        <v>0</v>
      </c>
      <c r="K10" s="439">
        <v>15</v>
      </c>
      <c r="L10" s="440">
        <v>25</v>
      </c>
      <c r="M10" s="306">
        <v>0</v>
      </c>
      <c r="N10" s="306">
        <v>0</v>
      </c>
      <c r="O10" s="306">
        <v>0</v>
      </c>
      <c r="P10" s="439">
        <v>30</v>
      </c>
      <c r="Q10" s="440">
        <v>20</v>
      </c>
      <c r="R10" s="306">
        <v>0</v>
      </c>
      <c r="S10" s="306">
        <v>0</v>
      </c>
      <c r="T10" s="306">
        <v>0</v>
      </c>
      <c r="U10" s="439">
        <v>25</v>
      </c>
      <c r="V10" s="440">
        <v>25</v>
      </c>
      <c r="W10" s="306">
        <v>0</v>
      </c>
      <c r="X10" s="306">
        <v>0</v>
      </c>
      <c r="Y10" s="306">
        <v>0</v>
      </c>
      <c r="Z10" s="439">
        <v>25</v>
      </c>
      <c r="AA10" s="440">
        <v>50</v>
      </c>
      <c r="AB10" s="306">
        <v>0</v>
      </c>
      <c r="AC10" s="306">
        <v>5</v>
      </c>
      <c r="AD10" s="306">
        <v>0</v>
      </c>
      <c r="AE10" s="439">
        <v>60</v>
      </c>
      <c r="AF10" s="440">
        <v>45</v>
      </c>
      <c r="AG10" s="306">
        <v>0</v>
      </c>
      <c r="AH10" s="306">
        <v>0</v>
      </c>
      <c r="AI10" s="306">
        <v>0</v>
      </c>
      <c r="AJ10" s="439">
        <v>45</v>
      </c>
      <c r="AK10" s="440">
        <v>35</v>
      </c>
      <c r="AL10" s="306">
        <v>0</v>
      </c>
      <c r="AM10" s="306">
        <v>0</v>
      </c>
      <c r="AN10" s="306">
        <v>0</v>
      </c>
      <c r="AO10" s="439">
        <v>40</v>
      </c>
      <c r="AP10" s="440">
        <v>25</v>
      </c>
      <c r="AQ10" s="306">
        <v>0</v>
      </c>
      <c r="AR10" s="306">
        <v>0</v>
      </c>
      <c r="AS10" s="306">
        <v>0</v>
      </c>
      <c r="AT10" s="439">
        <v>30</v>
      </c>
      <c r="AU10" s="440">
        <v>30</v>
      </c>
      <c r="AV10" s="306">
        <v>0</v>
      </c>
      <c r="AW10" s="306">
        <v>0</v>
      </c>
      <c r="AX10" s="306">
        <v>5</v>
      </c>
      <c r="AY10" s="439">
        <v>35</v>
      </c>
      <c r="AZ10" s="440">
        <v>30</v>
      </c>
      <c r="BA10" s="306">
        <v>0</v>
      </c>
      <c r="BB10" s="306">
        <v>0</v>
      </c>
      <c r="BC10" s="306">
        <v>5</v>
      </c>
      <c r="BD10" s="439">
        <v>30</v>
      </c>
      <c r="BE10" s="440">
        <v>15</v>
      </c>
      <c r="BF10" s="306">
        <v>0</v>
      </c>
      <c r="BG10" s="306">
        <v>0</v>
      </c>
      <c r="BH10" s="306">
        <v>5</v>
      </c>
      <c r="BI10" s="439">
        <v>25</v>
      </c>
      <c r="BJ10" s="440">
        <v>20</v>
      </c>
      <c r="BK10" s="306">
        <v>0</v>
      </c>
      <c r="BL10" s="306">
        <v>0</v>
      </c>
      <c r="BM10" s="306">
        <v>0</v>
      </c>
      <c r="BN10" s="439">
        <v>20</v>
      </c>
      <c r="BO10" s="440">
        <v>10</v>
      </c>
      <c r="BP10" s="306">
        <v>0</v>
      </c>
      <c r="BQ10" s="306">
        <v>0</v>
      </c>
      <c r="BR10" s="306">
        <v>0</v>
      </c>
      <c r="BS10" s="439">
        <v>10</v>
      </c>
      <c r="BT10" s="440">
        <v>20</v>
      </c>
      <c r="BU10" s="306">
        <v>0</v>
      </c>
      <c r="BV10" s="306">
        <v>0</v>
      </c>
      <c r="BW10" s="306">
        <v>0</v>
      </c>
      <c r="BX10" s="439">
        <v>20</v>
      </c>
      <c r="BY10" s="440">
        <v>15</v>
      </c>
      <c r="BZ10" s="306">
        <v>0</v>
      </c>
      <c r="CA10" s="306">
        <v>0</v>
      </c>
      <c r="CB10" s="306">
        <v>0</v>
      </c>
      <c r="CC10" s="439">
        <v>15</v>
      </c>
      <c r="CD10" s="440">
        <v>25</v>
      </c>
      <c r="CE10" s="306">
        <v>0</v>
      </c>
      <c r="CF10" s="306">
        <v>0</v>
      </c>
      <c r="CG10" s="306">
        <v>0</v>
      </c>
      <c r="CH10" s="439">
        <v>25</v>
      </c>
      <c r="CI10" s="440">
        <v>20</v>
      </c>
      <c r="CJ10" s="306">
        <v>0</v>
      </c>
      <c r="CK10" s="306">
        <v>0</v>
      </c>
      <c r="CL10" s="306">
        <v>0</v>
      </c>
      <c r="CM10" s="439">
        <v>20</v>
      </c>
    </row>
    <row r="11" spans="1:96" s="11" customFormat="1" x14ac:dyDescent="0.2">
      <c r="A11" s="20" t="s">
        <v>6</v>
      </c>
      <c r="B11" s="437">
        <v>10</v>
      </c>
      <c r="C11" s="438">
        <v>0</v>
      </c>
      <c r="D11" s="438">
        <v>0</v>
      </c>
      <c r="E11" s="438">
        <v>5</v>
      </c>
      <c r="F11" s="439">
        <v>20</v>
      </c>
      <c r="G11" s="440">
        <v>25</v>
      </c>
      <c r="H11" s="306">
        <v>0</v>
      </c>
      <c r="I11" s="306">
        <v>5</v>
      </c>
      <c r="J11" s="306">
        <v>10</v>
      </c>
      <c r="K11" s="439">
        <v>45</v>
      </c>
      <c r="L11" s="440">
        <v>35</v>
      </c>
      <c r="M11" s="306">
        <v>0</v>
      </c>
      <c r="N11" s="306">
        <v>5</v>
      </c>
      <c r="O11" s="306">
        <v>5</v>
      </c>
      <c r="P11" s="439">
        <v>40</v>
      </c>
      <c r="Q11" s="440">
        <v>65</v>
      </c>
      <c r="R11" s="306">
        <v>0</v>
      </c>
      <c r="S11" s="306">
        <v>0</v>
      </c>
      <c r="T11" s="306">
        <v>0</v>
      </c>
      <c r="U11" s="439">
        <v>65</v>
      </c>
      <c r="V11" s="440">
        <v>50</v>
      </c>
      <c r="W11" s="306">
        <v>5</v>
      </c>
      <c r="X11" s="306">
        <v>0</v>
      </c>
      <c r="Y11" s="306">
        <v>5</v>
      </c>
      <c r="Z11" s="439">
        <v>60</v>
      </c>
      <c r="AA11" s="440">
        <v>75</v>
      </c>
      <c r="AB11" s="306">
        <v>5</v>
      </c>
      <c r="AC11" s="306">
        <v>0</v>
      </c>
      <c r="AD11" s="306">
        <v>10</v>
      </c>
      <c r="AE11" s="439">
        <v>85</v>
      </c>
      <c r="AF11" s="440">
        <v>80</v>
      </c>
      <c r="AG11" s="306">
        <v>5</v>
      </c>
      <c r="AH11" s="306">
        <v>0</v>
      </c>
      <c r="AI11" s="306">
        <v>0</v>
      </c>
      <c r="AJ11" s="439">
        <v>85</v>
      </c>
      <c r="AK11" s="440">
        <v>105</v>
      </c>
      <c r="AL11" s="306">
        <v>10</v>
      </c>
      <c r="AM11" s="306">
        <v>0</v>
      </c>
      <c r="AN11" s="306">
        <v>5</v>
      </c>
      <c r="AO11" s="439">
        <v>115</v>
      </c>
      <c r="AP11" s="440">
        <v>95</v>
      </c>
      <c r="AQ11" s="306">
        <v>5</v>
      </c>
      <c r="AR11" s="306">
        <v>0</v>
      </c>
      <c r="AS11" s="306">
        <v>5</v>
      </c>
      <c r="AT11" s="439">
        <v>105</v>
      </c>
      <c r="AU11" s="440">
        <v>65</v>
      </c>
      <c r="AV11" s="306">
        <v>0</v>
      </c>
      <c r="AW11" s="306">
        <v>0</v>
      </c>
      <c r="AX11" s="306">
        <v>0</v>
      </c>
      <c r="AY11" s="439">
        <v>70</v>
      </c>
      <c r="AZ11" s="440">
        <v>75</v>
      </c>
      <c r="BA11" s="306">
        <v>0</v>
      </c>
      <c r="BB11" s="306">
        <v>0</v>
      </c>
      <c r="BC11" s="306">
        <v>5</v>
      </c>
      <c r="BD11" s="439">
        <v>80</v>
      </c>
      <c r="BE11" s="440">
        <v>45</v>
      </c>
      <c r="BF11" s="306">
        <v>0</v>
      </c>
      <c r="BG11" s="306">
        <v>0</v>
      </c>
      <c r="BH11" s="306">
        <v>10</v>
      </c>
      <c r="BI11" s="439">
        <v>55</v>
      </c>
      <c r="BJ11" s="440">
        <v>35</v>
      </c>
      <c r="BK11" s="306">
        <v>0</v>
      </c>
      <c r="BL11" s="306">
        <v>0</v>
      </c>
      <c r="BM11" s="306">
        <v>5</v>
      </c>
      <c r="BN11" s="439">
        <v>45</v>
      </c>
      <c r="BO11" s="440">
        <v>35</v>
      </c>
      <c r="BP11" s="306">
        <v>0</v>
      </c>
      <c r="BQ11" s="306">
        <v>0</v>
      </c>
      <c r="BR11" s="306">
        <v>10</v>
      </c>
      <c r="BS11" s="439">
        <v>45</v>
      </c>
      <c r="BT11" s="440">
        <v>40</v>
      </c>
      <c r="BU11" s="306">
        <v>0</v>
      </c>
      <c r="BV11" s="306">
        <v>0</v>
      </c>
      <c r="BW11" s="306">
        <v>10</v>
      </c>
      <c r="BX11" s="439">
        <v>50</v>
      </c>
      <c r="BY11" s="440">
        <v>5</v>
      </c>
      <c r="BZ11" s="306">
        <v>0</v>
      </c>
      <c r="CA11" s="306">
        <v>0</v>
      </c>
      <c r="CB11" s="306">
        <v>20</v>
      </c>
      <c r="CC11" s="439">
        <v>25</v>
      </c>
      <c r="CD11" s="440">
        <v>10</v>
      </c>
      <c r="CE11" s="306">
        <v>0</v>
      </c>
      <c r="CF11" s="306">
        <v>0</v>
      </c>
      <c r="CG11" s="306">
        <v>10</v>
      </c>
      <c r="CH11" s="439">
        <v>25</v>
      </c>
      <c r="CI11" s="440">
        <v>15</v>
      </c>
      <c r="CJ11" s="306">
        <v>0</v>
      </c>
      <c r="CK11" s="306">
        <v>0</v>
      </c>
      <c r="CL11" s="306">
        <v>20</v>
      </c>
      <c r="CM11" s="439">
        <v>35</v>
      </c>
    </row>
    <row r="12" spans="1:96" s="11" customFormat="1" x14ac:dyDescent="0.2">
      <c r="A12" s="20" t="s">
        <v>7</v>
      </c>
      <c r="B12" s="437">
        <v>45</v>
      </c>
      <c r="C12" s="438">
        <v>5</v>
      </c>
      <c r="D12" s="438">
        <v>0</v>
      </c>
      <c r="E12" s="438">
        <v>0</v>
      </c>
      <c r="F12" s="439">
        <v>50</v>
      </c>
      <c r="G12" s="440">
        <v>55</v>
      </c>
      <c r="H12" s="306">
        <v>10</v>
      </c>
      <c r="I12" s="306">
        <v>0</v>
      </c>
      <c r="J12" s="306">
        <v>0</v>
      </c>
      <c r="K12" s="439">
        <v>65</v>
      </c>
      <c r="L12" s="440">
        <v>55</v>
      </c>
      <c r="M12" s="306">
        <v>10</v>
      </c>
      <c r="N12" s="306">
        <v>0</v>
      </c>
      <c r="O12" s="306">
        <v>0</v>
      </c>
      <c r="P12" s="439">
        <v>65</v>
      </c>
      <c r="Q12" s="440">
        <v>65</v>
      </c>
      <c r="R12" s="306">
        <v>5</v>
      </c>
      <c r="S12" s="306">
        <v>10</v>
      </c>
      <c r="T12" s="306">
        <v>5</v>
      </c>
      <c r="U12" s="439">
        <v>85</v>
      </c>
      <c r="V12" s="440">
        <v>70</v>
      </c>
      <c r="W12" s="306">
        <v>0</v>
      </c>
      <c r="X12" s="306">
        <v>25</v>
      </c>
      <c r="Y12" s="306">
        <v>10</v>
      </c>
      <c r="Z12" s="439">
        <v>105</v>
      </c>
      <c r="AA12" s="440">
        <v>75</v>
      </c>
      <c r="AB12" s="306">
        <v>5</v>
      </c>
      <c r="AC12" s="306">
        <v>5</v>
      </c>
      <c r="AD12" s="306">
        <v>10</v>
      </c>
      <c r="AE12" s="439">
        <v>90</v>
      </c>
      <c r="AF12" s="440">
        <v>85</v>
      </c>
      <c r="AG12" s="306">
        <v>5</v>
      </c>
      <c r="AH12" s="306">
        <v>0</v>
      </c>
      <c r="AI12" s="306">
        <v>10</v>
      </c>
      <c r="AJ12" s="439">
        <v>100</v>
      </c>
      <c r="AK12" s="440">
        <v>90</v>
      </c>
      <c r="AL12" s="306">
        <v>5</v>
      </c>
      <c r="AM12" s="306">
        <v>0</v>
      </c>
      <c r="AN12" s="306">
        <v>10</v>
      </c>
      <c r="AO12" s="439">
        <v>105</v>
      </c>
      <c r="AP12" s="440">
        <v>80</v>
      </c>
      <c r="AQ12" s="306">
        <v>10</v>
      </c>
      <c r="AR12" s="306">
        <v>0</v>
      </c>
      <c r="AS12" s="306">
        <v>10</v>
      </c>
      <c r="AT12" s="439">
        <v>95</v>
      </c>
      <c r="AU12" s="440">
        <v>85</v>
      </c>
      <c r="AV12" s="306">
        <v>0</v>
      </c>
      <c r="AW12" s="306">
        <v>0</v>
      </c>
      <c r="AX12" s="306">
        <v>10</v>
      </c>
      <c r="AY12" s="439">
        <v>95</v>
      </c>
      <c r="AZ12" s="440">
        <v>85</v>
      </c>
      <c r="BA12" s="306">
        <v>0</v>
      </c>
      <c r="BB12" s="306">
        <v>0</v>
      </c>
      <c r="BC12" s="306">
        <v>5</v>
      </c>
      <c r="BD12" s="439">
        <v>90</v>
      </c>
      <c r="BE12" s="440">
        <v>65</v>
      </c>
      <c r="BF12" s="306">
        <v>0</v>
      </c>
      <c r="BG12" s="306">
        <v>0</v>
      </c>
      <c r="BH12" s="306">
        <v>5</v>
      </c>
      <c r="BI12" s="439">
        <v>70</v>
      </c>
      <c r="BJ12" s="440">
        <v>45</v>
      </c>
      <c r="BK12" s="306">
        <v>0</v>
      </c>
      <c r="BL12" s="306">
        <v>0</v>
      </c>
      <c r="BM12" s="306">
        <v>5</v>
      </c>
      <c r="BN12" s="439">
        <v>50</v>
      </c>
      <c r="BO12" s="440">
        <v>40</v>
      </c>
      <c r="BP12" s="306">
        <v>0</v>
      </c>
      <c r="BQ12" s="306">
        <v>0</v>
      </c>
      <c r="BR12" s="306">
        <v>5</v>
      </c>
      <c r="BS12" s="439">
        <v>45</v>
      </c>
      <c r="BT12" s="440">
        <v>55</v>
      </c>
      <c r="BU12" s="306">
        <v>0</v>
      </c>
      <c r="BV12" s="306">
        <v>0</v>
      </c>
      <c r="BW12" s="306">
        <v>5</v>
      </c>
      <c r="BX12" s="439">
        <v>60</v>
      </c>
      <c r="BY12" s="440">
        <v>55</v>
      </c>
      <c r="BZ12" s="306">
        <v>0</v>
      </c>
      <c r="CA12" s="306">
        <v>0</v>
      </c>
      <c r="CB12" s="306">
        <v>10</v>
      </c>
      <c r="CC12" s="439">
        <v>65</v>
      </c>
      <c r="CD12" s="440">
        <v>60</v>
      </c>
      <c r="CE12" s="306">
        <v>0</v>
      </c>
      <c r="CF12" s="306">
        <v>0</v>
      </c>
      <c r="CG12" s="306">
        <v>5</v>
      </c>
      <c r="CH12" s="439">
        <v>65</v>
      </c>
      <c r="CI12" s="440">
        <v>65</v>
      </c>
      <c r="CJ12" s="306">
        <v>0</v>
      </c>
      <c r="CK12" s="306">
        <v>0</v>
      </c>
      <c r="CL12" s="306">
        <v>5</v>
      </c>
      <c r="CM12" s="439">
        <v>65</v>
      </c>
    </row>
    <row r="13" spans="1:96" s="11" customFormat="1" x14ac:dyDescent="0.2">
      <c r="A13" s="20" t="s">
        <v>8</v>
      </c>
      <c r="B13" s="437">
        <v>0</v>
      </c>
      <c r="C13" s="438">
        <v>5</v>
      </c>
      <c r="D13" s="438">
        <v>0</v>
      </c>
      <c r="E13" s="438">
        <v>0</v>
      </c>
      <c r="F13" s="439">
        <v>5</v>
      </c>
      <c r="G13" s="440">
        <v>10</v>
      </c>
      <c r="H13" s="306">
        <v>0</v>
      </c>
      <c r="I13" s="306">
        <v>0</v>
      </c>
      <c r="J13" s="306">
        <v>0</v>
      </c>
      <c r="K13" s="439">
        <v>10</v>
      </c>
      <c r="L13" s="440">
        <v>10</v>
      </c>
      <c r="M13" s="306">
        <v>10</v>
      </c>
      <c r="N13" s="306">
        <v>0</v>
      </c>
      <c r="O13" s="306">
        <v>0</v>
      </c>
      <c r="P13" s="439">
        <v>15</v>
      </c>
      <c r="Q13" s="440">
        <v>20</v>
      </c>
      <c r="R13" s="306">
        <v>0</v>
      </c>
      <c r="S13" s="306">
        <v>0</v>
      </c>
      <c r="T13" s="306">
        <v>0</v>
      </c>
      <c r="U13" s="439">
        <v>20</v>
      </c>
      <c r="V13" s="440">
        <v>15</v>
      </c>
      <c r="W13" s="306">
        <v>5</v>
      </c>
      <c r="X13" s="306">
        <v>0</v>
      </c>
      <c r="Y13" s="306">
        <v>5</v>
      </c>
      <c r="Z13" s="439">
        <v>25</v>
      </c>
      <c r="AA13" s="440">
        <v>20</v>
      </c>
      <c r="AB13" s="306">
        <v>0</v>
      </c>
      <c r="AC13" s="306">
        <v>0</v>
      </c>
      <c r="AD13" s="306">
        <v>10</v>
      </c>
      <c r="AE13" s="439">
        <v>30</v>
      </c>
      <c r="AF13" s="440">
        <v>15</v>
      </c>
      <c r="AG13" s="306">
        <v>0</v>
      </c>
      <c r="AH13" s="306">
        <v>0</v>
      </c>
      <c r="AI13" s="306">
        <v>15</v>
      </c>
      <c r="AJ13" s="439">
        <v>30</v>
      </c>
      <c r="AK13" s="440">
        <v>15</v>
      </c>
      <c r="AL13" s="306">
        <v>0</v>
      </c>
      <c r="AM13" s="306">
        <v>0</v>
      </c>
      <c r="AN13" s="306">
        <v>15</v>
      </c>
      <c r="AO13" s="439">
        <v>35</v>
      </c>
      <c r="AP13" s="440">
        <v>10</v>
      </c>
      <c r="AQ13" s="306">
        <v>0</v>
      </c>
      <c r="AR13" s="306">
        <v>0</v>
      </c>
      <c r="AS13" s="306">
        <v>0</v>
      </c>
      <c r="AT13" s="439">
        <v>10</v>
      </c>
      <c r="AU13" s="440">
        <v>5</v>
      </c>
      <c r="AV13" s="306">
        <v>0</v>
      </c>
      <c r="AW13" s="306">
        <v>0</v>
      </c>
      <c r="AX13" s="306">
        <v>0</v>
      </c>
      <c r="AY13" s="439">
        <v>5</v>
      </c>
      <c r="AZ13" s="440">
        <v>10</v>
      </c>
      <c r="BA13" s="306">
        <v>0</v>
      </c>
      <c r="BB13" s="306">
        <v>0</v>
      </c>
      <c r="BC13" s="306">
        <v>0</v>
      </c>
      <c r="BD13" s="439">
        <v>10</v>
      </c>
      <c r="BE13" s="440">
        <v>5</v>
      </c>
      <c r="BF13" s="306">
        <v>0</v>
      </c>
      <c r="BG13" s="306">
        <v>0</v>
      </c>
      <c r="BH13" s="306">
        <v>0</v>
      </c>
      <c r="BI13" s="439">
        <v>5</v>
      </c>
      <c r="BJ13" s="440">
        <v>0</v>
      </c>
      <c r="BK13" s="306">
        <v>0</v>
      </c>
      <c r="BL13" s="306">
        <v>0</v>
      </c>
      <c r="BM13" s="306">
        <v>0</v>
      </c>
      <c r="BN13" s="439">
        <v>0</v>
      </c>
      <c r="BO13" s="440">
        <v>5</v>
      </c>
      <c r="BP13" s="306">
        <v>0</v>
      </c>
      <c r="BQ13" s="306">
        <v>0</v>
      </c>
      <c r="BR13" s="306">
        <v>0</v>
      </c>
      <c r="BS13" s="439">
        <v>5</v>
      </c>
      <c r="BT13" s="440">
        <v>5</v>
      </c>
      <c r="BU13" s="306">
        <v>0</v>
      </c>
      <c r="BV13" s="306">
        <v>0</v>
      </c>
      <c r="BW13" s="306">
        <v>0</v>
      </c>
      <c r="BX13" s="439">
        <v>5</v>
      </c>
      <c r="BY13" s="440">
        <v>10</v>
      </c>
      <c r="BZ13" s="306">
        <v>0</v>
      </c>
      <c r="CA13" s="306">
        <v>0</v>
      </c>
      <c r="CB13" s="306">
        <v>0</v>
      </c>
      <c r="CC13" s="439">
        <v>10</v>
      </c>
      <c r="CD13" s="440">
        <v>15</v>
      </c>
      <c r="CE13" s="306">
        <v>0</v>
      </c>
      <c r="CF13" s="306">
        <v>0</v>
      </c>
      <c r="CG13" s="306">
        <v>0</v>
      </c>
      <c r="CH13" s="439">
        <v>15</v>
      </c>
      <c r="CI13" s="440">
        <v>15</v>
      </c>
      <c r="CJ13" s="306">
        <v>0</v>
      </c>
      <c r="CK13" s="306">
        <v>0</v>
      </c>
      <c r="CL13" s="306">
        <v>0</v>
      </c>
      <c r="CM13" s="439">
        <v>15</v>
      </c>
    </row>
    <row r="14" spans="1:96" s="11" customFormat="1" ht="20.100000000000001" customHeight="1" x14ac:dyDescent="0.2">
      <c r="A14" s="20" t="s">
        <v>9</v>
      </c>
      <c r="B14" s="437">
        <v>40</v>
      </c>
      <c r="C14" s="438">
        <v>0</v>
      </c>
      <c r="D14" s="438">
        <v>0</v>
      </c>
      <c r="E14" s="438">
        <v>0</v>
      </c>
      <c r="F14" s="439">
        <v>40</v>
      </c>
      <c r="G14" s="440">
        <v>45</v>
      </c>
      <c r="H14" s="306">
        <v>0</v>
      </c>
      <c r="I14" s="306">
        <v>0</v>
      </c>
      <c r="J14" s="306">
        <v>0</v>
      </c>
      <c r="K14" s="439">
        <v>45</v>
      </c>
      <c r="L14" s="440">
        <v>50</v>
      </c>
      <c r="M14" s="306">
        <v>0</v>
      </c>
      <c r="N14" s="306">
        <v>10</v>
      </c>
      <c r="O14" s="306">
        <v>0</v>
      </c>
      <c r="P14" s="439">
        <v>60</v>
      </c>
      <c r="Q14" s="440">
        <v>65</v>
      </c>
      <c r="R14" s="306">
        <v>0</v>
      </c>
      <c r="S14" s="306">
        <v>5</v>
      </c>
      <c r="T14" s="306">
        <v>0</v>
      </c>
      <c r="U14" s="439">
        <v>70</v>
      </c>
      <c r="V14" s="440">
        <v>65</v>
      </c>
      <c r="W14" s="306">
        <v>0</v>
      </c>
      <c r="X14" s="306">
        <v>0</v>
      </c>
      <c r="Y14" s="306">
        <v>0</v>
      </c>
      <c r="Z14" s="439">
        <v>65</v>
      </c>
      <c r="AA14" s="440">
        <v>65</v>
      </c>
      <c r="AB14" s="306">
        <v>0</v>
      </c>
      <c r="AC14" s="306">
        <v>0</v>
      </c>
      <c r="AD14" s="306">
        <v>0</v>
      </c>
      <c r="AE14" s="439">
        <v>70</v>
      </c>
      <c r="AF14" s="440">
        <v>70</v>
      </c>
      <c r="AG14" s="306">
        <v>0</v>
      </c>
      <c r="AH14" s="306">
        <v>5</v>
      </c>
      <c r="AI14" s="306">
        <v>0</v>
      </c>
      <c r="AJ14" s="439">
        <v>75</v>
      </c>
      <c r="AK14" s="440">
        <v>80</v>
      </c>
      <c r="AL14" s="306">
        <v>0</v>
      </c>
      <c r="AM14" s="306">
        <v>5</v>
      </c>
      <c r="AN14" s="306">
        <v>0</v>
      </c>
      <c r="AO14" s="439">
        <v>85</v>
      </c>
      <c r="AP14" s="440">
        <v>80</v>
      </c>
      <c r="AQ14" s="306">
        <v>0</v>
      </c>
      <c r="AR14" s="306">
        <v>5</v>
      </c>
      <c r="AS14" s="306">
        <v>0</v>
      </c>
      <c r="AT14" s="439">
        <v>85</v>
      </c>
      <c r="AU14" s="440">
        <v>80</v>
      </c>
      <c r="AV14" s="306">
        <v>0</v>
      </c>
      <c r="AW14" s="306">
        <v>0</v>
      </c>
      <c r="AX14" s="306">
        <v>0</v>
      </c>
      <c r="AY14" s="439">
        <v>85</v>
      </c>
      <c r="AZ14" s="440">
        <v>60</v>
      </c>
      <c r="BA14" s="306">
        <v>0</v>
      </c>
      <c r="BB14" s="306">
        <v>0</v>
      </c>
      <c r="BC14" s="306">
        <v>0</v>
      </c>
      <c r="BD14" s="439">
        <v>60</v>
      </c>
      <c r="BE14" s="440">
        <v>50</v>
      </c>
      <c r="BF14" s="306">
        <v>0</v>
      </c>
      <c r="BG14" s="306">
        <v>0</v>
      </c>
      <c r="BH14" s="306">
        <v>0</v>
      </c>
      <c r="BI14" s="439">
        <v>50</v>
      </c>
      <c r="BJ14" s="440">
        <v>35</v>
      </c>
      <c r="BK14" s="306">
        <v>0</v>
      </c>
      <c r="BL14" s="306">
        <v>0</v>
      </c>
      <c r="BM14" s="306">
        <v>0</v>
      </c>
      <c r="BN14" s="439">
        <v>35</v>
      </c>
      <c r="BO14" s="440">
        <v>25</v>
      </c>
      <c r="BP14" s="306">
        <v>0</v>
      </c>
      <c r="BQ14" s="306">
        <v>0</v>
      </c>
      <c r="BR14" s="306">
        <v>20</v>
      </c>
      <c r="BS14" s="439">
        <v>45</v>
      </c>
      <c r="BT14" s="440">
        <v>25</v>
      </c>
      <c r="BU14" s="306">
        <v>0</v>
      </c>
      <c r="BV14" s="306">
        <v>0</v>
      </c>
      <c r="BW14" s="306">
        <v>35</v>
      </c>
      <c r="BX14" s="439">
        <v>55</v>
      </c>
      <c r="BY14" s="440">
        <v>35</v>
      </c>
      <c r="BZ14" s="306">
        <v>0</v>
      </c>
      <c r="CA14" s="306">
        <v>5</v>
      </c>
      <c r="CB14" s="306">
        <v>35</v>
      </c>
      <c r="CC14" s="439">
        <v>70</v>
      </c>
      <c r="CD14" s="440">
        <v>35</v>
      </c>
      <c r="CE14" s="306">
        <v>0</v>
      </c>
      <c r="CF14" s="306">
        <v>0</v>
      </c>
      <c r="CG14" s="306">
        <v>35</v>
      </c>
      <c r="CH14" s="439">
        <v>70</v>
      </c>
      <c r="CI14" s="440">
        <v>25</v>
      </c>
      <c r="CJ14" s="306">
        <v>0</v>
      </c>
      <c r="CK14" s="306">
        <v>0</v>
      </c>
      <c r="CL14" s="306">
        <v>25</v>
      </c>
      <c r="CM14" s="439">
        <v>50</v>
      </c>
    </row>
    <row r="15" spans="1:96" s="11" customFormat="1" x14ac:dyDescent="0.2">
      <c r="A15" s="20" t="s">
        <v>10</v>
      </c>
      <c r="B15" s="437">
        <v>30</v>
      </c>
      <c r="C15" s="438">
        <v>0</v>
      </c>
      <c r="D15" s="438">
        <v>10</v>
      </c>
      <c r="E15" s="438">
        <v>0</v>
      </c>
      <c r="F15" s="439">
        <v>40</v>
      </c>
      <c r="G15" s="440">
        <v>25</v>
      </c>
      <c r="H15" s="306">
        <v>0</v>
      </c>
      <c r="I15" s="306">
        <v>15</v>
      </c>
      <c r="J15" s="306">
        <v>0</v>
      </c>
      <c r="K15" s="439">
        <v>40</v>
      </c>
      <c r="L15" s="440">
        <v>30</v>
      </c>
      <c r="M15" s="306">
        <v>0</v>
      </c>
      <c r="N15" s="306">
        <v>20</v>
      </c>
      <c r="O15" s="306">
        <v>0</v>
      </c>
      <c r="P15" s="439">
        <v>50</v>
      </c>
      <c r="Q15" s="440">
        <v>50</v>
      </c>
      <c r="R15" s="306">
        <v>0</v>
      </c>
      <c r="S15" s="306">
        <v>30</v>
      </c>
      <c r="T15" s="306">
        <v>0</v>
      </c>
      <c r="U15" s="439">
        <v>80</v>
      </c>
      <c r="V15" s="440">
        <v>80</v>
      </c>
      <c r="W15" s="306">
        <v>0</v>
      </c>
      <c r="X15" s="306">
        <v>15</v>
      </c>
      <c r="Y15" s="306">
        <v>0</v>
      </c>
      <c r="Z15" s="439">
        <v>95</v>
      </c>
      <c r="AA15" s="440">
        <v>80</v>
      </c>
      <c r="AB15" s="306">
        <v>0</v>
      </c>
      <c r="AC15" s="306">
        <v>5</v>
      </c>
      <c r="AD15" s="306">
        <v>10</v>
      </c>
      <c r="AE15" s="439">
        <v>90</v>
      </c>
      <c r="AF15" s="440">
        <v>100</v>
      </c>
      <c r="AG15" s="306">
        <v>0</v>
      </c>
      <c r="AH15" s="306">
        <v>5</v>
      </c>
      <c r="AI15" s="306">
        <v>10</v>
      </c>
      <c r="AJ15" s="439">
        <v>120</v>
      </c>
      <c r="AK15" s="440">
        <v>135</v>
      </c>
      <c r="AL15" s="306">
        <v>0</v>
      </c>
      <c r="AM15" s="306">
        <v>5</v>
      </c>
      <c r="AN15" s="306">
        <v>0</v>
      </c>
      <c r="AO15" s="439">
        <v>140</v>
      </c>
      <c r="AP15" s="440">
        <v>110</v>
      </c>
      <c r="AQ15" s="306">
        <v>0</v>
      </c>
      <c r="AR15" s="306">
        <v>0</v>
      </c>
      <c r="AS15" s="306">
        <v>0</v>
      </c>
      <c r="AT15" s="439">
        <v>115</v>
      </c>
      <c r="AU15" s="440">
        <v>115</v>
      </c>
      <c r="AV15" s="306">
        <v>0</v>
      </c>
      <c r="AW15" s="306">
        <v>0</v>
      </c>
      <c r="AX15" s="306">
        <v>0</v>
      </c>
      <c r="AY15" s="439">
        <v>115</v>
      </c>
      <c r="AZ15" s="440">
        <v>90</v>
      </c>
      <c r="BA15" s="306">
        <v>0</v>
      </c>
      <c r="BB15" s="306">
        <v>0</v>
      </c>
      <c r="BC15" s="306">
        <v>0</v>
      </c>
      <c r="BD15" s="439">
        <v>90</v>
      </c>
      <c r="BE15" s="440">
        <v>75</v>
      </c>
      <c r="BF15" s="306">
        <v>0</v>
      </c>
      <c r="BG15" s="306">
        <v>0</v>
      </c>
      <c r="BH15" s="306">
        <v>0</v>
      </c>
      <c r="BI15" s="439">
        <v>75</v>
      </c>
      <c r="BJ15" s="440">
        <v>85</v>
      </c>
      <c r="BK15" s="306">
        <v>0</v>
      </c>
      <c r="BL15" s="306">
        <v>0</v>
      </c>
      <c r="BM15" s="306">
        <v>0</v>
      </c>
      <c r="BN15" s="439">
        <v>85</v>
      </c>
      <c r="BO15" s="440">
        <v>105</v>
      </c>
      <c r="BP15" s="306">
        <v>0</v>
      </c>
      <c r="BQ15" s="306">
        <v>0</v>
      </c>
      <c r="BR15" s="306">
        <v>5</v>
      </c>
      <c r="BS15" s="439">
        <v>105</v>
      </c>
      <c r="BT15" s="440">
        <v>135</v>
      </c>
      <c r="BU15" s="306">
        <v>0</v>
      </c>
      <c r="BV15" s="306">
        <v>5</v>
      </c>
      <c r="BW15" s="306">
        <v>5</v>
      </c>
      <c r="BX15" s="439">
        <v>140</v>
      </c>
      <c r="BY15" s="440">
        <v>145</v>
      </c>
      <c r="BZ15" s="306">
        <v>0</v>
      </c>
      <c r="CA15" s="306">
        <v>5</v>
      </c>
      <c r="CB15" s="306">
        <v>5</v>
      </c>
      <c r="CC15" s="439">
        <v>155</v>
      </c>
      <c r="CD15" s="440">
        <v>145</v>
      </c>
      <c r="CE15" s="306">
        <v>0</v>
      </c>
      <c r="CF15" s="306">
        <v>0</v>
      </c>
      <c r="CG15" s="306">
        <v>5</v>
      </c>
      <c r="CH15" s="439">
        <v>150</v>
      </c>
      <c r="CI15" s="440">
        <v>120</v>
      </c>
      <c r="CJ15" s="306">
        <v>0</v>
      </c>
      <c r="CK15" s="306">
        <v>0</v>
      </c>
      <c r="CL15" s="306">
        <v>0</v>
      </c>
      <c r="CM15" s="439">
        <v>125</v>
      </c>
    </row>
    <row r="16" spans="1:96" s="11" customFormat="1" x14ac:dyDescent="0.2">
      <c r="A16" s="20" t="s">
        <v>11</v>
      </c>
      <c r="B16" s="437">
        <v>5</v>
      </c>
      <c r="C16" s="438">
        <v>0</v>
      </c>
      <c r="D16" s="438">
        <v>0</v>
      </c>
      <c r="E16" s="438">
        <v>0</v>
      </c>
      <c r="F16" s="439">
        <v>5</v>
      </c>
      <c r="G16" s="440">
        <v>10</v>
      </c>
      <c r="H16" s="306">
        <v>0</v>
      </c>
      <c r="I16" s="306">
        <v>0</v>
      </c>
      <c r="J16" s="306">
        <v>0</v>
      </c>
      <c r="K16" s="439">
        <v>10</v>
      </c>
      <c r="L16" s="440">
        <v>10</v>
      </c>
      <c r="M16" s="306">
        <v>0</v>
      </c>
      <c r="N16" s="306">
        <v>0</v>
      </c>
      <c r="O16" s="306">
        <v>0</v>
      </c>
      <c r="P16" s="439">
        <v>10</v>
      </c>
      <c r="Q16" s="440">
        <v>15</v>
      </c>
      <c r="R16" s="306">
        <v>0</v>
      </c>
      <c r="S16" s="306">
        <v>0</v>
      </c>
      <c r="T16" s="306">
        <v>0</v>
      </c>
      <c r="U16" s="439">
        <v>15</v>
      </c>
      <c r="V16" s="440">
        <v>5</v>
      </c>
      <c r="W16" s="306">
        <v>0</v>
      </c>
      <c r="X16" s="306">
        <v>0</v>
      </c>
      <c r="Y16" s="306">
        <v>0</v>
      </c>
      <c r="Z16" s="439">
        <v>5</v>
      </c>
      <c r="AA16" s="440">
        <v>10</v>
      </c>
      <c r="AB16" s="306">
        <v>0</v>
      </c>
      <c r="AC16" s="306">
        <v>0</v>
      </c>
      <c r="AD16" s="306">
        <v>0</v>
      </c>
      <c r="AE16" s="439">
        <v>10</v>
      </c>
      <c r="AF16" s="440">
        <v>5</v>
      </c>
      <c r="AG16" s="306">
        <v>0</v>
      </c>
      <c r="AH16" s="306">
        <v>0</v>
      </c>
      <c r="AI16" s="306">
        <v>5</v>
      </c>
      <c r="AJ16" s="439">
        <v>10</v>
      </c>
      <c r="AK16" s="440">
        <v>5</v>
      </c>
      <c r="AL16" s="306">
        <v>0</v>
      </c>
      <c r="AM16" s="306">
        <v>0</v>
      </c>
      <c r="AN16" s="306">
        <v>5</v>
      </c>
      <c r="AO16" s="439">
        <v>5</v>
      </c>
      <c r="AP16" s="440">
        <v>10</v>
      </c>
      <c r="AQ16" s="306">
        <v>0</v>
      </c>
      <c r="AR16" s="306">
        <v>0</v>
      </c>
      <c r="AS16" s="306">
        <v>0</v>
      </c>
      <c r="AT16" s="439">
        <v>10</v>
      </c>
      <c r="AU16" s="440">
        <v>10</v>
      </c>
      <c r="AV16" s="306">
        <v>0</v>
      </c>
      <c r="AW16" s="306">
        <v>0</v>
      </c>
      <c r="AX16" s="306">
        <v>0</v>
      </c>
      <c r="AY16" s="439">
        <v>10</v>
      </c>
      <c r="AZ16" s="440">
        <v>10</v>
      </c>
      <c r="BA16" s="306">
        <v>0</v>
      </c>
      <c r="BB16" s="306">
        <v>0</v>
      </c>
      <c r="BC16" s="306">
        <v>5</v>
      </c>
      <c r="BD16" s="439">
        <v>10</v>
      </c>
      <c r="BE16" s="440">
        <v>5</v>
      </c>
      <c r="BF16" s="306">
        <v>0</v>
      </c>
      <c r="BG16" s="306">
        <v>0</v>
      </c>
      <c r="BH16" s="306">
        <v>0</v>
      </c>
      <c r="BI16" s="439">
        <v>5</v>
      </c>
      <c r="BJ16" s="440">
        <v>10</v>
      </c>
      <c r="BK16" s="306">
        <v>0</v>
      </c>
      <c r="BL16" s="306">
        <v>0</v>
      </c>
      <c r="BM16" s="306">
        <v>0</v>
      </c>
      <c r="BN16" s="439">
        <v>10</v>
      </c>
      <c r="BO16" s="440">
        <v>10</v>
      </c>
      <c r="BP16" s="306">
        <v>0</v>
      </c>
      <c r="BQ16" s="306">
        <v>0</v>
      </c>
      <c r="BR16" s="306">
        <v>5</v>
      </c>
      <c r="BS16" s="439">
        <v>10</v>
      </c>
      <c r="BT16" s="440">
        <v>5</v>
      </c>
      <c r="BU16" s="306">
        <v>0</v>
      </c>
      <c r="BV16" s="306">
        <v>0</v>
      </c>
      <c r="BW16" s="306">
        <v>5</v>
      </c>
      <c r="BX16" s="439">
        <v>15</v>
      </c>
      <c r="BY16" s="440">
        <v>10</v>
      </c>
      <c r="BZ16" s="306">
        <v>0</v>
      </c>
      <c r="CA16" s="306">
        <v>0</v>
      </c>
      <c r="CB16" s="306">
        <v>5</v>
      </c>
      <c r="CC16" s="439">
        <v>15</v>
      </c>
      <c r="CD16" s="440">
        <v>10</v>
      </c>
      <c r="CE16" s="306">
        <v>0</v>
      </c>
      <c r="CF16" s="306">
        <v>0</v>
      </c>
      <c r="CG16" s="306">
        <v>5</v>
      </c>
      <c r="CH16" s="439">
        <v>15</v>
      </c>
      <c r="CI16" s="440">
        <v>20</v>
      </c>
      <c r="CJ16" s="306">
        <v>0</v>
      </c>
      <c r="CK16" s="306">
        <v>0</v>
      </c>
      <c r="CL16" s="306">
        <v>5</v>
      </c>
      <c r="CM16" s="439">
        <v>20</v>
      </c>
    </row>
    <row r="17" spans="1:91" s="11" customFormat="1" x14ac:dyDescent="0.2">
      <c r="A17" s="20" t="s">
        <v>142</v>
      </c>
      <c r="B17" s="437">
        <v>125</v>
      </c>
      <c r="C17" s="438">
        <v>0</v>
      </c>
      <c r="D17" s="438">
        <v>5</v>
      </c>
      <c r="E17" s="438">
        <v>0</v>
      </c>
      <c r="F17" s="439">
        <v>130</v>
      </c>
      <c r="G17" s="440">
        <v>115</v>
      </c>
      <c r="H17" s="306">
        <v>0</v>
      </c>
      <c r="I17" s="306">
        <v>10</v>
      </c>
      <c r="J17" s="306">
        <v>0</v>
      </c>
      <c r="K17" s="439">
        <v>125</v>
      </c>
      <c r="L17" s="440">
        <v>145</v>
      </c>
      <c r="M17" s="306">
        <v>0</v>
      </c>
      <c r="N17" s="306">
        <v>15</v>
      </c>
      <c r="O17" s="306">
        <v>0</v>
      </c>
      <c r="P17" s="439">
        <v>160</v>
      </c>
      <c r="Q17" s="440">
        <v>160</v>
      </c>
      <c r="R17" s="306">
        <v>0</v>
      </c>
      <c r="S17" s="306">
        <v>0</v>
      </c>
      <c r="T17" s="306">
        <v>0</v>
      </c>
      <c r="U17" s="439">
        <v>160</v>
      </c>
      <c r="V17" s="440">
        <v>185</v>
      </c>
      <c r="W17" s="306">
        <v>0</v>
      </c>
      <c r="X17" s="306">
        <v>0</v>
      </c>
      <c r="Y17" s="306">
        <v>0</v>
      </c>
      <c r="Z17" s="439">
        <v>185</v>
      </c>
      <c r="AA17" s="440">
        <v>185</v>
      </c>
      <c r="AB17" s="306">
        <v>0</v>
      </c>
      <c r="AC17" s="306">
        <v>0</v>
      </c>
      <c r="AD17" s="306">
        <v>0</v>
      </c>
      <c r="AE17" s="439">
        <v>185</v>
      </c>
      <c r="AF17" s="440">
        <v>255</v>
      </c>
      <c r="AG17" s="306">
        <v>0</v>
      </c>
      <c r="AH17" s="306">
        <v>0</v>
      </c>
      <c r="AI17" s="306">
        <v>0</v>
      </c>
      <c r="AJ17" s="439">
        <v>255</v>
      </c>
      <c r="AK17" s="440">
        <v>225</v>
      </c>
      <c r="AL17" s="306">
        <v>0</v>
      </c>
      <c r="AM17" s="306">
        <v>0</v>
      </c>
      <c r="AN17" s="306">
        <v>0</v>
      </c>
      <c r="AO17" s="439">
        <v>225</v>
      </c>
      <c r="AP17" s="440">
        <v>215</v>
      </c>
      <c r="AQ17" s="306">
        <v>0</v>
      </c>
      <c r="AR17" s="306">
        <v>0</v>
      </c>
      <c r="AS17" s="306">
        <v>0</v>
      </c>
      <c r="AT17" s="439">
        <v>215</v>
      </c>
      <c r="AU17" s="440">
        <v>285</v>
      </c>
      <c r="AV17" s="306">
        <v>0</v>
      </c>
      <c r="AW17" s="306">
        <v>0</v>
      </c>
      <c r="AX17" s="306">
        <v>0</v>
      </c>
      <c r="AY17" s="439">
        <v>285</v>
      </c>
      <c r="AZ17" s="440">
        <v>265</v>
      </c>
      <c r="BA17" s="306">
        <v>0</v>
      </c>
      <c r="BB17" s="306">
        <v>0</v>
      </c>
      <c r="BC17" s="306">
        <v>0</v>
      </c>
      <c r="BD17" s="439">
        <v>265</v>
      </c>
      <c r="BE17" s="440">
        <v>240</v>
      </c>
      <c r="BF17" s="306">
        <v>0</v>
      </c>
      <c r="BG17" s="306">
        <v>0</v>
      </c>
      <c r="BH17" s="306">
        <v>0</v>
      </c>
      <c r="BI17" s="439">
        <v>240</v>
      </c>
      <c r="BJ17" s="440">
        <v>225</v>
      </c>
      <c r="BK17" s="306">
        <v>0</v>
      </c>
      <c r="BL17" s="306">
        <v>0</v>
      </c>
      <c r="BM17" s="306">
        <v>0</v>
      </c>
      <c r="BN17" s="439">
        <v>225</v>
      </c>
      <c r="BO17" s="440">
        <v>250</v>
      </c>
      <c r="BP17" s="306">
        <v>0</v>
      </c>
      <c r="BQ17" s="306">
        <v>5</v>
      </c>
      <c r="BR17" s="306">
        <v>0</v>
      </c>
      <c r="BS17" s="439">
        <v>255</v>
      </c>
      <c r="BT17" s="440">
        <v>285</v>
      </c>
      <c r="BU17" s="306">
        <v>5</v>
      </c>
      <c r="BV17" s="306">
        <v>5</v>
      </c>
      <c r="BW17" s="306">
        <v>0</v>
      </c>
      <c r="BX17" s="441">
        <v>295</v>
      </c>
      <c r="BY17" s="440">
        <v>275</v>
      </c>
      <c r="BZ17" s="306">
        <v>5</v>
      </c>
      <c r="CA17" s="306">
        <v>15</v>
      </c>
      <c r="CB17" s="306">
        <v>140</v>
      </c>
      <c r="CC17" s="441">
        <v>435</v>
      </c>
      <c r="CD17" s="440">
        <v>320</v>
      </c>
      <c r="CE17" s="306">
        <v>5</v>
      </c>
      <c r="CF17" s="306">
        <v>30</v>
      </c>
      <c r="CG17" s="306">
        <v>175</v>
      </c>
      <c r="CH17" s="441">
        <v>530</v>
      </c>
      <c r="CI17" s="440">
        <v>350</v>
      </c>
      <c r="CJ17" s="306">
        <v>0</v>
      </c>
      <c r="CK17" s="306">
        <v>10</v>
      </c>
      <c r="CL17" s="306">
        <v>250</v>
      </c>
      <c r="CM17" s="441">
        <v>605</v>
      </c>
    </row>
    <row r="18" spans="1:91" s="11" customFormat="1" ht="20.100000000000001" customHeight="1" x14ac:dyDescent="0.2">
      <c r="A18" s="20" t="s">
        <v>13</v>
      </c>
      <c r="B18" s="437">
        <v>0</v>
      </c>
      <c r="C18" s="438">
        <v>0</v>
      </c>
      <c r="D18" s="438">
        <v>0</v>
      </c>
      <c r="E18" s="438">
        <v>0</v>
      </c>
      <c r="F18" s="439">
        <v>0</v>
      </c>
      <c r="G18" s="440">
        <v>0</v>
      </c>
      <c r="H18" s="306">
        <v>0</v>
      </c>
      <c r="I18" s="306">
        <v>0</v>
      </c>
      <c r="J18" s="306">
        <v>0</v>
      </c>
      <c r="K18" s="439">
        <v>0</v>
      </c>
      <c r="L18" s="440">
        <v>0</v>
      </c>
      <c r="M18" s="306">
        <v>0</v>
      </c>
      <c r="N18" s="306">
        <v>0</v>
      </c>
      <c r="O18" s="306">
        <v>0</v>
      </c>
      <c r="P18" s="439">
        <v>0</v>
      </c>
      <c r="Q18" s="440">
        <v>10</v>
      </c>
      <c r="R18" s="306">
        <v>0</v>
      </c>
      <c r="S18" s="306">
        <v>0</v>
      </c>
      <c r="T18" s="306">
        <v>0</v>
      </c>
      <c r="U18" s="439">
        <v>10</v>
      </c>
      <c r="V18" s="440">
        <v>10</v>
      </c>
      <c r="W18" s="306">
        <v>0</v>
      </c>
      <c r="X18" s="306">
        <v>0</v>
      </c>
      <c r="Y18" s="306">
        <v>0</v>
      </c>
      <c r="Z18" s="439">
        <v>15</v>
      </c>
      <c r="AA18" s="440">
        <v>15</v>
      </c>
      <c r="AB18" s="306">
        <v>0</v>
      </c>
      <c r="AC18" s="306">
        <v>0</v>
      </c>
      <c r="AD18" s="306">
        <v>0</v>
      </c>
      <c r="AE18" s="439">
        <v>15</v>
      </c>
      <c r="AF18" s="440">
        <v>15</v>
      </c>
      <c r="AG18" s="306">
        <v>0</v>
      </c>
      <c r="AH18" s="306">
        <v>0</v>
      </c>
      <c r="AI18" s="306">
        <v>0</v>
      </c>
      <c r="AJ18" s="439">
        <v>15</v>
      </c>
      <c r="AK18" s="440">
        <v>20</v>
      </c>
      <c r="AL18" s="306">
        <v>0</v>
      </c>
      <c r="AM18" s="306">
        <v>0</v>
      </c>
      <c r="AN18" s="306">
        <v>0</v>
      </c>
      <c r="AO18" s="439">
        <v>20</v>
      </c>
      <c r="AP18" s="440">
        <v>20</v>
      </c>
      <c r="AQ18" s="306">
        <v>0</v>
      </c>
      <c r="AR18" s="306">
        <v>0</v>
      </c>
      <c r="AS18" s="306">
        <v>0</v>
      </c>
      <c r="AT18" s="439">
        <v>20</v>
      </c>
      <c r="AU18" s="440">
        <v>20</v>
      </c>
      <c r="AV18" s="306">
        <v>0</v>
      </c>
      <c r="AW18" s="306">
        <v>0</v>
      </c>
      <c r="AX18" s="306">
        <v>0</v>
      </c>
      <c r="AY18" s="439">
        <v>20</v>
      </c>
      <c r="AZ18" s="440">
        <v>20</v>
      </c>
      <c r="BA18" s="306">
        <v>0</v>
      </c>
      <c r="BB18" s="306">
        <v>0</v>
      </c>
      <c r="BC18" s="306">
        <v>0</v>
      </c>
      <c r="BD18" s="439">
        <v>20</v>
      </c>
      <c r="BE18" s="440">
        <v>20</v>
      </c>
      <c r="BF18" s="306">
        <v>0</v>
      </c>
      <c r="BG18" s="306">
        <v>0</v>
      </c>
      <c r="BH18" s="306">
        <v>0</v>
      </c>
      <c r="BI18" s="439">
        <v>20</v>
      </c>
      <c r="BJ18" s="440">
        <v>15</v>
      </c>
      <c r="BK18" s="306">
        <v>0</v>
      </c>
      <c r="BL18" s="306">
        <v>0</v>
      </c>
      <c r="BM18" s="306">
        <v>0</v>
      </c>
      <c r="BN18" s="439">
        <v>15</v>
      </c>
      <c r="BO18" s="440">
        <v>15</v>
      </c>
      <c r="BP18" s="306">
        <v>0</v>
      </c>
      <c r="BQ18" s="306">
        <v>0</v>
      </c>
      <c r="BR18" s="306">
        <v>0</v>
      </c>
      <c r="BS18" s="439">
        <v>15</v>
      </c>
      <c r="BT18" s="440">
        <v>10</v>
      </c>
      <c r="BU18" s="306">
        <v>0</v>
      </c>
      <c r="BV18" s="306">
        <v>0</v>
      </c>
      <c r="BW18" s="306">
        <v>0</v>
      </c>
      <c r="BX18" s="439">
        <v>10</v>
      </c>
      <c r="BY18" s="440">
        <v>15</v>
      </c>
      <c r="BZ18" s="306">
        <v>0</v>
      </c>
      <c r="CA18" s="306">
        <v>0</v>
      </c>
      <c r="CB18" s="306">
        <v>0</v>
      </c>
      <c r="CC18" s="439">
        <v>15</v>
      </c>
      <c r="CD18" s="440">
        <v>15</v>
      </c>
      <c r="CE18" s="306">
        <v>0</v>
      </c>
      <c r="CF18" s="306">
        <v>0</v>
      </c>
      <c r="CG18" s="306">
        <v>0</v>
      </c>
      <c r="CH18" s="439">
        <v>15</v>
      </c>
      <c r="CI18" s="440">
        <v>10</v>
      </c>
      <c r="CJ18" s="306">
        <v>0</v>
      </c>
      <c r="CK18" s="306">
        <v>0</v>
      </c>
      <c r="CL18" s="306">
        <v>0</v>
      </c>
      <c r="CM18" s="439">
        <v>10</v>
      </c>
    </row>
    <row r="19" spans="1:91" s="11" customFormat="1" x14ac:dyDescent="0.2">
      <c r="A19" s="20" t="s">
        <v>14</v>
      </c>
      <c r="B19" s="437">
        <v>30</v>
      </c>
      <c r="C19" s="438">
        <v>0</v>
      </c>
      <c r="D19" s="438">
        <v>5</v>
      </c>
      <c r="E19" s="438">
        <v>0</v>
      </c>
      <c r="F19" s="439">
        <v>35</v>
      </c>
      <c r="G19" s="440">
        <v>35</v>
      </c>
      <c r="H19" s="306">
        <v>0</v>
      </c>
      <c r="I19" s="306">
        <v>5</v>
      </c>
      <c r="J19" s="306">
        <v>0</v>
      </c>
      <c r="K19" s="439">
        <v>40</v>
      </c>
      <c r="L19" s="440">
        <v>45</v>
      </c>
      <c r="M19" s="306">
        <v>0</v>
      </c>
      <c r="N19" s="306">
        <v>0</v>
      </c>
      <c r="O19" s="306">
        <v>0</v>
      </c>
      <c r="P19" s="439">
        <v>45</v>
      </c>
      <c r="Q19" s="440">
        <v>45</v>
      </c>
      <c r="R19" s="306">
        <v>0</v>
      </c>
      <c r="S19" s="306">
        <v>0</v>
      </c>
      <c r="T19" s="306">
        <v>0</v>
      </c>
      <c r="U19" s="439">
        <v>45</v>
      </c>
      <c r="V19" s="440">
        <v>70</v>
      </c>
      <c r="W19" s="306">
        <v>0</v>
      </c>
      <c r="X19" s="306">
        <v>0</v>
      </c>
      <c r="Y19" s="306">
        <v>0</v>
      </c>
      <c r="Z19" s="439">
        <v>75</v>
      </c>
      <c r="AA19" s="440">
        <v>75</v>
      </c>
      <c r="AB19" s="306">
        <v>0</v>
      </c>
      <c r="AC19" s="306">
        <v>0</v>
      </c>
      <c r="AD19" s="306">
        <v>5</v>
      </c>
      <c r="AE19" s="439">
        <v>80</v>
      </c>
      <c r="AF19" s="440">
        <v>110</v>
      </c>
      <c r="AG19" s="306">
        <v>0</v>
      </c>
      <c r="AH19" s="306">
        <v>5</v>
      </c>
      <c r="AI19" s="306">
        <v>10</v>
      </c>
      <c r="AJ19" s="439">
        <v>120</v>
      </c>
      <c r="AK19" s="440">
        <v>125</v>
      </c>
      <c r="AL19" s="306">
        <v>0</v>
      </c>
      <c r="AM19" s="306">
        <v>0</v>
      </c>
      <c r="AN19" s="306">
        <v>10</v>
      </c>
      <c r="AO19" s="439">
        <v>135</v>
      </c>
      <c r="AP19" s="440">
        <v>135</v>
      </c>
      <c r="AQ19" s="306">
        <v>0</v>
      </c>
      <c r="AR19" s="306">
        <v>0</v>
      </c>
      <c r="AS19" s="306">
        <v>5</v>
      </c>
      <c r="AT19" s="439">
        <v>140</v>
      </c>
      <c r="AU19" s="440">
        <v>130</v>
      </c>
      <c r="AV19" s="306">
        <v>0</v>
      </c>
      <c r="AW19" s="306">
        <v>0</v>
      </c>
      <c r="AX19" s="306">
        <v>0</v>
      </c>
      <c r="AY19" s="439">
        <v>130</v>
      </c>
      <c r="AZ19" s="440">
        <v>75</v>
      </c>
      <c r="BA19" s="306">
        <v>0</v>
      </c>
      <c r="BB19" s="306">
        <v>0</v>
      </c>
      <c r="BC19" s="306">
        <v>10</v>
      </c>
      <c r="BD19" s="439">
        <v>80</v>
      </c>
      <c r="BE19" s="440">
        <v>85</v>
      </c>
      <c r="BF19" s="306">
        <v>0</v>
      </c>
      <c r="BG19" s="306">
        <v>0</v>
      </c>
      <c r="BH19" s="306">
        <v>0</v>
      </c>
      <c r="BI19" s="439">
        <v>85</v>
      </c>
      <c r="BJ19" s="440">
        <v>40</v>
      </c>
      <c r="BK19" s="306">
        <v>0</v>
      </c>
      <c r="BL19" s="306">
        <v>0</v>
      </c>
      <c r="BM19" s="306">
        <v>30</v>
      </c>
      <c r="BN19" s="439">
        <v>70</v>
      </c>
      <c r="BO19" s="440">
        <v>20</v>
      </c>
      <c r="BP19" s="306">
        <v>0</v>
      </c>
      <c r="BQ19" s="306">
        <v>0</v>
      </c>
      <c r="BR19" s="306">
        <v>25</v>
      </c>
      <c r="BS19" s="439">
        <v>50</v>
      </c>
      <c r="BT19" s="440">
        <v>30</v>
      </c>
      <c r="BU19" s="306">
        <v>0</v>
      </c>
      <c r="BV19" s="306">
        <v>0</v>
      </c>
      <c r="BW19" s="306">
        <v>20</v>
      </c>
      <c r="BX19" s="439">
        <v>50</v>
      </c>
      <c r="BY19" s="440">
        <v>30</v>
      </c>
      <c r="BZ19" s="306">
        <v>0</v>
      </c>
      <c r="CA19" s="306">
        <v>0</v>
      </c>
      <c r="CB19" s="306">
        <v>20</v>
      </c>
      <c r="CC19" s="439">
        <v>50</v>
      </c>
      <c r="CD19" s="440">
        <v>40</v>
      </c>
      <c r="CE19" s="306">
        <v>0</v>
      </c>
      <c r="CF19" s="306">
        <v>0</v>
      </c>
      <c r="CG19" s="306">
        <v>20</v>
      </c>
      <c r="CH19" s="439">
        <v>60</v>
      </c>
      <c r="CI19" s="440">
        <v>30</v>
      </c>
      <c r="CJ19" s="306">
        <v>5</v>
      </c>
      <c r="CK19" s="306">
        <v>0</v>
      </c>
      <c r="CL19" s="306">
        <v>20</v>
      </c>
      <c r="CM19" s="439">
        <v>50</v>
      </c>
    </row>
    <row r="20" spans="1:91" s="11" customFormat="1" x14ac:dyDescent="0.2">
      <c r="A20" s="20" t="s">
        <v>15</v>
      </c>
      <c r="B20" s="437">
        <v>85</v>
      </c>
      <c r="C20" s="438">
        <v>5</v>
      </c>
      <c r="D20" s="438">
        <v>5</v>
      </c>
      <c r="E20" s="438">
        <v>0</v>
      </c>
      <c r="F20" s="439">
        <v>95</v>
      </c>
      <c r="G20" s="440">
        <v>105</v>
      </c>
      <c r="H20" s="306">
        <v>0</v>
      </c>
      <c r="I20" s="306">
        <v>0</v>
      </c>
      <c r="J20" s="306">
        <v>0</v>
      </c>
      <c r="K20" s="439">
        <v>105</v>
      </c>
      <c r="L20" s="440">
        <v>105</v>
      </c>
      <c r="M20" s="306">
        <v>5</v>
      </c>
      <c r="N20" s="306">
        <v>0</v>
      </c>
      <c r="O20" s="306">
        <v>0</v>
      </c>
      <c r="P20" s="439">
        <v>110</v>
      </c>
      <c r="Q20" s="440">
        <v>125</v>
      </c>
      <c r="R20" s="306">
        <v>10</v>
      </c>
      <c r="S20" s="306">
        <v>0</v>
      </c>
      <c r="T20" s="306">
        <v>0</v>
      </c>
      <c r="U20" s="439">
        <v>135</v>
      </c>
      <c r="V20" s="440">
        <v>140</v>
      </c>
      <c r="W20" s="306">
        <v>15</v>
      </c>
      <c r="X20" s="306">
        <v>5</v>
      </c>
      <c r="Y20" s="306">
        <v>0</v>
      </c>
      <c r="Z20" s="439">
        <v>160</v>
      </c>
      <c r="AA20" s="440">
        <v>165</v>
      </c>
      <c r="AB20" s="306">
        <v>15</v>
      </c>
      <c r="AC20" s="306">
        <v>10</v>
      </c>
      <c r="AD20" s="306">
        <v>0</v>
      </c>
      <c r="AE20" s="439">
        <v>190</v>
      </c>
      <c r="AF20" s="440">
        <v>150</v>
      </c>
      <c r="AG20" s="306">
        <v>5</v>
      </c>
      <c r="AH20" s="306">
        <v>5</v>
      </c>
      <c r="AI20" s="306">
        <v>0</v>
      </c>
      <c r="AJ20" s="439">
        <v>165</v>
      </c>
      <c r="AK20" s="440">
        <v>190</v>
      </c>
      <c r="AL20" s="306">
        <v>0</v>
      </c>
      <c r="AM20" s="306">
        <v>15</v>
      </c>
      <c r="AN20" s="306">
        <v>0</v>
      </c>
      <c r="AO20" s="439">
        <v>200</v>
      </c>
      <c r="AP20" s="440">
        <v>145</v>
      </c>
      <c r="AQ20" s="306">
        <v>5</v>
      </c>
      <c r="AR20" s="306">
        <v>10</v>
      </c>
      <c r="AS20" s="306">
        <v>0</v>
      </c>
      <c r="AT20" s="439">
        <v>160</v>
      </c>
      <c r="AU20" s="440">
        <v>190</v>
      </c>
      <c r="AV20" s="306">
        <v>5</v>
      </c>
      <c r="AW20" s="306">
        <v>15</v>
      </c>
      <c r="AX20" s="306">
        <v>0</v>
      </c>
      <c r="AY20" s="439">
        <v>210</v>
      </c>
      <c r="AZ20" s="440">
        <v>185</v>
      </c>
      <c r="BA20" s="306">
        <v>5</v>
      </c>
      <c r="BB20" s="306">
        <v>10</v>
      </c>
      <c r="BC20" s="306">
        <v>0</v>
      </c>
      <c r="BD20" s="439">
        <v>195</v>
      </c>
      <c r="BE20" s="440">
        <v>205</v>
      </c>
      <c r="BF20" s="306">
        <v>5</v>
      </c>
      <c r="BG20" s="306">
        <v>5</v>
      </c>
      <c r="BH20" s="306">
        <v>0</v>
      </c>
      <c r="BI20" s="439">
        <v>220</v>
      </c>
      <c r="BJ20" s="440">
        <v>140</v>
      </c>
      <c r="BK20" s="306">
        <v>10</v>
      </c>
      <c r="BL20" s="306">
        <v>5</v>
      </c>
      <c r="BM20" s="306">
        <v>0</v>
      </c>
      <c r="BN20" s="439">
        <v>150</v>
      </c>
      <c r="BO20" s="440">
        <v>150</v>
      </c>
      <c r="BP20" s="306">
        <v>5</v>
      </c>
      <c r="BQ20" s="306">
        <v>5</v>
      </c>
      <c r="BR20" s="306">
        <v>0</v>
      </c>
      <c r="BS20" s="439">
        <v>155</v>
      </c>
      <c r="BT20" s="440">
        <v>150</v>
      </c>
      <c r="BU20" s="306">
        <v>5</v>
      </c>
      <c r="BV20" s="306">
        <v>5</v>
      </c>
      <c r="BW20" s="306">
        <v>0</v>
      </c>
      <c r="BX20" s="439">
        <v>160</v>
      </c>
      <c r="BY20" s="440">
        <v>165</v>
      </c>
      <c r="BZ20" s="306">
        <v>10</v>
      </c>
      <c r="CA20" s="306">
        <v>0</v>
      </c>
      <c r="CB20" s="306">
        <v>0</v>
      </c>
      <c r="CC20" s="439">
        <v>175</v>
      </c>
      <c r="CD20" s="440">
        <v>165</v>
      </c>
      <c r="CE20" s="306">
        <v>10</v>
      </c>
      <c r="CF20" s="306">
        <v>0</v>
      </c>
      <c r="CG20" s="306">
        <v>0</v>
      </c>
      <c r="CH20" s="439">
        <v>175</v>
      </c>
      <c r="CI20" s="440">
        <v>135</v>
      </c>
      <c r="CJ20" s="306">
        <v>10</v>
      </c>
      <c r="CK20" s="306">
        <v>5</v>
      </c>
      <c r="CL20" s="306">
        <v>0</v>
      </c>
      <c r="CM20" s="439">
        <v>150</v>
      </c>
    </row>
    <row r="21" spans="1:91" s="11" customFormat="1" x14ac:dyDescent="0.2">
      <c r="A21" s="20" t="s">
        <v>16</v>
      </c>
      <c r="B21" s="437">
        <v>260</v>
      </c>
      <c r="C21" s="438">
        <v>0</v>
      </c>
      <c r="D21" s="438">
        <v>5</v>
      </c>
      <c r="E21" s="438">
        <v>0</v>
      </c>
      <c r="F21" s="441">
        <v>265</v>
      </c>
      <c r="G21" s="440">
        <v>365</v>
      </c>
      <c r="H21" s="306">
        <v>0</v>
      </c>
      <c r="I21" s="306">
        <v>10</v>
      </c>
      <c r="J21" s="306">
        <v>0</v>
      </c>
      <c r="K21" s="441">
        <v>375</v>
      </c>
      <c r="L21" s="442">
        <v>500</v>
      </c>
      <c r="M21" s="306">
        <v>0</v>
      </c>
      <c r="N21" s="306">
        <v>40</v>
      </c>
      <c r="O21" s="306">
        <v>0</v>
      </c>
      <c r="P21" s="441">
        <v>540</v>
      </c>
      <c r="Q21" s="442">
        <v>580</v>
      </c>
      <c r="R21" s="306">
        <v>0</v>
      </c>
      <c r="S21" s="306">
        <v>30</v>
      </c>
      <c r="T21" s="306">
        <v>0</v>
      </c>
      <c r="U21" s="441">
        <v>610</v>
      </c>
      <c r="V21" s="442">
        <v>725</v>
      </c>
      <c r="W21" s="306">
        <v>0</v>
      </c>
      <c r="X21" s="306">
        <v>10</v>
      </c>
      <c r="Y21" s="306">
        <v>5</v>
      </c>
      <c r="Z21" s="441">
        <v>740</v>
      </c>
      <c r="AA21" s="442">
        <v>695</v>
      </c>
      <c r="AB21" s="306">
        <v>0</v>
      </c>
      <c r="AC21" s="306">
        <v>5</v>
      </c>
      <c r="AD21" s="306">
        <v>5</v>
      </c>
      <c r="AE21" s="441">
        <v>710</v>
      </c>
      <c r="AF21" s="442">
        <v>1315</v>
      </c>
      <c r="AG21" s="306">
        <v>0</v>
      </c>
      <c r="AH21" s="306">
        <v>5</v>
      </c>
      <c r="AI21" s="306">
        <v>0</v>
      </c>
      <c r="AJ21" s="441">
        <v>1325</v>
      </c>
      <c r="AK21" s="442">
        <v>1005</v>
      </c>
      <c r="AL21" s="306">
        <v>0</v>
      </c>
      <c r="AM21" s="306">
        <v>0</v>
      </c>
      <c r="AN21" s="306">
        <v>0</v>
      </c>
      <c r="AO21" s="441">
        <v>1005</v>
      </c>
      <c r="AP21" s="442">
        <v>915</v>
      </c>
      <c r="AQ21" s="306">
        <v>0</v>
      </c>
      <c r="AR21" s="306">
        <v>0</v>
      </c>
      <c r="AS21" s="306">
        <v>5</v>
      </c>
      <c r="AT21" s="441">
        <v>920</v>
      </c>
      <c r="AU21" s="442">
        <v>840</v>
      </c>
      <c r="AV21" s="306">
        <v>0</v>
      </c>
      <c r="AW21" s="306">
        <v>0</v>
      </c>
      <c r="AX21" s="306">
        <v>5</v>
      </c>
      <c r="AY21" s="441">
        <v>850</v>
      </c>
      <c r="AZ21" s="442">
        <v>745</v>
      </c>
      <c r="BA21" s="306">
        <v>0</v>
      </c>
      <c r="BB21" s="306">
        <v>0</v>
      </c>
      <c r="BC21" s="306">
        <v>10</v>
      </c>
      <c r="BD21" s="441">
        <v>755</v>
      </c>
      <c r="BE21" s="442">
        <v>650</v>
      </c>
      <c r="BF21" s="306">
        <v>0</v>
      </c>
      <c r="BG21" s="306">
        <v>0</v>
      </c>
      <c r="BH21" s="306">
        <v>5</v>
      </c>
      <c r="BI21" s="441">
        <v>655</v>
      </c>
      <c r="BJ21" s="442">
        <v>520</v>
      </c>
      <c r="BK21" s="306">
        <v>0</v>
      </c>
      <c r="BL21" s="306">
        <v>0</v>
      </c>
      <c r="BM21" s="306">
        <v>15</v>
      </c>
      <c r="BN21" s="441">
        <v>535</v>
      </c>
      <c r="BO21" s="442">
        <v>600</v>
      </c>
      <c r="BP21" s="306">
        <v>0</v>
      </c>
      <c r="BQ21" s="306">
        <v>0</v>
      </c>
      <c r="BR21" s="306">
        <v>5</v>
      </c>
      <c r="BS21" s="441">
        <v>610</v>
      </c>
      <c r="BT21" s="442">
        <v>675</v>
      </c>
      <c r="BU21" s="306">
        <v>0</v>
      </c>
      <c r="BV21" s="306">
        <v>10</v>
      </c>
      <c r="BW21" s="306">
        <v>15</v>
      </c>
      <c r="BX21" s="441">
        <v>695</v>
      </c>
      <c r="BY21" s="442">
        <v>735</v>
      </c>
      <c r="BZ21" s="306">
        <v>0</v>
      </c>
      <c r="CA21" s="306">
        <v>0</v>
      </c>
      <c r="CB21" s="306">
        <v>5</v>
      </c>
      <c r="CC21" s="441">
        <v>740</v>
      </c>
      <c r="CD21" s="442">
        <v>725</v>
      </c>
      <c r="CE21" s="306">
        <v>0</v>
      </c>
      <c r="CF21" s="306">
        <v>5</v>
      </c>
      <c r="CG21" s="306">
        <v>80</v>
      </c>
      <c r="CH21" s="441">
        <v>810</v>
      </c>
      <c r="CI21" s="442">
        <v>745</v>
      </c>
      <c r="CJ21" s="306">
        <v>0</v>
      </c>
      <c r="CK21" s="306">
        <v>0</v>
      </c>
      <c r="CL21" s="306">
        <v>130</v>
      </c>
      <c r="CM21" s="441">
        <v>875</v>
      </c>
    </row>
    <row r="22" spans="1:91" s="11" customFormat="1" ht="20.100000000000001" customHeight="1" x14ac:dyDescent="0.2">
      <c r="A22" s="20" t="s">
        <v>17</v>
      </c>
      <c r="B22" s="437">
        <v>25</v>
      </c>
      <c r="C22" s="438">
        <v>0</v>
      </c>
      <c r="D22" s="438">
        <v>10</v>
      </c>
      <c r="E22" s="438">
        <v>15</v>
      </c>
      <c r="F22" s="439">
        <v>50</v>
      </c>
      <c r="G22" s="440">
        <v>20</v>
      </c>
      <c r="H22" s="306">
        <v>5</v>
      </c>
      <c r="I22" s="306">
        <v>15</v>
      </c>
      <c r="J22" s="306">
        <v>10</v>
      </c>
      <c r="K22" s="439">
        <v>45</v>
      </c>
      <c r="L22" s="440">
        <v>40</v>
      </c>
      <c r="M22" s="306">
        <v>5</v>
      </c>
      <c r="N22" s="306">
        <v>15</v>
      </c>
      <c r="O22" s="306">
        <v>5</v>
      </c>
      <c r="P22" s="439">
        <v>65</v>
      </c>
      <c r="Q22" s="440">
        <v>75</v>
      </c>
      <c r="R22" s="306">
        <v>0</v>
      </c>
      <c r="S22" s="306">
        <v>10</v>
      </c>
      <c r="T22" s="306">
        <v>30</v>
      </c>
      <c r="U22" s="439">
        <v>115</v>
      </c>
      <c r="V22" s="440">
        <v>55</v>
      </c>
      <c r="W22" s="306">
        <v>0</v>
      </c>
      <c r="X22" s="306">
        <v>25</v>
      </c>
      <c r="Y22" s="306">
        <v>25</v>
      </c>
      <c r="Z22" s="439">
        <v>105</v>
      </c>
      <c r="AA22" s="440">
        <v>65</v>
      </c>
      <c r="AB22" s="306">
        <v>5</v>
      </c>
      <c r="AC22" s="306">
        <v>0</v>
      </c>
      <c r="AD22" s="306">
        <v>20</v>
      </c>
      <c r="AE22" s="439">
        <v>90</v>
      </c>
      <c r="AF22" s="440">
        <v>90</v>
      </c>
      <c r="AG22" s="306">
        <v>5</v>
      </c>
      <c r="AH22" s="306">
        <v>15</v>
      </c>
      <c r="AI22" s="306">
        <v>30</v>
      </c>
      <c r="AJ22" s="439">
        <v>135</v>
      </c>
      <c r="AK22" s="440">
        <v>105</v>
      </c>
      <c r="AL22" s="306">
        <v>10</v>
      </c>
      <c r="AM22" s="306">
        <v>20</v>
      </c>
      <c r="AN22" s="306">
        <v>45</v>
      </c>
      <c r="AO22" s="439">
        <v>180</v>
      </c>
      <c r="AP22" s="440">
        <v>110</v>
      </c>
      <c r="AQ22" s="306">
        <v>15</v>
      </c>
      <c r="AR22" s="306">
        <v>10</v>
      </c>
      <c r="AS22" s="306">
        <v>55</v>
      </c>
      <c r="AT22" s="439">
        <v>190</v>
      </c>
      <c r="AU22" s="440">
        <v>140</v>
      </c>
      <c r="AV22" s="306">
        <v>15</v>
      </c>
      <c r="AW22" s="306">
        <v>5</v>
      </c>
      <c r="AX22" s="306">
        <v>130</v>
      </c>
      <c r="AY22" s="439">
        <v>290</v>
      </c>
      <c r="AZ22" s="440">
        <v>95</v>
      </c>
      <c r="BA22" s="306">
        <v>10</v>
      </c>
      <c r="BB22" s="306">
        <v>5</v>
      </c>
      <c r="BC22" s="306">
        <v>60</v>
      </c>
      <c r="BD22" s="439">
        <v>165</v>
      </c>
      <c r="BE22" s="440">
        <v>70</v>
      </c>
      <c r="BF22" s="306">
        <v>10</v>
      </c>
      <c r="BG22" s="306">
        <v>0</v>
      </c>
      <c r="BH22" s="306">
        <v>20</v>
      </c>
      <c r="BI22" s="439">
        <v>105</v>
      </c>
      <c r="BJ22" s="440">
        <v>55</v>
      </c>
      <c r="BK22" s="306">
        <v>10</v>
      </c>
      <c r="BL22" s="306">
        <v>0</v>
      </c>
      <c r="BM22" s="306">
        <v>15</v>
      </c>
      <c r="BN22" s="439">
        <v>80</v>
      </c>
      <c r="BO22" s="440">
        <v>75</v>
      </c>
      <c r="BP22" s="306">
        <v>5</v>
      </c>
      <c r="BQ22" s="306">
        <v>0</v>
      </c>
      <c r="BR22" s="306">
        <v>20</v>
      </c>
      <c r="BS22" s="439">
        <v>100</v>
      </c>
      <c r="BT22" s="440">
        <v>75</v>
      </c>
      <c r="BU22" s="306">
        <v>0</v>
      </c>
      <c r="BV22" s="306">
        <v>0</v>
      </c>
      <c r="BW22" s="306">
        <v>25</v>
      </c>
      <c r="BX22" s="439">
        <v>100</v>
      </c>
      <c r="BY22" s="440">
        <v>80</v>
      </c>
      <c r="BZ22" s="306">
        <v>5</v>
      </c>
      <c r="CA22" s="306">
        <v>0</v>
      </c>
      <c r="CB22" s="306">
        <v>55</v>
      </c>
      <c r="CC22" s="439">
        <v>140</v>
      </c>
      <c r="CD22" s="440">
        <v>65</v>
      </c>
      <c r="CE22" s="306">
        <v>5</v>
      </c>
      <c r="CF22" s="306">
        <v>0</v>
      </c>
      <c r="CG22" s="306">
        <v>45</v>
      </c>
      <c r="CH22" s="439">
        <v>115</v>
      </c>
      <c r="CI22" s="440">
        <v>80</v>
      </c>
      <c r="CJ22" s="306">
        <v>5</v>
      </c>
      <c r="CK22" s="306">
        <v>0</v>
      </c>
      <c r="CL22" s="306">
        <v>45</v>
      </c>
      <c r="CM22" s="439">
        <v>130</v>
      </c>
    </row>
    <row r="23" spans="1:91" s="11" customFormat="1" x14ac:dyDescent="0.2">
      <c r="A23" s="20" t="s">
        <v>18</v>
      </c>
      <c r="B23" s="437">
        <v>10</v>
      </c>
      <c r="C23" s="438">
        <v>0</v>
      </c>
      <c r="D23" s="438">
        <v>0</v>
      </c>
      <c r="E23" s="438">
        <v>0</v>
      </c>
      <c r="F23" s="439">
        <v>10</v>
      </c>
      <c r="G23" s="440">
        <v>15</v>
      </c>
      <c r="H23" s="306">
        <v>0</v>
      </c>
      <c r="I23" s="306">
        <v>0</v>
      </c>
      <c r="J23" s="306">
        <v>0</v>
      </c>
      <c r="K23" s="439">
        <v>15</v>
      </c>
      <c r="L23" s="440">
        <v>40</v>
      </c>
      <c r="M23" s="306">
        <v>0</v>
      </c>
      <c r="N23" s="306">
        <v>0</v>
      </c>
      <c r="O23" s="306">
        <v>0</v>
      </c>
      <c r="P23" s="439">
        <v>40</v>
      </c>
      <c r="Q23" s="440">
        <v>40</v>
      </c>
      <c r="R23" s="306">
        <v>0</v>
      </c>
      <c r="S23" s="306">
        <v>0</v>
      </c>
      <c r="T23" s="306">
        <v>0</v>
      </c>
      <c r="U23" s="439">
        <v>40</v>
      </c>
      <c r="V23" s="440">
        <v>50</v>
      </c>
      <c r="W23" s="306">
        <v>5</v>
      </c>
      <c r="X23" s="306">
        <v>0</v>
      </c>
      <c r="Y23" s="306">
        <v>0</v>
      </c>
      <c r="Z23" s="439">
        <v>55</v>
      </c>
      <c r="AA23" s="440">
        <v>35</v>
      </c>
      <c r="AB23" s="306">
        <v>0</v>
      </c>
      <c r="AC23" s="306">
        <v>0</v>
      </c>
      <c r="AD23" s="306">
        <v>0</v>
      </c>
      <c r="AE23" s="439">
        <v>35</v>
      </c>
      <c r="AF23" s="440">
        <v>25</v>
      </c>
      <c r="AG23" s="306">
        <v>0</v>
      </c>
      <c r="AH23" s="306">
        <v>0</v>
      </c>
      <c r="AI23" s="306">
        <v>0</v>
      </c>
      <c r="AJ23" s="439">
        <v>30</v>
      </c>
      <c r="AK23" s="440">
        <v>30</v>
      </c>
      <c r="AL23" s="306">
        <v>0</v>
      </c>
      <c r="AM23" s="306">
        <v>0</v>
      </c>
      <c r="AN23" s="306">
        <v>0</v>
      </c>
      <c r="AO23" s="439">
        <v>30</v>
      </c>
      <c r="AP23" s="440">
        <v>15</v>
      </c>
      <c r="AQ23" s="306">
        <v>0</v>
      </c>
      <c r="AR23" s="306">
        <v>0</v>
      </c>
      <c r="AS23" s="306">
        <v>0</v>
      </c>
      <c r="AT23" s="439">
        <v>15</v>
      </c>
      <c r="AU23" s="440">
        <v>30</v>
      </c>
      <c r="AV23" s="306">
        <v>0</v>
      </c>
      <c r="AW23" s="306">
        <v>0</v>
      </c>
      <c r="AX23" s="306">
        <v>0</v>
      </c>
      <c r="AY23" s="439">
        <v>30</v>
      </c>
      <c r="AZ23" s="440">
        <v>20</v>
      </c>
      <c r="BA23" s="306">
        <v>0</v>
      </c>
      <c r="BB23" s="306">
        <v>0</v>
      </c>
      <c r="BC23" s="306">
        <v>0</v>
      </c>
      <c r="BD23" s="439">
        <v>20</v>
      </c>
      <c r="BE23" s="440">
        <v>10</v>
      </c>
      <c r="BF23" s="306">
        <v>0</v>
      </c>
      <c r="BG23" s="306">
        <v>0</v>
      </c>
      <c r="BH23" s="306">
        <v>0</v>
      </c>
      <c r="BI23" s="439">
        <v>10</v>
      </c>
      <c r="BJ23" s="440">
        <v>10</v>
      </c>
      <c r="BK23" s="306">
        <v>0</v>
      </c>
      <c r="BL23" s="306">
        <v>0</v>
      </c>
      <c r="BM23" s="306">
        <v>0</v>
      </c>
      <c r="BN23" s="439">
        <v>10</v>
      </c>
      <c r="BO23" s="440">
        <v>10</v>
      </c>
      <c r="BP23" s="306">
        <v>0</v>
      </c>
      <c r="BQ23" s="306">
        <v>0</v>
      </c>
      <c r="BR23" s="306">
        <v>0</v>
      </c>
      <c r="BS23" s="439">
        <v>10</v>
      </c>
      <c r="BT23" s="440">
        <v>10</v>
      </c>
      <c r="BU23" s="306">
        <v>0</v>
      </c>
      <c r="BV23" s="306">
        <v>0</v>
      </c>
      <c r="BW23" s="306">
        <v>0</v>
      </c>
      <c r="BX23" s="439">
        <v>10</v>
      </c>
      <c r="BY23" s="440">
        <v>10</v>
      </c>
      <c r="BZ23" s="306">
        <v>0</v>
      </c>
      <c r="CA23" s="306">
        <v>0</v>
      </c>
      <c r="CB23" s="306">
        <v>0</v>
      </c>
      <c r="CC23" s="439">
        <v>15</v>
      </c>
      <c r="CD23" s="440">
        <v>5</v>
      </c>
      <c r="CE23" s="306">
        <v>0</v>
      </c>
      <c r="CF23" s="306">
        <v>0</v>
      </c>
      <c r="CG23" s="306">
        <v>0</v>
      </c>
      <c r="CH23" s="439">
        <v>5</v>
      </c>
      <c r="CI23" s="440">
        <v>5</v>
      </c>
      <c r="CJ23" s="306">
        <v>0</v>
      </c>
      <c r="CK23" s="306">
        <v>0</v>
      </c>
      <c r="CL23" s="306">
        <v>0</v>
      </c>
      <c r="CM23" s="439">
        <v>5</v>
      </c>
    </row>
    <row r="24" spans="1:91" s="11" customFormat="1" x14ac:dyDescent="0.2">
      <c r="A24" s="20" t="s">
        <v>19</v>
      </c>
      <c r="B24" s="437">
        <v>5</v>
      </c>
      <c r="C24" s="438">
        <v>0</v>
      </c>
      <c r="D24" s="438">
        <v>5</v>
      </c>
      <c r="E24" s="438">
        <v>0</v>
      </c>
      <c r="F24" s="439">
        <v>10</v>
      </c>
      <c r="G24" s="440">
        <v>15</v>
      </c>
      <c r="H24" s="306">
        <v>0</v>
      </c>
      <c r="I24" s="306">
        <v>0</v>
      </c>
      <c r="J24" s="306">
        <v>35</v>
      </c>
      <c r="K24" s="439">
        <v>50</v>
      </c>
      <c r="L24" s="440">
        <v>5</v>
      </c>
      <c r="M24" s="306">
        <v>0</v>
      </c>
      <c r="N24" s="306">
        <v>0</v>
      </c>
      <c r="O24" s="306">
        <v>0</v>
      </c>
      <c r="P24" s="439">
        <v>10</v>
      </c>
      <c r="Q24" s="440">
        <v>25</v>
      </c>
      <c r="R24" s="306">
        <v>0</v>
      </c>
      <c r="S24" s="306">
        <v>15</v>
      </c>
      <c r="T24" s="306">
        <v>5</v>
      </c>
      <c r="U24" s="439">
        <v>45</v>
      </c>
      <c r="V24" s="440">
        <v>20</v>
      </c>
      <c r="W24" s="306">
        <v>0</v>
      </c>
      <c r="X24" s="306">
        <v>10</v>
      </c>
      <c r="Y24" s="306">
        <v>0</v>
      </c>
      <c r="Z24" s="439">
        <v>35</v>
      </c>
      <c r="AA24" s="440">
        <v>60</v>
      </c>
      <c r="AB24" s="306">
        <v>5</v>
      </c>
      <c r="AC24" s="306">
        <v>20</v>
      </c>
      <c r="AD24" s="306">
        <v>105</v>
      </c>
      <c r="AE24" s="439">
        <v>185</v>
      </c>
      <c r="AF24" s="440">
        <v>55</v>
      </c>
      <c r="AG24" s="306">
        <v>0</v>
      </c>
      <c r="AH24" s="306">
        <v>10</v>
      </c>
      <c r="AI24" s="306">
        <v>0</v>
      </c>
      <c r="AJ24" s="439">
        <v>70</v>
      </c>
      <c r="AK24" s="440">
        <v>105</v>
      </c>
      <c r="AL24" s="306">
        <v>0</v>
      </c>
      <c r="AM24" s="306">
        <v>0</v>
      </c>
      <c r="AN24" s="306">
        <v>25</v>
      </c>
      <c r="AO24" s="439">
        <v>130</v>
      </c>
      <c r="AP24" s="440">
        <v>75</v>
      </c>
      <c r="AQ24" s="306">
        <v>0</v>
      </c>
      <c r="AR24" s="306">
        <v>0</v>
      </c>
      <c r="AS24" s="306">
        <v>80</v>
      </c>
      <c r="AT24" s="439">
        <v>160</v>
      </c>
      <c r="AU24" s="440">
        <v>105</v>
      </c>
      <c r="AV24" s="306">
        <v>0</v>
      </c>
      <c r="AW24" s="306">
        <v>5</v>
      </c>
      <c r="AX24" s="306">
        <v>85</v>
      </c>
      <c r="AY24" s="439">
        <v>195</v>
      </c>
      <c r="AZ24" s="440">
        <v>85</v>
      </c>
      <c r="BA24" s="306">
        <v>0</v>
      </c>
      <c r="BB24" s="306">
        <v>5</v>
      </c>
      <c r="BC24" s="306">
        <v>90</v>
      </c>
      <c r="BD24" s="439">
        <v>180</v>
      </c>
      <c r="BE24" s="440">
        <v>85</v>
      </c>
      <c r="BF24" s="306">
        <v>0</v>
      </c>
      <c r="BG24" s="306">
        <v>0</v>
      </c>
      <c r="BH24" s="306">
        <v>100</v>
      </c>
      <c r="BI24" s="439">
        <v>190</v>
      </c>
      <c r="BJ24" s="440">
        <v>90</v>
      </c>
      <c r="BK24" s="306">
        <v>0</v>
      </c>
      <c r="BL24" s="306">
        <v>0</v>
      </c>
      <c r="BM24" s="306">
        <v>60</v>
      </c>
      <c r="BN24" s="439">
        <v>150</v>
      </c>
      <c r="BO24" s="440">
        <v>85</v>
      </c>
      <c r="BP24" s="306">
        <v>0</v>
      </c>
      <c r="BQ24" s="306">
        <v>0</v>
      </c>
      <c r="BR24" s="306">
        <v>60</v>
      </c>
      <c r="BS24" s="439">
        <v>150</v>
      </c>
      <c r="BT24" s="440">
        <v>125</v>
      </c>
      <c r="BU24" s="306">
        <v>5</v>
      </c>
      <c r="BV24" s="306">
        <v>0</v>
      </c>
      <c r="BW24" s="306">
        <v>5</v>
      </c>
      <c r="BX24" s="439">
        <v>135</v>
      </c>
      <c r="BY24" s="440">
        <v>165</v>
      </c>
      <c r="BZ24" s="306">
        <v>0</v>
      </c>
      <c r="CA24" s="306">
        <v>0</v>
      </c>
      <c r="CB24" s="306">
        <v>25</v>
      </c>
      <c r="CC24" s="439">
        <v>190</v>
      </c>
      <c r="CD24" s="440">
        <v>195</v>
      </c>
      <c r="CE24" s="306">
        <v>10</v>
      </c>
      <c r="CF24" s="306">
        <v>0</v>
      </c>
      <c r="CG24" s="306">
        <v>0</v>
      </c>
      <c r="CH24" s="439">
        <v>205</v>
      </c>
      <c r="CI24" s="440">
        <v>190</v>
      </c>
      <c r="CJ24" s="306">
        <v>5</v>
      </c>
      <c r="CK24" s="306">
        <v>0</v>
      </c>
      <c r="CL24" s="306">
        <v>5</v>
      </c>
      <c r="CM24" s="439">
        <v>200</v>
      </c>
    </row>
    <row r="25" spans="1:91" s="11" customFormat="1" x14ac:dyDescent="0.2">
      <c r="A25" s="20" t="s">
        <v>20</v>
      </c>
      <c r="B25" s="437">
        <v>10</v>
      </c>
      <c r="C25" s="438">
        <v>5</v>
      </c>
      <c r="D25" s="438">
        <v>0</v>
      </c>
      <c r="E25" s="438">
        <v>0</v>
      </c>
      <c r="F25" s="439">
        <v>15</v>
      </c>
      <c r="G25" s="440">
        <v>15</v>
      </c>
      <c r="H25" s="306">
        <v>5</v>
      </c>
      <c r="I25" s="306">
        <v>0</v>
      </c>
      <c r="J25" s="306">
        <v>0</v>
      </c>
      <c r="K25" s="439">
        <v>20</v>
      </c>
      <c r="L25" s="440">
        <v>25</v>
      </c>
      <c r="M25" s="306">
        <v>0</v>
      </c>
      <c r="N25" s="306">
        <v>0</v>
      </c>
      <c r="O25" s="306">
        <v>0</v>
      </c>
      <c r="P25" s="439">
        <v>25</v>
      </c>
      <c r="Q25" s="440">
        <v>15</v>
      </c>
      <c r="R25" s="306">
        <v>5</v>
      </c>
      <c r="S25" s="306">
        <v>5</v>
      </c>
      <c r="T25" s="306">
        <v>0</v>
      </c>
      <c r="U25" s="439">
        <v>25</v>
      </c>
      <c r="V25" s="440">
        <v>15</v>
      </c>
      <c r="W25" s="306">
        <v>5</v>
      </c>
      <c r="X25" s="306">
        <v>5</v>
      </c>
      <c r="Y25" s="306">
        <v>5</v>
      </c>
      <c r="Z25" s="439">
        <v>35</v>
      </c>
      <c r="AA25" s="440">
        <v>15</v>
      </c>
      <c r="AB25" s="306">
        <v>10</v>
      </c>
      <c r="AC25" s="306">
        <v>5</v>
      </c>
      <c r="AD25" s="306">
        <v>5</v>
      </c>
      <c r="AE25" s="439">
        <v>35</v>
      </c>
      <c r="AF25" s="440">
        <v>20</v>
      </c>
      <c r="AG25" s="306">
        <v>10</v>
      </c>
      <c r="AH25" s="306">
        <v>15</v>
      </c>
      <c r="AI25" s="306">
        <v>5</v>
      </c>
      <c r="AJ25" s="439">
        <v>50</v>
      </c>
      <c r="AK25" s="440">
        <v>25</v>
      </c>
      <c r="AL25" s="306">
        <v>5</v>
      </c>
      <c r="AM25" s="306">
        <v>5</v>
      </c>
      <c r="AN25" s="306">
        <v>10</v>
      </c>
      <c r="AO25" s="439">
        <v>50</v>
      </c>
      <c r="AP25" s="440">
        <v>35</v>
      </c>
      <c r="AQ25" s="306">
        <v>10</v>
      </c>
      <c r="AR25" s="306">
        <v>5</v>
      </c>
      <c r="AS25" s="306">
        <v>25</v>
      </c>
      <c r="AT25" s="439">
        <v>75</v>
      </c>
      <c r="AU25" s="440">
        <v>15</v>
      </c>
      <c r="AV25" s="306">
        <v>10</v>
      </c>
      <c r="AW25" s="306">
        <v>0</v>
      </c>
      <c r="AX25" s="306">
        <v>15</v>
      </c>
      <c r="AY25" s="439">
        <v>40</v>
      </c>
      <c r="AZ25" s="440">
        <v>10</v>
      </c>
      <c r="BA25" s="306">
        <v>10</v>
      </c>
      <c r="BB25" s="306">
        <v>0</v>
      </c>
      <c r="BC25" s="306">
        <v>10</v>
      </c>
      <c r="BD25" s="439">
        <v>25</v>
      </c>
      <c r="BE25" s="440">
        <v>15</v>
      </c>
      <c r="BF25" s="306">
        <v>10</v>
      </c>
      <c r="BG25" s="306">
        <v>0</v>
      </c>
      <c r="BH25" s="306">
        <v>10</v>
      </c>
      <c r="BI25" s="439">
        <v>35</v>
      </c>
      <c r="BJ25" s="440">
        <v>15</v>
      </c>
      <c r="BK25" s="306">
        <v>5</v>
      </c>
      <c r="BL25" s="306">
        <v>0</v>
      </c>
      <c r="BM25" s="306">
        <v>20</v>
      </c>
      <c r="BN25" s="439">
        <v>35</v>
      </c>
      <c r="BO25" s="440">
        <v>30</v>
      </c>
      <c r="BP25" s="306">
        <v>10</v>
      </c>
      <c r="BQ25" s="306">
        <v>0</v>
      </c>
      <c r="BR25" s="306">
        <v>5</v>
      </c>
      <c r="BS25" s="439">
        <v>45</v>
      </c>
      <c r="BT25" s="440">
        <v>40</v>
      </c>
      <c r="BU25" s="306">
        <v>0</v>
      </c>
      <c r="BV25" s="306">
        <v>0</v>
      </c>
      <c r="BW25" s="306">
        <v>5</v>
      </c>
      <c r="BX25" s="439">
        <v>45</v>
      </c>
      <c r="BY25" s="440">
        <v>40</v>
      </c>
      <c r="BZ25" s="306">
        <v>0</v>
      </c>
      <c r="CA25" s="306">
        <v>0</v>
      </c>
      <c r="CB25" s="306">
        <v>5</v>
      </c>
      <c r="CC25" s="439">
        <v>40</v>
      </c>
      <c r="CD25" s="440">
        <v>30</v>
      </c>
      <c r="CE25" s="306">
        <v>0</v>
      </c>
      <c r="CF25" s="306">
        <v>0</v>
      </c>
      <c r="CG25" s="306">
        <v>5</v>
      </c>
      <c r="CH25" s="439">
        <v>35</v>
      </c>
      <c r="CI25" s="440">
        <v>30</v>
      </c>
      <c r="CJ25" s="306">
        <v>0</v>
      </c>
      <c r="CK25" s="306">
        <v>0</v>
      </c>
      <c r="CL25" s="306">
        <v>5</v>
      </c>
      <c r="CM25" s="439">
        <v>35</v>
      </c>
    </row>
    <row r="26" spans="1:91" s="11" customFormat="1" ht="20.100000000000001" customHeight="1" x14ac:dyDescent="0.2">
      <c r="A26" s="20" t="s">
        <v>21</v>
      </c>
      <c r="B26" s="437">
        <v>15</v>
      </c>
      <c r="C26" s="438">
        <v>15</v>
      </c>
      <c r="D26" s="438">
        <v>5</v>
      </c>
      <c r="E26" s="438">
        <v>0</v>
      </c>
      <c r="F26" s="439">
        <v>35</v>
      </c>
      <c r="G26" s="440">
        <v>15</v>
      </c>
      <c r="H26" s="306">
        <v>0</v>
      </c>
      <c r="I26" s="306">
        <v>0</v>
      </c>
      <c r="J26" s="306">
        <v>0</v>
      </c>
      <c r="K26" s="439">
        <v>20</v>
      </c>
      <c r="L26" s="440">
        <v>35</v>
      </c>
      <c r="M26" s="306">
        <v>5</v>
      </c>
      <c r="N26" s="306">
        <v>0</v>
      </c>
      <c r="O26" s="306">
        <v>0</v>
      </c>
      <c r="P26" s="439">
        <v>40</v>
      </c>
      <c r="Q26" s="440">
        <v>40</v>
      </c>
      <c r="R26" s="306">
        <v>0</v>
      </c>
      <c r="S26" s="306">
        <v>0</v>
      </c>
      <c r="T26" s="306">
        <v>0</v>
      </c>
      <c r="U26" s="439">
        <v>40</v>
      </c>
      <c r="V26" s="440">
        <v>40</v>
      </c>
      <c r="W26" s="306">
        <v>5</v>
      </c>
      <c r="X26" s="306">
        <v>0</v>
      </c>
      <c r="Y26" s="306">
        <v>0</v>
      </c>
      <c r="Z26" s="439">
        <v>45</v>
      </c>
      <c r="AA26" s="440">
        <v>45</v>
      </c>
      <c r="AB26" s="306">
        <v>0</v>
      </c>
      <c r="AC26" s="306">
        <v>0</v>
      </c>
      <c r="AD26" s="306">
        <v>0</v>
      </c>
      <c r="AE26" s="439">
        <v>45</v>
      </c>
      <c r="AF26" s="440">
        <v>45</v>
      </c>
      <c r="AG26" s="306">
        <v>0</v>
      </c>
      <c r="AH26" s="306">
        <v>0</v>
      </c>
      <c r="AI26" s="306">
        <v>20</v>
      </c>
      <c r="AJ26" s="439">
        <v>70</v>
      </c>
      <c r="AK26" s="440">
        <v>30</v>
      </c>
      <c r="AL26" s="306">
        <v>0</v>
      </c>
      <c r="AM26" s="306">
        <v>0</v>
      </c>
      <c r="AN26" s="306">
        <v>10</v>
      </c>
      <c r="AO26" s="439">
        <v>35</v>
      </c>
      <c r="AP26" s="440">
        <v>0</v>
      </c>
      <c r="AQ26" s="306">
        <v>5</v>
      </c>
      <c r="AR26" s="306">
        <v>0</v>
      </c>
      <c r="AS26" s="306">
        <v>10</v>
      </c>
      <c r="AT26" s="439">
        <v>10</v>
      </c>
      <c r="AU26" s="440">
        <v>15</v>
      </c>
      <c r="AV26" s="306">
        <v>0</v>
      </c>
      <c r="AW26" s="306">
        <v>0</v>
      </c>
      <c r="AX26" s="306">
        <v>15</v>
      </c>
      <c r="AY26" s="439">
        <v>30</v>
      </c>
      <c r="AZ26" s="440">
        <v>20</v>
      </c>
      <c r="BA26" s="306">
        <v>0</v>
      </c>
      <c r="BB26" s="306">
        <v>0</v>
      </c>
      <c r="BC26" s="306">
        <v>5</v>
      </c>
      <c r="BD26" s="439">
        <v>25</v>
      </c>
      <c r="BE26" s="440">
        <v>20</v>
      </c>
      <c r="BF26" s="306">
        <v>0</v>
      </c>
      <c r="BG26" s="306">
        <v>0</v>
      </c>
      <c r="BH26" s="306">
        <v>5</v>
      </c>
      <c r="BI26" s="439">
        <v>25</v>
      </c>
      <c r="BJ26" s="440">
        <v>25</v>
      </c>
      <c r="BK26" s="306">
        <v>0</v>
      </c>
      <c r="BL26" s="306">
        <v>0</v>
      </c>
      <c r="BM26" s="306">
        <v>10</v>
      </c>
      <c r="BN26" s="439">
        <v>35</v>
      </c>
      <c r="BO26" s="440">
        <v>25</v>
      </c>
      <c r="BP26" s="306">
        <v>0</v>
      </c>
      <c r="BQ26" s="306">
        <v>0</v>
      </c>
      <c r="BR26" s="306">
        <v>5</v>
      </c>
      <c r="BS26" s="439">
        <v>25</v>
      </c>
      <c r="BT26" s="440">
        <v>20</v>
      </c>
      <c r="BU26" s="306">
        <v>0</v>
      </c>
      <c r="BV26" s="306">
        <v>0</v>
      </c>
      <c r="BW26" s="306">
        <v>5</v>
      </c>
      <c r="BX26" s="439">
        <v>25</v>
      </c>
      <c r="BY26" s="440">
        <v>15</v>
      </c>
      <c r="BZ26" s="306">
        <v>0</v>
      </c>
      <c r="CA26" s="306">
        <v>0</v>
      </c>
      <c r="CB26" s="306">
        <v>5</v>
      </c>
      <c r="CC26" s="439">
        <v>15</v>
      </c>
      <c r="CD26" s="440">
        <v>25</v>
      </c>
      <c r="CE26" s="306">
        <v>0</v>
      </c>
      <c r="CF26" s="306">
        <v>0</v>
      </c>
      <c r="CG26" s="306">
        <v>5</v>
      </c>
      <c r="CH26" s="439">
        <v>30</v>
      </c>
      <c r="CI26" s="440">
        <v>20</v>
      </c>
      <c r="CJ26" s="306">
        <v>0</v>
      </c>
      <c r="CK26" s="306">
        <v>0</v>
      </c>
      <c r="CL26" s="306">
        <v>0</v>
      </c>
      <c r="CM26" s="439">
        <v>20</v>
      </c>
    </row>
    <row r="27" spans="1:91" s="11" customFormat="1" x14ac:dyDescent="0.2">
      <c r="A27" s="20" t="s">
        <v>22</v>
      </c>
      <c r="B27" s="437">
        <v>60</v>
      </c>
      <c r="C27" s="438">
        <v>0</v>
      </c>
      <c r="D27" s="438">
        <v>0</v>
      </c>
      <c r="E27" s="438">
        <v>0</v>
      </c>
      <c r="F27" s="439">
        <v>60</v>
      </c>
      <c r="G27" s="440">
        <v>75</v>
      </c>
      <c r="H27" s="306">
        <v>0</v>
      </c>
      <c r="I27" s="306">
        <v>0</v>
      </c>
      <c r="J27" s="306">
        <v>0</v>
      </c>
      <c r="K27" s="439">
        <v>75</v>
      </c>
      <c r="L27" s="440">
        <v>100</v>
      </c>
      <c r="M27" s="306">
        <v>0</v>
      </c>
      <c r="N27" s="306">
        <v>0</v>
      </c>
      <c r="O27" s="306">
        <v>0</v>
      </c>
      <c r="P27" s="439">
        <v>100</v>
      </c>
      <c r="Q27" s="440">
        <v>110</v>
      </c>
      <c r="R27" s="306">
        <v>0</v>
      </c>
      <c r="S27" s="306">
        <v>0</v>
      </c>
      <c r="T27" s="306">
        <v>0</v>
      </c>
      <c r="U27" s="439">
        <v>110</v>
      </c>
      <c r="V27" s="440">
        <v>150</v>
      </c>
      <c r="W27" s="306">
        <v>0</v>
      </c>
      <c r="X27" s="306">
        <v>0</v>
      </c>
      <c r="Y27" s="306">
        <v>0</v>
      </c>
      <c r="Z27" s="439">
        <v>150</v>
      </c>
      <c r="AA27" s="440">
        <v>145</v>
      </c>
      <c r="AB27" s="306">
        <v>0</v>
      </c>
      <c r="AC27" s="306">
        <v>0</v>
      </c>
      <c r="AD27" s="306">
        <v>0</v>
      </c>
      <c r="AE27" s="439">
        <v>150</v>
      </c>
      <c r="AF27" s="440">
        <v>165</v>
      </c>
      <c r="AG27" s="306">
        <v>0</v>
      </c>
      <c r="AH27" s="306">
        <v>0</v>
      </c>
      <c r="AI27" s="306">
        <v>5</v>
      </c>
      <c r="AJ27" s="439">
        <v>170</v>
      </c>
      <c r="AK27" s="440">
        <v>170</v>
      </c>
      <c r="AL27" s="306">
        <v>0</v>
      </c>
      <c r="AM27" s="306">
        <v>0</v>
      </c>
      <c r="AN27" s="306">
        <v>5</v>
      </c>
      <c r="AO27" s="439">
        <v>175</v>
      </c>
      <c r="AP27" s="440">
        <v>205</v>
      </c>
      <c r="AQ27" s="306">
        <v>0</v>
      </c>
      <c r="AR27" s="306">
        <v>0</v>
      </c>
      <c r="AS27" s="306">
        <v>0</v>
      </c>
      <c r="AT27" s="439">
        <v>205</v>
      </c>
      <c r="AU27" s="440">
        <v>155</v>
      </c>
      <c r="AV27" s="306">
        <v>0</v>
      </c>
      <c r="AW27" s="306">
        <v>0</v>
      </c>
      <c r="AX27" s="306">
        <v>0</v>
      </c>
      <c r="AY27" s="439">
        <v>155</v>
      </c>
      <c r="AZ27" s="440">
        <v>135</v>
      </c>
      <c r="BA27" s="306">
        <v>0</v>
      </c>
      <c r="BB27" s="306">
        <v>0</v>
      </c>
      <c r="BC27" s="306">
        <v>0</v>
      </c>
      <c r="BD27" s="439">
        <v>135</v>
      </c>
      <c r="BE27" s="440">
        <v>120</v>
      </c>
      <c r="BF27" s="306">
        <v>0</v>
      </c>
      <c r="BG27" s="306">
        <v>0</v>
      </c>
      <c r="BH27" s="306">
        <v>0</v>
      </c>
      <c r="BI27" s="439">
        <v>120</v>
      </c>
      <c r="BJ27" s="440">
        <v>120</v>
      </c>
      <c r="BK27" s="306">
        <v>0</v>
      </c>
      <c r="BL27" s="306">
        <v>0</v>
      </c>
      <c r="BM27" s="306">
        <v>0</v>
      </c>
      <c r="BN27" s="439">
        <v>120</v>
      </c>
      <c r="BO27" s="440">
        <v>135</v>
      </c>
      <c r="BP27" s="306">
        <v>0</v>
      </c>
      <c r="BQ27" s="306">
        <v>0</v>
      </c>
      <c r="BR27" s="306">
        <v>0</v>
      </c>
      <c r="BS27" s="439">
        <v>135</v>
      </c>
      <c r="BT27" s="440">
        <v>150</v>
      </c>
      <c r="BU27" s="306">
        <v>0</v>
      </c>
      <c r="BV27" s="306">
        <v>0</v>
      </c>
      <c r="BW27" s="306">
        <v>0</v>
      </c>
      <c r="BX27" s="439">
        <v>150</v>
      </c>
      <c r="BY27" s="440">
        <v>165</v>
      </c>
      <c r="BZ27" s="306">
        <v>0</v>
      </c>
      <c r="CA27" s="306">
        <v>0</v>
      </c>
      <c r="CB27" s="306">
        <v>0</v>
      </c>
      <c r="CC27" s="439">
        <v>165</v>
      </c>
      <c r="CD27" s="440">
        <v>130</v>
      </c>
      <c r="CE27" s="306">
        <v>0</v>
      </c>
      <c r="CF27" s="306">
        <v>0</v>
      </c>
      <c r="CG27" s="306">
        <v>10</v>
      </c>
      <c r="CH27" s="439">
        <v>145</v>
      </c>
      <c r="CI27" s="440">
        <v>135</v>
      </c>
      <c r="CJ27" s="306">
        <v>0</v>
      </c>
      <c r="CK27" s="306">
        <v>0</v>
      </c>
      <c r="CL27" s="306">
        <v>0</v>
      </c>
      <c r="CM27" s="439">
        <v>135</v>
      </c>
    </row>
    <row r="28" spans="1:91" s="11" customFormat="1" x14ac:dyDescent="0.2">
      <c r="A28" s="20" t="s">
        <v>143</v>
      </c>
      <c r="B28" s="437">
        <v>5</v>
      </c>
      <c r="C28" s="438">
        <v>0</v>
      </c>
      <c r="D28" s="438">
        <v>0</v>
      </c>
      <c r="E28" s="438">
        <v>0</v>
      </c>
      <c r="F28" s="439">
        <v>10</v>
      </c>
      <c r="G28" s="440">
        <v>15</v>
      </c>
      <c r="H28" s="306">
        <v>0</v>
      </c>
      <c r="I28" s="306">
        <v>0</v>
      </c>
      <c r="J28" s="306">
        <v>0</v>
      </c>
      <c r="K28" s="439">
        <v>15</v>
      </c>
      <c r="L28" s="440">
        <v>15</v>
      </c>
      <c r="M28" s="306">
        <v>0</v>
      </c>
      <c r="N28" s="306">
        <v>0</v>
      </c>
      <c r="O28" s="306">
        <v>0</v>
      </c>
      <c r="P28" s="439">
        <v>15</v>
      </c>
      <c r="Q28" s="440">
        <v>25</v>
      </c>
      <c r="R28" s="306">
        <v>0</v>
      </c>
      <c r="S28" s="306">
        <v>0</v>
      </c>
      <c r="T28" s="306">
        <v>0</v>
      </c>
      <c r="U28" s="439">
        <v>25</v>
      </c>
      <c r="V28" s="440">
        <v>25</v>
      </c>
      <c r="W28" s="306">
        <v>0</v>
      </c>
      <c r="X28" s="306">
        <v>0</v>
      </c>
      <c r="Y28" s="306">
        <v>0</v>
      </c>
      <c r="Z28" s="439">
        <v>30</v>
      </c>
      <c r="AA28" s="440">
        <v>35</v>
      </c>
      <c r="AB28" s="306">
        <v>0</v>
      </c>
      <c r="AC28" s="306">
        <v>0</v>
      </c>
      <c r="AD28" s="306">
        <v>0</v>
      </c>
      <c r="AE28" s="439">
        <v>35</v>
      </c>
      <c r="AF28" s="440">
        <v>25</v>
      </c>
      <c r="AG28" s="306">
        <v>0</v>
      </c>
      <c r="AH28" s="306">
        <v>0</v>
      </c>
      <c r="AI28" s="306">
        <v>0</v>
      </c>
      <c r="AJ28" s="439">
        <v>25</v>
      </c>
      <c r="AK28" s="440">
        <v>10</v>
      </c>
      <c r="AL28" s="306">
        <v>0</v>
      </c>
      <c r="AM28" s="306">
        <v>0</v>
      </c>
      <c r="AN28" s="306">
        <v>0</v>
      </c>
      <c r="AO28" s="439">
        <v>10</v>
      </c>
      <c r="AP28" s="440">
        <v>15</v>
      </c>
      <c r="AQ28" s="306">
        <v>0</v>
      </c>
      <c r="AR28" s="306">
        <v>0</v>
      </c>
      <c r="AS28" s="306">
        <v>0</v>
      </c>
      <c r="AT28" s="439">
        <v>15</v>
      </c>
      <c r="AU28" s="440">
        <v>20</v>
      </c>
      <c r="AV28" s="306">
        <v>0</v>
      </c>
      <c r="AW28" s="306">
        <v>0</v>
      </c>
      <c r="AX28" s="306">
        <v>0</v>
      </c>
      <c r="AY28" s="439">
        <v>25</v>
      </c>
      <c r="AZ28" s="440">
        <v>10</v>
      </c>
      <c r="BA28" s="306">
        <v>0</v>
      </c>
      <c r="BB28" s="306">
        <v>0</v>
      </c>
      <c r="BC28" s="306">
        <v>5</v>
      </c>
      <c r="BD28" s="439">
        <v>15</v>
      </c>
      <c r="BE28" s="440">
        <v>5</v>
      </c>
      <c r="BF28" s="306">
        <v>0</v>
      </c>
      <c r="BG28" s="306">
        <v>0</v>
      </c>
      <c r="BH28" s="306">
        <v>0</v>
      </c>
      <c r="BI28" s="439">
        <v>5</v>
      </c>
      <c r="BJ28" s="440">
        <v>0</v>
      </c>
      <c r="BK28" s="306">
        <v>0</v>
      </c>
      <c r="BL28" s="306">
        <v>0</v>
      </c>
      <c r="BM28" s="306">
        <v>0</v>
      </c>
      <c r="BN28" s="439">
        <v>5</v>
      </c>
      <c r="BO28" s="440">
        <v>5</v>
      </c>
      <c r="BP28" s="306">
        <v>0</v>
      </c>
      <c r="BQ28" s="306">
        <v>0</v>
      </c>
      <c r="BR28" s="306">
        <v>0</v>
      </c>
      <c r="BS28" s="439">
        <v>5</v>
      </c>
      <c r="BT28" s="440">
        <v>5</v>
      </c>
      <c r="BU28" s="306">
        <v>0</v>
      </c>
      <c r="BV28" s="306">
        <v>0</v>
      </c>
      <c r="BW28" s="306">
        <v>0</v>
      </c>
      <c r="BX28" s="439">
        <v>5</v>
      </c>
      <c r="BY28" s="440">
        <v>5</v>
      </c>
      <c r="BZ28" s="306">
        <v>0</v>
      </c>
      <c r="CA28" s="306">
        <v>0</v>
      </c>
      <c r="CB28" s="306">
        <v>0</v>
      </c>
      <c r="CC28" s="439">
        <v>5</v>
      </c>
      <c r="CD28" s="440">
        <v>0</v>
      </c>
      <c r="CE28" s="306">
        <v>0</v>
      </c>
      <c r="CF28" s="306">
        <v>0</v>
      </c>
      <c r="CG28" s="306">
        <v>0</v>
      </c>
      <c r="CH28" s="439">
        <v>0</v>
      </c>
      <c r="CI28" s="440">
        <v>0</v>
      </c>
      <c r="CJ28" s="306">
        <v>0</v>
      </c>
      <c r="CK28" s="306">
        <v>0</v>
      </c>
      <c r="CL28" s="306">
        <v>0</v>
      </c>
      <c r="CM28" s="439">
        <v>0</v>
      </c>
    </row>
    <row r="29" spans="1:91" s="11" customFormat="1" x14ac:dyDescent="0.2">
      <c r="A29" s="20" t="s">
        <v>24</v>
      </c>
      <c r="B29" s="437">
        <v>0</v>
      </c>
      <c r="C29" s="438">
        <v>10</v>
      </c>
      <c r="D29" s="438">
        <v>0</v>
      </c>
      <c r="E29" s="438">
        <v>0</v>
      </c>
      <c r="F29" s="439">
        <v>10</v>
      </c>
      <c r="G29" s="440">
        <v>10</v>
      </c>
      <c r="H29" s="306">
        <v>0</v>
      </c>
      <c r="I29" s="306">
        <v>0</v>
      </c>
      <c r="J29" s="306">
        <v>0</v>
      </c>
      <c r="K29" s="439">
        <v>15</v>
      </c>
      <c r="L29" s="440">
        <v>30</v>
      </c>
      <c r="M29" s="306">
        <v>5</v>
      </c>
      <c r="N29" s="306">
        <v>0</v>
      </c>
      <c r="O29" s="306">
        <v>0</v>
      </c>
      <c r="P29" s="439">
        <v>35</v>
      </c>
      <c r="Q29" s="440">
        <v>30</v>
      </c>
      <c r="R29" s="306">
        <v>5</v>
      </c>
      <c r="S29" s="306">
        <v>10</v>
      </c>
      <c r="T29" s="306">
        <v>0</v>
      </c>
      <c r="U29" s="439">
        <v>45</v>
      </c>
      <c r="V29" s="440">
        <v>50</v>
      </c>
      <c r="W29" s="306">
        <v>5</v>
      </c>
      <c r="X29" s="306">
        <v>10</v>
      </c>
      <c r="Y29" s="306">
        <v>0</v>
      </c>
      <c r="Z29" s="439">
        <v>65</v>
      </c>
      <c r="AA29" s="440">
        <v>80</v>
      </c>
      <c r="AB29" s="306">
        <v>0</v>
      </c>
      <c r="AC29" s="306">
        <v>15</v>
      </c>
      <c r="AD29" s="306">
        <v>0</v>
      </c>
      <c r="AE29" s="439">
        <v>95</v>
      </c>
      <c r="AF29" s="440">
        <v>120</v>
      </c>
      <c r="AG29" s="306">
        <v>0</v>
      </c>
      <c r="AH29" s="306">
        <v>20</v>
      </c>
      <c r="AI29" s="306">
        <v>0</v>
      </c>
      <c r="AJ29" s="439">
        <v>140</v>
      </c>
      <c r="AK29" s="440">
        <v>80</v>
      </c>
      <c r="AL29" s="306">
        <v>0</v>
      </c>
      <c r="AM29" s="306">
        <v>20</v>
      </c>
      <c r="AN29" s="306">
        <v>40</v>
      </c>
      <c r="AO29" s="439">
        <v>145</v>
      </c>
      <c r="AP29" s="440">
        <v>85</v>
      </c>
      <c r="AQ29" s="306">
        <v>0</v>
      </c>
      <c r="AR29" s="306">
        <v>5</v>
      </c>
      <c r="AS29" s="306">
        <v>65</v>
      </c>
      <c r="AT29" s="439">
        <v>150</v>
      </c>
      <c r="AU29" s="440">
        <v>80</v>
      </c>
      <c r="AV29" s="306">
        <v>5</v>
      </c>
      <c r="AW29" s="306">
        <v>0</v>
      </c>
      <c r="AX29" s="306">
        <v>55</v>
      </c>
      <c r="AY29" s="439">
        <v>140</v>
      </c>
      <c r="AZ29" s="440">
        <v>75</v>
      </c>
      <c r="BA29" s="306">
        <v>10</v>
      </c>
      <c r="BB29" s="306">
        <v>0</v>
      </c>
      <c r="BC29" s="306">
        <v>40</v>
      </c>
      <c r="BD29" s="439">
        <v>125</v>
      </c>
      <c r="BE29" s="440">
        <v>65</v>
      </c>
      <c r="BF29" s="306">
        <v>10</v>
      </c>
      <c r="BG29" s="306">
        <v>0</v>
      </c>
      <c r="BH29" s="306">
        <v>40</v>
      </c>
      <c r="BI29" s="439">
        <v>120</v>
      </c>
      <c r="BJ29" s="440">
        <v>65</v>
      </c>
      <c r="BK29" s="306">
        <v>5</v>
      </c>
      <c r="BL29" s="306">
        <v>0</v>
      </c>
      <c r="BM29" s="306">
        <v>5</v>
      </c>
      <c r="BN29" s="439">
        <v>75</v>
      </c>
      <c r="BO29" s="440">
        <v>40</v>
      </c>
      <c r="BP29" s="306">
        <v>5</v>
      </c>
      <c r="BQ29" s="306">
        <v>0</v>
      </c>
      <c r="BR29" s="306">
        <v>5</v>
      </c>
      <c r="BS29" s="439">
        <v>50</v>
      </c>
      <c r="BT29" s="440">
        <v>40</v>
      </c>
      <c r="BU29" s="306">
        <v>5</v>
      </c>
      <c r="BV29" s="306">
        <v>0</v>
      </c>
      <c r="BW29" s="306">
        <v>0</v>
      </c>
      <c r="BX29" s="439">
        <v>45</v>
      </c>
      <c r="BY29" s="440">
        <v>20</v>
      </c>
      <c r="BZ29" s="306">
        <v>0</v>
      </c>
      <c r="CA29" s="306">
        <v>0</v>
      </c>
      <c r="CB29" s="306">
        <v>0</v>
      </c>
      <c r="CC29" s="439">
        <v>20</v>
      </c>
      <c r="CD29" s="440">
        <v>20</v>
      </c>
      <c r="CE29" s="306">
        <v>0</v>
      </c>
      <c r="CF29" s="306">
        <v>0</v>
      </c>
      <c r="CG29" s="306">
        <v>0</v>
      </c>
      <c r="CH29" s="439">
        <v>20</v>
      </c>
      <c r="CI29" s="440">
        <v>15</v>
      </c>
      <c r="CJ29" s="306">
        <v>0</v>
      </c>
      <c r="CK29" s="306">
        <v>0</v>
      </c>
      <c r="CL29" s="306">
        <v>0</v>
      </c>
      <c r="CM29" s="439">
        <v>15</v>
      </c>
    </row>
    <row r="30" spans="1:91" s="11" customFormat="1" ht="20.100000000000001" customHeight="1" x14ac:dyDescent="0.2">
      <c r="A30" s="20" t="s">
        <v>25</v>
      </c>
      <c r="B30" s="437">
        <v>45</v>
      </c>
      <c r="C30" s="438">
        <v>5</v>
      </c>
      <c r="D30" s="438">
        <v>5</v>
      </c>
      <c r="E30" s="438">
        <v>0</v>
      </c>
      <c r="F30" s="439">
        <v>55</v>
      </c>
      <c r="G30" s="440">
        <v>50</v>
      </c>
      <c r="H30" s="306">
        <v>0</v>
      </c>
      <c r="I30" s="306">
        <v>15</v>
      </c>
      <c r="J30" s="306">
        <v>0</v>
      </c>
      <c r="K30" s="439">
        <v>65</v>
      </c>
      <c r="L30" s="440">
        <v>55</v>
      </c>
      <c r="M30" s="306">
        <v>0</v>
      </c>
      <c r="N30" s="306">
        <v>15</v>
      </c>
      <c r="O30" s="306">
        <v>0</v>
      </c>
      <c r="P30" s="439">
        <v>75</v>
      </c>
      <c r="Q30" s="440">
        <v>50</v>
      </c>
      <c r="R30" s="306">
        <v>0</v>
      </c>
      <c r="S30" s="306">
        <v>5</v>
      </c>
      <c r="T30" s="306">
        <v>0</v>
      </c>
      <c r="U30" s="439">
        <v>55</v>
      </c>
      <c r="V30" s="440">
        <v>65</v>
      </c>
      <c r="W30" s="306">
        <v>0</v>
      </c>
      <c r="X30" s="306">
        <v>0</v>
      </c>
      <c r="Y30" s="306">
        <v>0</v>
      </c>
      <c r="Z30" s="439">
        <v>65</v>
      </c>
      <c r="AA30" s="440">
        <v>80</v>
      </c>
      <c r="AB30" s="306">
        <v>0</v>
      </c>
      <c r="AC30" s="306">
        <v>0</v>
      </c>
      <c r="AD30" s="306">
        <v>0</v>
      </c>
      <c r="AE30" s="439">
        <v>80</v>
      </c>
      <c r="AF30" s="440">
        <v>50</v>
      </c>
      <c r="AG30" s="306">
        <v>0</v>
      </c>
      <c r="AH30" s="306">
        <v>0</v>
      </c>
      <c r="AI30" s="306">
        <v>0</v>
      </c>
      <c r="AJ30" s="439">
        <v>50</v>
      </c>
      <c r="AK30" s="440">
        <v>55</v>
      </c>
      <c r="AL30" s="306">
        <v>0</v>
      </c>
      <c r="AM30" s="306">
        <v>0</v>
      </c>
      <c r="AN30" s="306">
        <v>0</v>
      </c>
      <c r="AO30" s="439">
        <v>55</v>
      </c>
      <c r="AP30" s="440">
        <v>30</v>
      </c>
      <c r="AQ30" s="306">
        <v>0</v>
      </c>
      <c r="AR30" s="306">
        <v>0</v>
      </c>
      <c r="AS30" s="306">
        <v>0</v>
      </c>
      <c r="AT30" s="439">
        <v>30</v>
      </c>
      <c r="AU30" s="440">
        <v>30</v>
      </c>
      <c r="AV30" s="306">
        <v>0</v>
      </c>
      <c r="AW30" s="306">
        <v>0</v>
      </c>
      <c r="AX30" s="306">
        <v>0</v>
      </c>
      <c r="AY30" s="439">
        <v>30</v>
      </c>
      <c r="AZ30" s="440">
        <v>30</v>
      </c>
      <c r="BA30" s="306">
        <v>0</v>
      </c>
      <c r="BB30" s="306">
        <v>0</v>
      </c>
      <c r="BC30" s="306">
        <v>0</v>
      </c>
      <c r="BD30" s="439">
        <v>30</v>
      </c>
      <c r="BE30" s="440">
        <v>20</v>
      </c>
      <c r="BF30" s="306">
        <v>0</v>
      </c>
      <c r="BG30" s="306">
        <v>0</v>
      </c>
      <c r="BH30" s="306">
        <v>0</v>
      </c>
      <c r="BI30" s="439">
        <v>20</v>
      </c>
      <c r="BJ30" s="440">
        <v>15</v>
      </c>
      <c r="BK30" s="306">
        <v>0</v>
      </c>
      <c r="BL30" s="306">
        <v>0</v>
      </c>
      <c r="BM30" s="306">
        <v>0</v>
      </c>
      <c r="BN30" s="439">
        <v>15</v>
      </c>
      <c r="BO30" s="440">
        <v>15</v>
      </c>
      <c r="BP30" s="306">
        <v>0</v>
      </c>
      <c r="BQ30" s="306">
        <v>0</v>
      </c>
      <c r="BR30" s="306">
        <v>0</v>
      </c>
      <c r="BS30" s="439">
        <v>15</v>
      </c>
      <c r="BT30" s="440">
        <v>20</v>
      </c>
      <c r="BU30" s="306">
        <v>0</v>
      </c>
      <c r="BV30" s="306">
        <v>0</v>
      </c>
      <c r="BW30" s="306">
        <v>0</v>
      </c>
      <c r="BX30" s="439">
        <v>20</v>
      </c>
      <c r="BY30" s="440">
        <v>25</v>
      </c>
      <c r="BZ30" s="306">
        <v>0</v>
      </c>
      <c r="CA30" s="306">
        <v>0</v>
      </c>
      <c r="CB30" s="306">
        <v>0</v>
      </c>
      <c r="CC30" s="439">
        <v>25</v>
      </c>
      <c r="CD30" s="440">
        <v>30</v>
      </c>
      <c r="CE30" s="306">
        <v>0</v>
      </c>
      <c r="CF30" s="306">
        <v>0</v>
      </c>
      <c r="CG30" s="306">
        <v>0</v>
      </c>
      <c r="CH30" s="439">
        <v>30</v>
      </c>
      <c r="CI30" s="440">
        <v>20</v>
      </c>
      <c r="CJ30" s="306">
        <v>0</v>
      </c>
      <c r="CK30" s="306">
        <v>0</v>
      </c>
      <c r="CL30" s="306">
        <v>0</v>
      </c>
      <c r="CM30" s="439">
        <v>20</v>
      </c>
    </row>
    <row r="31" spans="1:91" s="11" customFormat="1" x14ac:dyDescent="0.2">
      <c r="A31" s="20" t="s">
        <v>144</v>
      </c>
      <c r="B31" s="437">
        <v>15</v>
      </c>
      <c r="C31" s="438">
        <v>0</v>
      </c>
      <c r="D31" s="438">
        <v>0</v>
      </c>
      <c r="E31" s="438">
        <v>0</v>
      </c>
      <c r="F31" s="439">
        <v>15</v>
      </c>
      <c r="G31" s="440">
        <v>0</v>
      </c>
      <c r="H31" s="306">
        <v>0</v>
      </c>
      <c r="I31" s="306">
        <v>0</v>
      </c>
      <c r="J31" s="306">
        <v>0</v>
      </c>
      <c r="K31" s="439">
        <v>0</v>
      </c>
      <c r="L31" s="440">
        <v>10</v>
      </c>
      <c r="M31" s="306">
        <v>0</v>
      </c>
      <c r="N31" s="306">
        <v>0</v>
      </c>
      <c r="O31" s="306">
        <v>0</v>
      </c>
      <c r="P31" s="439">
        <v>10</v>
      </c>
      <c r="Q31" s="440">
        <v>5</v>
      </c>
      <c r="R31" s="306">
        <v>0</v>
      </c>
      <c r="S31" s="306">
        <v>0</v>
      </c>
      <c r="T31" s="306">
        <v>0</v>
      </c>
      <c r="U31" s="439">
        <v>5</v>
      </c>
      <c r="V31" s="440">
        <v>15</v>
      </c>
      <c r="W31" s="306">
        <v>0</v>
      </c>
      <c r="X31" s="306">
        <v>0</v>
      </c>
      <c r="Y31" s="306">
        <v>0</v>
      </c>
      <c r="Z31" s="439">
        <v>15</v>
      </c>
      <c r="AA31" s="440">
        <v>30</v>
      </c>
      <c r="AB31" s="306">
        <v>0</v>
      </c>
      <c r="AC31" s="306">
        <v>0</v>
      </c>
      <c r="AD31" s="306">
        <v>0</v>
      </c>
      <c r="AE31" s="439">
        <v>30</v>
      </c>
      <c r="AF31" s="440">
        <v>25</v>
      </c>
      <c r="AG31" s="306">
        <v>0</v>
      </c>
      <c r="AH31" s="306">
        <v>10</v>
      </c>
      <c r="AI31" s="306">
        <v>0</v>
      </c>
      <c r="AJ31" s="439">
        <v>30</v>
      </c>
      <c r="AK31" s="440">
        <v>30</v>
      </c>
      <c r="AL31" s="306">
        <v>0</v>
      </c>
      <c r="AM31" s="306">
        <v>0</v>
      </c>
      <c r="AN31" s="306">
        <v>0</v>
      </c>
      <c r="AO31" s="439">
        <v>30</v>
      </c>
      <c r="AP31" s="440">
        <v>30</v>
      </c>
      <c r="AQ31" s="306">
        <v>0</v>
      </c>
      <c r="AR31" s="306">
        <v>0</v>
      </c>
      <c r="AS31" s="306">
        <v>0</v>
      </c>
      <c r="AT31" s="439">
        <v>30</v>
      </c>
      <c r="AU31" s="440">
        <v>25</v>
      </c>
      <c r="AV31" s="306">
        <v>0</v>
      </c>
      <c r="AW31" s="306">
        <v>0</v>
      </c>
      <c r="AX31" s="306">
        <v>0</v>
      </c>
      <c r="AY31" s="439">
        <v>25</v>
      </c>
      <c r="AZ31" s="440">
        <v>25</v>
      </c>
      <c r="BA31" s="306">
        <v>0</v>
      </c>
      <c r="BB31" s="306">
        <v>0</v>
      </c>
      <c r="BC31" s="306">
        <v>0</v>
      </c>
      <c r="BD31" s="439">
        <v>25</v>
      </c>
      <c r="BE31" s="440">
        <v>25</v>
      </c>
      <c r="BF31" s="306">
        <v>0</v>
      </c>
      <c r="BG31" s="306">
        <v>0</v>
      </c>
      <c r="BH31" s="306">
        <v>0</v>
      </c>
      <c r="BI31" s="439">
        <v>25</v>
      </c>
      <c r="BJ31" s="440">
        <v>25</v>
      </c>
      <c r="BK31" s="306">
        <v>0</v>
      </c>
      <c r="BL31" s="306">
        <v>0</v>
      </c>
      <c r="BM31" s="306">
        <v>0</v>
      </c>
      <c r="BN31" s="439">
        <v>25</v>
      </c>
      <c r="BO31" s="440">
        <v>0</v>
      </c>
      <c r="BP31" s="306">
        <v>0</v>
      </c>
      <c r="BQ31" s="306">
        <v>0</v>
      </c>
      <c r="BR31" s="306">
        <v>20</v>
      </c>
      <c r="BS31" s="439">
        <v>20</v>
      </c>
      <c r="BT31" s="440">
        <v>0</v>
      </c>
      <c r="BU31" s="306">
        <v>0</v>
      </c>
      <c r="BV31" s="306">
        <v>0</v>
      </c>
      <c r="BW31" s="306">
        <v>20</v>
      </c>
      <c r="BX31" s="439">
        <v>20</v>
      </c>
      <c r="BY31" s="440">
        <v>5</v>
      </c>
      <c r="BZ31" s="306">
        <v>0</v>
      </c>
      <c r="CA31" s="306">
        <v>0</v>
      </c>
      <c r="CB31" s="306">
        <v>15</v>
      </c>
      <c r="CC31" s="439">
        <v>15</v>
      </c>
      <c r="CD31" s="440">
        <v>5</v>
      </c>
      <c r="CE31" s="306">
        <v>0</v>
      </c>
      <c r="CF31" s="306">
        <v>0</v>
      </c>
      <c r="CG31" s="306">
        <v>15</v>
      </c>
      <c r="CH31" s="439">
        <v>20</v>
      </c>
      <c r="CI31" s="440">
        <v>5</v>
      </c>
      <c r="CJ31" s="306">
        <v>0</v>
      </c>
      <c r="CK31" s="306">
        <v>0</v>
      </c>
      <c r="CL31" s="306">
        <v>20</v>
      </c>
      <c r="CM31" s="439">
        <v>25</v>
      </c>
    </row>
    <row r="32" spans="1:91" s="11" customFormat="1" x14ac:dyDescent="0.2">
      <c r="A32" s="20" t="s">
        <v>27</v>
      </c>
      <c r="B32" s="437">
        <v>20</v>
      </c>
      <c r="C32" s="438">
        <v>0</v>
      </c>
      <c r="D32" s="438">
        <v>0</v>
      </c>
      <c r="E32" s="438">
        <v>0</v>
      </c>
      <c r="F32" s="439">
        <v>20</v>
      </c>
      <c r="G32" s="440">
        <v>25</v>
      </c>
      <c r="H32" s="306">
        <v>0</v>
      </c>
      <c r="I32" s="306">
        <v>0</v>
      </c>
      <c r="J32" s="306">
        <v>0</v>
      </c>
      <c r="K32" s="439">
        <v>25</v>
      </c>
      <c r="L32" s="440">
        <v>25</v>
      </c>
      <c r="M32" s="306">
        <v>0</v>
      </c>
      <c r="N32" s="306">
        <v>0</v>
      </c>
      <c r="O32" s="306">
        <v>5</v>
      </c>
      <c r="P32" s="439">
        <v>30</v>
      </c>
      <c r="Q32" s="440">
        <v>30</v>
      </c>
      <c r="R32" s="306">
        <v>0</v>
      </c>
      <c r="S32" s="306">
        <v>0</v>
      </c>
      <c r="T32" s="306">
        <v>5</v>
      </c>
      <c r="U32" s="439">
        <v>35</v>
      </c>
      <c r="V32" s="440">
        <v>25</v>
      </c>
      <c r="W32" s="306">
        <v>0</v>
      </c>
      <c r="X32" s="306">
        <v>0</v>
      </c>
      <c r="Y32" s="306">
        <v>5</v>
      </c>
      <c r="Z32" s="439">
        <v>30</v>
      </c>
      <c r="AA32" s="440">
        <v>25</v>
      </c>
      <c r="AB32" s="306">
        <v>0</v>
      </c>
      <c r="AC32" s="306">
        <v>0</v>
      </c>
      <c r="AD32" s="306">
        <v>5</v>
      </c>
      <c r="AE32" s="439">
        <v>30</v>
      </c>
      <c r="AF32" s="440">
        <v>25</v>
      </c>
      <c r="AG32" s="306">
        <v>0</v>
      </c>
      <c r="AH32" s="306">
        <v>0</v>
      </c>
      <c r="AI32" s="306">
        <v>0</v>
      </c>
      <c r="AJ32" s="439">
        <v>25</v>
      </c>
      <c r="AK32" s="440">
        <v>20</v>
      </c>
      <c r="AL32" s="306">
        <v>0</v>
      </c>
      <c r="AM32" s="306">
        <v>0</v>
      </c>
      <c r="AN32" s="306">
        <v>0</v>
      </c>
      <c r="AO32" s="439">
        <v>20</v>
      </c>
      <c r="AP32" s="440">
        <v>20</v>
      </c>
      <c r="AQ32" s="306">
        <v>0</v>
      </c>
      <c r="AR32" s="306">
        <v>0</v>
      </c>
      <c r="AS32" s="306">
        <v>0</v>
      </c>
      <c r="AT32" s="439">
        <v>20</v>
      </c>
      <c r="AU32" s="440">
        <v>10</v>
      </c>
      <c r="AV32" s="306">
        <v>0</v>
      </c>
      <c r="AW32" s="306">
        <v>0</v>
      </c>
      <c r="AX32" s="306">
        <v>0</v>
      </c>
      <c r="AY32" s="439">
        <v>10</v>
      </c>
      <c r="AZ32" s="440">
        <v>15</v>
      </c>
      <c r="BA32" s="306">
        <v>0</v>
      </c>
      <c r="BB32" s="306">
        <v>0</v>
      </c>
      <c r="BC32" s="306">
        <v>0</v>
      </c>
      <c r="BD32" s="439">
        <v>15</v>
      </c>
      <c r="BE32" s="440">
        <v>10</v>
      </c>
      <c r="BF32" s="306">
        <v>0</v>
      </c>
      <c r="BG32" s="306">
        <v>0</v>
      </c>
      <c r="BH32" s="306">
        <v>0</v>
      </c>
      <c r="BI32" s="439">
        <v>15</v>
      </c>
      <c r="BJ32" s="440">
        <v>15</v>
      </c>
      <c r="BK32" s="306">
        <v>0</v>
      </c>
      <c r="BL32" s="306">
        <v>0</v>
      </c>
      <c r="BM32" s="306">
        <v>5</v>
      </c>
      <c r="BN32" s="439">
        <v>15</v>
      </c>
      <c r="BO32" s="440">
        <v>30</v>
      </c>
      <c r="BP32" s="306">
        <v>0</v>
      </c>
      <c r="BQ32" s="306">
        <v>0</v>
      </c>
      <c r="BR32" s="306">
        <v>0</v>
      </c>
      <c r="BS32" s="439">
        <v>30</v>
      </c>
      <c r="BT32" s="440">
        <v>30</v>
      </c>
      <c r="BU32" s="306">
        <v>0</v>
      </c>
      <c r="BV32" s="306">
        <v>0</v>
      </c>
      <c r="BW32" s="306">
        <v>0</v>
      </c>
      <c r="BX32" s="439">
        <v>30</v>
      </c>
      <c r="BY32" s="440">
        <v>25</v>
      </c>
      <c r="BZ32" s="306">
        <v>0</v>
      </c>
      <c r="CA32" s="306">
        <v>0</v>
      </c>
      <c r="CB32" s="306">
        <v>0</v>
      </c>
      <c r="CC32" s="439">
        <v>25</v>
      </c>
      <c r="CD32" s="440">
        <v>10</v>
      </c>
      <c r="CE32" s="306">
        <v>0</v>
      </c>
      <c r="CF32" s="306">
        <v>0</v>
      </c>
      <c r="CG32" s="306">
        <v>0</v>
      </c>
      <c r="CH32" s="439">
        <v>10</v>
      </c>
      <c r="CI32" s="440">
        <v>5</v>
      </c>
      <c r="CJ32" s="306">
        <v>0</v>
      </c>
      <c r="CK32" s="306">
        <v>0</v>
      </c>
      <c r="CL32" s="306">
        <v>0</v>
      </c>
      <c r="CM32" s="439">
        <v>5</v>
      </c>
    </row>
    <row r="33" spans="1:91" s="11" customFormat="1" x14ac:dyDescent="0.2">
      <c r="A33" s="20" t="s">
        <v>28</v>
      </c>
      <c r="B33" s="437">
        <v>30</v>
      </c>
      <c r="C33" s="438">
        <v>15</v>
      </c>
      <c r="D33" s="438">
        <v>10</v>
      </c>
      <c r="E33" s="438">
        <v>0</v>
      </c>
      <c r="F33" s="439">
        <v>50</v>
      </c>
      <c r="G33" s="440">
        <v>25</v>
      </c>
      <c r="H33" s="306">
        <v>5</v>
      </c>
      <c r="I33" s="306">
        <v>0</v>
      </c>
      <c r="J33" s="306">
        <v>0</v>
      </c>
      <c r="K33" s="439">
        <v>35</v>
      </c>
      <c r="L33" s="440">
        <v>30</v>
      </c>
      <c r="M33" s="306">
        <v>10</v>
      </c>
      <c r="N33" s="306">
        <v>5</v>
      </c>
      <c r="O33" s="306">
        <v>0</v>
      </c>
      <c r="P33" s="439">
        <v>45</v>
      </c>
      <c r="Q33" s="440">
        <v>20</v>
      </c>
      <c r="R33" s="306">
        <v>10</v>
      </c>
      <c r="S33" s="306">
        <v>0</v>
      </c>
      <c r="T33" s="306">
        <v>0</v>
      </c>
      <c r="U33" s="439">
        <v>30</v>
      </c>
      <c r="V33" s="440">
        <v>55</v>
      </c>
      <c r="W33" s="306">
        <v>10</v>
      </c>
      <c r="X33" s="306">
        <v>0</v>
      </c>
      <c r="Y33" s="306">
        <v>10</v>
      </c>
      <c r="Z33" s="439">
        <v>70</v>
      </c>
      <c r="AA33" s="440">
        <v>45</v>
      </c>
      <c r="AB33" s="306">
        <v>5</v>
      </c>
      <c r="AC33" s="306">
        <v>0</v>
      </c>
      <c r="AD33" s="306">
        <v>10</v>
      </c>
      <c r="AE33" s="439">
        <v>60</v>
      </c>
      <c r="AF33" s="440">
        <v>60</v>
      </c>
      <c r="AG33" s="306">
        <v>5</v>
      </c>
      <c r="AH33" s="306">
        <v>0</v>
      </c>
      <c r="AI33" s="306">
        <v>0</v>
      </c>
      <c r="AJ33" s="439">
        <v>65</v>
      </c>
      <c r="AK33" s="440">
        <v>65</v>
      </c>
      <c r="AL33" s="306">
        <v>5</v>
      </c>
      <c r="AM33" s="306">
        <v>0</v>
      </c>
      <c r="AN33" s="306">
        <v>5</v>
      </c>
      <c r="AO33" s="439">
        <v>75</v>
      </c>
      <c r="AP33" s="440">
        <v>70</v>
      </c>
      <c r="AQ33" s="306">
        <v>0</v>
      </c>
      <c r="AR33" s="306">
        <v>0</v>
      </c>
      <c r="AS33" s="306">
        <v>5</v>
      </c>
      <c r="AT33" s="439">
        <v>75</v>
      </c>
      <c r="AU33" s="440">
        <v>60</v>
      </c>
      <c r="AV33" s="306">
        <v>5</v>
      </c>
      <c r="AW33" s="306">
        <v>0</v>
      </c>
      <c r="AX33" s="306">
        <v>0</v>
      </c>
      <c r="AY33" s="439">
        <v>65</v>
      </c>
      <c r="AZ33" s="440">
        <v>65</v>
      </c>
      <c r="BA33" s="306">
        <v>5</v>
      </c>
      <c r="BB33" s="306">
        <v>0</v>
      </c>
      <c r="BC33" s="306">
        <v>0</v>
      </c>
      <c r="BD33" s="439">
        <v>75</v>
      </c>
      <c r="BE33" s="440">
        <v>50</v>
      </c>
      <c r="BF33" s="306">
        <v>0</v>
      </c>
      <c r="BG33" s="306">
        <v>0</v>
      </c>
      <c r="BH33" s="306">
        <v>5</v>
      </c>
      <c r="BI33" s="439">
        <v>55</v>
      </c>
      <c r="BJ33" s="440">
        <v>20</v>
      </c>
      <c r="BK33" s="306">
        <v>5</v>
      </c>
      <c r="BL33" s="306">
        <v>0</v>
      </c>
      <c r="BM33" s="306">
        <v>20</v>
      </c>
      <c r="BN33" s="439">
        <v>45</v>
      </c>
      <c r="BO33" s="440">
        <v>25</v>
      </c>
      <c r="BP33" s="306">
        <v>0</v>
      </c>
      <c r="BQ33" s="306">
        <v>0</v>
      </c>
      <c r="BR33" s="306">
        <v>20</v>
      </c>
      <c r="BS33" s="439">
        <v>45</v>
      </c>
      <c r="BT33" s="440">
        <v>15</v>
      </c>
      <c r="BU33" s="306">
        <v>0</v>
      </c>
      <c r="BV33" s="306">
        <v>0</v>
      </c>
      <c r="BW33" s="306">
        <v>20</v>
      </c>
      <c r="BX33" s="439">
        <v>35</v>
      </c>
      <c r="BY33" s="440">
        <v>15</v>
      </c>
      <c r="BZ33" s="306">
        <v>0</v>
      </c>
      <c r="CA33" s="306">
        <v>0</v>
      </c>
      <c r="CB33" s="306">
        <v>20</v>
      </c>
      <c r="CC33" s="439">
        <v>40</v>
      </c>
      <c r="CD33" s="440">
        <v>20</v>
      </c>
      <c r="CE33" s="306">
        <v>0</v>
      </c>
      <c r="CF33" s="306">
        <v>0</v>
      </c>
      <c r="CG33" s="306">
        <v>15</v>
      </c>
      <c r="CH33" s="439">
        <v>35</v>
      </c>
      <c r="CI33" s="440">
        <v>25</v>
      </c>
      <c r="CJ33" s="306">
        <v>0</v>
      </c>
      <c r="CK33" s="306">
        <v>0</v>
      </c>
      <c r="CL33" s="306">
        <v>15</v>
      </c>
      <c r="CM33" s="439">
        <v>45</v>
      </c>
    </row>
    <row r="34" spans="1:91" s="11" customFormat="1" ht="20.100000000000001" customHeight="1" x14ac:dyDescent="0.2">
      <c r="A34" s="20" t="s">
        <v>29</v>
      </c>
      <c r="B34" s="437">
        <v>85</v>
      </c>
      <c r="C34" s="438">
        <v>0</v>
      </c>
      <c r="D34" s="438">
        <v>20</v>
      </c>
      <c r="E34" s="438">
        <v>0</v>
      </c>
      <c r="F34" s="439">
        <v>105</v>
      </c>
      <c r="G34" s="440">
        <v>95</v>
      </c>
      <c r="H34" s="306">
        <v>10</v>
      </c>
      <c r="I34" s="306">
        <v>15</v>
      </c>
      <c r="J34" s="306">
        <v>10</v>
      </c>
      <c r="K34" s="439">
        <v>135</v>
      </c>
      <c r="L34" s="440">
        <v>75</v>
      </c>
      <c r="M34" s="306">
        <v>20</v>
      </c>
      <c r="N34" s="306">
        <v>10</v>
      </c>
      <c r="O34" s="306">
        <v>40</v>
      </c>
      <c r="P34" s="439">
        <v>145</v>
      </c>
      <c r="Q34" s="440">
        <v>80</v>
      </c>
      <c r="R34" s="306">
        <v>10</v>
      </c>
      <c r="S34" s="306">
        <v>10</v>
      </c>
      <c r="T34" s="306">
        <v>40</v>
      </c>
      <c r="U34" s="439">
        <v>135</v>
      </c>
      <c r="V34" s="440">
        <v>60</v>
      </c>
      <c r="W34" s="306">
        <v>0</v>
      </c>
      <c r="X34" s="306">
        <v>5</v>
      </c>
      <c r="Y34" s="306">
        <v>65</v>
      </c>
      <c r="Z34" s="439">
        <v>130</v>
      </c>
      <c r="AA34" s="440">
        <v>40</v>
      </c>
      <c r="AB34" s="306">
        <v>5</v>
      </c>
      <c r="AC34" s="306">
        <v>5</v>
      </c>
      <c r="AD34" s="306">
        <v>75</v>
      </c>
      <c r="AE34" s="439">
        <v>125</v>
      </c>
      <c r="AF34" s="440">
        <v>50</v>
      </c>
      <c r="AG34" s="306">
        <v>5</v>
      </c>
      <c r="AH34" s="306">
        <v>5</v>
      </c>
      <c r="AI34" s="306">
        <v>95</v>
      </c>
      <c r="AJ34" s="439">
        <v>155</v>
      </c>
      <c r="AK34" s="440">
        <v>40</v>
      </c>
      <c r="AL34" s="306">
        <v>5</v>
      </c>
      <c r="AM34" s="306">
        <v>5</v>
      </c>
      <c r="AN34" s="306">
        <v>115</v>
      </c>
      <c r="AO34" s="439">
        <v>160</v>
      </c>
      <c r="AP34" s="440">
        <v>250</v>
      </c>
      <c r="AQ34" s="306">
        <v>5</v>
      </c>
      <c r="AR34" s="306">
        <v>5</v>
      </c>
      <c r="AS34" s="306">
        <v>15</v>
      </c>
      <c r="AT34" s="439">
        <v>275</v>
      </c>
      <c r="AU34" s="440">
        <v>280</v>
      </c>
      <c r="AV34" s="306">
        <v>0</v>
      </c>
      <c r="AW34" s="306">
        <v>5</v>
      </c>
      <c r="AX34" s="306">
        <v>15</v>
      </c>
      <c r="AY34" s="439">
        <v>295</v>
      </c>
      <c r="AZ34" s="440">
        <v>400</v>
      </c>
      <c r="BA34" s="306">
        <v>0</v>
      </c>
      <c r="BB34" s="306">
        <v>0</v>
      </c>
      <c r="BC34" s="306">
        <v>10</v>
      </c>
      <c r="BD34" s="439">
        <v>410</v>
      </c>
      <c r="BE34" s="440">
        <v>220</v>
      </c>
      <c r="BF34" s="306">
        <v>0</v>
      </c>
      <c r="BG34" s="306">
        <v>0</v>
      </c>
      <c r="BH34" s="306">
        <v>10</v>
      </c>
      <c r="BI34" s="439">
        <v>230</v>
      </c>
      <c r="BJ34" s="440">
        <v>195</v>
      </c>
      <c r="BK34" s="306">
        <v>5</v>
      </c>
      <c r="BL34" s="306">
        <v>0</v>
      </c>
      <c r="BM34" s="306">
        <v>5</v>
      </c>
      <c r="BN34" s="439">
        <v>205</v>
      </c>
      <c r="BO34" s="440">
        <v>210</v>
      </c>
      <c r="BP34" s="306">
        <v>5</v>
      </c>
      <c r="BQ34" s="306">
        <v>0</v>
      </c>
      <c r="BR34" s="306">
        <v>15</v>
      </c>
      <c r="BS34" s="439">
        <v>230</v>
      </c>
      <c r="BT34" s="440">
        <v>235</v>
      </c>
      <c r="BU34" s="306">
        <v>5</v>
      </c>
      <c r="BV34" s="306">
        <v>0</v>
      </c>
      <c r="BW34" s="306">
        <v>15</v>
      </c>
      <c r="BX34" s="439">
        <v>255</v>
      </c>
      <c r="BY34" s="440">
        <v>175</v>
      </c>
      <c r="BZ34" s="306">
        <v>0</v>
      </c>
      <c r="CA34" s="306">
        <v>0</v>
      </c>
      <c r="CB34" s="306">
        <v>105</v>
      </c>
      <c r="CC34" s="439">
        <v>285</v>
      </c>
      <c r="CD34" s="440">
        <v>155</v>
      </c>
      <c r="CE34" s="306">
        <v>0</v>
      </c>
      <c r="CF34" s="306">
        <v>0</v>
      </c>
      <c r="CG34" s="306">
        <v>95</v>
      </c>
      <c r="CH34" s="439">
        <v>250</v>
      </c>
      <c r="CI34" s="440">
        <v>160</v>
      </c>
      <c r="CJ34" s="306">
        <v>0</v>
      </c>
      <c r="CK34" s="306">
        <v>0</v>
      </c>
      <c r="CL34" s="306">
        <v>90</v>
      </c>
      <c r="CM34" s="439">
        <v>250</v>
      </c>
    </row>
    <row r="35" spans="1:91" s="11" customFormat="1" x14ac:dyDescent="0.2">
      <c r="A35" s="20" t="s">
        <v>30</v>
      </c>
      <c r="B35" s="437">
        <v>15</v>
      </c>
      <c r="C35" s="438">
        <v>10</v>
      </c>
      <c r="D35" s="438">
        <v>5</v>
      </c>
      <c r="E35" s="438">
        <v>0</v>
      </c>
      <c r="F35" s="439">
        <v>30</v>
      </c>
      <c r="G35" s="440">
        <v>20</v>
      </c>
      <c r="H35" s="306">
        <v>10</v>
      </c>
      <c r="I35" s="306">
        <v>0</v>
      </c>
      <c r="J35" s="306">
        <v>0</v>
      </c>
      <c r="K35" s="439">
        <v>30</v>
      </c>
      <c r="L35" s="440">
        <v>25</v>
      </c>
      <c r="M35" s="306">
        <v>10</v>
      </c>
      <c r="N35" s="306">
        <v>0</v>
      </c>
      <c r="O35" s="306">
        <v>0</v>
      </c>
      <c r="P35" s="439">
        <v>35</v>
      </c>
      <c r="Q35" s="440">
        <v>20</v>
      </c>
      <c r="R35" s="306">
        <v>15</v>
      </c>
      <c r="S35" s="306">
        <v>0</v>
      </c>
      <c r="T35" s="306">
        <v>0</v>
      </c>
      <c r="U35" s="439">
        <v>35</v>
      </c>
      <c r="V35" s="440">
        <v>25</v>
      </c>
      <c r="W35" s="306">
        <v>15</v>
      </c>
      <c r="X35" s="306">
        <v>0</v>
      </c>
      <c r="Y35" s="306">
        <v>15</v>
      </c>
      <c r="Z35" s="439">
        <v>50</v>
      </c>
      <c r="AA35" s="440">
        <v>30</v>
      </c>
      <c r="AB35" s="306">
        <v>15</v>
      </c>
      <c r="AC35" s="306">
        <v>0</v>
      </c>
      <c r="AD35" s="306">
        <v>10</v>
      </c>
      <c r="AE35" s="439">
        <v>55</v>
      </c>
      <c r="AF35" s="440">
        <v>40</v>
      </c>
      <c r="AG35" s="306">
        <v>10</v>
      </c>
      <c r="AH35" s="306">
        <v>0</v>
      </c>
      <c r="AI35" s="306">
        <v>15</v>
      </c>
      <c r="AJ35" s="439">
        <v>65</v>
      </c>
      <c r="AK35" s="440">
        <v>35</v>
      </c>
      <c r="AL35" s="306">
        <v>10</v>
      </c>
      <c r="AM35" s="306">
        <v>0</v>
      </c>
      <c r="AN35" s="306">
        <v>20</v>
      </c>
      <c r="AO35" s="439">
        <v>70</v>
      </c>
      <c r="AP35" s="440">
        <v>35</v>
      </c>
      <c r="AQ35" s="306">
        <v>10</v>
      </c>
      <c r="AR35" s="306">
        <v>0</v>
      </c>
      <c r="AS35" s="306">
        <v>25</v>
      </c>
      <c r="AT35" s="439">
        <v>75</v>
      </c>
      <c r="AU35" s="440">
        <v>30</v>
      </c>
      <c r="AV35" s="306">
        <v>10</v>
      </c>
      <c r="AW35" s="306">
        <v>0</v>
      </c>
      <c r="AX35" s="306">
        <v>45</v>
      </c>
      <c r="AY35" s="439">
        <v>90</v>
      </c>
      <c r="AZ35" s="440">
        <v>15</v>
      </c>
      <c r="BA35" s="306">
        <v>5</v>
      </c>
      <c r="BB35" s="306">
        <v>0</v>
      </c>
      <c r="BC35" s="306">
        <v>15</v>
      </c>
      <c r="BD35" s="439">
        <v>35</v>
      </c>
      <c r="BE35" s="440">
        <v>20</v>
      </c>
      <c r="BF35" s="306">
        <v>5</v>
      </c>
      <c r="BG35" s="306">
        <v>0</v>
      </c>
      <c r="BH35" s="306">
        <v>15</v>
      </c>
      <c r="BI35" s="439">
        <v>35</v>
      </c>
      <c r="BJ35" s="440">
        <v>20</v>
      </c>
      <c r="BK35" s="306">
        <v>10</v>
      </c>
      <c r="BL35" s="306">
        <v>0</v>
      </c>
      <c r="BM35" s="306">
        <v>15</v>
      </c>
      <c r="BN35" s="439">
        <v>50</v>
      </c>
      <c r="BO35" s="440">
        <v>20</v>
      </c>
      <c r="BP35" s="306">
        <v>5</v>
      </c>
      <c r="BQ35" s="306">
        <v>0</v>
      </c>
      <c r="BR35" s="306">
        <v>20</v>
      </c>
      <c r="BS35" s="439">
        <v>45</v>
      </c>
      <c r="BT35" s="440">
        <v>15</v>
      </c>
      <c r="BU35" s="306">
        <v>10</v>
      </c>
      <c r="BV35" s="306">
        <v>0</v>
      </c>
      <c r="BW35" s="306">
        <v>15</v>
      </c>
      <c r="BX35" s="439">
        <v>40</v>
      </c>
      <c r="BY35" s="440">
        <v>15</v>
      </c>
      <c r="BZ35" s="306">
        <v>10</v>
      </c>
      <c r="CA35" s="306">
        <v>0</v>
      </c>
      <c r="CB35" s="306">
        <v>15</v>
      </c>
      <c r="CC35" s="439">
        <v>40</v>
      </c>
      <c r="CD35" s="440">
        <v>30</v>
      </c>
      <c r="CE35" s="306">
        <v>5</v>
      </c>
      <c r="CF35" s="306">
        <v>0</v>
      </c>
      <c r="CG35" s="306">
        <v>20</v>
      </c>
      <c r="CH35" s="439">
        <v>55</v>
      </c>
      <c r="CI35" s="440">
        <v>35</v>
      </c>
      <c r="CJ35" s="306">
        <v>0</v>
      </c>
      <c r="CK35" s="306">
        <v>0</v>
      </c>
      <c r="CL35" s="306">
        <v>20</v>
      </c>
      <c r="CM35" s="439">
        <v>55</v>
      </c>
    </row>
    <row r="36" spans="1:91" s="11" customFormat="1" x14ac:dyDescent="0.2">
      <c r="A36" s="20" t="s">
        <v>31</v>
      </c>
      <c r="B36" s="437">
        <v>10</v>
      </c>
      <c r="C36" s="438">
        <v>0</v>
      </c>
      <c r="D36" s="438">
        <v>0</v>
      </c>
      <c r="E36" s="438">
        <v>0</v>
      </c>
      <c r="F36" s="439">
        <v>15</v>
      </c>
      <c r="G36" s="440">
        <v>25</v>
      </c>
      <c r="H36" s="306">
        <v>0</v>
      </c>
      <c r="I36" s="306">
        <v>5</v>
      </c>
      <c r="J36" s="306">
        <v>0</v>
      </c>
      <c r="K36" s="439">
        <v>25</v>
      </c>
      <c r="L36" s="440">
        <v>40</v>
      </c>
      <c r="M36" s="306">
        <v>0</v>
      </c>
      <c r="N36" s="306">
        <v>0</v>
      </c>
      <c r="O36" s="306">
        <v>0</v>
      </c>
      <c r="P36" s="439">
        <v>40</v>
      </c>
      <c r="Q36" s="440">
        <v>30</v>
      </c>
      <c r="R36" s="306">
        <v>0</v>
      </c>
      <c r="S36" s="306">
        <v>0</v>
      </c>
      <c r="T36" s="306">
        <v>0</v>
      </c>
      <c r="U36" s="439">
        <v>30</v>
      </c>
      <c r="V36" s="440">
        <v>40</v>
      </c>
      <c r="W36" s="306">
        <v>0</v>
      </c>
      <c r="X36" s="306">
        <v>0</v>
      </c>
      <c r="Y36" s="306">
        <v>5</v>
      </c>
      <c r="Z36" s="439">
        <v>40</v>
      </c>
      <c r="AA36" s="440">
        <v>50</v>
      </c>
      <c r="AB36" s="306">
        <v>0</v>
      </c>
      <c r="AC36" s="306">
        <v>0</v>
      </c>
      <c r="AD36" s="306">
        <v>5</v>
      </c>
      <c r="AE36" s="439">
        <v>50</v>
      </c>
      <c r="AF36" s="440">
        <v>55</v>
      </c>
      <c r="AG36" s="306">
        <v>0</v>
      </c>
      <c r="AH36" s="306">
        <v>0</v>
      </c>
      <c r="AI36" s="306">
        <v>5</v>
      </c>
      <c r="AJ36" s="439">
        <v>60</v>
      </c>
      <c r="AK36" s="440">
        <v>60</v>
      </c>
      <c r="AL36" s="306">
        <v>0</v>
      </c>
      <c r="AM36" s="306">
        <v>0</v>
      </c>
      <c r="AN36" s="306">
        <v>0</v>
      </c>
      <c r="AO36" s="439">
        <v>60</v>
      </c>
      <c r="AP36" s="440">
        <v>50</v>
      </c>
      <c r="AQ36" s="306">
        <v>0</v>
      </c>
      <c r="AR36" s="306">
        <v>0</v>
      </c>
      <c r="AS36" s="306">
        <v>5</v>
      </c>
      <c r="AT36" s="439">
        <v>55</v>
      </c>
      <c r="AU36" s="440">
        <v>55</v>
      </c>
      <c r="AV36" s="306">
        <v>0</v>
      </c>
      <c r="AW36" s="306">
        <v>0</v>
      </c>
      <c r="AX36" s="306">
        <v>5</v>
      </c>
      <c r="AY36" s="439">
        <v>60</v>
      </c>
      <c r="AZ36" s="440">
        <v>45</v>
      </c>
      <c r="BA36" s="306">
        <v>0</v>
      </c>
      <c r="BB36" s="306">
        <v>0</v>
      </c>
      <c r="BC36" s="306">
        <v>0</v>
      </c>
      <c r="BD36" s="439">
        <v>50</v>
      </c>
      <c r="BE36" s="440">
        <v>30</v>
      </c>
      <c r="BF36" s="306">
        <v>0</v>
      </c>
      <c r="BG36" s="306">
        <v>0</v>
      </c>
      <c r="BH36" s="306">
        <v>0</v>
      </c>
      <c r="BI36" s="439">
        <v>35</v>
      </c>
      <c r="BJ36" s="440">
        <v>30</v>
      </c>
      <c r="BK36" s="306">
        <v>0</v>
      </c>
      <c r="BL36" s="306">
        <v>0</v>
      </c>
      <c r="BM36" s="306">
        <v>0</v>
      </c>
      <c r="BN36" s="439">
        <v>30</v>
      </c>
      <c r="BO36" s="440">
        <v>30</v>
      </c>
      <c r="BP36" s="306">
        <v>0</v>
      </c>
      <c r="BQ36" s="306">
        <v>0</v>
      </c>
      <c r="BR36" s="306">
        <v>0</v>
      </c>
      <c r="BS36" s="439">
        <v>35</v>
      </c>
      <c r="BT36" s="440">
        <v>30</v>
      </c>
      <c r="BU36" s="306">
        <v>0</v>
      </c>
      <c r="BV36" s="306">
        <v>0</v>
      </c>
      <c r="BW36" s="306">
        <v>0</v>
      </c>
      <c r="BX36" s="439">
        <v>30</v>
      </c>
      <c r="BY36" s="440">
        <v>35</v>
      </c>
      <c r="BZ36" s="306">
        <v>0</v>
      </c>
      <c r="CA36" s="306">
        <v>0</v>
      </c>
      <c r="CB36" s="306">
        <v>0</v>
      </c>
      <c r="CC36" s="439">
        <v>35</v>
      </c>
      <c r="CD36" s="440">
        <v>30</v>
      </c>
      <c r="CE36" s="306">
        <v>0</v>
      </c>
      <c r="CF36" s="306">
        <v>0</v>
      </c>
      <c r="CG36" s="306">
        <v>0</v>
      </c>
      <c r="CH36" s="439">
        <v>30</v>
      </c>
      <c r="CI36" s="440">
        <v>55</v>
      </c>
      <c r="CJ36" s="306">
        <v>0</v>
      </c>
      <c r="CK36" s="306">
        <v>0</v>
      </c>
      <c r="CL36" s="306">
        <v>0</v>
      </c>
      <c r="CM36" s="439">
        <v>55</v>
      </c>
    </row>
    <row r="37" spans="1:91" s="11" customFormat="1" x14ac:dyDescent="0.2">
      <c r="A37" s="22" t="s">
        <v>32</v>
      </c>
      <c r="B37" s="443">
        <v>80</v>
      </c>
      <c r="C37" s="444">
        <v>0</v>
      </c>
      <c r="D37" s="444">
        <v>0</v>
      </c>
      <c r="E37" s="444">
        <v>0</v>
      </c>
      <c r="F37" s="445">
        <v>80</v>
      </c>
      <c r="G37" s="446">
        <v>60</v>
      </c>
      <c r="H37" s="447">
        <v>0</v>
      </c>
      <c r="I37" s="447">
        <v>0</v>
      </c>
      <c r="J37" s="447">
        <v>0</v>
      </c>
      <c r="K37" s="445">
        <v>60</v>
      </c>
      <c r="L37" s="446">
        <v>55</v>
      </c>
      <c r="M37" s="447">
        <v>0</v>
      </c>
      <c r="N37" s="447">
        <v>0</v>
      </c>
      <c r="O37" s="447">
        <v>0</v>
      </c>
      <c r="P37" s="445">
        <v>55</v>
      </c>
      <c r="Q37" s="446">
        <v>65</v>
      </c>
      <c r="R37" s="447">
        <v>0</v>
      </c>
      <c r="S37" s="447">
        <v>0</v>
      </c>
      <c r="T37" s="447">
        <v>0</v>
      </c>
      <c r="U37" s="445">
        <v>65</v>
      </c>
      <c r="V37" s="446">
        <v>85</v>
      </c>
      <c r="W37" s="447">
        <v>0</v>
      </c>
      <c r="X37" s="447">
        <v>0</v>
      </c>
      <c r="Y37" s="447">
        <v>10</v>
      </c>
      <c r="Z37" s="445">
        <v>90</v>
      </c>
      <c r="AA37" s="446">
        <v>130</v>
      </c>
      <c r="AB37" s="447">
        <v>0</v>
      </c>
      <c r="AC37" s="447">
        <v>0</v>
      </c>
      <c r="AD37" s="447">
        <v>15</v>
      </c>
      <c r="AE37" s="445">
        <v>145</v>
      </c>
      <c r="AF37" s="446">
        <v>125</v>
      </c>
      <c r="AG37" s="447">
        <v>0</v>
      </c>
      <c r="AH37" s="447">
        <v>0</v>
      </c>
      <c r="AI37" s="447">
        <v>50</v>
      </c>
      <c r="AJ37" s="445">
        <v>175</v>
      </c>
      <c r="AK37" s="446">
        <v>115</v>
      </c>
      <c r="AL37" s="447">
        <v>0</v>
      </c>
      <c r="AM37" s="447">
        <v>0</v>
      </c>
      <c r="AN37" s="447">
        <v>60</v>
      </c>
      <c r="AO37" s="445">
        <v>175</v>
      </c>
      <c r="AP37" s="446">
        <v>80</v>
      </c>
      <c r="AQ37" s="447">
        <v>0</v>
      </c>
      <c r="AR37" s="447">
        <v>0</v>
      </c>
      <c r="AS37" s="447">
        <v>40</v>
      </c>
      <c r="AT37" s="445">
        <v>120</v>
      </c>
      <c r="AU37" s="446">
        <v>75</v>
      </c>
      <c r="AV37" s="447">
        <v>0</v>
      </c>
      <c r="AW37" s="447">
        <v>0</v>
      </c>
      <c r="AX37" s="447">
        <v>35</v>
      </c>
      <c r="AY37" s="445">
        <v>110</v>
      </c>
      <c r="AZ37" s="446">
        <v>90</v>
      </c>
      <c r="BA37" s="447">
        <v>0</v>
      </c>
      <c r="BB37" s="447">
        <v>0</v>
      </c>
      <c r="BC37" s="447">
        <v>30</v>
      </c>
      <c r="BD37" s="445">
        <v>120</v>
      </c>
      <c r="BE37" s="446">
        <v>120</v>
      </c>
      <c r="BF37" s="447">
        <v>0</v>
      </c>
      <c r="BG37" s="447">
        <v>0</v>
      </c>
      <c r="BH37" s="447">
        <v>5</v>
      </c>
      <c r="BI37" s="445">
        <v>125</v>
      </c>
      <c r="BJ37" s="446">
        <v>90</v>
      </c>
      <c r="BK37" s="447">
        <v>0</v>
      </c>
      <c r="BL37" s="447">
        <v>5</v>
      </c>
      <c r="BM37" s="447">
        <v>0</v>
      </c>
      <c r="BN37" s="445">
        <v>95</v>
      </c>
      <c r="BO37" s="446">
        <v>115</v>
      </c>
      <c r="BP37" s="447">
        <v>0</v>
      </c>
      <c r="BQ37" s="447">
        <v>5</v>
      </c>
      <c r="BR37" s="447">
        <v>0</v>
      </c>
      <c r="BS37" s="445">
        <v>120</v>
      </c>
      <c r="BT37" s="446">
        <v>140</v>
      </c>
      <c r="BU37" s="447">
        <v>0</v>
      </c>
      <c r="BV37" s="447">
        <v>5</v>
      </c>
      <c r="BW37" s="447">
        <v>0</v>
      </c>
      <c r="BX37" s="445">
        <v>145</v>
      </c>
      <c r="BY37" s="446">
        <v>190</v>
      </c>
      <c r="BZ37" s="447">
        <v>0</v>
      </c>
      <c r="CA37" s="447">
        <v>0</v>
      </c>
      <c r="CB37" s="447">
        <v>10</v>
      </c>
      <c r="CC37" s="445">
        <v>200</v>
      </c>
      <c r="CD37" s="446">
        <v>195</v>
      </c>
      <c r="CE37" s="447">
        <v>0</v>
      </c>
      <c r="CF37" s="447">
        <v>0</v>
      </c>
      <c r="CG37" s="447">
        <v>25</v>
      </c>
      <c r="CH37" s="445">
        <v>220</v>
      </c>
      <c r="CI37" s="446">
        <v>185</v>
      </c>
      <c r="CJ37" s="447">
        <v>0</v>
      </c>
      <c r="CK37" s="447">
        <v>5</v>
      </c>
      <c r="CL37" s="447">
        <v>20</v>
      </c>
      <c r="CM37" s="445">
        <v>210</v>
      </c>
    </row>
    <row r="38" spans="1:91" x14ac:dyDescent="0.2">
      <c r="A38" s="690"/>
      <c r="B38" s="690"/>
      <c r="C38" s="690"/>
      <c r="D38" s="690"/>
      <c r="E38" s="690"/>
      <c r="F38" s="690"/>
    </row>
    <row r="39" spans="1:91" x14ac:dyDescent="0.2">
      <c r="A39" s="58" t="s">
        <v>274</v>
      </c>
      <c r="B39" s="67"/>
      <c r="C39" s="67"/>
      <c r="D39" s="67"/>
      <c r="E39" s="67"/>
      <c r="F39" s="67"/>
    </row>
    <row r="41" spans="1:91" x14ac:dyDescent="0.2">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row>
    <row r="42" spans="1:91" x14ac:dyDescent="0.2">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row>
    <row r="43" spans="1:91" x14ac:dyDescent="0.2">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row>
    <row r="44" spans="1:91" x14ac:dyDescent="0.2">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row>
    <row r="45" spans="1:91" x14ac:dyDescent="0.2">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row>
    <row r="46" spans="1:91" x14ac:dyDescent="0.2">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row>
    <row r="47" spans="1:91" x14ac:dyDescent="0.2">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row>
    <row r="48" spans="1:91" x14ac:dyDescent="0.2">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row>
    <row r="49" spans="7:91" x14ac:dyDescent="0.2">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row>
    <row r="50" spans="7:91" x14ac:dyDescent="0.2">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row>
    <row r="51" spans="7:91" x14ac:dyDescent="0.2">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row>
    <row r="52" spans="7:91" x14ac:dyDescent="0.2">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row>
    <row r="53" spans="7:91" x14ac:dyDescent="0.2">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row>
    <row r="54" spans="7:91" x14ac:dyDescent="0.2">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row>
    <row r="55" spans="7:91" x14ac:dyDescent="0.2">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row>
    <row r="56" spans="7:91" x14ac:dyDescent="0.2">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row>
    <row r="57" spans="7:91" x14ac:dyDescent="0.2">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row>
    <row r="58" spans="7:91" x14ac:dyDescent="0.2">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row>
    <row r="59" spans="7:91" x14ac:dyDescent="0.2">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row>
    <row r="60" spans="7:91" x14ac:dyDescent="0.2">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row>
    <row r="61" spans="7:91" x14ac:dyDescent="0.2">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row>
    <row r="62" spans="7:91" x14ac:dyDescent="0.2">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row>
    <row r="63" spans="7:91" x14ac:dyDescent="0.2">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row>
    <row r="64" spans="7:91" x14ac:dyDescent="0.2">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row>
    <row r="65" spans="7:91" x14ac:dyDescent="0.2">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row>
    <row r="66" spans="7:91" x14ac:dyDescent="0.2">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row>
    <row r="67" spans="7:91" x14ac:dyDescent="0.2">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row>
    <row r="68" spans="7:91" x14ac:dyDescent="0.2">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row>
    <row r="69" spans="7:91" x14ac:dyDescent="0.2">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row>
    <row r="70" spans="7:91" x14ac:dyDescent="0.2">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row>
    <row r="71" spans="7:91" x14ac:dyDescent="0.2">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row>
    <row r="72" spans="7:91" x14ac:dyDescent="0.2">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row>
    <row r="73" spans="7:91" x14ac:dyDescent="0.2">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row>
    <row r="74" spans="7:91" x14ac:dyDescent="0.2">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row>
    <row r="75" spans="7:91" x14ac:dyDescent="0.2">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row>
    <row r="76" spans="7:91" x14ac:dyDescent="0.2">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row>
    <row r="77" spans="7:91" x14ac:dyDescent="0.2">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row>
    <row r="78" spans="7:91" x14ac:dyDescent="0.2">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row>
    <row r="79" spans="7:91" x14ac:dyDescent="0.2">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row>
    <row r="80" spans="7:91" x14ac:dyDescent="0.2">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row>
    <row r="81" spans="7:91" x14ac:dyDescent="0.2">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row>
    <row r="82" spans="7:91" x14ac:dyDescent="0.2">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row>
    <row r="83" spans="7:91" x14ac:dyDescent="0.2">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row>
    <row r="84" spans="7:91" x14ac:dyDescent="0.2">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row>
    <row r="85" spans="7:91" x14ac:dyDescent="0.2">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row>
    <row r="86" spans="7:91" x14ac:dyDescent="0.2">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row>
    <row r="87" spans="7:91" x14ac:dyDescent="0.2">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row>
    <row r="88" spans="7:91" x14ac:dyDescent="0.2">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row>
    <row r="89" spans="7:91" x14ac:dyDescent="0.2">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row>
    <row r="90" spans="7:91" x14ac:dyDescent="0.2">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row>
    <row r="91" spans="7:91" x14ac:dyDescent="0.2">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row>
    <row r="92" spans="7:91" x14ac:dyDescent="0.2">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row>
    <row r="93" spans="7:91" x14ac:dyDescent="0.2">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row>
    <row r="94" spans="7:91" x14ac:dyDescent="0.2">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row>
    <row r="95" spans="7:91" x14ac:dyDescent="0.2">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row>
    <row r="96" spans="7:91" x14ac:dyDescent="0.2">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row>
    <row r="97" spans="7:91" x14ac:dyDescent="0.2">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row>
    <row r="98" spans="7:91" x14ac:dyDescent="0.2">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row>
    <row r="99" spans="7:91" x14ac:dyDescent="0.2">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row>
    <row r="100" spans="7:91" x14ac:dyDescent="0.2">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row>
    <row r="101" spans="7:91" x14ac:dyDescent="0.2">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row>
    <row r="102" spans="7:91" x14ac:dyDescent="0.2">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row>
    <row r="103" spans="7:91" x14ac:dyDescent="0.2">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row>
    <row r="104" spans="7:91" x14ac:dyDescent="0.2">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row>
    <row r="105" spans="7:91" x14ac:dyDescent="0.2">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row>
    <row r="106" spans="7:91" x14ac:dyDescent="0.2">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row>
    <row r="107" spans="7:91" x14ac:dyDescent="0.2">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row>
    <row r="108" spans="7:91" x14ac:dyDescent="0.2">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row>
    <row r="109" spans="7:91" x14ac:dyDescent="0.2">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row>
    <row r="110" spans="7:91" x14ac:dyDescent="0.2">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row>
    <row r="111" spans="7:91" x14ac:dyDescent="0.2">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row>
    <row r="112" spans="7:91" x14ac:dyDescent="0.2">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row>
    <row r="113" spans="7:91" x14ac:dyDescent="0.2">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row>
    <row r="114" spans="7:91" x14ac:dyDescent="0.2">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row>
    <row r="115" spans="7:91" x14ac:dyDescent="0.2">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row>
    <row r="116" spans="7:91" x14ac:dyDescent="0.2">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row>
    <row r="117" spans="7:91" x14ac:dyDescent="0.2">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row>
    <row r="118" spans="7:91" x14ac:dyDescent="0.2">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row>
    <row r="119" spans="7:91" x14ac:dyDescent="0.2">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row>
  </sheetData>
  <mergeCells count="20">
    <mergeCell ref="A38:F38"/>
    <mergeCell ref="BE3:BI3"/>
    <mergeCell ref="BJ3:BN3"/>
    <mergeCell ref="BO3:BS3"/>
    <mergeCell ref="BT3:BX3"/>
    <mergeCell ref="A3:A4"/>
    <mergeCell ref="B3:F3"/>
    <mergeCell ref="G3:K3"/>
    <mergeCell ref="L3:P3"/>
    <mergeCell ref="Q3:U3"/>
    <mergeCell ref="V3:Z3"/>
    <mergeCell ref="CI3:CM3"/>
    <mergeCell ref="BY3:CC3"/>
    <mergeCell ref="CD3:CH3"/>
    <mergeCell ref="AA3:AE3"/>
    <mergeCell ref="AF3:AJ3"/>
    <mergeCell ref="AK3:AO3"/>
    <mergeCell ref="AP3:AT3"/>
    <mergeCell ref="AU3:AY3"/>
    <mergeCell ref="AZ3:BD3"/>
  </mergeCells>
  <hyperlinks>
    <hyperlink ref="L2" location="Contents!A1" display="Back to contents"/>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M113"/>
  <sheetViews>
    <sheetView showGridLines="0" zoomScaleNormal="100" workbookViewId="0">
      <selection activeCell="A22" sqref="A22"/>
    </sheetView>
  </sheetViews>
  <sheetFormatPr defaultColWidth="11.42578125" defaultRowHeight="12.75" x14ac:dyDescent="0.2"/>
  <cols>
    <col min="1" max="1" customWidth="true" style="47" width="22.42578125" collapsed="false"/>
    <col min="2" max="6" customWidth="true" style="64" width="10.7109375" collapsed="false"/>
    <col min="7" max="11" customWidth="true" style="47" width="10.7109375" collapsed="false"/>
    <col min="12" max="228" customWidth="true" style="47" width="11.42578125" collapsed="false"/>
    <col min="229" max="229" customWidth="true" style="47" width="25.0" collapsed="false"/>
    <col min="230" max="248" customWidth="true" style="47" width="11.42578125" collapsed="false"/>
    <col min="249" max="250" customWidth="true" style="47" width="13.0" collapsed="false"/>
    <col min="251" max="16384" style="47" width="11.42578125" collapsed="false"/>
  </cols>
  <sheetData>
    <row r="1" spans="1:91" x14ac:dyDescent="0.2">
      <c r="A1" s="51" t="s">
        <v>340</v>
      </c>
      <c r="F1" s="65"/>
      <c r="L1" s="159" t="s">
        <v>131</v>
      </c>
    </row>
    <row r="2" spans="1:91" x14ac:dyDescent="0.2">
      <c r="A2" s="420"/>
      <c r="B2" s="66"/>
      <c r="C2" s="66"/>
      <c r="D2" s="66"/>
      <c r="E2" s="66"/>
      <c r="M2" s="65"/>
    </row>
    <row r="3" spans="1:91" s="11" customFormat="1" ht="15" customHeight="1" x14ac:dyDescent="0.2">
      <c r="A3" s="635"/>
      <c r="B3" s="704" t="s">
        <v>275</v>
      </c>
      <c r="C3" s="705"/>
      <c r="D3" s="705"/>
      <c r="E3" s="705"/>
      <c r="F3" s="706"/>
      <c r="G3" s="707" t="s">
        <v>276</v>
      </c>
      <c r="H3" s="708"/>
      <c r="I3" s="708"/>
      <c r="J3" s="708"/>
      <c r="K3" s="709"/>
      <c r="L3" s="704" t="s">
        <v>277</v>
      </c>
      <c r="M3" s="705"/>
      <c r="N3" s="705"/>
      <c r="O3" s="705"/>
      <c r="P3" s="706"/>
      <c r="Q3" s="707" t="s">
        <v>278</v>
      </c>
      <c r="R3" s="708"/>
      <c r="S3" s="708"/>
      <c r="T3" s="708"/>
      <c r="U3" s="709"/>
      <c r="V3" s="704" t="s">
        <v>279</v>
      </c>
      <c r="W3" s="705"/>
      <c r="X3" s="705"/>
      <c r="Y3" s="705"/>
      <c r="Z3" s="706"/>
      <c r="AA3" s="707" t="s">
        <v>280</v>
      </c>
      <c r="AB3" s="708"/>
      <c r="AC3" s="708"/>
      <c r="AD3" s="708"/>
      <c r="AE3" s="709"/>
      <c r="AF3" s="704" t="s">
        <v>281</v>
      </c>
      <c r="AG3" s="705"/>
      <c r="AH3" s="705"/>
      <c r="AI3" s="705"/>
      <c r="AJ3" s="706"/>
      <c r="AK3" s="707" t="s">
        <v>282</v>
      </c>
      <c r="AL3" s="708"/>
      <c r="AM3" s="708"/>
      <c r="AN3" s="708"/>
      <c r="AO3" s="709"/>
      <c r="AP3" s="704" t="s">
        <v>283</v>
      </c>
      <c r="AQ3" s="705"/>
      <c r="AR3" s="705"/>
      <c r="AS3" s="705"/>
      <c r="AT3" s="706"/>
      <c r="AU3" s="707" t="s">
        <v>284</v>
      </c>
      <c r="AV3" s="708"/>
      <c r="AW3" s="708"/>
      <c r="AX3" s="708"/>
      <c r="AY3" s="709"/>
      <c r="AZ3" s="704" t="s">
        <v>285</v>
      </c>
      <c r="BA3" s="705"/>
      <c r="BB3" s="705"/>
      <c r="BC3" s="705"/>
      <c r="BD3" s="706"/>
      <c r="BE3" s="707" t="s">
        <v>286</v>
      </c>
      <c r="BF3" s="708"/>
      <c r="BG3" s="708"/>
      <c r="BH3" s="708"/>
      <c r="BI3" s="709"/>
      <c r="BJ3" s="704" t="s">
        <v>287</v>
      </c>
      <c r="BK3" s="705"/>
      <c r="BL3" s="705"/>
      <c r="BM3" s="705"/>
      <c r="BN3" s="706"/>
      <c r="BO3" s="707" t="s">
        <v>288</v>
      </c>
      <c r="BP3" s="708"/>
      <c r="BQ3" s="708"/>
      <c r="BR3" s="708"/>
      <c r="BS3" s="709"/>
      <c r="BT3" s="704" t="s">
        <v>289</v>
      </c>
      <c r="BU3" s="705"/>
      <c r="BV3" s="705"/>
      <c r="BW3" s="705"/>
      <c r="BX3" s="706"/>
      <c r="BY3" s="707" t="s">
        <v>262</v>
      </c>
      <c r="BZ3" s="708"/>
      <c r="CA3" s="708"/>
      <c r="CB3" s="708"/>
      <c r="CC3" s="709"/>
      <c r="CD3" s="704" t="s">
        <v>268</v>
      </c>
      <c r="CE3" s="705"/>
      <c r="CF3" s="705"/>
      <c r="CG3" s="705"/>
      <c r="CH3" s="706"/>
      <c r="CI3" s="704" t="s">
        <v>268</v>
      </c>
      <c r="CJ3" s="705"/>
      <c r="CK3" s="705"/>
      <c r="CL3" s="705"/>
      <c r="CM3" s="706"/>
    </row>
    <row r="4" spans="1:91" s="11" customFormat="1" ht="39.75" customHeight="1" x14ac:dyDescent="0.2">
      <c r="A4" s="710"/>
      <c r="B4" s="78" t="s">
        <v>187</v>
      </c>
      <c r="C4" s="78" t="s">
        <v>186</v>
      </c>
      <c r="D4" s="78" t="s">
        <v>0</v>
      </c>
      <c r="E4" s="78" t="s">
        <v>34</v>
      </c>
      <c r="F4" s="78" t="s">
        <v>42</v>
      </c>
      <c r="G4" s="78" t="s">
        <v>187</v>
      </c>
      <c r="H4" s="78" t="s">
        <v>186</v>
      </c>
      <c r="I4" s="78" t="s">
        <v>0</v>
      </c>
      <c r="J4" s="78" t="s">
        <v>34</v>
      </c>
      <c r="K4" s="78" t="s">
        <v>42</v>
      </c>
      <c r="L4" s="78" t="s">
        <v>187</v>
      </c>
      <c r="M4" s="78" t="s">
        <v>186</v>
      </c>
      <c r="N4" s="78" t="s">
        <v>0</v>
      </c>
      <c r="O4" s="78" t="s">
        <v>34</v>
      </c>
      <c r="P4" s="78" t="s">
        <v>42</v>
      </c>
      <c r="Q4" s="78" t="s">
        <v>187</v>
      </c>
      <c r="R4" s="78" t="s">
        <v>186</v>
      </c>
      <c r="S4" s="78" t="s">
        <v>0</v>
      </c>
      <c r="T4" s="78" t="s">
        <v>34</v>
      </c>
      <c r="U4" s="78" t="s">
        <v>42</v>
      </c>
      <c r="V4" s="78" t="s">
        <v>187</v>
      </c>
      <c r="W4" s="78" t="s">
        <v>186</v>
      </c>
      <c r="X4" s="78" t="s">
        <v>0</v>
      </c>
      <c r="Y4" s="78" t="s">
        <v>34</v>
      </c>
      <c r="Z4" s="78" t="s">
        <v>42</v>
      </c>
      <c r="AA4" s="78" t="s">
        <v>187</v>
      </c>
      <c r="AB4" s="78" t="s">
        <v>186</v>
      </c>
      <c r="AC4" s="78" t="s">
        <v>0</v>
      </c>
      <c r="AD4" s="78" t="s">
        <v>34</v>
      </c>
      <c r="AE4" s="78" t="s">
        <v>42</v>
      </c>
      <c r="AF4" s="78" t="s">
        <v>187</v>
      </c>
      <c r="AG4" s="78" t="s">
        <v>186</v>
      </c>
      <c r="AH4" s="78" t="s">
        <v>0</v>
      </c>
      <c r="AI4" s="78" t="s">
        <v>34</v>
      </c>
      <c r="AJ4" s="78" t="s">
        <v>42</v>
      </c>
      <c r="AK4" s="78" t="s">
        <v>187</v>
      </c>
      <c r="AL4" s="78" t="s">
        <v>186</v>
      </c>
      <c r="AM4" s="78" t="s">
        <v>0</v>
      </c>
      <c r="AN4" s="78" t="s">
        <v>34</v>
      </c>
      <c r="AO4" s="78" t="s">
        <v>42</v>
      </c>
      <c r="AP4" s="78" t="s">
        <v>187</v>
      </c>
      <c r="AQ4" s="78" t="s">
        <v>186</v>
      </c>
      <c r="AR4" s="78" t="s">
        <v>0</v>
      </c>
      <c r="AS4" s="78" t="s">
        <v>34</v>
      </c>
      <c r="AT4" s="78" t="s">
        <v>42</v>
      </c>
      <c r="AU4" s="78" t="s">
        <v>187</v>
      </c>
      <c r="AV4" s="78" t="s">
        <v>186</v>
      </c>
      <c r="AW4" s="78" t="s">
        <v>0</v>
      </c>
      <c r="AX4" s="78" t="s">
        <v>34</v>
      </c>
      <c r="AY4" s="78" t="s">
        <v>42</v>
      </c>
      <c r="AZ4" s="78" t="s">
        <v>187</v>
      </c>
      <c r="BA4" s="78" t="s">
        <v>186</v>
      </c>
      <c r="BB4" s="78" t="s">
        <v>0</v>
      </c>
      <c r="BC4" s="78" t="s">
        <v>34</v>
      </c>
      <c r="BD4" s="78" t="s">
        <v>42</v>
      </c>
      <c r="BE4" s="78" t="s">
        <v>187</v>
      </c>
      <c r="BF4" s="78" t="s">
        <v>186</v>
      </c>
      <c r="BG4" s="78" t="s">
        <v>0</v>
      </c>
      <c r="BH4" s="78" t="s">
        <v>34</v>
      </c>
      <c r="BI4" s="78" t="s">
        <v>42</v>
      </c>
      <c r="BJ4" s="78" t="s">
        <v>187</v>
      </c>
      <c r="BK4" s="78" t="s">
        <v>186</v>
      </c>
      <c r="BL4" s="78" t="s">
        <v>0</v>
      </c>
      <c r="BM4" s="78" t="s">
        <v>34</v>
      </c>
      <c r="BN4" s="78" t="s">
        <v>42</v>
      </c>
      <c r="BO4" s="78" t="s">
        <v>187</v>
      </c>
      <c r="BP4" s="78" t="s">
        <v>186</v>
      </c>
      <c r="BQ4" s="78" t="s">
        <v>0</v>
      </c>
      <c r="BR4" s="78" t="s">
        <v>34</v>
      </c>
      <c r="BS4" s="78" t="s">
        <v>42</v>
      </c>
      <c r="BT4" s="78" t="s">
        <v>187</v>
      </c>
      <c r="BU4" s="78" t="s">
        <v>186</v>
      </c>
      <c r="BV4" s="78" t="s">
        <v>0</v>
      </c>
      <c r="BW4" s="78" t="s">
        <v>34</v>
      </c>
      <c r="BX4" s="78" t="s">
        <v>42</v>
      </c>
      <c r="BY4" s="78" t="s">
        <v>187</v>
      </c>
      <c r="BZ4" s="78" t="s">
        <v>186</v>
      </c>
      <c r="CA4" s="78" t="s">
        <v>0</v>
      </c>
      <c r="CB4" s="78" t="s">
        <v>34</v>
      </c>
      <c r="CC4" s="78" t="s">
        <v>42</v>
      </c>
      <c r="CD4" s="78" t="s">
        <v>187</v>
      </c>
      <c r="CE4" s="78" t="s">
        <v>186</v>
      </c>
      <c r="CF4" s="78" t="s">
        <v>0</v>
      </c>
      <c r="CG4" s="78" t="s">
        <v>34</v>
      </c>
      <c r="CH4" s="78" t="s">
        <v>42</v>
      </c>
      <c r="CI4" s="78" t="s">
        <v>187</v>
      </c>
      <c r="CJ4" s="78" t="s">
        <v>186</v>
      </c>
      <c r="CK4" s="78" t="s">
        <v>0</v>
      </c>
      <c r="CL4" s="78" t="s">
        <v>34</v>
      </c>
      <c r="CM4" s="78" t="s">
        <v>42</v>
      </c>
    </row>
    <row r="5" spans="1:91" s="10" customFormat="1" x14ac:dyDescent="0.2">
      <c r="A5" s="17" t="s">
        <v>33</v>
      </c>
      <c r="B5" s="430">
        <v>2045</v>
      </c>
      <c r="C5" s="431">
        <v>155</v>
      </c>
      <c r="D5" s="432">
        <v>140</v>
      </c>
      <c r="E5" s="432">
        <v>45</v>
      </c>
      <c r="F5" s="433">
        <v>2390</v>
      </c>
      <c r="G5" s="365">
        <v>2565</v>
      </c>
      <c r="H5" s="434">
        <v>110</v>
      </c>
      <c r="I5" s="435">
        <v>185</v>
      </c>
      <c r="J5" s="435">
        <v>130</v>
      </c>
      <c r="K5" s="433">
        <v>2990</v>
      </c>
      <c r="L5" s="365">
        <v>3235</v>
      </c>
      <c r="M5" s="434">
        <v>195</v>
      </c>
      <c r="N5" s="434">
        <v>230</v>
      </c>
      <c r="O5" s="435">
        <v>100</v>
      </c>
      <c r="P5" s="433">
        <v>3755</v>
      </c>
      <c r="Q5" s="365">
        <v>3670</v>
      </c>
      <c r="R5" s="434">
        <v>150</v>
      </c>
      <c r="S5" s="434">
        <v>255</v>
      </c>
      <c r="T5" s="435">
        <v>170</v>
      </c>
      <c r="U5" s="433">
        <v>4245</v>
      </c>
      <c r="V5" s="365">
        <v>4230</v>
      </c>
      <c r="W5" s="434">
        <v>105</v>
      </c>
      <c r="X5" s="434">
        <v>160</v>
      </c>
      <c r="Y5" s="435">
        <v>315</v>
      </c>
      <c r="Z5" s="433">
        <v>4815</v>
      </c>
      <c r="AA5" s="365">
        <v>4650</v>
      </c>
      <c r="AB5" s="434">
        <v>100</v>
      </c>
      <c r="AC5" s="434">
        <v>115</v>
      </c>
      <c r="AD5" s="435">
        <v>590</v>
      </c>
      <c r="AE5" s="433">
        <v>5455</v>
      </c>
      <c r="AF5" s="365">
        <v>6305</v>
      </c>
      <c r="AG5" s="434">
        <v>95</v>
      </c>
      <c r="AH5" s="434">
        <v>180</v>
      </c>
      <c r="AI5" s="435">
        <v>545</v>
      </c>
      <c r="AJ5" s="433">
        <v>7125</v>
      </c>
      <c r="AK5" s="365">
        <v>5490</v>
      </c>
      <c r="AL5" s="435">
        <v>70</v>
      </c>
      <c r="AM5" s="434">
        <v>105</v>
      </c>
      <c r="AN5" s="435">
        <v>610</v>
      </c>
      <c r="AO5" s="433">
        <v>6270</v>
      </c>
      <c r="AP5" s="365">
        <v>5420</v>
      </c>
      <c r="AQ5" s="434">
        <v>85</v>
      </c>
      <c r="AR5" s="434">
        <v>60</v>
      </c>
      <c r="AS5" s="435">
        <v>540</v>
      </c>
      <c r="AT5" s="433">
        <v>6105</v>
      </c>
      <c r="AU5" s="365">
        <v>5255</v>
      </c>
      <c r="AV5" s="434">
        <v>85</v>
      </c>
      <c r="AW5" s="434">
        <v>50</v>
      </c>
      <c r="AX5" s="434">
        <v>670</v>
      </c>
      <c r="AY5" s="433">
        <v>6065</v>
      </c>
      <c r="AZ5" s="365">
        <v>4980</v>
      </c>
      <c r="BA5" s="434">
        <v>60</v>
      </c>
      <c r="BB5" s="434">
        <v>35</v>
      </c>
      <c r="BC5" s="434">
        <v>515</v>
      </c>
      <c r="BD5" s="433">
        <v>5595</v>
      </c>
      <c r="BE5" s="365">
        <v>4400</v>
      </c>
      <c r="BF5" s="434">
        <v>65</v>
      </c>
      <c r="BG5" s="434">
        <v>20</v>
      </c>
      <c r="BH5" s="435">
        <v>360</v>
      </c>
      <c r="BI5" s="433">
        <v>4845</v>
      </c>
      <c r="BJ5" s="365">
        <v>3660</v>
      </c>
      <c r="BK5" s="434">
        <v>95</v>
      </c>
      <c r="BL5" s="434">
        <v>20</v>
      </c>
      <c r="BM5" s="435">
        <v>380</v>
      </c>
      <c r="BN5" s="433">
        <v>4155</v>
      </c>
      <c r="BO5" s="365">
        <v>4105</v>
      </c>
      <c r="BP5" s="434">
        <v>65</v>
      </c>
      <c r="BQ5" s="434">
        <v>25</v>
      </c>
      <c r="BR5" s="434">
        <v>435</v>
      </c>
      <c r="BS5" s="433">
        <v>4635</v>
      </c>
      <c r="BT5" s="365">
        <v>4635</v>
      </c>
      <c r="BU5" s="434">
        <v>75</v>
      </c>
      <c r="BV5" s="434">
        <v>45</v>
      </c>
      <c r="BW5" s="434">
        <v>465</v>
      </c>
      <c r="BX5" s="433">
        <v>5225</v>
      </c>
      <c r="BY5" s="365">
        <v>4990</v>
      </c>
      <c r="BZ5" s="434">
        <v>50</v>
      </c>
      <c r="CA5" s="434">
        <v>60</v>
      </c>
      <c r="CB5" s="434">
        <v>960</v>
      </c>
      <c r="CC5" s="433">
        <v>6060</v>
      </c>
      <c r="CD5" s="365">
        <v>5335</v>
      </c>
      <c r="CE5" s="434">
        <v>40</v>
      </c>
      <c r="CF5" s="434">
        <v>70</v>
      </c>
      <c r="CG5" s="434">
        <v>1170</v>
      </c>
      <c r="CH5" s="433">
        <v>6615</v>
      </c>
      <c r="CI5" s="365">
        <v>5475</v>
      </c>
      <c r="CJ5" s="434">
        <v>50</v>
      </c>
      <c r="CK5" s="434">
        <v>40</v>
      </c>
      <c r="CL5" s="434">
        <v>1225</v>
      </c>
      <c r="CM5" s="433">
        <v>6795</v>
      </c>
    </row>
    <row r="6" spans="1:91" s="11" customFormat="1" ht="20.100000000000001" customHeight="1" x14ac:dyDescent="0.2">
      <c r="A6" s="20" t="s">
        <v>1</v>
      </c>
      <c r="B6" s="437">
        <v>5</v>
      </c>
      <c r="C6" s="438">
        <v>10</v>
      </c>
      <c r="D6" s="438">
        <v>0</v>
      </c>
      <c r="E6" s="438">
        <v>0</v>
      </c>
      <c r="F6" s="439">
        <v>15</v>
      </c>
      <c r="G6" s="440">
        <v>0</v>
      </c>
      <c r="H6" s="306">
        <v>5</v>
      </c>
      <c r="I6" s="306">
        <v>0</v>
      </c>
      <c r="J6" s="306">
        <v>0</v>
      </c>
      <c r="K6" s="439">
        <v>5</v>
      </c>
      <c r="L6" s="440">
        <v>5</v>
      </c>
      <c r="M6" s="306">
        <v>10</v>
      </c>
      <c r="N6" s="306">
        <v>0</v>
      </c>
      <c r="O6" s="306">
        <v>0</v>
      </c>
      <c r="P6" s="439">
        <v>15</v>
      </c>
      <c r="Q6" s="440">
        <v>15</v>
      </c>
      <c r="R6" s="306">
        <v>5</v>
      </c>
      <c r="S6" s="306">
        <v>0</v>
      </c>
      <c r="T6" s="306">
        <v>0</v>
      </c>
      <c r="U6" s="439">
        <v>20</v>
      </c>
      <c r="V6" s="440">
        <v>15</v>
      </c>
      <c r="W6" s="306">
        <v>10</v>
      </c>
      <c r="X6" s="306">
        <v>0</v>
      </c>
      <c r="Y6" s="306">
        <v>0</v>
      </c>
      <c r="Z6" s="439">
        <v>25</v>
      </c>
      <c r="AA6" s="440">
        <v>50</v>
      </c>
      <c r="AB6" s="306">
        <v>5</v>
      </c>
      <c r="AC6" s="306">
        <v>0</v>
      </c>
      <c r="AD6" s="306">
        <v>0</v>
      </c>
      <c r="AE6" s="439">
        <v>55</v>
      </c>
      <c r="AF6" s="440">
        <v>105</v>
      </c>
      <c r="AG6" s="306">
        <v>10</v>
      </c>
      <c r="AH6" s="306">
        <v>0</v>
      </c>
      <c r="AI6" s="306">
        <v>0</v>
      </c>
      <c r="AJ6" s="439">
        <v>115</v>
      </c>
      <c r="AK6" s="440">
        <v>110</v>
      </c>
      <c r="AL6" s="306">
        <v>0</v>
      </c>
      <c r="AM6" s="306">
        <v>0</v>
      </c>
      <c r="AN6" s="306">
        <v>0</v>
      </c>
      <c r="AO6" s="439">
        <v>110</v>
      </c>
      <c r="AP6" s="440">
        <v>105</v>
      </c>
      <c r="AQ6" s="306">
        <v>0</v>
      </c>
      <c r="AR6" s="306">
        <v>0</v>
      </c>
      <c r="AS6" s="306">
        <v>0</v>
      </c>
      <c r="AT6" s="439">
        <v>105</v>
      </c>
      <c r="AU6" s="440">
        <v>100</v>
      </c>
      <c r="AV6" s="306">
        <v>0</v>
      </c>
      <c r="AW6" s="306">
        <v>0</v>
      </c>
      <c r="AX6" s="306">
        <v>0</v>
      </c>
      <c r="AY6" s="439">
        <v>100</v>
      </c>
      <c r="AZ6" s="440">
        <v>95</v>
      </c>
      <c r="BA6" s="306">
        <v>0</v>
      </c>
      <c r="BB6" s="306">
        <v>0</v>
      </c>
      <c r="BC6" s="306">
        <v>0</v>
      </c>
      <c r="BD6" s="439">
        <v>95</v>
      </c>
      <c r="BE6" s="440">
        <v>85</v>
      </c>
      <c r="BF6" s="306">
        <v>0</v>
      </c>
      <c r="BG6" s="306">
        <v>0</v>
      </c>
      <c r="BH6" s="306">
        <v>0</v>
      </c>
      <c r="BI6" s="439">
        <v>85</v>
      </c>
      <c r="BJ6" s="440">
        <v>85</v>
      </c>
      <c r="BK6" s="306">
        <v>0</v>
      </c>
      <c r="BL6" s="306">
        <v>0</v>
      </c>
      <c r="BM6" s="306">
        <v>0</v>
      </c>
      <c r="BN6" s="439">
        <v>85</v>
      </c>
      <c r="BO6" s="440">
        <v>110</v>
      </c>
      <c r="BP6" s="306">
        <v>0</v>
      </c>
      <c r="BQ6" s="306">
        <v>0</v>
      </c>
      <c r="BR6" s="306">
        <v>0</v>
      </c>
      <c r="BS6" s="439">
        <v>110</v>
      </c>
      <c r="BT6" s="440">
        <v>55</v>
      </c>
      <c r="BU6" s="306">
        <v>0</v>
      </c>
      <c r="BV6" s="306">
        <v>0</v>
      </c>
      <c r="BW6" s="306">
        <v>10</v>
      </c>
      <c r="BX6" s="439">
        <v>65</v>
      </c>
      <c r="BY6" s="440">
        <v>85</v>
      </c>
      <c r="BZ6" s="306">
        <v>0</v>
      </c>
      <c r="CA6" s="306">
        <v>0</v>
      </c>
      <c r="CB6" s="306">
        <v>30</v>
      </c>
      <c r="CC6" s="439">
        <v>115</v>
      </c>
      <c r="CD6" s="440">
        <v>70</v>
      </c>
      <c r="CE6" s="306">
        <v>0</v>
      </c>
      <c r="CF6" s="306">
        <v>0</v>
      </c>
      <c r="CG6" s="306">
        <v>10</v>
      </c>
      <c r="CH6" s="439">
        <v>80</v>
      </c>
      <c r="CI6" s="440">
        <v>100</v>
      </c>
      <c r="CJ6" s="306">
        <v>0</v>
      </c>
      <c r="CK6" s="306">
        <v>0</v>
      </c>
      <c r="CL6" s="306">
        <v>0</v>
      </c>
      <c r="CM6" s="439">
        <v>105</v>
      </c>
    </row>
    <row r="7" spans="1:91" s="11" customFormat="1" x14ac:dyDescent="0.2">
      <c r="A7" s="20" t="s">
        <v>2</v>
      </c>
      <c r="B7" s="437">
        <v>60</v>
      </c>
      <c r="C7" s="438">
        <v>5</v>
      </c>
      <c r="D7" s="438">
        <v>0</v>
      </c>
      <c r="E7" s="438">
        <v>5</v>
      </c>
      <c r="F7" s="439">
        <v>70</v>
      </c>
      <c r="G7" s="440">
        <v>90</v>
      </c>
      <c r="H7" s="306">
        <v>10</v>
      </c>
      <c r="I7" s="306">
        <v>5</v>
      </c>
      <c r="J7" s="306">
        <v>5</v>
      </c>
      <c r="K7" s="439">
        <v>110</v>
      </c>
      <c r="L7" s="440">
        <v>120</v>
      </c>
      <c r="M7" s="306">
        <v>20</v>
      </c>
      <c r="N7" s="306">
        <v>0</v>
      </c>
      <c r="O7" s="306">
        <v>5</v>
      </c>
      <c r="P7" s="439">
        <v>145</v>
      </c>
      <c r="Q7" s="440">
        <v>155</v>
      </c>
      <c r="R7" s="306">
        <v>20</v>
      </c>
      <c r="S7" s="306">
        <v>5</v>
      </c>
      <c r="T7" s="306">
        <v>5</v>
      </c>
      <c r="U7" s="439">
        <v>185</v>
      </c>
      <c r="V7" s="440">
        <v>175</v>
      </c>
      <c r="W7" s="306">
        <v>20</v>
      </c>
      <c r="X7" s="306">
        <v>5</v>
      </c>
      <c r="Y7" s="306">
        <v>5</v>
      </c>
      <c r="Z7" s="439">
        <v>205</v>
      </c>
      <c r="AA7" s="440">
        <v>190</v>
      </c>
      <c r="AB7" s="306">
        <v>15</v>
      </c>
      <c r="AC7" s="306">
        <v>10</v>
      </c>
      <c r="AD7" s="306">
        <v>5</v>
      </c>
      <c r="AE7" s="439">
        <v>225</v>
      </c>
      <c r="AF7" s="440">
        <v>250</v>
      </c>
      <c r="AG7" s="306">
        <v>15</v>
      </c>
      <c r="AH7" s="306">
        <v>15</v>
      </c>
      <c r="AI7" s="306">
        <v>5</v>
      </c>
      <c r="AJ7" s="439">
        <v>280</v>
      </c>
      <c r="AK7" s="440">
        <v>235</v>
      </c>
      <c r="AL7" s="306">
        <v>5</v>
      </c>
      <c r="AM7" s="306">
        <v>0</v>
      </c>
      <c r="AN7" s="306">
        <v>5</v>
      </c>
      <c r="AO7" s="439">
        <v>250</v>
      </c>
      <c r="AP7" s="440">
        <v>275</v>
      </c>
      <c r="AQ7" s="306">
        <v>10</v>
      </c>
      <c r="AR7" s="306">
        <v>0</v>
      </c>
      <c r="AS7" s="306">
        <v>5</v>
      </c>
      <c r="AT7" s="439">
        <v>290</v>
      </c>
      <c r="AU7" s="440">
        <v>290</v>
      </c>
      <c r="AV7" s="306">
        <v>10</v>
      </c>
      <c r="AW7" s="306">
        <v>0</v>
      </c>
      <c r="AX7" s="306">
        <v>15</v>
      </c>
      <c r="AY7" s="439">
        <v>315</v>
      </c>
      <c r="AZ7" s="440">
        <v>325</v>
      </c>
      <c r="BA7" s="306">
        <v>10</v>
      </c>
      <c r="BB7" s="306">
        <v>0</v>
      </c>
      <c r="BC7" s="306">
        <v>10</v>
      </c>
      <c r="BD7" s="439">
        <v>345</v>
      </c>
      <c r="BE7" s="440">
        <v>310</v>
      </c>
      <c r="BF7" s="306">
        <v>10</v>
      </c>
      <c r="BG7" s="306">
        <v>0</v>
      </c>
      <c r="BH7" s="306">
        <v>5</v>
      </c>
      <c r="BI7" s="439">
        <v>325</v>
      </c>
      <c r="BJ7" s="440">
        <v>225</v>
      </c>
      <c r="BK7" s="306">
        <v>10</v>
      </c>
      <c r="BL7" s="306">
        <v>5</v>
      </c>
      <c r="BM7" s="306">
        <v>5</v>
      </c>
      <c r="BN7" s="439">
        <v>245</v>
      </c>
      <c r="BO7" s="440">
        <v>255</v>
      </c>
      <c r="BP7" s="306">
        <v>10</v>
      </c>
      <c r="BQ7" s="306">
        <v>0</v>
      </c>
      <c r="BR7" s="306">
        <v>0</v>
      </c>
      <c r="BS7" s="439">
        <v>270</v>
      </c>
      <c r="BT7" s="440">
        <v>245</v>
      </c>
      <c r="BU7" s="306">
        <v>5</v>
      </c>
      <c r="BV7" s="306">
        <v>0</v>
      </c>
      <c r="BW7" s="306">
        <v>0</v>
      </c>
      <c r="BX7" s="439">
        <v>245</v>
      </c>
      <c r="BY7" s="440">
        <v>185</v>
      </c>
      <c r="BZ7" s="306">
        <v>0</v>
      </c>
      <c r="CA7" s="306">
        <v>0</v>
      </c>
      <c r="CB7" s="306">
        <v>0</v>
      </c>
      <c r="CC7" s="439">
        <v>190</v>
      </c>
      <c r="CD7" s="440">
        <v>185</v>
      </c>
      <c r="CE7" s="306">
        <v>5</v>
      </c>
      <c r="CF7" s="306">
        <v>0</v>
      </c>
      <c r="CG7" s="306">
        <v>0</v>
      </c>
      <c r="CH7" s="439">
        <v>190</v>
      </c>
      <c r="CI7" s="440">
        <v>170</v>
      </c>
      <c r="CJ7" s="306">
        <v>5</v>
      </c>
      <c r="CK7" s="306">
        <v>0</v>
      </c>
      <c r="CL7" s="306">
        <v>0</v>
      </c>
      <c r="CM7" s="439">
        <v>170</v>
      </c>
    </row>
    <row r="8" spans="1:91" s="11" customFormat="1" x14ac:dyDescent="0.2">
      <c r="A8" s="20" t="s">
        <v>3</v>
      </c>
      <c r="B8" s="437">
        <v>15</v>
      </c>
      <c r="C8" s="438">
        <v>0</v>
      </c>
      <c r="D8" s="438">
        <v>0</v>
      </c>
      <c r="E8" s="438">
        <v>0</v>
      </c>
      <c r="F8" s="439">
        <v>15</v>
      </c>
      <c r="G8" s="440">
        <v>20</v>
      </c>
      <c r="H8" s="306">
        <v>0</v>
      </c>
      <c r="I8" s="306">
        <v>0</v>
      </c>
      <c r="J8" s="306">
        <v>0</v>
      </c>
      <c r="K8" s="439">
        <v>20</v>
      </c>
      <c r="L8" s="440">
        <v>25</v>
      </c>
      <c r="M8" s="306">
        <v>0</v>
      </c>
      <c r="N8" s="306">
        <v>0</v>
      </c>
      <c r="O8" s="306">
        <v>0</v>
      </c>
      <c r="P8" s="439">
        <v>25</v>
      </c>
      <c r="Q8" s="440">
        <v>15</v>
      </c>
      <c r="R8" s="306">
        <v>0</v>
      </c>
      <c r="S8" s="306">
        <v>0</v>
      </c>
      <c r="T8" s="306">
        <v>0</v>
      </c>
      <c r="U8" s="439">
        <v>15</v>
      </c>
      <c r="V8" s="440">
        <v>75</v>
      </c>
      <c r="W8" s="306">
        <v>0</v>
      </c>
      <c r="X8" s="306">
        <v>0</v>
      </c>
      <c r="Y8" s="306">
        <v>0</v>
      </c>
      <c r="Z8" s="439">
        <v>75</v>
      </c>
      <c r="AA8" s="440">
        <v>85</v>
      </c>
      <c r="AB8" s="306">
        <v>0</v>
      </c>
      <c r="AC8" s="306">
        <v>0</v>
      </c>
      <c r="AD8" s="306">
        <v>0</v>
      </c>
      <c r="AE8" s="439">
        <v>85</v>
      </c>
      <c r="AF8" s="440">
        <v>90</v>
      </c>
      <c r="AG8" s="306">
        <v>0</v>
      </c>
      <c r="AH8" s="306">
        <v>0</v>
      </c>
      <c r="AI8" s="306">
        <v>0</v>
      </c>
      <c r="AJ8" s="439">
        <v>90</v>
      </c>
      <c r="AK8" s="440">
        <v>80</v>
      </c>
      <c r="AL8" s="306">
        <v>0</v>
      </c>
      <c r="AM8" s="306">
        <v>0</v>
      </c>
      <c r="AN8" s="306">
        <v>0</v>
      </c>
      <c r="AO8" s="439">
        <v>80</v>
      </c>
      <c r="AP8" s="440">
        <v>25</v>
      </c>
      <c r="AQ8" s="306">
        <v>0</v>
      </c>
      <c r="AR8" s="306">
        <v>0</v>
      </c>
      <c r="AS8" s="306">
        <v>0</v>
      </c>
      <c r="AT8" s="439">
        <v>25</v>
      </c>
      <c r="AU8" s="440">
        <v>15</v>
      </c>
      <c r="AV8" s="306">
        <v>0</v>
      </c>
      <c r="AW8" s="306">
        <v>0</v>
      </c>
      <c r="AX8" s="306">
        <v>0</v>
      </c>
      <c r="AY8" s="439">
        <v>15</v>
      </c>
      <c r="AZ8" s="440">
        <v>10</v>
      </c>
      <c r="BA8" s="306">
        <v>0</v>
      </c>
      <c r="BB8" s="306">
        <v>0</v>
      </c>
      <c r="BC8" s="306">
        <v>0</v>
      </c>
      <c r="BD8" s="439">
        <v>10</v>
      </c>
      <c r="BE8" s="440">
        <v>5</v>
      </c>
      <c r="BF8" s="306">
        <v>0</v>
      </c>
      <c r="BG8" s="306">
        <v>0</v>
      </c>
      <c r="BH8" s="306">
        <v>0</v>
      </c>
      <c r="BI8" s="439">
        <v>5</v>
      </c>
      <c r="BJ8" s="440">
        <v>10</v>
      </c>
      <c r="BK8" s="306">
        <v>0</v>
      </c>
      <c r="BL8" s="306">
        <v>0</v>
      </c>
      <c r="BM8" s="306">
        <v>0</v>
      </c>
      <c r="BN8" s="439">
        <v>10</v>
      </c>
      <c r="BO8" s="440">
        <v>15</v>
      </c>
      <c r="BP8" s="306">
        <v>0</v>
      </c>
      <c r="BQ8" s="306">
        <v>0</v>
      </c>
      <c r="BR8" s="306">
        <v>0</v>
      </c>
      <c r="BS8" s="439">
        <v>15</v>
      </c>
      <c r="BT8" s="440">
        <v>25</v>
      </c>
      <c r="BU8" s="306">
        <v>0</v>
      </c>
      <c r="BV8" s="306">
        <v>0</v>
      </c>
      <c r="BW8" s="306">
        <v>0</v>
      </c>
      <c r="BX8" s="439">
        <v>25</v>
      </c>
      <c r="BY8" s="440">
        <v>15</v>
      </c>
      <c r="BZ8" s="306">
        <v>0</v>
      </c>
      <c r="CA8" s="306">
        <v>0</v>
      </c>
      <c r="CB8" s="306">
        <v>0</v>
      </c>
      <c r="CC8" s="439">
        <v>15</v>
      </c>
      <c r="CD8" s="440">
        <v>25</v>
      </c>
      <c r="CE8" s="306">
        <v>0</v>
      </c>
      <c r="CF8" s="306">
        <v>0</v>
      </c>
      <c r="CG8" s="306">
        <v>0</v>
      </c>
      <c r="CH8" s="439">
        <v>25</v>
      </c>
      <c r="CI8" s="440">
        <v>20</v>
      </c>
      <c r="CJ8" s="306">
        <v>0</v>
      </c>
      <c r="CK8" s="306">
        <v>0</v>
      </c>
      <c r="CL8" s="306">
        <v>0</v>
      </c>
      <c r="CM8" s="439">
        <v>20</v>
      </c>
    </row>
    <row r="9" spans="1:91" s="11" customFormat="1" x14ac:dyDescent="0.2">
      <c r="A9" s="20" t="s">
        <v>4</v>
      </c>
      <c r="B9" s="437">
        <v>0</v>
      </c>
      <c r="C9" s="438">
        <v>10</v>
      </c>
      <c r="D9" s="438">
        <v>5</v>
      </c>
      <c r="E9" s="438">
        <v>0</v>
      </c>
      <c r="F9" s="439">
        <v>15</v>
      </c>
      <c r="G9" s="440">
        <v>5</v>
      </c>
      <c r="H9" s="306">
        <v>10</v>
      </c>
      <c r="I9" s="306">
        <v>15</v>
      </c>
      <c r="J9" s="306">
        <v>5</v>
      </c>
      <c r="K9" s="439">
        <v>35</v>
      </c>
      <c r="L9" s="440">
        <v>10</v>
      </c>
      <c r="M9" s="306">
        <v>10</v>
      </c>
      <c r="N9" s="306">
        <v>15</v>
      </c>
      <c r="O9" s="306">
        <v>0</v>
      </c>
      <c r="P9" s="439">
        <v>35</v>
      </c>
      <c r="Q9" s="440">
        <v>25</v>
      </c>
      <c r="R9" s="306">
        <v>15</v>
      </c>
      <c r="S9" s="306">
        <v>40</v>
      </c>
      <c r="T9" s="306">
        <v>15</v>
      </c>
      <c r="U9" s="439">
        <v>95</v>
      </c>
      <c r="V9" s="440">
        <v>30</v>
      </c>
      <c r="W9" s="306">
        <v>0</v>
      </c>
      <c r="X9" s="306">
        <v>10</v>
      </c>
      <c r="Y9" s="306">
        <v>55</v>
      </c>
      <c r="Z9" s="439">
        <v>95</v>
      </c>
      <c r="AA9" s="440">
        <v>25</v>
      </c>
      <c r="AB9" s="306">
        <v>0</v>
      </c>
      <c r="AC9" s="306">
        <v>0</v>
      </c>
      <c r="AD9" s="306">
        <v>60</v>
      </c>
      <c r="AE9" s="439">
        <v>85</v>
      </c>
      <c r="AF9" s="440">
        <v>20</v>
      </c>
      <c r="AG9" s="306">
        <v>0</v>
      </c>
      <c r="AH9" s="306">
        <v>0</v>
      </c>
      <c r="AI9" s="306">
        <v>55</v>
      </c>
      <c r="AJ9" s="439">
        <v>75</v>
      </c>
      <c r="AK9" s="440">
        <v>25</v>
      </c>
      <c r="AL9" s="306">
        <v>0</v>
      </c>
      <c r="AM9" s="306">
        <v>0</v>
      </c>
      <c r="AN9" s="306">
        <v>55</v>
      </c>
      <c r="AO9" s="439">
        <v>85</v>
      </c>
      <c r="AP9" s="440">
        <v>20</v>
      </c>
      <c r="AQ9" s="306">
        <v>0</v>
      </c>
      <c r="AR9" s="306">
        <v>0</v>
      </c>
      <c r="AS9" s="306">
        <v>40</v>
      </c>
      <c r="AT9" s="439">
        <v>60</v>
      </c>
      <c r="AU9" s="440">
        <v>20</v>
      </c>
      <c r="AV9" s="306">
        <v>0</v>
      </c>
      <c r="AW9" s="306">
        <v>0</v>
      </c>
      <c r="AX9" s="306">
        <v>45</v>
      </c>
      <c r="AY9" s="439">
        <v>60</v>
      </c>
      <c r="AZ9" s="440">
        <v>25</v>
      </c>
      <c r="BA9" s="306">
        <v>0</v>
      </c>
      <c r="BB9" s="306">
        <v>0</v>
      </c>
      <c r="BC9" s="306">
        <v>40</v>
      </c>
      <c r="BD9" s="439">
        <v>65</v>
      </c>
      <c r="BE9" s="440">
        <v>15</v>
      </c>
      <c r="BF9" s="306">
        <v>0</v>
      </c>
      <c r="BG9" s="306">
        <v>0</v>
      </c>
      <c r="BH9" s="306">
        <v>50</v>
      </c>
      <c r="BI9" s="439">
        <v>65</v>
      </c>
      <c r="BJ9" s="440">
        <v>15</v>
      </c>
      <c r="BK9" s="306">
        <v>0</v>
      </c>
      <c r="BL9" s="306">
        <v>0</v>
      </c>
      <c r="BM9" s="306">
        <v>35</v>
      </c>
      <c r="BN9" s="439">
        <v>50</v>
      </c>
      <c r="BO9" s="440">
        <v>20</v>
      </c>
      <c r="BP9" s="306">
        <v>0</v>
      </c>
      <c r="BQ9" s="306">
        <v>0</v>
      </c>
      <c r="BR9" s="306">
        <v>30</v>
      </c>
      <c r="BS9" s="439">
        <v>50</v>
      </c>
      <c r="BT9" s="440">
        <v>10</v>
      </c>
      <c r="BU9" s="306">
        <v>0</v>
      </c>
      <c r="BV9" s="306">
        <v>0</v>
      </c>
      <c r="BW9" s="306">
        <v>45</v>
      </c>
      <c r="BX9" s="439">
        <v>55</v>
      </c>
      <c r="BY9" s="440">
        <v>10</v>
      </c>
      <c r="BZ9" s="306">
        <v>0</v>
      </c>
      <c r="CA9" s="306">
        <v>0</v>
      </c>
      <c r="CB9" s="306">
        <v>45</v>
      </c>
      <c r="CC9" s="439">
        <v>55</v>
      </c>
      <c r="CD9" s="440">
        <v>20</v>
      </c>
      <c r="CE9" s="306">
        <v>0</v>
      </c>
      <c r="CF9" s="306">
        <v>0</v>
      </c>
      <c r="CG9" s="306">
        <v>60</v>
      </c>
      <c r="CH9" s="439">
        <v>85</v>
      </c>
      <c r="CI9" s="440">
        <v>15</v>
      </c>
      <c r="CJ9" s="306">
        <v>0</v>
      </c>
      <c r="CK9" s="306">
        <v>0</v>
      </c>
      <c r="CL9" s="306">
        <v>45</v>
      </c>
      <c r="CM9" s="439">
        <v>65</v>
      </c>
    </row>
    <row r="10" spans="1:91" s="11" customFormat="1" ht="20.100000000000001" customHeight="1" x14ac:dyDescent="0.2">
      <c r="A10" s="20" t="s">
        <v>5</v>
      </c>
      <c r="B10" s="437">
        <v>35</v>
      </c>
      <c r="C10" s="438">
        <v>5</v>
      </c>
      <c r="D10" s="438">
        <v>0</v>
      </c>
      <c r="E10" s="438">
        <v>0</v>
      </c>
      <c r="F10" s="439">
        <v>45</v>
      </c>
      <c r="G10" s="440">
        <v>35</v>
      </c>
      <c r="H10" s="306">
        <v>0</v>
      </c>
      <c r="I10" s="306">
        <v>0</v>
      </c>
      <c r="J10" s="306">
        <v>0</v>
      </c>
      <c r="K10" s="439">
        <v>35</v>
      </c>
      <c r="L10" s="440">
        <v>45</v>
      </c>
      <c r="M10" s="306">
        <v>10</v>
      </c>
      <c r="N10" s="306">
        <v>5</v>
      </c>
      <c r="O10" s="306">
        <v>5</v>
      </c>
      <c r="P10" s="439">
        <v>60</v>
      </c>
      <c r="Q10" s="440">
        <v>45</v>
      </c>
      <c r="R10" s="306">
        <v>10</v>
      </c>
      <c r="S10" s="306">
        <v>5</v>
      </c>
      <c r="T10" s="306">
        <v>0</v>
      </c>
      <c r="U10" s="439">
        <v>60</v>
      </c>
      <c r="V10" s="440">
        <v>45</v>
      </c>
      <c r="W10" s="306">
        <v>0</v>
      </c>
      <c r="X10" s="306">
        <v>0</v>
      </c>
      <c r="Y10" s="306">
        <v>0</v>
      </c>
      <c r="Z10" s="439">
        <v>45</v>
      </c>
      <c r="AA10" s="440">
        <v>60</v>
      </c>
      <c r="AB10" s="306">
        <v>0</v>
      </c>
      <c r="AC10" s="306">
        <v>5</v>
      </c>
      <c r="AD10" s="306">
        <v>0</v>
      </c>
      <c r="AE10" s="439">
        <v>70</v>
      </c>
      <c r="AF10" s="440">
        <v>55</v>
      </c>
      <c r="AG10" s="306">
        <v>0</v>
      </c>
      <c r="AH10" s="306">
        <v>0</v>
      </c>
      <c r="AI10" s="306">
        <v>0</v>
      </c>
      <c r="AJ10" s="439">
        <v>60</v>
      </c>
      <c r="AK10" s="440">
        <v>45</v>
      </c>
      <c r="AL10" s="306">
        <v>0</v>
      </c>
      <c r="AM10" s="306">
        <v>0</v>
      </c>
      <c r="AN10" s="306">
        <v>0</v>
      </c>
      <c r="AO10" s="439">
        <v>50</v>
      </c>
      <c r="AP10" s="440">
        <v>45</v>
      </c>
      <c r="AQ10" s="306">
        <v>0</v>
      </c>
      <c r="AR10" s="306">
        <v>0</v>
      </c>
      <c r="AS10" s="306">
        <v>0</v>
      </c>
      <c r="AT10" s="439">
        <v>45</v>
      </c>
      <c r="AU10" s="440">
        <v>50</v>
      </c>
      <c r="AV10" s="306">
        <v>0</v>
      </c>
      <c r="AW10" s="306">
        <v>0</v>
      </c>
      <c r="AX10" s="306">
        <v>0</v>
      </c>
      <c r="AY10" s="439">
        <v>55</v>
      </c>
      <c r="AZ10" s="440">
        <v>40</v>
      </c>
      <c r="BA10" s="306">
        <v>0</v>
      </c>
      <c r="BB10" s="306">
        <v>0</v>
      </c>
      <c r="BC10" s="306">
        <v>5</v>
      </c>
      <c r="BD10" s="439">
        <v>40</v>
      </c>
      <c r="BE10" s="440">
        <v>20</v>
      </c>
      <c r="BF10" s="306">
        <v>0</v>
      </c>
      <c r="BG10" s="306">
        <v>0</v>
      </c>
      <c r="BH10" s="306">
        <v>5</v>
      </c>
      <c r="BI10" s="439">
        <v>25</v>
      </c>
      <c r="BJ10" s="440">
        <v>30</v>
      </c>
      <c r="BK10" s="306">
        <v>0</v>
      </c>
      <c r="BL10" s="306">
        <v>0</v>
      </c>
      <c r="BM10" s="306">
        <v>5</v>
      </c>
      <c r="BN10" s="439">
        <v>35</v>
      </c>
      <c r="BO10" s="440">
        <v>15</v>
      </c>
      <c r="BP10" s="306">
        <v>0</v>
      </c>
      <c r="BQ10" s="306">
        <v>0</v>
      </c>
      <c r="BR10" s="306">
        <v>0</v>
      </c>
      <c r="BS10" s="439">
        <v>15</v>
      </c>
      <c r="BT10" s="440">
        <v>35</v>
      </c>
      <c r="BU10" s="306">
        <v>0</v>
      </c>
      <c r="BV10" s="306">
        <v>0</v>
      </c>
      <c r="BW10" s="306">
        <v>0</v>
      </c>
      <c r="BX10" s="439">
        <v>35</v>
      </c>
      <c r="BY10" s="440">
        <v>35</v>
      </c>
      <c r="BZ10" s="306">
        <v>0</v>
      </c>
      <c r="CA10" s="306">
        <v>0</v>
      </c>
      <c r="CB10" s="306">
        <v>0</v>
      </c>
      <c r="CC10" s="439">
        <v>35</v>
      </c>
      <c r="CD10" s="440">
        <v>50</v>
      </c>
      <c r="CE10" s="306">
        <v>0</v>
      </c>
      <c r="CF10" s="306">
        <v>0</v>
      </c>
      <c r="CG10" s="306">
        <v>0</v>
      </c>
      <c r="CH10" s="439">
        <v>50</v>
      </c>
      <c r="CI10" s="440">
        <v>35</v>
      </c>
      <c r="CJ10" s="306">
        <v>0</v>
      </c>
      <c r="CK10" s="306">
        <v>0</v>
      </c>
      <c r="CL10" s="306">
        <v>0</v>
      </c>
      <c r="CM10" s="439">
        <v>35</v>
      </c>
    </row>
    <row r="11" spans="1:91" s="11" customFormat="1" x14ac:dyDescent="0.2">
      <c r="A11" s="20" t="s">
        <v>6</v>
      </c>
      <c r="B11" s="437">
        <v>25</v>
      </c>
      <c r="C11" s="438">
        <v>5</v>
      </c>
      <c r="D11" s="438">
        <v>5</v>
      </c>
      <c r="E11" s="438">
        <v>15</v>
      </c>
      <c r="F11" s="439">
        <v>50</v>
      </c>
      <c r="G11" s="440">
        <v>45</v>
      </c>
      <c r="H11" s="306">
        <v>0</v>
      </c>
      <c r="I11" s="306">
        <v>15</v>
      </c>
      <c r="J11" s="306">
        <v>20</v>
      </c>
      <c r="K11" s="439">
        <v>80</v>
      </c>
      <c r="L11" s="440">
        <v>65</v>
      </c>
      <c r="M11" s="306">
        <v>0</v>
      </c>
      <c r="N11" s="306">
        <v>5</v>
      </c>
      <c r="O11" s="306">
        <v>5</v>
      </c>
      <c r="P11" s="439">
        <v>70</v>
      </c>
      <c r="Q11" s="440">
        <v>130</v>
      </c>
      <c r="R11" s="306">
        <v>0</v>
      </c>
      <c r="S11" s="306">
        <v>0</v>
      </c>
      <c r="T11" s="306">
        <v>0</v>
      </c>
      <c r="U11" s="439">
        <v>130</v>
      </c>
      <c r="V11" s="440">
        <v>100</v>
      </c>
      <c r="W11" s="306">
        <v>0</v>
      </c>
      <c r="X11" s="306">
        <v>0</v>
      </c>
      <c r="Y11" s="306">
        <v>5</v>
      </c>
      <c r="Z11" s="439">
        <v>105</v>
      </c>
      <c r="AA11" s="440">
        <v>135</v>
      </c>
      <c r="AB11" s="306">
        <v>5</v>
      </c>
      <c r="AC11" s="306">
        <v>0</v>
      </c>
      <c r="AD11" s="306">
        <v>10</v>
      </c>
      <c r="AE11" s="439">
        <v>150</v>
      </c>
      <c r="AF11" s="440">
        <v>125</v>
      </c>
      <c r="AG11" s="306">
        <v>0</v>
      </c>
      <c r="AH11" s="306">
        <v>0</v>
      </c>
      <c r="AI11" s="306">
        <v>5</v>
      </c>
      <c r="AJ11" s="439">
        <v>130</v>
      </c>
      <c r="AK11" s="440">
        <v>165</v>
      </c>
      <c r="AL11" s="306">
        <v>5</v>
      </c>
      <c r="AM11" s="306">
        <v>0</v>
      </c>
      <c r="AN11" s="306">
        <v>10</v>
      </c>
      <c r="AO11" s="439">
        <v>180</v>
      </c>
      <c r="AP11" s="440">
        <v>170</v>
      </c>
      <c r="AQ11" s="306">
        <v>0</v>
      </c>
      <c r="AR11" s="306">
        <v>0</v>
      </c>
      <c r="AS11" s="306">
        <v>5</v>
      </c>
      <c r="AT11" s="439">
        <v>175</v>
      </c>
      <c r="AU11" s="440">
        <v>105</v>
      </c>
      <c r="AV11" s="306">
        <v>0</v>
      </c>
      <c r="AW11" s="306">
        <v>0</v>
      </c>
      <c r="AX11" s="306">
        <v>5</v>
      </c>
      <c r="AY11" s="439">
        <v>115</v>
      </c>
      <c r="AZ11" s="440">
        <v>105</v>
      </c>
      <c r="BA11" s="306">
        <v>0</v>
      </c>
      <c r="BB11" s="306">
        <v>0</v>
      </c>
      <c r="BC11" s="306">
        <v>15</v>
      </c>
      <c r="BD11" s="439">
        <v>120</v>
      </c>
      <c r="BE11" s="440">
        <v>80</v>
      </c>
      <c r="BF11" s="306">
        <v>0</v>
      </c>
      <c r="BG11" s="306">
        <v>0</v>
      </c>
      <c r="BH11" s="306">
        <v>15</v>
      </c>
      <c r="BI11" s="439">
        <v>95</v>
      </c>
      <c r="BJ11" s="440">
        <v>50</v>
      </c>
      <c r="BK11" s="306">
        <v>0</v>
      </c>
      <c r="BL11" s="306">
        <v>0</v>
      </c>
      <c r="BM11" s="306">
        <v>10</v>
      </c>
      <c r="BN11" s="439">
        <v>60</v>
      </c>
      <c r="BO11" s="440">
        <v>65</v>
      </c>
      <c r="BP11" s="306">
        <v>0</v>
      </c>
      <c r="BQ11" s="306">
        <v>0</v>
      </c>
      <c r="BR11" s="306">
        <v>10</v>
      </c>
      <c r="BS11" s="439">
        <v>75</v>
      </c>
      <c r="BT11" s="440">
        <v>65</v>
      </c>
      <c r="BU11" s="306">
        <v>0</v>
      </c>
      <c r="BV11" s="306">
        <v>0</v>
      </c>
      <c r="BW11" s="306">
        <v>10</v>
      </c>
      <c r="BX11" s="439">
        <v>75</v>
      </c>
      <c r="BY11" s="440">
        <v>10</v>
      </c>
      <c r="BZ11" s="306">
        <v>0</v>
      </c>
      <c r="CA11" s="306">
        <v>0</v>
      </c>
      <c r="CB11" s="306">
        <v>65</v>
      </c>
      <c r="CC11" s="439">
        <v>75</v>
      </c>
      <c r="CD11" s="440">
        <v>20</v>
      </c>
      <c r="CE11" s="306">
        <v>0</v>
      </c>
      <c r="CF11" s="306">
        <v>0</v>
      </c>
      <c r="CG11" s="306">
        <v>20</v>
      </c>
      <c r="CH11" s="439">
        <v>40</v>
      </c>
      <c r="CI11" s="440">
        <v>30</v>
      </c>
      <c r="CJ11" s="306">
        <v>0</v>
      </c>
      <c r="CK11" s="306">
        <v>0</v>
      </c>
      <c r="CL11" s="306">
        <v>45</v>
      </c>
      <c r="CM11" s="439">
        <v>75</v>
      </c>
    </row>
    <row r="12" spans="1:91" s="11" customFormat="1" x14ac:dyDescent="0.2">
      <c r="A12" s="20" t="s">
        <v>7</v>
      </c>
      <c r="B12" s="437">
        <v>95</v>
      </c>
      <c r="C12" s="438">
        <v>5</v>
      </c>
      <c r="D12" s="438">
        <v>0</v>
      </c>
      <c r="E12" s="438">
        <v>0</v>
      </c>
      <c r="F12" s="439">
        <v>100</v>
      </c>
      <c r="G12" s="440">
        <v>125</v>
      </c>
      <c r="H12" s="306">
        <v>15</v>
      </c>
      <c r="I12" s="306">
        <v>0</v>
      </c>
      <c r="J12" s="306">
        <v>0</v>
      </c>
      <c r="K12" s="439">
        <v>140</v>
      </c>
      <c r="L12" s="440">
        <v>115</v>
      </c>
      <c r="M12" s="306">
        <v>25</v>
      </c>
      <c r="N12" s="306">
        <v>0</v>
      </c>
      <c r="O12" s="306">
        <v>0</v>
      </c>
      <c r="P12" s="439">
        <v>140</v>
      </c>
      <c r="Q12" s="440">
        <v>135</v>
      </c>
      <c r="R12" s="306">
        <v>15</v>
      </c>
      <c r="S12" s="306">
        <v>20</v>
      </c>
      <c r="T12" s="306">
        <v>10</v>
      </c>
      <c r="U12" s="439">
        <v>180</v>
      </c>
      <c r="V12" s="440">
        <v>150</v>
      </c>
      <c r="W12" s="306">
        <v>5</v>
      </c>
      <c r="X12" s="306">
        <v>30</v>
      </c>
      <c r="Y12" s="306">
        <v>15</v>
      </c>
      <c r="Z12" s="439">
        <v>200</v>
      </c>
      <c r="AA12" s="440">
        <v>155</v>
      </c>
      <c r="AB12" s="306">
        <v>5</v>
      </c>
      <c r="AC12" s="306">
        <v>5</v>
      </c>
      <c r="AD12" s="306">
        <v>15</v>
      </c>
      <c r="AE12" s="439">
        <v>175</v>
      </c>
      <c r="AF12" s="440">
        <v>180</v>
      </c>
      <c r="AG12" s="306">
        <v>5</v>
      </c>
      <c r="AH12" s="306">
        <v>0</v>
      </c>
      <c r="AI12" s="306">
        <v>25</v>
      </c>
      <c r="AJ12" s="439">
        <v>205</v>
      </c>
      <c r="AK12" s="440">
        <v>175</v>
      </c>
      <c r="AL12" s="306">
        <v>10</v>
      </c>
      <c r="AM12" s="306">
        <v>0</v>
      </c>
      <c r="AN12" s="306">
        <v>15</v>
      </c>
      <c r="AO12" s="439">
        <v>195</v>
      </c>
      <c r="AP12" s="440">
        <v>130</v>
      </c>
      <c r="AQ12" s="306">
        <v>15</v>
      </c>
      <c r="AR12" s="306">
        <v>0</v>
      </c>
      <c r="AS12" s="306">
        <v>20</v>
      </c>
      <c r="AT12" s="439">
        <v>165</v>
      </c>
      <c r="AU12" s="440">
        <v>150</v>
      </c>
      <c r="AV12" s="306">
        <v>0</v>
      </c>
      <c r="AW12" s="306">
        <v>0</v>
      </c>
      <c r="AX12" s="306">
        <v>15</v>
      </c>
      <c r="AY12" s="439">
        <v>165</v>
      </c>
      <c r="AZ12" s="440">
        <v>145</v>
      </c>
      <c r="BA12" s="306">
        <v>0</v>
      </c>
      <c r="BB12" s="306">
        <v>0</v>
      </c>
      <c r="BC12" s="306">
        <v>5</v>
      </c>
      <c r="BD12" s="439">
        <v>150</v>
      </c>
      <c r="BE12" s="440">
        <v>125</v>
      </c>
      <c r="BF12" s="306">
        <v>0</v>
      </c>
      <c r="BG12" s="306">
        <v>0</v>
      </c>
      <c r="BH12" s="306">
        <v>5</v>
      </c>
      <c r="BI12" s="439">
        <v>125</v>
      </c>
      <c r="BJ12" s="440">
        <v>100</v>
      </c>
      <c r="BK12" s="306">
        <v>0</v>
      </c>
      <c r="BL12" s="306">
        <v>0</v>
      </c>
      <c r="BM12" s="306">
        <v>5</v>
      </c>
      <c r="BN12" s="439">
        <v>105</v>
      </c>
      <c r="BO12" s="440">
        <v>80</v>
      </c>
      <c r="BP12" s="306">
        <v>0</v>
      </c>
      <c r="BQ12" s="306">
        <v>0</v>
      </c>
      <c r="BR12" s="306">
        <v>10</v>
      </c>
      <c r="BS12" s="439">
        <v>90</v>
      </c>
      <c r="BT12" s="440">
        <v>115</v>
      </c>
      <c r="BU12" s="306">
        <v>0</v>
      </c>
      <c r="BV12" s="306">
        <v>0</v>
      </c>
      <c r="BW12" s="306">
        <v>10</v>
      </c>
      <c r="BX12" s="439">
        <v>125</v>
      </c>
      <c r="BY12" s="440">
        <v>145</v>
      </c>
      <c r="BZ12" s="306">
        <v>0</v>
      </c>
      <c r="CA12" s="306">
        <v>0</v>
      </c>
      <c r="CB12" s="306">
        <v>15</v>
      </c>
      <c r="CC12" s="439">
        <v>160</v>
      </c>
      <c r="CD12" s="440">
        <v>170</v>
      </c>
      <c r="CE12" s="306">
        <v>0</v>
      </c>
      <c r="CF12" s="306">
        <v>0</v>
      </c>
      <c r="CG12" s="306">
        <v>5</v>
      </c>
      <c r="CH12" s="439">
        <v>175</v>
      </c>
      <c r="CI12" s="440">
        <v>165</v>
      </c>
      <c r="CJ12" s="306">
        <v>0</v>
      </c>
      <c r="CK12" s="306">
        <v>0</v>
      </c>
      <c r="CL12" s="306">
        <v>5</v>
      </c>
      <c r="CM12" s="439">
        <v>170</v>
      </c>
    </row>
    <row r="13" spans="1:91" s="11" customFormat="1" x14ac:dyDescent="0.2">
      <c r="A13" s="20" t="s">
        <v>8</v>
      </c>
      <c r="B13" s="437">
        <v>0</v>
      </c>
      <c r="C13" s="438">
        <v>5</v>
      </c>
      <c r="D13" s="438">
        <v>0</v>
      </c>
      <c r="E13" s="438">
        <v>0</v>
      </c>
      <c r="F13" s="439">
        <v>5</v>
      </c>
      <c r="G13" s="440">
        <v>10</v>
      </c>
      <c r="H13" s="306">
        <v>5</v>
      </c>
      <c r="I13" s="306">
        <v>0</v>
      </c>
      <c r="J13" s="306">
        <v>0</v>
      </c>
      <c r="K13" s="439">
        <v>15</v>
      </c>
      <c r="L13" s="440">
        <v>10</v>
      </c>
      <c r="M13" s="306">
        <v>20</v>
      </c>
      <c r="N13" s="306">
        <v>0</v>
      </c>
      <c r="O13" s="306">
        <v>0</v>
      </c>
      <c r="P13" s="439">
        <v>30</v>
      </c>
      <c r="Q13" s="440">
        <v>35</v>
      </c>
      <c r="R13" s="306">
        <v>0</v>
      </c>
      <c r="S13" s="306">
        <v>0</v>
      </c>
      <c r="T13" s="306">
        <v>0</v>
      </c>
      <c r="U13" s="439">
        <v>35</v>
      </c>
      <c r="V13" s="440">
        <v>35</v>
      </c>
      <c r="W13" s="306">
        <v>5</v>
      </c>
      <c r="X13" s="306">
        <v>0</v>
      </c>
      <c r="Y13" s="306">
        <v>10</v>
      </c>
      <c r="Z13" s="439">
        <v>45</v>
      </c>
      <c r="AA13" s="440">
        <v>35</v>
      </c>
      <c r="AB13" s="306">
        <v>0</v>
      </c>
      <c r="AC13" s="306">
        <v>0</v>
      </c>
      <c r="AD13" s="306">
        <v>15</v>
      </c>
      <c r="AE13" s="439">
        <v>50</v>
      </c>
      <c r="AF13" s="440">
        <v>20</v>
      </c>
      <c r="AG13" s="306">
        <v>0</v>
      </c>
      <c r="AH13" s="306">
        <v>5</v>
      </c>
      <c r="AI13" s="306">
        <v>25</v>
      </c>
      <c r="AJ13" s="439">
        <v>45</v>
      </c>
      <c r="AK13" s="440">
        <v>15</v>
      </c>
      <c r="AL13" s="306">
        <v>0</v>
      </c>
      <c r="AM13" s="306">
        <v>0</v>
      </c>
      <c r="AN13" s="306">
        <v>25</v>
      </c>
      <c r="AO13" s="439">
        <v>40</v>
      </c>
      <c r="AP13" s="440">
        <v>10</v>
      </c>
      <c r="AQ13" s="306">
        <v>0</v>
      </c>
      <c r="AR13" s="306">
        <v>0</v>
      </c>
      <c r="AS13" s="306">
        <v>0</v>
      </c>
      <c r="AT13" s="439">
        <v>15</v>
      </c>
      <c r="AU13" s="440">
        <v>15</v>
      </c>
      <c r="AV13" s="306">
        <v>0</v>
      </c>
      <c r="AW13" s="306">
        <v>0</v>
      </c>
      <c r="AX13" s="306">
        <v>0</v>
      </c>
      <c r="AY13" s="439">
        <v>15</v>
      </c>
      <c r="AZ13" s="440">
        <v>10</v>
      </c>
      <c r="BA13" s="306">
        <v>0</v>
      </c>
      <c r="BB13" s="306">
        <v>0</v>
      </c>
      <c r="BC13" s="306">
        <v>0</v>
      </c>
      <c r="BD13" s="439">
        <v>10</v>
      </c>
      <c r="BE13" s="440">
        <v>5</v>
      </c>
      <c r="BF13" s="306">
        <v>0</v>
      </c>
      <c r="BG13" s="306">
        <v>0</v>
      </c>
      <c r="BH13" s="306">
        <v>0</v>
      </c>
      <c r="BI13" s="439">
        <v>5</v>
      </c>
      <c r="BJ13" s="440">
        <v>5</v>
      </c>
      <c r="BK13" s="306">
        <v>0</v>
      </c>
      <c r="BL13" s="306">
        <v>0</v>
      </c>
      <c r="BM13" s="306">
        <v>0</v>
      </c>
      <c r="BN13" s="439">
        <v>5</v>
      </c>
      <c r="BO13" s="440">
        <v>5</v>
      </c>
      <c r="BP13" s="306">
        <v>0</v>
      </c>
      <c r="BQ13" s="306">
        <v>0</v>
      </c>
      <c r="BR13" s="306">
        <v>0</v>
      </c>
      <c r="BS13" s="439">
        <v>5</v>
      </c>
      <c r="BT13" s="440">
        <v>10</v>
      </c>
      <c r="BU13" s="306">
        <v>0</v>
      </c>
      <c r="BV13" s="306">
        <v>0</v>
      </c>
      <c r="BW13" s="306">
        <v>0</v>
      </c>
      <c r="BX13" s="439">
        <v>10</v>
      </c>
      <c r="BY13" s="440">
        <v>15</v>
      </c>
      <c r="BZ13" s="306">
        <v>0</v>
      </c>
      <c r="CA13" s="306">
        <v>0</v>
      </c>
      <c r="CB13" s="306">
        <v>0</v>
      </c>
      <c r="CC13" s="439">
        <v>15</v>
      </c>
      <c r="CD13" s="440">
        <v>25</v>
      </c>
      <c r="CE13" s="306">
        <v>0</v>
      </c>
      <c r="CF13" s="306">
        <v>0</v>
      </c>
      <c r="CG13" s="306">
        <v>0</v>
      </c>
      <c r="CH13" s="439">
        <v>25</v>
      </c>
      <c r="CI13" s="440">
        <v>40</v>
      </c>
      <c r="CJ13" s="306">
        <v>0</v>
      </c>
      <c r="CK13" s="306">
        <v>0</v>
      </c>
      <c r="CL13" s="306">
        <v>0</v>
      </c>
      <c r="CM13" s="439">
        <v>40</v>
      </c>
    </row>
    <row r="14" spans="1:91" s="11" customFormat="1" ht="20.100000000000001" customHeight="1" x14ac:dyDescent="0.2">
      <c r="A14" s="20" t="s">
        <v>9</v>
      </c>
      <c r="B14" s="437">
        <v>65</v>
      </c>
      <c r="C14" s="438">
        <v>0</v>
      </c>
      <c r="D14" s="438">
        <v>0</v>
      </c>
      <c r="E14" s="438">
        <v>0</v>
      </c>
      <c r="F14" s="439">
        <v>65</v>
      </c>
      <c r="G14" s="440">
        <v>70</v>
      </c>
      <c r="H14" s="306">
        <v>0</v>
      </c>
      <c r="I14" s="306">
        <v>0</v>
      </c>
      <c r="J14" s="306">
        <v>0</v>
      </c>
      <c r="K14" s="439">
        <v>75</v>
      </c>
      <c r="L14" s="440">
        <v>90</v>
      </c>
      <c r="M14" s="306">
        <v>0</v>
      </c>
      <c r="N14" s="306">
        <v>10</v>
      </c>
      <c r="O14" s="306">
        <v>0</v>
      </c>
      <c r="P14" s="439">
        <v>100</v>
      </c>
      <c r="Q14" s="440">
        <v>115</v>
      </c>
      <c r="R14" s="306">
        <v>0</v>
      </c>
      <c r="S14" s="306">
        <v>5</v>
      </c>
      <c r="T14" s="306">
        <v>0</v>
      </c>
      <c r="U14" s="439">
        <v>120</v>
      </c>
      <c r="V14" s="440">
        <v>125</v>
      </c>
      <c r="W14" s="306">
        <v>0</v>
      </c>
      <c r="X14" s="306">
        <v>0</v>
      </c>
      <c r="Y14" s="306">
        <v>0</v>
      </c>
      <c r="Z14" s="439">
        <v>125</v>
      </c>
      <c r="AA14" s="440">
        <v>135</v>
      </c>
      <c r="AB14" s="306">
        <v>0</v>
      </c>
      <c r="AC14" s="306">
        <v>5</v>
      </c>
      <c r="AD14" s="306">
        <v>0</v>
      </c>
      <c r="AE14" s="439">
        <v>140</v>
      </c>
      <c r="AF14" s="440">
        <v>125</v>
      </c>
      <c r="AG14" s="306">
        <v>0</v>
      </c>
      <c r="AH14" s="306">
        <v>10</v>
      </c>
      <c r="AI14" s="306">
        <v>0</v>
      </c>
      <c r="AJ14" s="439">
        <v>140</v>
      </c>
      <c r="AK14" s="440">
        <v>155</v>
      </c>
      <c r="AL14" s="306">
        <v>0</v>
      </c>
      <c r="AM14" s="306">
        <v>5</v>
      </c>
      <c r="AN14" s="306">
        <v>0</v>
      </c>
      <c r="AO14" s="439">
        <v>160</v>
      </c>
      <c r="AP14" s="440">
        <v>145</v>
      </c>
      <c r="AQ14" s="306">
        <v>0</v>
      </c>
      <c r="AR14" s="306">
        <v>5</v>
      </c>
      <c r="AS14" s="306">
        <v>0</v>
      </c>
      <c r="AT14" s="439">
        <v>150</v>
      </c>
      <c r="AU14" s="440">
        <v>140</v>
      </c>
      <c r="AV14" s="306">
        <v>0</v>
      </c>
      <c r="AW14" s="306">
        <v>5</v>
      </c>
      <c r="AX14" s="306">
        <v>0</v>
      </c>
      <c r="AY14" s="439">
        <v>145</v>
      </c>
      <c r="AZ14" s="440">
        <v>105</v>
      </c>
      <c r="BA14" s="306">
        <v>0</v>
      </c>
      <c r="BB14" s="306">
        <v>0</v>
      </c>
      <c r="BC14" s="306">
        <v>0</v>
      </c>
      <c r="BD14" s="439">
        <v>105</v>
      </c>
      <c r="BE14" s="440">
        <v>95</v>
      </c>
      <c r="BF14" s="306">
        <v>0</v>
      </c>
      <c r="BG14" s="306">
        <v>0</v>
      </c>
      <c r="BH14" s="306">
        <v>0</v>
      </c>
      <c r="BI14" s="439">
        <v>95</v>
      </c>
      <c r="BJ14" s="440">
        <v>55</v>
      </c>
      <c r="BK14" s="306">
        <v>0</v>
      </c>
      <c r="BL14" s="306">
        <v>0</v>
      </c>
      <c r="BM14" s="306">
        <v>0</v>
      </c>
      <c r="BN14" s="439">
        <v>55</v>
      </c>
      <c r="BO14" s="440">
        <v>50</v>
      </c>
      <c r="BP14" s="306">
        <v>0</v>
      </c>
      <c r="BQ14" s="306">
        <v>0</v>
      </c>
      <c r="BR14" s="306">
        <v>45</v>
      </c>
      <c r="BS14" s="439">
        <v>95</v>
      </c>
      <c r="BT14" s="440">
        <v>50</v>
      </c>
      <c r="BU14" s="306">
        <v>0</v>
      </c>
      <c r="BV14" s="306">
        <v>0</v>
      </c>
      <c r="BW14" s="306">
        <v>60</v>
      </c>
      <c r="BX14" s="439">
        <v>110</v>
      </c>
      <c r="BY14" s="440">
        <v>65</v>
      </c>
      <c r="BZ14" s="306">
        <v>0</v>
      </c>
      <c r="CA14" s="306">
        <v>10</v>
      </c>
      <c r="CB14" s="306">
        <v>60</v>
      </c>
      <c r="CC14" s="439">
        <v>135</v>
      </c>
      <c r="CD14" s="440">
        <v>65</v>
      </c>
      <c r="CE14" s="306">
        <v>0</v>
      </c>
      <c r="CF14" s="306">
        <v>5</v>
      </c>
      <c r="CG14" s="306">
        <v>60</v>
      </c>
      <c r="CH14" s="439">
        <v>130</v>
      </c>
      <c r="CI14" s="440">
        <v>50</v>
      </c>
      <c r="CJ14" s="306">
        <v>0</v>
      </c>
      <c r="CK14" s="306">
        <v>0</v>
      </c>
      <c r="CL14" s="306">
        <v>50</v>
      </c>
      <c r="CM14" s="439">
        <v>100</v>
      </c>
    </row>
    <row r="15" spans="1:91" s="11" customFormat="1" x14ac:dyDescent="0.2">
      <c r="A15" s="20" t="s">
        <v>10</v>
      </c>
      <c r="B15" s="437">
        <v>60</v>
      </c>
      <c r="C15" s="438">
        <v>0</v>
      </c>
      <c r="D15" s="438">
        <v>10</v>
      </c>
      <c r="E15" s="438">
        <v>0</v>
      </c>
      <c r="F15" s="439">
        <v>70</v>
      </c>
      <c r="G15" s="440">
        <v>55</v>
      </c>
      <c r="H15" s="306">
        <v>0</v>
      </c>
      <c r="I15" s="306">
        <v>25</v>
      </c>
      <c r="J15" s="306">
        <v>0</v>
      </c>
      <c r="K15" s="439">
        <v>80</v>
      </c>
      <c r="L15" s="440">
        <v>55</v>
      </c>
      <c r="M15" s="306">
        <v>0</v>
      </c>
      <c r="N15" s="306">
        <v>25</v>
      </c>
      <c r="O15" s="306">
        <v>0</v>
      </c>
      <c r="P15" s="439">
        <v>80</v>
      </c>
      <c r="Q15" s="440">
        <v>85</v>
      </c>
      <c r="R15" s="306">
        <v>0</v>
      </c>
      <c r="S15" s="306">
        <v>40</v>
      </c>
      <c r="T15" s="306">
        <v>0</v>
      </c>
      <c r="U15" s="439">
        <v>125</v>
      </c>
      <c r="V15" s="440">
        <v>110</v>
      </c>
      <c r="W15" s="306">
        <v>0</v>
      </c>
      <c r="X15" s="306">
        <v>20</v>
      </c>
      <c r="Y15" s="306">
        <v>0</v>
      </c>
      <c r="Z15" s="439">
        <v>130</v>
      </c>
      <c r="AA15" s="440">
        <v>110</v>
      </c>
      <c r="AB15" s="306">
        <v>0</v>
      </c>
      <c r="AC15" s="306">
        <v>5</v>
      </c>
      <c r="AD15" s="306">
        <v>20</v>
      </c>
      <c r="AE15" s="439">
        <v>130</v>
      </c>
      <c r="AF15" s="440">
        <v>95</v>
      </c>
      <c r="AG15" s="306">
        <v>0</v>
      </c>
      <c r="AH15" s="306">
        <v>5</v>
      </c>
      <c r="AI15" s="306">
        <v>20</v>
      </c>
      <c r="AJ15" s="439">
        <v>120</v>
      </c>
      <c r="AK15" s="440">
        <v>150</v>
      </c>
      <c r="AL15" s="306">
        <v>0</v>
      </c>
      <c r="AM15" s="306">
        <v>10</v>
      </c>
      <c r="AN15" s="306">
        <v>0</v>
      </c>
      <c r="AO15" s="439">
        <v>160</v>
      </c>
      <c r="AP15" s="440">
        <v>125</v>
      </c>
      <c r="AQ15" s="306">
        <v>0</v>
      </c>
      <c r="AR15" s="306">
        <v>0</v>
      </c>
      <c r="AS15" s="306">
        <v>0</v>
      </c>
      <c r="AT15" s="439">
        <v>125</v>
      </c>
      <c r="AU15" s="440">
        <v>115</v>
      </c>
      <c r="AV15" s="306">
        <v>0</v>
      </c>
      <c r="AW15" s="306">
        <v>0</v>
      </c>
      <c r="AX15" s="306">
        <v>0</v>
      </c>
      <c r="AY15" s="439">
        <v>115</v>
      </c>
      <c r="AZ15" s="440">
        <v>105</v>
      </c>
      <c r="BA15" s="306">
        <v>0</v>
      </c>
      <c r="BB15" s="306">
        <v>0</v>
      </c>
      <c r="BC15" s="306">
        <v>0</v>
      </c>
      <c r="BD15" s="439">
        <v>105</v>
      </c>
      <c r="BE15" s="440">
        <v>95</v>
      </c>
      <c r="BF15" s="306">
        <v>0</v>
      </c>
      <c r="BG15" s="306">
        <v>0</v>
      </c>
      <c r="BH15" s="306">
        <v>0</v>
      </c>
      <c r="BI15" s="439">
        <v>95</v>
      </c>
      <c r="BJ15" s="440">
        <v>95</v>
      </c>
      <c r="BK15" s="306">
        <v>0</v>
      </c>
      <c r="BL15" s="306">
        <v>0</v>
      </c>
      <c r="BM15" s="306">
        <v>0</v>
      </c>
      <c r="BN15" s="439">
        <v>95</v>
      </c>
      <c r="BO15" s="440">
        <v>130</v>
      </c>
      <c r="BP15" s="306">
        <v>0</v>
      </c>
      <c r="BQ15" s="306">
        <v>0</v>
      </c>
      <c r="BR15" s="306">
        <v>5</v>
      </c>
      <c r="BS15" s="439">
        <v>135</v>
      </c>
      <c r="BT15" s="440">
        <v>175</v>
      </c>
      <c r="BU15" s="306">
        <v>0</v>
      </c>
      <c r="BV15" s="306">
        <v>5</v>
      </c>
      <c r="BW15" s="306">
        <v>5</v>
      </c>
      <c r="BX15" s="439">
        <v>185</v>
      </c>
      <c r="BY15" s="440">
        <v>235</v>
      </c>
      <c r="BZ15" s="306">
        <v>0</v>
      </c>
      <c r="CA15" s="306">
        <v>10</v>
      </c>
      <c r="CB15" s="306">
        <v>5</v>
      </c>
      <c r="CC15" s="439">
        <v>250</v>
      </c>
      <c r="CD15" s="440">
        <v>220</v>
      </c>
      <c r="CE15" s="306">
        <v>0</v>
      </c>
      <c r="CF15" s="306">
        <v>0</v>
      </c>
      <c r="CG15" s="306">
        <v>5</v>
      </c>
      <c r="CH15" s="439">
        <v>230</v>
      </c>
      <c r="CI15" s="440">
        <v>185</v>
      </c>
      <c r="CJ15" s="306">
        <v>0</v>
      </c>
      <c r="CK15" s="306">
        <v>5</v>
      </c>
      <c r="CL15" s="306">
        <v>5</v>
      </c>
      <c r="CM15" s="439">
        <v>195</v>
      </c>
    </row>
    <row r="16" spans="1:91" s="11" customFormat="1" x14ac:dyDescent="0.2">
      <c r="A16" s="20" t="s">
        <v>11</v>
      </c>
      <c r="B16" s="437">
        <v>5</v>
      </c>
      <c r="C16" s="438">
        <v>0</v>
      </c>
      <c r="D16" s="438">
        <v>0</v>
      </c>
      <c r="E16" s="438">
        <v>0</v>
      </c>
      <c r="F16" s="439">
        <v>5</v>
      </c>
      <c r="G16" s="440">
        <v>15</v>
      </c>
      <c r="H16" s="306">
        <v>0</v>
      </c>
      <c r="I16" s="306">
        <v>0</v>
      </c>
      <c r="J16" s="306">
        <v>0</v>
      </c>
      <c r="K16" s="439">
        <v>15</v>
      </c>
      <c r="L16" s="440">
        <v>20</v>
      </c>
      <c r="M16" s="306">
        <v>0</v>
      </c>
      <c r="N16" s="306">
        <v>0</v>
      </c>
      <c r="O16" s="306">
        <v>0</v>
      </c>
      <c r="P16" s="439">
        <v>20</v>
      </c>
      <c r="Q16" s="440">
        <v>25</v>
      </c>
      <c r="R16" s="306">
        <v>0</v>
      </c>
      <c r="S16" s="306">
        <v>0</v>
      </c>
      <c r="T16" s="306">
        <v>0</v>
      </c>
      <c r="U16" s="439">
        <v>25</v>
      </c>
      <c r="V16" s="440">
        <v>5</v>
      </c>
      <c r="W16" s="306">
        <v>0</v>
      </c>
      <c r="X16" s="306">
        <v>0</v>
      </c>
      <c r="Y16" s="306">
        <v>0</v>
      </c>
      <c r="Z16" s="439">
        <v>5</v>
      </c>
      <c r="AA16" s="440">
        <v>20</v>
      </c>
      <c r="AB16" s="306">
        <v>0</v>
      </c>
      <c r="AC16" s="306">
        <v>0</v>
      </c>
      <c r="AD16" s="306">
        <v>5</v>
      </c>
      <c r="AE16" s="439">
        <v>25</v>
      </c>
      <c r="AF16" s="440">
        <v>10</v>
      </c>
      <c r="AG16" s="306">
        <v>0</v>
      </c>
      <c r="AH16" s="306">
        <v>0</v>
      </c>
      <c r="AI16" s="306">
        <v>5</v>
      </c>
      <c r="AJ16" s="439">
        <v>15</v>
      </c>
      <c r="AK16" s="440">
        <v>5</v>
      </c>
      <c r="AL16" s="306">
        <v>0</v>
      </c>
      <c r="AM16" s="306">
        <v>0</v>
      </c>
      <c r="AN16" s="306">
        <v>5</v>
      </c>
      <c r="AO16" s="439">
        <v>10</v>
      </c>
      <c r="AP16" s="440">
        <v>20</v>
      </c>
      <c r="AQ16" s="306">
        <v>0</v>
      </c>
      <c r="AR16" s="306">
        <v>5</v>
      </c>
      <c r="AS16" s="306">
        <v>5</v>
      </c>
      <c r="AT16" s="439">
        <v>25</v>
      </c>
      <c r="AU16" s="440">
        <v>20</v>
      </c>
      <c r="AV16" s="306">
        <v>0</v>
      </c>
      <c r="AW16" s="306">
        <v>0</v>
      </c>
      <c r="AX16" s="306">
        <v>5</v>
      </c>
      <c r="AY16" s="439">
        <v>20</v>
      </c>
      <c r="AZ16" s="440">
        <v>10</v>
      </c>
      <c r="BA16" s="306">
        <v>0</v>
      </c>
      <c r="BB16" s="306">
        <v>0</v>
      </c>
      <c r="BC16" s="306">
        <v>5</v>
      </c>
      <c r="BD16" s="439">
        <v>15</v>
      </c>
      <c r="BE16" s="440">
        <v>10</v>
      </c>
      <c r="BF16" s="306">
        <v>0</v>
      </c>
      <c r="BG16" s="306">
        <v>0</v>
      </c>
      <c r="BH16" s="306">
        <v>0</v>
      </c>
      <c r="BI16" s="439">
        <v>10</v>
      </c>
      <c r="BJ16" s="440">
        <v>10</v>
      </c>
      <c r="BK16" s="306">
        <v>0</v>
      </c>
      <c r="BL16" s="306">
        <v>0</v>
      </c>
      <c r="BM16" s="306">
        <v>0</v>
      </c>
      <c r="BN16" s="439">
        <v>10</v>
      </c>
      <c r="BO16" s="440">
        <v>15</v>
      </c>
      <c r="BP16" s="306">
        <v>0</v>
      </c>
      <c r="BQ16" s="306">
        <v>0</v>
      </c>
      <c r="BR16" s="306">
        <v>5</v>
      </c>
      <c r="BS16" s="439">
        <v>20</v>
      </c>
      <c r="BT16" s="440">
        <v>15</v>
      </c>
      <c r="BU16" s="306">
        <v>0</v>
      </c>
      <c r="BV16" s="306">
        <v>0</v>
      </c>
      <c r="BW16" s="306">
        <v>10</v>
      </c>
      <c r="BX16" s="439">
        <v>25</v>
      </c>
      <c r="BY16" s="440">
        <v>15</v>
      </c>
      <c r="BZ16" s="306">
        <v>0</v>
      </c>
      <c r="CA16" s="306">
        <v>0</v>
      </c>
      <c r="CB16" s="306">
        <v>10</v>
      </c>
      <c r="CC16" s="439">
        <v>25</v>
      </c>
      <c r="CD16" s="440">
        <v>15</v>
      </c>
      <c r="CE16" s="306">
        <v>0</v>
      </c>
      <c r="CF16" s="306">
        <v>0</v>
      </c>
      <c r="CG16" s="306">
        <v>10</v>
      </c>
      <c r="CH16" s="439">
        <v>25</v>
      </c>
      <c r="CI16" s="440">
        <v>35</v>
      </c>
      <c r="CJ16" s="306">
        <v>0</v>
      </c>
      <c r="CK16" s="306">
        <v>0</v>
      </c>
      <c r="CL16" s="306">
        <v>5</v>
      </c>
      <c r="CM16" s="439">
        <v>40</v>
      </c>
    </row>
    <row r="17" spans="1:91" s="11" customFormat="1" x14ac:dyDescent="0.2">
      <c r="A17" s="20" t="s">
        <v>142</v>
      </c>
      <c r="B17" s="437">
        <v>210</v>
      </c>
      <c r="C17" s="438">
        <v>0</v>
      </c>
      <c r="D17" s="438">
        <v>10</v>
      </c>
      <c r="E17" s="438">
        <v>0</v>
      </c>
      <c r="F17" s="439">
        <v>220</v>
      </c>
      <c r="G17" s="440">
        <v>225</v>
      </c>
      <c r="H17" s="306">
        <v>0</v>
      </c>
      <c r="I17" s="306">
        <v>15</v>
      </c>
      <c r="J17" s="306">
        <v>0</v>
      </c>
      <c r="K17" s="439">
        <v>240</v>
      </c>
      <c r="L17" s="440">
        <v>285</v>
      </c>
      <c r="M17" s="306">
        <v>0</v>
      </c>
      <c r="N17" s="306">
        <v>20</v>
      </c>
      <c r="O17" s="306">
        <v>0</v>
      </c>
      <c r="P17" s="439">
        <v>305</v>
      </c>
      <c r="Q17" s="440">
        <v>265</v>
      </c>
      <c r="R17" s="306">
        <v>0</v>
      </c>
      <c r="S17" s="306">
        <v>0</v>
      </c>
      <c r="T17" s="306">
        <v>0</v>
      </c>
      <c r="U17" s="439">
        <v>265</v>
      </c>
      <c r="V17" s="440">
        <v>325</v>
      </c>
      <c r="W17" s="306">
        <v>0</v>
      </c>
      <c r="X17" s="306">
        <v>0</v>
      </c>
      <c r="Y17" s="306">
        <v>0</v>
      </c>
      <c r="Z17" s="439">
        <v>325</v>
      </c>
      <c r="AA17" s="440">
        <v>280</v>
      </c>
      <c r="AB17" s="306">
        <v>0</v>
      </c>
      <c r="AC17" s="306">
        <v>0</v>
      </c>
      <c r="AD17" s="306">
        <v>0</v>
      </c>
      <c r="AE17" s="439">
        <v>280</v>
      </c>
      <c r="AF17" s="440">
        <v>420</v>
      </c>
      <c r="AG17" s="306">
        <v>0</v>
      </c>
      <c r="AH17" s="306">
        <v>0</v>
      </c>
      <c r="AI17" s="306">
        <v>0</v>
      </c>
      <c r="AJ17" s="439">
        <v>420</v>
      </c>
      <c r="AK17" s="440">
        <v>370</v>
      </c>
      <c r="AL17" s="306">
        <v>0</v>
      </c>
      <c r="AM17" s="306">
        <v>0</v>
      </c>
      <c r="AN17" s="306">
        <v>0</v>
      </c>
      <c r="AO17" s="439">
        <v>370</v>
      </c>
      <c r="AP17" s="440">
        <v>330</v>
      </c>
      <c r="AQ17" s="306">
        <v>0</v>
      </c>
      <c r="AR17" s="306">
        <v>0</v>
      </c>
      <c r="AS17" s="306">
        <v>0</v>
      </c>
      <c r="AT17" s="439">
        <v>330</v>
      </c>
      <c r="AU17" s="440">
        <v>430</v>
      </c>
      <c r="AV17" s="306">
        <v>0</v>
      </c>
      <c r="AW17" s="306">
        <v>0</v>
      </c>
      <c r="AX17" s="306">
        <v>0</v>
      </c>
      <c r="AY17" s="439">
        <v>430</v>
      </c>
      <c r="AZ17" s="440">
        <v>380</v>
      </c>
      <c r="BA17" s="306">
        <v>0</v>
      </c>
      <c r="BB17" s="306">
        <v>0</v>
      </c>
      <c r="BC17" s="306">
        <v>0</v>
      </c>
      <c r="BD17" s="439">
        <v>380</v>
      </c>
      <c r="BE17" s="440">
        <v>390</v>
      </c>
      <c r="BF17" s="306">
        <v>0</v>
      </c>
      <c r="BG17" s="306">
        <v>0</v>
      </c>
      <c r="BH17" s="306">
        <v>0</v>
      </c>
      <c r="BI17" s="439">
        <v>390</v>
      </c>
      <c r="BJ17" s="440">
        <v>385</v>
      </c>
      <c r="BK17" s="306">
        <v>0</v>
      </c>
      <c r="BL17" s="306">
        <v>0</v>
      </c>
      <c r="BM17" s="306">
        <v>0</v>
      </c>
      <c r="BN17" s="439">
        <v>385</v>
      </c>
      <c r="BO17" s="440">
        <v>420</v>
      </c>
      <c r="BP17" s="306">
        <v>0</v>
      </c>
      <c r="BQ17" s="306">
        <v>10</v>
      </c>
      <c r="BR17" s="306">
        <v>0</v>
      </c>
      <c r="BS17" s="439">
        <v>430</v>
      </c>
      <c r="BT17" s="440">
        <v>480</v>
      </c>
      <c r="BU17" s="306">
        <v>10</v>
      </c>
      <c r="BV17" s="306">
        <v>5</v>
      </c>
      <c r="BW17" s="306">
        <v>0</v>
      </c>
      <c r="BX17" s="441">
        <v>495</v>
      </c>
      <c r="BY17" s="440">
        <v>500</v>
      </c>
      <c r="BZ17" s="306">
        <v>5</v>
      </c>
      <c r="CA17" s="306">
        <v>30</v>
      </c>
      <c r="CB17" s="306">
        <v>245</v>
      </c>
      <c r="CC17" s="441">
        <v>780</v>
      </c>
      <c r="CD17" s="440">
        <v>660</v>
      </c>
      <c r="CE17" s="306">
        <v>5</v>
      </c>
      <c r="CF17" s="306">
        <v>55</v>
      </c>
      <c r="CG17" s="306">
        <v>375</v>
      </c>
      <c r="CH17" s="441">
        <v>1095</v>
      </c>
      <c r="CI17" s="440">
        <v>730</v>
      </c>
      <c r="CJ17" s="306">
        <v>0</v>
      </c>
      <c r="CK17" s="306">
        <v>15</v>
      </c>
      <c r="CL17" s="306">
        <v>515</v>
      </c>
      <c r="CM17" s="441">
        <v>1260</v>
      </c>
    </row>
    <row r="18" spans="1:91" s="11" customFormat="1" ht="20.100000000000001" customHeight="1" x14ac:dyDescent="0.2">
      <c r="A18" s="20" t="s">
        <v>13</v>
      </c>
      <c r="B18" s="437">
        <v>0</v>
      </c>
      <c r="C18" s="438">
        <v>0</v>
      </c>
      <c r="D18" s="438">
        <v>0</v>
      </c>
      <c r="E18" s="438">
        <v>0</v>
      </c>
      <c r="F18" s="439">
        <v>0</v>
      </c>
      <c r="G18" s="440">
        <v>0</v>
      </c>
      <c r="H18" s="306">
        <v>0</v>
      </c>
      <c r="I18" s="306">
        <v>0</v>
      </c>
      <c r="J18" s="306">
        <v>0</v>
      </c>
      <c r="K18" s="439">
        <v>0</v>
      </c>
      <c r="L18" s="440">
        <v>0</v>
      </c>
      <c r="M18" s="306">
        <v>0</v>
      </c>
      <c r="N18" s="306">
        <v>0</v>
      </c>
      <c r="O18" s="306">
        <v>0</v>
      </c>
      <c r="P18" s="439">
        <v>0</v>
      </c>
      <c r="Q18" s="440">
        <v>15</v>
      </c>
      <c r="R18" s="306">
        <v>0</v>
      </c>
      <c r="S18" s="306">
        <v>0</v>
      </c>
      <c r="T18" s="306">
        <v>0</v>
      </c>
      <c r="U18" s="439">
        <v>15</v>
      </c>
      <c r="V18" s="440">
        <v>20</v>
      </c>
      <c r="W18" s="306">
        <v>0</v>
      </c>
      <c r="X18" s="306">
        <v>0</v>
      </c>
      <c r="Y18" s="306">
        <v>0</v>
      </c>
      <c r="Z18" s="439">
        <v>20</v>
      </c>
      <c r="AA18" s="440">
        <v>25</v>
      </c>
      <c r="AB18" s="306">
        <v>0</v>
      </c>
      <c r="AC18" s="306">
        <v>0</v>
      </c>
      <c r="AD18" s="306">
        <v>0</v>
      </c>
      <c r="AE18" s="439">
        <v>25</v>
      </c>
      <c r="AF18" s="440">
        <v>20</v>
      </c>
      <c r="AG18" s="306">
        <v>0</v>
      </c>
      <c r="AH18" s="306">
        <v>0</v>
      </c>
      <c r="AI18" s="306">
        <v>0</v>
      </c>
      <c r="AJ18" s="439">
        <v>20</v>
      </c>
      <c r="AK18" s="440">
        <v>25</v>
      </c>
      <c r="AL18" s="306">
        <v>0</v>
      </c>
      <c r="AM18" s="306">
        <v>0</v>
      </c>
      <c r="AN18" s="306">
        <v>5</v>
      </c>
      <c r="AO18" s="439">
        <v>30</v>
      </c>
      <c r="AP18" s="440">
        <v>30</v>
      </c>
      <c r="AQ18" s="306">
        <v>0</v>
      </c>
      <c r="AR18" s="306">
        <v>0</v>
      </c>
      <c r="AS18" s="306">
        <v>0</v>
      </c>
      <c r="AT18" s="439">
        <v>30</v>
      </c>
      <c r="AU18" s="440">
        <v>25</v>
      </c>
      <c r="AV18" s="306">
        <v>0</v>
      </c>
      <c r="AW18" s="306">
        <v>0</v>
      </c>
      <c r="AX18" s="306">
        <v>0</v>
      </c>
      <c r="AY18" s="439">
        <v>25</v>
      </c>
      <c r="AZ18" s="440">
        <v>30</v>
      </c>
      <c r="BA18" s="306">
        <v>0</v>
      </c>
      <c r="BB18" s="306">
        <v>0</v>
      </c>
      <c r="BC18" s="306">
        <v>0</v>
      </c>
      <c r="BD18" s="439">
        <v>30</v>
      </c>
      <c r="BE18" s="440">
        <v>30</v>
      </c>
      <c r="BF18" s="306">
        <v>0</v>
      </c>
      <c r="BG18" s="306">
        <v>0</v>
      </c>
      <c r="BH18" s="306">
        <v>0</v>
      </c>
      <c r="BI18" s="439">
        <v>30</v>
      </c>
      <c r="BJ18" s="440">
        <v>25</v>
      </c>
      <c r="BK18" s="306">
        <v>0</v>
      </c>
      <c r="BL18" s="306">
        <v>0</v>
      </c>
      <c r="BM18" s="306">
        <v>0</v>
      </c>
      <c r="BN18" s="439">
        <v>25</v>
      </c>
      <c r="BO18" s="440">
        <v>25</v>
      </c>
      <c r="BP18" s="306">
        <v>0</v>
      </c>
      <c r="BQ18" s="306">
        <v>0</v>
      </c>
      <c r="BR18" s="306">
        <v>0</v>
      </c>
      <c r="BS18" s="439">
        <v>25</v>
      </c>
      <c r="BT18" s="440">
        <v>20</v>
      </c>
      <c r="BU18" s="306">
        <v>0</v>
      </c>
      <c r="BV18" s="306">
        <v>0</v>
      </c>
      <c r="BW18" s="306">
        <v>0</v>
      </c>
      <c r="BX18" s="439">
        <v>20</v>
      </c>
      <c r="BY18" s="440">
        <v>30</v>
      </c>
      <c r="BZ18" s="306">
        <v>0</v>
      </c>
      <c r="CA18" s="306">
        <v>0</v>
      </c>
      <c r="CB18" s="306">
        <v>0</v>
      </c>
      <c r="CC18" s="439">
        <v>30</v>
      </c>
      <c r="CD18" s="440">
        <v>20</v>
      </c>
      <c r="CE18" s="306">
        <v>0</v>
      </c>
      <c r="CF18" s="306">
        <v>0</v>
      </c>
      <c r="CG18" s="306">
        <v>0</v>
      </c>
      <c r="CH18" s="439">
        <v>20</v>
      </c>
      <c r="CI18" s="440">
        <v>20</v>
      </c>
      <c r="CJ18" s="306">
        <v>0</v>
      </c>
      <c r="CK18" s="306">
        <v>0</v>
      </c>
      <c r="CL18" s="306">
        <v>0</v>
      </c>
      <c r="CM18" s="439">
        <v>20</v>
      </c>
    </row>
    <row r="19" spans="1:91" s="11" customFormat="1" x14ac:dyDescent="0.2">
      <c r="A19" s="20" t="s">
        <v>14</v>
      </c>
      <c r="B19" s="437">
        <v>65</v>
      </c>
      <c r="C19" s="438">
        <v>0</v>
      </c>
      <c r="D19" s="438">
        <v>5</v>
      </c>
      <c r="E19" s="438">
        <v>0</v>
      </c>
      <c r="F19" s="439">
        <v>70</v>
      </c>
      <c r="G19" s="440">
        <v>75</v>
      </c>
      <c r="H19" s="306">
        <v>0</v>
      </c>
      <c r="I19" s="306">
        <v>5</v>
      </c>
      <c r="J19" s="306">
        <v>0</v>
      </c>
      <c r="K19" s="439">
        <v>85</v>
      </c>
      <c r="L19" s="440">
        <v>105</v>
      </c>
      <c r="M19" s="306">
        <v>0</v>
      </c>
      <c r="N19" s="306">
        <v>0</v>
      </c>
      <c r="O19" s="306">
        <v>5</v>
      </c>
      <c r="P19" s="439">
        <v>105</v>
      </c>
      <c r="Q19" s="440">
        <v>85</v>
      </c>
      <c r="R19" s="306">
        <v>0</v>
      </c>
      <c r="S19" s="306">
        <v>0</v>
      </c>
      <c r="T19" s="306">
        <v>5</v>
      </c>
      <c r="U19" s="439">
        <v>90</v>
      </c>
      <c r="V19" s="440">
        <v>145</v>
      </c>
      <c r="W19" s="306">
        <v>0</v>
      </c>
      <c r="X19" s="306">
        <v>0</v>
      </c>
      <c r="Y19" s="306">
        <v>5</v>
      </c>
      <c r="Z19" s="439">
        <v>150</v>
      </c>
      <c r="AA19" s="440">
        <v>145</v>
      </c>
      <c r="AB19" s="306">
        <v>0</v>
      </c>
      <c r="AC19" s="306">
        <v>0</v>
      </c>
      <c r="AD19" s="306">
        <v>5</v>
      </c>
      <c r="AE19" s="439">
        <v>150</v>
      </c>
      <c r="AF19" s="440">
        <v>210</v>
      </c>
      <c r="AG19" s="306">
        <v>0</v>
      </c>
      <c r="AH19" s="306">
        <v>5</v>
      </c>
      <c r="AI19" s="306">
        <v>15</v>
      </c>
      <c r="AJ19" s="439">
        <v>230</v>
      </c>
      <c r="AK19" s="440">
        <v>270</v>
      </c>
      <c r="AL19" s="306">
        <v>0</v>
      </c>
      <c r="AM19" s="306">
        <v>0</v>
      </c>
      <c r="AN19" s="306">
        <v>10</v>
      </c>
      <c r="AO19" s="439">
        <v>280</v>
      </c>
      <c r="AP19" s="440">
        <v>230</v>
      </c>
      <c r="AQ19" s="306">
        <v>0</v>
      </c>
      <c r="AR19" s="306">
        <v>0</v>
      </c>
      <c r="AS19" s="306">
        <v>5</v>
      </c>
      <c r="AT19" s="439">
        <v>240</v>
      </c>
      <c r="AU19" s="440">
        <v>190</v>
      </c>
      <c r="AV19" s="306">
        <v>0</v>
      </c>
      <c r="AW19" s="306">
        <v>0</v>
      </c>
      <c r="AX19" s="306">
        <v>0</v>
      </c>
      <c r="AY19" s="439">
        <v>190</v>
      </c>
      <c r="AZ19" s="440">
        <v>120</v>
      </c>
      <c r="BA19" s="306">
        <v>0</v>
      </c>
      <c r="BB19" s="306">
        <v>0</v>
      </c>
      <c r="BC19" s="306">
        <v>15</v>
      </c>
      <c r="BD19" s="439">
        <v>135</v>
      </c>
      <c r="BE19" s="440">
        <v>115</v>
      </c>
      <c r="BF19" s="306">
        <v>0</v>
      </c>
      <c r="BG19" s="306">
        <v>0</v>
      </c>
      <c r="BH19" s="306">
        <v>0</v>
      </c>
      <c r="BI19" s="439">
        <v>115</v>
      </c>
      <c r="BJ19" s="440">
        <v>40</v>
      </c>
      <c r="BK19" s="306">
        <v>0</v>
      </c>
      <c r="BL19" s="306">
        <v>0</v>
      </c>
      <c r="BM19" s="306">
        <v>45</v>
      </c>
      <c r="BN19" s="439">
        <v>85</v>
      </c>
      <c r="BO19" s="440">
        <v>40</v>
      </c>
      <c r="BP19" s="306">
        <v>0</v>
      </c>
      <c r="BQ19" s="306">
        <v>0</v>
      </c>
      <c r="BR19" s="306">
        <v>40</v>
      </c>
      <c r="BS19" s="439">
        <v>80</v>
      </c>
      <c r="BT19" s="440">
        <v>45</v>
      </c>
      <c r="BU19" s="306">
        <v>0</v>
      </c>
      <c r="BV19" s="306">
        <v>0</v>
      </c>
      <c r="BW19" s="306">
        <v>35</v>
      </c>
      <c r="BX19" s="439">
        <v>80</v>
      </c>
      <c r="BY19" s="440">
        <v>35</v>
      </c>
      <c r="BZ19" s="306">
        <v>0</v>
      </c>
      <c r="CA19" s="306">
        <v>0</v>
      </c>
      <c r="CB19" s="306">
        <v>25</v>
      </c>
      <c r="CC19" s="439">
        <v>60</v>
      </c>
      <c r="CD19" s="440">
        <v>105</v>
      </c>
      <c r="CE19" s="306">
        <v>0</v>
      </c>
      <c r="CF19" s="306">
        <v>0</v>
      </c>
      <c r="CG19" s="306">
        <v>55</v>
      </c>
      <c r="CH19" s="439">
        <v>160</v>
      </c>
      <c r="CI19" s="440">
        <v>55</v>
      </c>
      <c r="CJ19" s="306">
        <v>5</v>
      </c>
      <c r="CK19" s="306">
        <v>0</v>
      </c>
      <c r="CL19" s="306">
        <v>35</v>
      </c>
      <c r="CM19" s="439">
        <v>100</v>
      </c>
    </row>
    <row r="20" spans="1:91" s="11" customFormat="1" x14ac:dyDescent="0.2">
      <c r="A20" s="20" t="s">
        <v>15</v>
      </c>
      <c r="B20" s="437">
        <v>175</v>
      </c>
      <c r="C20" s="438">
        <v>10</v>
      </c>
      <c r="D20" s="438">
        <v>15</v>
      </c>
      <c r="E20" s="438">
        <v>0</v>
      </c>
      <c r="F20" s="439">
        <v>195</v>
      </c>
      <c r="G20" s="440">
        <v>190</v>
      </c>
      <c r="H20" s="306">
        <v>0</v>
      </c>
      <c r="I20" s="306">
        <v>0</v>
      </c>
      <c r="J20" s="306">
        <v>0</v>
      </c>
      <c r="K20" s="439">
        <v>195</v>
      </c>
      <c r="L20" s="440">
        <v>205</v>
      </c>
      <c r="M20" s="306">
        <v>10</v>
      </c>
      <c r="N20" s="306">
        <v>0</v>
      </c>
      <c r="O20" s="306">
        <v>0</v>
      </c>
      <c r="P20" s="439">
        <v>210</v>
      </c>
      <c r="Q20" s="440">
        <v>205</v>
      </c>
      <c r="R20" s="306">
        <v>10</v>
      </c>
      <c r="S20" s="306">
        <v>0</v>
      </c>
      <c r="T20" s="306">
        <v>0</v>
      </c>
      <c r="U20" s="439">
        <v>215</v>
      </c>
      <c r="V20" s="440">
        <v>270</v>
      </c>
      <c r="W20" s="306">
        <v>15</v>
      </c>
      <c r="X20" s="306">
        <v>10</v>
      </c>
      <c r="Y20" s="306">
        <v>0</v>
      </c>
      <c r="Z20" s="439">
        <v>295</v>
      </c>
      <c r="AA20" s="440">
        <v>340</v>
      </c>
      <c r="AB20" s="306">
        <v>20</v>
      </c>
      <c r="AC20" s="306">
        <v>15</v>
      </c>
      <c r="AD20" s="306">
        <v>0</v>
      </c>
      <c r="AE20" s="439">
        <v>375</v>
      </c>
      <c r="AF20" s="440">
        <v>330</v>
      </c>
      <c r="AG20" s="306">
        <v>10</v>
      </c>
      <c r="AH20" s="306">
        <v>10</v>
      </c>
      <c r="AI20" s="306">
        <v>0</v>
      </c>
      <c r="AJ20" s="439">
        <v>350</v>
      </c>
      <c r="AK20" s="440">
        <v>290</v>
      </c>
      <c r="AL20" s="306">
        <v>0</v>
      </c>
      <c r="AM20" s="306">
        <v>15</v>
      </c>
      <c r="AN20" s="306">
        <v>0</v>
      </c>
      <c r="AO20" s="439">
        <v>300</v>
      </c>
      <c r="AP20" s="440">
        <v>300</v>
      </c>
      <c r="AQ20" s="306">
        <v>5</v>
      </c>
      <c r="AR20" s="306">
        <v>15</v>
      </c>
      <c r="AS20" s="306">
        <v>0</v>
      </c>
      <c r="AT20" s="439">
        <v>320</v>
      </c>
      <c r="AU20" s="440">
        <v>340</v>
      </c>
      <c r="AV20" s="306">
        <v>10</v>
      </c>
      <c r="AW20" s="306">
        <v>30</v>
      </c>
      <c r="AX20" s="306">
        <v>0</v>
      </c>
      <c r="AY20" s="439">
        <v>380</v>
      </c>
      <c r="AZ20" s="440">
        <v>365</v>
      </c>
      <c r="BA20" s="306">
        <v>5</v>
      </c>
      <c r="BB20" s="306">
        <v>10</v>
      </c>
      <c r="BC20" s="306">
        <v>0</v>
      </c>
      <c r="BD20" s="439">
        <v>380</v>
      </c>
      <c r="BE20" s="440">
        <v>320</v>
      </c>
      <c r="BF20" s="306">
        <v>5</v>
      </c>
      <c r="BG20" s="306">
        <v>10</v>
      </c>
      <c r="BH20" s="306">
        <v>0</v>
      </c>
      <c r="BI20" s="439">
        <v>340</v>
      </c>
      <c r="BJ20" s="440">
        <v>255</v>
      </c>
      <c r="BK20" s="306">
        <v>15</v>
      </c>
      <c r="BL20" s="306">
        <v>5</v>
      </c>
      <c r="BM20" s="306">
        <v>0</v>
      </c>
      <c r="BN20" s="439">
        <v>275</v>
      </c>
      <c r="BO20" s="440">
        <v>275</v>
      </c>
      <c r="BP20" s="306">
        <v>5</v>
      </c>
      <c r="BQ20" s="306">
        <v>5</v>
      </c>
      <c r="BR20" s="306">
        <v>0</v>
      </c>
      <c r="BS20" s="439">
        <v>285</v>
      </c>
      <c r="BT20" s="440">
        <v>305</v>
      </c>
      <c r="BU20" s="306">
        <v>10</v>
      </c>
      <c r="BV20" s="306">
        <v>10</v>
      </c>
      <c r="BW20" s="306">
        <v>0</v>
      </c>
      <c r="BX20" s="439">
        <v>325</v>
      </c>
      <c r="BY20" s="440">
        <v>335</v>
      </c>
      <c r="BZ20" s="306">
        <v>15</v>
      </c>
      <c r="CA20" s="306">
        <v>0</v>
      </c>
      <c r="CB20" s="306">
        <v>0</v>
      </c>
      <c r="CC20" s="439">
        <v>355</v>
      </c>
      <c r="CD20" s="440">
        <v>325</v>
      </c>
      <c r="CE20" s="306">
        <v>10</v>
      </c>
      <c r="CF20" s="306">
        <v>0</v>
      </c>
      <c r="CG20" s="306">
        <v>0</v>
      </c>
      <c r="CH20" s="439">
        <v>335</v>
      </c>
      <c r="CI20" s="440">
        <v>295</v>
      </c>
      <c r="CJ20" s="306">
        <v>15</v>
      </c>
      <c r="CK20" s="306">
        <v>5</v>
      </c>
      <c r="CL20" s="306">
        <v>0</v>
      </c>
      <c r="CM20" s="439">
        <v>315</v>
      </c>
    </row>
    <row r="21" spans="1:91" s="11" customFormat="1" x14ac:dyDescent="0.2">
      <c r="A21" s="20" t="s">
        <v>16</v>
      </c>
      <c r="B21" s="437">
        <v>465</v>
      </c>
      <c r="C21" s="438">
        <v>0</v>
      </c>
      <c r="D21" s="438">
        <v>5</v>
      </c>
      <c r="E21" s="438">
        <v>0</v>
      </c>
      <c r="F21" s="441">
        <v>475</v>
      </c>
      <c r="G21" s="440">
        <v>675</v>
      </c>
      <c r="H21" s="306">
        <v>0</v>
      </c>
      <c r="I21" s="306">
        <v>10</v>
      </c>
      <c r="J21" s="306">
        <v>0</v>
      </c>
      <c r="K21" s="441">
        <v>685</v>
      </c>
      <c r="L21" s="442">
        <v>900</v>
      </c>
      <c r="M21" s="306">
        <v>0</v>
      </c>
      <c r="N21" s="306">
        <v>65</v>
      </c>
      <c r="O21" s="306">
        <v>0</v>
      </c>
      <c r="P21" s="441">
        <v>970</v>
      </c>
      <c r="Q21" s="442">
        <v>1090</v>
      </c>
      <c r="R21" s="306">
        <v>0</v>
      </c>
      <c r="S21" s="306">
        <v>45</v>
      </c>
      <c r="T21" s="306">
        <v>0</v>
      </c>
      <c r="U21" s="441">
        <v>1135</v>
      </c>
      <c r="V21" s="442">
        <v>1235</v>
      </c>
      <c r="W21" s="306">
        <v>0</v>
      </c>
      <c r="X21" s="306">
        <v>10</v>
      </c>
      <c r="Y21" s="306">
        <v>10</v>
      </c>
      <c r="Z21" s="441">
        <v>1255</v>
      </c>
      <c r="AA21" s="442">
        <v>1280</v>
      </c>
      <c r="AB21" s="306">
        <v>0</v>
      </c>
      <c r="AC21" s="306">
        <v>15</v>
      </c>
      <c r="AD21" s="306">
        <v>10</v>
      </c>
      <c r="AE21" s="441">
        <v>1300</v>
      </c>
      <c r="AF21" s="442">
        <v>2535</v>
      </c>
      <c r="AG21" s="306">
        <v>0</v>
      </c>
      <c r="AH21" s="306">
        <v>10</v>
      </c>
      <c r="AI21" s="306">
        <v>0</v>
      </c>
      <c r="AJ21" s="441">
        <v>2550</v>
      </c>
      <c r="AK21" s="442">
        <v>1810</v>
      </c>
      <c r="AL21" s="306">
        <v>0</v>
      </c>
      <c r="AM21" s="306">
        <v>0</v>
      </c>
      <c r="AN21" s="306">
        <v>0</v>
      </c>
      <c r="AO21" s="441">
        <v>1815</v>
      </c>
      <c r="AP21" s="442">
        <v>1665</v>
      </c>
      <c r="AQ21" s="306">
        <v>0</v>
      </c>
      <c r="AR21" s="306">
        <v>0</v>
      </c>
      <c r="AS21" s="306">
        <v>5</v>
      </c>
      <c r="AT21" s="441">
        <v>1670</v>
      </c>
      <c r="AU21" s="442">
        <v>1495</v>
      </c>
      <c r="AV21" s="306">
        <v>0</v>
      </c>
      <c r="AW21" s="306">
        <v>0</v>
      </c>
      <c r="AX21" s="306">
        <v>10</v>
      </c>
      <c r="AY21" s="441">
        <v>1505</v>
      </c>
      <c r="AZ21" s="442">
        <v>1345</v>
      </c>
      <c r="BA21" s="306">
        <v>0</v>
      </c>
      <c r="BB21" s="306">
        <v>0</v>
      </c>
      <c r="BC21" s="306">
        <v>20</v>
      </c>
      <c r="BD21" s="441">
        <v>1365</v>
      </c>
      <c r="BE21" s="442">
        <v>1225</v>
      </c>
      <c r="BF21" s="306">
        <v>0</v>
      </c>
      <c r="BG21" s="306">
        <v>0</v>
      </c>
      <c r="BH21" s="306">
        <v>10</v>
      </c>
      <c r="BI21" s="441">
        <v>1230</v>
      </c>
      <c r="BJ21" s="442">
        <v>965</v>
      </c>
      <c r="BK21" s="306">
        <v>0</v>
      </c>
      <c r="BL21" s="306">
        <v>0</v>
      </c>
      <c r="BM21" s="306">
        <v>30</v>
      </c>
      <c r="BN21" s="441">
        <v>1000</v>
      </c>
      <c r="BO21" s="442">
        <v>1185</v>
      </c>
      <c r="BP21" s="306">
        <v>0</v>
      </c>
      <c r="BQ21" s="306">
        <v>0</v>
      </c>
      <c r="BR21" s="306">
        <v>15</v>
      </c>
      <c r="BS21" s="441">
        <v>1200</v>
      </c>
      <c r="BT21" s="442">
        <v>1370</v>
      </c>
      <c r="BU21" s="306">
        <v>0</v>
      </c>
      <c r="BV21" s="306">
        <v>10</v>
      </c>
      <c r="BW21" s="306">
        <v>5</v>
      </c>
      <c r="BX21" s="441">
        <v>1390</v>
      </c>
      <c r="BY21" s="442">
        <v>1585</v>
      </c>
      <c r="BZ21" s="306">
        <v>0</v>
      </c>
      <c r="CA21" s="306">
        <v>5</v>
      </c>
      <c r="CB21" s="306">
        <v>10</v>
      </c>
      <c r="CC21" s="441">
        <v>1600</v>
      </c>
      <c r="CD21" s="442">
        <v>1665</v>
      </c>
      <c r="CE21" s="306">
        <v>0</v>
      </c>
      <c r="CF21" s="306">
        <v>5</v>
      </c>
      <c r="CG21" s="306">
        <v>120</v>
      </c>
      <c r="CH21" s="441">
        <v>1790</v>
      </c>
      <c r="CI21" s="442">
        <v>1820</v>
      </c>
      <c r="CJ21" s="306">
        <v>0</v>
      </c>
      <c r="CK21" s="306">
        <v>5</v>
      </c>
      <c r="CL21" s="306">
        <v>125</v>
      </c>
      <c r="CM21" s="441">
        <v>1950</v>
      </c>
    </row>
    <row r="22" spans="1:91" s="11" customFormat="1" ht="20.100000000000001" customHeight="1" x14ac:dyDescent="0.2">
      <c r="A22" s="20" t="s">
        <v>17</v>
      </c>
      <c r="B22" s="437">
        <v>50</v>
      </c>
      <c r="C22" s="438">
        <v>5</v>
      </c>
      <c r="D22" s="438">
        <v>20</v>
      </c>
      <c r="E22" s="438">
        <v>20</v>
      </c>
      <c r="F22" s="439">
        <v>90</v>
      </c>
      <c r="G22" s="440">
        <v>40</v>
      </c>
      <c r="H22" s="306">
        <v>5</v>
      </c>
      <c r="I22" s="306">
        <v>20</v>
      </c>
      <c r="J22" s="306">
        <v>20</v>
      </c>
      <c r="K22" s="439">
        <v>85</v>
      </c>
      <c r="L22" s="440">
        <v>50</v>
      </c>
      <c r="M22" s="306">
        <v>5</v>
      </c>
      <c r="N22" s="306">
        <v>20</v>
      </c>
      <c r="O22" s="306">
        <v>15</v>
      </c>
      <c r="P22" s="439">
        <v>90</v>
      </c>
      <c r="Q22" s="440">
        <v>120</v>
      </c>
      <c r="R22" s="306">
        <v>0</v>
      </c>
      <c r="S22" s="306">
        <v>15</v>
      </c>
      <c r="T22" s="306">
        <v>55</v>
      </c>
      <c r="U22" s="439">
        <v>195</v>
      </c>
      <c r="V22" s="440">
        <v>110</v>
      </c>
      <c r="W22" s="306">
        <v>5</v>
      </c>
      <c r="X22" s="306">
        <v>30</v>
      </c>
      <c r="Y22" s="306">
        <v>40</v>
      </c>
      <c r="Z22" s="439">
        <v>180</v>
      </c>
      <c r="AA22" s="440">
        <v>140</v>
      </c>
      <c r="AB22" s="306">
        <v>5</v>
      </c>
      <c r="AC22" s="306">
        <v>0</v>
      </c>
      <c r="AD22" s="306">
        <v>35</v>
      </c>
      <c r="AE22" s="439">
        <v>185</v>
      </c>
      <c r="AF22" s="440">
        <v>180</v>
      </c>
      <c r="AG22" s="306">
        <v>10</v>
      </c>
      <c r="AH22" s="306">
        <v>20</v>
      </c>
      <c r="AI22" s="306">
        <v>60</v>
      </c>
      <c r="AJ22" s="439">
        <v>270</v>
      </c>
      <c r="AK22" s="440">
        <v>185</v>
      </c>
      <c r="AL22" s="306">
        <v>10</v>
      </c>
      <c r="AM22" s="306">
        <v>20</v>
      </c>
      <c r="AN22" s="306">
        <v>65</v>
      </c>
      <c r="AO22" s="439">
        <v>280</v>
      </c>
      <c r="AP22" s="440">
        <v>180</v>
      </c>
      <c r="AQ22" s="306">
        <v>15</v>
      </c>
      <c r="AR22" s="306">
        <v>10</v>
      </c>
      <c r="AS22" s="306">
        <v>80</v>
      </c>
      <c r="AT22" s="439">
        <v>280</v>
      </c>
      <c r="AU22" s="440">
        <v>240</v>
      </c>
      <c r="AV22" s="306">
        <v>15</v>
      </c>
      <c r="AW22" s="306">
        <v>5</v>
      </c>
      <c r="AX22" s="306">
        <v>185</v>
      </c>
      <c r="AY22" s="439">
        <v>450</v>
      </c>
      <c r="AZ22" s="440">
        <v>165</v>
      </c>
      <c r="BA22" s="306">
        <v>10</v>
      </c>
      <c r="BB22" s="306">
        <v>5</v>
      </c>
      <c r="BC22" s="306">
        <v>95</v>
      </c>
      <c r="BD22" s="439">
        <v>280</v>
      </c>
      <c r="BE22" s="440">
        <v>120</v>
      </c>
      <c r="BF22" s="306">
        <v>15</v>
      </c>
      <c r="BG22" s="306">
        <v>0</v>
      </c>
      <c r="BH22" s="306">
        <v>25</v>
      </c>
      <c r="BI22" s="439">
        <v>160</v>
      </c>
      <c r="BJ22" s="440">
        <v>105</v>
      </c>
      <c r="BK22" s="306">
        <v>10</v>
      </c>
      <c r="BL22" s="306">
        <v>0</v>
      </c>
      <c r="BM22" s="306">
        <v>25</v>
      </c>
      <c r="BN22" s="439">
        <v>135</v>
      </c>
      <c r="BO22" s="440">
        <v>140</v>
      </c>
      <c r="BP22" s="306">
        <v>5</v>
      </c>
      <c r="BQ22" s="306">
        <v>0</v>
      </c>
      <c r="BR22" s="306">
        <v>45</v>
      </c>
      <c r="BS22" s="439">
        <v>185</v>
      </c>
      <c r="BT22" s="440">
        <v>135</v>
      </c>
      <c r="BU22" s="306">
        <v>0</v>
      </c>
      <c r="BV22" s="306">
        <v>0</v>
      </c>
      <c r="BW22" s="306">
        <v>40</v>
      </c>
      <c r="BX22" s="439">
        <v>175</v>
      </c>
      <c r="BY22" s="440">
        <v>135</v>
      </c>
      <c r="BZ22" s="306">
        <v>5</v>
      </c>
      <c r="CA22" s="306">
        <v>0</v>
      </c>
      <c r="CB22" s="306">
        <v>95</v>
      </c>
      <c r="CC22" s="439">
        <v>235</v>
      </c>
      <c r="CD22" s="440">
        <v>110</v>
      </c>
      <c r="CE22" s="306">
        <v>5</v>
      </c>
      <c r="CF22" s="306">
        <v>0</v>
      </c>
      <c r="CG22" s="306">
        <v>85</v>
      </c>
      <c r="CH22" s="439">
        <v>195</v>
      </c>
      <c r="CI22" s="440">
        <v>150</v>
      </c>
      <c r="CJ22" s="306">
        <v>5</v>
      </c>
      <c r="CK22" s="306">
        <v>0</v>
      </c>
      <c r="CL22" s="306">
        <v>60</v>
      </c>
      <c r="CM22" s="439">
        <v>220</v>
      </c>
    </row>
    <row r="23" spans="1:91" s="11" customFormat="1" x14ac:dyDescent="0.2">
      <c r="A23" s="20" t="s">
        <v>18</v>
      </c>
      <c r="B23" s="437">
        <v>15</v>
      </c>
      <c r="C23" s="438">
        <v>0</v>
      </c>
      <c r="D23" s="438">
        <v>0</v>
      </c>
      <c r="E23" s="438">
        <v>0</v>
      </c>
      <c r="F23" s="439">
        <v>15</v>
      </c>
      <c r="G23" s="440">
        <v>30</v>
      </c>
      <c r="H23" s="306">
        <v>0</v>
      </c>
      <c r="I23" s="306">
        <v>0</v>
      </c>
      <c r="J23" s="306">
        <v>0</v>
      </c>
      <c r="K23" s="439">
        <v>30</v>
      </c>
      <c r="L23" s="440">
        <v>90</v>
      </c>
      <c r="M23" s="306">
        <v>0</v>
      </c>
      <c r="N23" s="306">
        <v>0</v>
      </c>
      <c r="O23" s="306">
        <v>0</v>
      </c>
      <c r="P23" s="439">
        <v>90</v>
      </c>
      <c r="Q23" s="440">
        <v>75</v>
      </c>
      <c r="R23" s="306">
        <v>0</v>
      </c>
      <c r="S23" s="306">
        <v>0</v>
      </c>
      <c r="T23" s="306">
        <v>0</v>
      </c>
      <c r="U23" s="439">
        <v>75</v>
      </c>
      <c r="V23" s="440">
        <v>70</v>
      </c>
      <c r="W23" s="306">
        <v>10</v>
      </c>
      <c r="X23" s="306">
        <v>0</v>
      </c>
      <c r="Y23" s="306">
        <v>0</v>
      </c>
      <c r="Z23" s="439">
        <v>80</v>
      </c>
      <c r="AA23" s="440">
        <v>50</v>
      </c>
      <c r="AB23" s="306">
        <v>0</v>
      </c>
      <c r="AC23" s="306">
        <v>0</v>
      </c>
      <c r="AD23" s="306">
        <v>0</v>
      </c>
      <c r="AE23" s="439">
        <v>50</v>
      </c>
      <c r="AF23" s="440">
        <v>35</v>
      </c>
      <c r="AG23" s="306">
        <v>0</v>
      </c>
      <c r="AH23" s="306">
        <v>0</v>
      </c>
      <c r="AI23" s="306">
        <v>0</v>
      </c>
      <c r="AJ23" s="439">
        <v>35</v>
      </c>
      <c r="AK23" s="440">
        <v>50</v>
      </c>
      <c r="AL23" s="306">
        <v>0</v>
      </c>
      <c r="AM23" s="306">
        <v>0</v>
      </c>
      <c r="AN23" s="306">
        <v>0</v>
      </c>
      <c r="AO23" s="439">
        <v>50</v>
      </c>
      <c r="AP23" s="440">
        <v>20</v>
      </c>
      <c r="AQ23" s="306">
        <v>0</v>
      </c>
      <c r="AR23" s="306">
        <v>0</v>
      </c>
      <c r="AS23" s="306">
        <v>0</v>
      </c>
      <c r="AT23" s="439">
        <v>20</v>
      </c>
      <c r="AU23" s="440">
        <v>45</v>
      </c>
      <c r="AV23" s="306">
        <v>0</v>
      </c>
      <c r="AW23" s="306">
        <v>0</v>
      </c>
      <c r="AX23" s="306">
        <v>0</v>
      </c>
      <c r="AY23" s="439">
        <v>45</v>
      </c>
      <c r="AZ23" s="440">
        <v>35</v>
      </c>
      <c r="BA23" s="306">
        <v>0</v>
      </c>
      <c r="BB23" s="306">
        <v>0</v>
      </c>
      <c r="BC23" s="306">
        <v>0</v>
      </c>
      <c r="BD23" s="439">
        <v>35</v>
      </c>
      <c r="BE23" s="440">
        <v>15</v>
      </c>
      <c r="BF23" s="306">
        <v>0</v>
      </c>
      <c r="BG23" s="306">
        <v>0</v>
      </c>
      <c r="BH23" s="306">
        <v>0</v>
      </c>
      <c r="BI23" s="439">
        <v>15</v>
      </c>
      <c r="BJ23" s="440">
        <v>15</v>
      </c>
      <c r="BK23" s="306">
        <v>0</v>
      </c>
      <c r="BL23" s="306">
        <v>0</v>
      </c>
      <c r="BM23" s="306">
        <v>0</v>
      </c>
      <c r="BN23" s="439">
        <v>15</v>
      </c>
      <c r="BO23" s="440">
        <v>10</v>
      </c>
      <c r="BP23" s="306">
        <v>0</v>
      </c>
      <c r="BQ23" s="306">
        <v>0</v>
      </c>
      <c r="BR23" s="306">
        <v>0</v>
      </c>
      <c r="BS23" s="439">
        <v>10</v>
      </c>
      <c r="BT23" s="440">
        <v>15</v>
      </c>
      <c r="BU23" s="306">
        <v>0</v>
      </c>
      <c r="BV23" s="306">
        <v>0</v>
      </c>
      <c r="BW23" s="306">
        <v>0</v>
      </c>
      <c r="BX23" s="439">
        <v>15</v>
      </c>
      <c r="BY23" s="440">
        <v>20</v>
      </c>
      <c r="BZ23" s="306">
        <v>0</v>
      </c>
      <c r="CA23" s="306">
        <v>0</v>
      </c>
      <c r="CB23" s="306">
        <v>0</v>
      </c>
      <c r="CC23" s="439">
        <v>20</v>
      </c>
      <c r="CD23" s="440">
        <v>15</v>
      </c>
      <c r="CE23" s="306">
        <v>0</v>
      </c>
      <c r="CF23" s="306">
        <v>0</v>
      </c>
      <c r="CG23" s="306">
        <v>0</v>
      </c>
      <c r="CH23" s="439">
        <v>15</v>
      </c>
      <c r="CI23" s="440">
        <v>5</v>
      </c>
      <c r="CJ23" s="306">
        <v>0</v>
      </c>
      <c r="CK23" s="306">
        <v>0</v>
      </c>
      <c r="CL23" s="306">
        <v>0</v>
      </c>
      <c r="CM23" s="439">
        <v>5</v>
      </c>
    </row>
    <row r="24" spans="1:91" s="11" customFormat="1" x14ac:dyDescent="0.2">
      <c r="A24" s="20" t="s">
        <v>19</v>
      </c>
      <c r="B24" s="437">
        <v>5</v>
      </c>
      <c r="C24" s="438">
        <v>0</v>
      </c>
      <c r="D24" s="438">
        <v>5</v>
      </c>
      <c r="E24" s="438">
        <v>0</v>
      </c>
      <c r="F24" s="439">
        <v>10</v>
      </c>
      <c r="G24" s="440">
        <v>25</v>
      </c>
      <c r="H24" s="306">
        <v>0</v>
      </c>
      <c r="I24" s="306">
        <v>0</v>
      </c>
      <c r="J24" s="306">
        <v>50</v>
      </c>
      <c r="K24" s="439">
        <v>75</v>
      </c>
      <c r="L24" s="440">
        <v>5</v>
      </c>
      <c r="M24" s="306">
        <v>0</v>
      </c>
      <c r="N24" s="306">
        <v>0</v>
      </c>
      <c r="O24" s="306">
        <v>0</v>
      </c>
      <c r="P24" s="439">
        <v>10</v>
      </c>
      <c r="Q24" s="440">
        <v>40</v>
      </c>
      <c r="R24" s="306">
        <v>0</v>
      </c>
      <c r="S24" s="306">
        <v>25</v>
      </c>
      <c r="T24" s="306">
        <v>5</v>
      </c>
      <c r="U24" s="439">
        <v>75</v>
      </c>
      <c r="V24" s="440">
        <v>35</v>
      </c>
      <c r="W24" s="306">
        <v>0</v>
      </c>
      <c r="X24" s="306">
        <v>20</v>
      </c>
      <c r="Y24" s="306">
        <v>0</v>
      </c>
      <c r="Z24" s="439">
        <v>55</v>
      </c>
      <c r="AA24" s="440">
        <v>90</v>
      </c>
      <c r="AB24" s="306">
        <v>5</v>
      </c>
      <c r="AC24" s="306">
        <v>30</v>
      </c>
      <c r="AD24" s="306">
        <v>170</v>
      </c>
      <c r="AE24" s="439">
        <v>295</v>
      </c>
      <c r="AF24" s="440">
        <v>100</v>
      </c>
      <c r="AG24" s="306">
        <v>0</v>
      </c>
      <c r="AH24" s="306">
        <v>25</v>
      </c>
      <c r="AI24" s="306">
        <v>5</v>
      </c>
      <c r="AJ24" s="439">
        <v>125</v>
      </c>
      <c r="AK24" s="440">
        <v>155</v>
      </c>
      <c r="AL24" s="306">
        <v>0</v>
      </c>
      <c r="AM24" s="306">
        <v>0</v>
      </c>
      <c r="AN24" s="306">
        <v>40</v>
      </c>
      <c r="AO24" s="439">
        <v>200</v>
      </c>
      <c r="AP24" s="440">
        <v>125</v>
      </c>
      <c r="AQ24" s="306">
        <v>0</v>
      </c>
      <c r="AR24" s="306">
        <v>0</v>
      </c>
      <c r="AS24" s="306">
        <v>105</v>
      </c>
      <c r="AT24" s="439">
        <v>235</v>
      </c>
      <c r="AU24" s="440">
        <v>125</v>
      </c>
      <c r="AV24" s="306">
        <v>0</v>
      </c>
      <c r="AW24" s="306">
        <v>5</v>
      </c>
      <c r="AX24" s="306">
        <v>115</v>
      </c>
      <c r="AY24" s="439">
        <v>245</v>
      </c>
      <c r="AZ24" s="440">
        <v>120</v>
      </c>
      <c r="BA24" s="306">
        <v>0</v>
      </c>
      <c r="BB24" s="306">
        <v>5</v>
      </c>
      <c r="BC24" s="306">
        <v>115</v>
      </c>
      <c r="BD24" s="439">
        <v>240</v>
      </c>
      <c r="BE24" s="440">
        <v>115</v>
      </c>
      <c r="BF24" s="306">
        <v>0</v>
      </c>
      <c r="BG24" s="306">
        <v>5</v>
      </c>
      <c r="BH24" s="306">
        <v>125</v>
      </c>
      <c r="BI24" s="439">
        <v>245</v>
      </c>
      <c r="BJ24" s="440">
        <v>130</v>
      </c>
      <c r="BK24" s="306">
        <v>0</v>
      </c>
      <c r="BL24" s="306">
        <v>0</v>
      </c>
      <c r="BM24" s="306">
        <v>90</v>
      </c>
      <c r="BN24" s="439">
        <v>220</v>
      </c>
      <c r="BO24" s="440">
        <v>135</v>
      </c>
      <c r="BP24" s="306">
        <v>5</v>
      </c>
      <c r="BQ24" s="306">
        <v>0</v>
      </c>
      <c r="BR24" s="306">
        <v>85</v>
      </c>
      <c r="BS24" s="439">
        <v>220</v>
      </c>
      <c r="BT24" s="440">
        <v>195</v>
      </c>
      <c r="BU24" s="306">
        <v>15</v>
      </c>
      <c r="BV24" s="306">
        <v>0</v>
      </c>
      <c r="BW24" s="306">
        <v>90</v>
      </c>
      <c r="BX24" s="439">
        <v>300</v>
      </c>
      <c r="BY24" s="440">
        <v>255</v>
      </c>
      <c r="BZ24" s="306">
        <v>0</v>
      </c>
      <c r="CA24" s="306">
        <v>0</v>
      </c>
      <c r="CB24" s="306">
        <v>40</v>
      </c>
      <c r="CC24" s="439">
        <v>295</v>
      </c>
      <c r="CD24" s="440">
        <v>295</v>
      </c>
      <c r="CE24" s="306">
        <v>10</v>
      </c>
      <c r="CF24" s="306">
        <v>5</v>
      </c>
      <c r="CG24" s="306">
        <v>0</v>
      </c>
      <c r="CH24" s="439">
        <v>310</v>
      </c>
      <c r="CI24" s="440">
        <v>290</v>
      </c>
      <c r="CJ24" s="306">
        <v>10</v>
      </c>
      <c r="CK24" s="306">
        <v>0</v>
      </c>
      <c r="CL24" s="306">
        <v>10</v>
      </c>
      <c r="CM24" s="439">
        <v>305</v>
      </c>
    </row>
    <row r="25" spans="1:91" s="11" customFormat="1" x14ac:dyDescent="0.2">
      <c r="A25" s="20" t="s">
        <v>20</v>
      </c>
      <c r="B25" s="437">
        <v>25</v>
      </c>
      <c r="C25" s="438">
        <v>15</v>
      </c>
      <c r="D25" s="438">
        <v>0</v>
      </c>
      <c r="E25" s="438">
        <v>0</v>
      </c>
      <c r="F25" s="439">
        <v>40</v>
      </c>
      <c r="G25" s="440">
        <v>40</v>
      </c>
      <c r="H25" s="306">
        <v>5</v>
      </c>
      <c r="I25" s="306">
        <v>0</v>
      </c>
      <c r="J25" s="306">
        <v>0</v>
      </c>
      <c r="K25" s="439">
        <v>45</v>
      </c>
      <c r="L25" s="440">
        <v>60</v>
      </c>
      <c r="M25" s="306">
        <v>0</v>
      </c>
      <c r="N25" s="306">
        <v>0</v>
      </c>
      <c r="O25" s="306">
        <v>0</v>
      </c>
      <c r="P25" s="439">
        <v>60</v>
      </c>
      <c r="Q25" s="440">
        <v>40</v>
      </c>
      <c r="R25" s="306">
        <v>5</v>
      </c>
      <c r="S25" s="306">
        <v>5</v>
      </c>
      <c r="T25" s="306">
        <v>0</v>
      </c>
      <c r="U25" s="439">
        <v>50</v>
      </c>
      <c r="V25" s="440">
        <v>35</v>
      </c>
      <c r="W25" s="306">
        <v>5</v>
      </c>
      <c r="X25" s="306">
        <v>10</v>
      </c>
      <c r="Y25" s="306">
        <v>10</v>
      </c>
      <c r="Z25" s="439">
        <v>60</v>
      </c>
      <c r="AA25" s="440">
        <v>30</v>
      </c>
      <c r="AB25" s="306">
        <v>10</v>
      </c>
      <c r="AC25" s="306">
        <v>5</v>
      </c>
      <c r="AD25" s="306">
        <v>5</v>
      </c>
      <c r="AE25" s="439">
        <v>50</v>
      </c>
      <c r="AF25" s="440">
        <v>40</v>
      </c>
      <c r="AG25" s="306">
        <v>10</v>
      </c>
      <c r="AH25" s="306">
        <v>20</v>
      </c>
      <c r="AI25" s="306">
        <v>10</v>
      </c>
      <c r="AJ25" s="439">
        <v>85</v>
      </c>
      <c r="AK25" s="440">
        <v>60</v>
      </c>
      <c r="AL25" s="306">
        <v>10</v>
      </c>
      <c r="AM25" s="306">
        <v>5</v>
      </c>
      <c r="AN25" s="306">
        <v>15</v>
      </c>
      <c r="AO25" s="439">
        <v>90</v>
      </c>
      <c r="AP25" s="440">
        <v>65</v>
      </c>
      <c r="AQ25" s="306">
        <v>20</v>
      </c>
      <c r="AR25" s="306">
        <v>5</v>
      </c>
      <c r="AS25" s="306">
        <v>50</v>
      </c>
      <c r="AT25" s="439">
        <v>140</v>
      </c>
      <c r="AU25" s="440">
        <v>30</v>
      </c>
      <c r="AV25" s="306">
        <v>15</v>
      </c>
      <c r="AW25" s="306">
        <v>0</v>
      </c>
      <c r="AX25" s="306">
        <v>40</v>
      </c>
      <c r="AY25" s="439">
        <v>80</v>
      </c>
      <c r="AZ25" s="440">
        <v>10</v>
      </c>
      <c r="BA25" s="306">
        <v>10</v>
      </c>
      <c r="BB25" s="306">
        <v>0</v>
      </c>
      <c r="BC25" s="306">
        <v>25</v>
      </c>
      <c r="BD25" s="439">
        <v>40</v>
      </c>
      <c r="BE25" s="440">
        <v>20</v>
      </c>
      <c r="BF25" s="306">
        <v>15</v>
      </c>
      <c r="BG25" s="306">
        <v>0</v>
      </c>
      <c r="BH25" s="306">
        <v>15</v>
      </c>
      <c r="BI25" s="439">
        <v>50</v>
      </c>
      <c r="BJ25" s="440">
        <v>20</v>
      </c>
      <c r="BK25" s="306">
        <v>15</v>
      </c>
      <c r="BL25" s="306">
        <v>0</v>
      </c>
      <c r="BM25" s="306">
        <v>40</v>
      </c>
      <c r="BN25" s="439">
        <v>75</v>
      </c>
      <c r="BO25" s="440">
        <v>55</v>
      </c>
      <c r="BP25" s="306">
        <v>20</v>
      </c>
      <c r="BQ25" s="306">
        <v>0</v>
      </c>
      <c r="BR25" s="306">
        <v>5</v>
      </c>
      <c r="BS25" s="439">
        <v>80</v>
      </c>
      <c r="BT25" s="440">
        <v>60</v>
      </c>
      <c r="BU25" s="306">
        <v>0</v>
      </c>
      <c r="BV25" s="306">
        <v>0</v>
      </c>
      <c r="BW25" s="306">
        <v>5</v>
      </c>
      <c r="BX25" s="439">
        <v>65</v>
      </c>
      <c r="BY25" s="440">
        <v>70</v>
      </c>
      <c r="BZ25" s="306">
        <v>0</v>
      </c>
      <c r="CA25" s="306">
        <v>0</v>
      </c>
      <c r="CB25" s="306">
        <v>5</v>
      </c>
      <c r="CC25" s="439">
        <v>75</v>
      </c>
      <c r="CD25" s="440">
        <v>60</v>
      </c>
      <c r="CE25" s="306">
        <v>0</v>
      </c>
      <c r="CF25" s="306">
        <v>0</v>
      </c>
      <c r="CG25" s="306">
        <v>5</v>
      </c>
      <c r="CH25" s="439">
        <v>70</v>
      </c>
      <c r="CI25" s="440">
        <v>50</v>
      </c>
      <c r="CJ25" s="306">
        <v>0</v>
      </c>
      <c r="CK25" s="306">
        <v>0</v>
      </c>
      <c r="CL25" s="306">
        <v>5</v>
      </c>
      <c r="CM25" s="439">
        <v>55</v>
      </c>
    </row>
    <row r="26" spans="1:91" s="11" customFormat="1" ht="20.100000000000001" customHeight="1" x14ac:dyDescent="0.2">
      <c r="A26" s="20" t="s">
        <v>21</v>
      </c>
      <c r="B26" s="437">
        <v>20</v>
      </c>
      <c r="C26" s="438">
        <v>20</v>
      </c>
      <c r="D26" s="438">
        <v>5</v>
      </c>
      <c r="E26" s="438">
        <v>0</v>
      </c>
      <c r="F26" s="439">
        <v>50</v>
      </c>
      <c r="G26" s="440">
        <v>30</v>
      </c>
      <c r="H26" s="306">
        <v>5</v>
      </c>
      <c r="I26" s="306">
        <v>0</v>
      </c>
      <c r="J26" s="306">
        <v>0</v>
      </c>
      <c r="K26" s="439">
        <v>30</v>
      </c>
      <c r="L26" s="440">
        <v>55</v>
      </c>
      <c r="M26" s="306">
        <v>5</v>
      </c>
      <c r="N26" s="306">
        <v>0</v>
      </c>
      <c r="O26" s="306">
        <v>0</v>
      </c>
      <c r="P26" s="439">
        <v>65</v>
      </c>
      <c r="Q26" s="440">
        <v>65</v>
      </c>
      <c r="R26" s="306">
        <v>0</v>
      </c>
      <c r="S26" s="306">
        <v>0</v>
      </c>
      <c r="T26" s="306">
        <v>0</v>
      </c>
      <c r="U26" s="439">
        <v>65</v>
      </c>
      <c r="V26" s="440">
        <v>55</v>
      </c>
      <c r="W26" s="306">
        <v>5</v>
      </c>
      <c r="X26" s="306">
        <v>0</v>
      </c>
      <c r="Y26" s="306">
        <v>0</v>
      </c>
      <c r="Z26" s="439">
        <v>55</v>
      </c>
      <c r="AA26" s="440">
        <v>70</v>
      </c>
      <c r="AB26" s="306">
        <v>0</v>
      </c>
      <c r="AC26" s="306">
        <v>0</v>
      </c>
      <c r="AD26" s="306">
        <v>0</v>
      </c>
      <c r="AE26" s="439">
        <v>70</v>
      </c>
      <c r="AF26" s="440">
        <v>75</v>
      </c>
      <c r="AG26" s="306">
        <v>5</v>
      </c>
      <c r="AH26" s="306">
        <v>0</v>
      </c>
      <c r="AI26" s="306">
        <v>25</v>
      </c>
      <c r="AJ26" s="439">
        <v>100</v>
      </c>
      <c r="AK26" s="440">
        <v>50</v>
      </c>
      <c r="AL26" s="306">
        <v>0</v>
      </c>
      <c r="AM26" s="306">
        <v>0</v>
      </c>
      <c r="AN26" s="306">
        <v>10</v>
      </c>
      <c r="AO26" s="439">
        <v>60</v>
      </c>
      <c r="AP26" s="440">
        <v>30</v>
      </c>
      <c r="AQ26" s="306">
        <v>0</v>
      </c>
      <c r="AR26" s="306">
        <v>0</v>
      </c>
      <c r="AS26" s="306">
        <v>10</v>
      </c>
      <c r="AT26" s="439">
        <v>45</v>
      </c>
      <c r="AU26" s="440">
        <v>25</v>
      </c>
      <c r="AV26" s="306">
        <v>0</v>
      </c>
      <c r="AW26" s="306">
        <v>0</v>
      </c>
      <c r="AX26" s="306">
        <v>20</v>
      </c>
      <c r="AY26" s="439">
        <v>50</v>
      </c>
      <c r="AZ26" s="440">
        <v>25</v>
      </c>
      <c r="BA26" s="306">
        <v>0</v>
      </c>
      <c r="BB26" s="306">
        <v>0</v>
      </c>
      <c r="BC26" s="306">
        <v>5</v>
      </c>
      <c r="BD26" s="439">
        <v>35</v>
      </c>
      <c r="BE26" s="440">
        <v>25</v>
      </c>
      <c r="BF26" s="306">
        <v>0</v>
      </c>
      <c r="BG26" s="306">
        <v>0</v>
      </c>
      <c r="BH26" s="306">
        <v>5</v>
      </c>
      <c r="BI26" s="439">
        <v>30</v>
      </c>
      <c r="BJ26" s="440">
        <v>20</v>
      </c>
      <c r="BK26" s="306">
        <v>0</v>
      </c>
      <c r="BL26" s="306">
        <v>0</v>
      </c>
      <c r="BM26" s="306">
        <v>10</v>
      </c>
      <c r="BN26" s="439">
        <v>30</v>
      </c>
      <c r="BO26" s="440">
        <v>35</v>
      </c>
      <c r="BP26" s="306">
        <v>0</v>
      </c>
      <c r="BQ26" s="306">
        <v>0</v>
      </c>
      <c r="BR26" s="306">
        <v>5</v>
      </c>
      <c r="BS26" s="439">
        <v>40</v>
      </c>
      <c r="BT26" s="440">
        <v>30</v>
      </c>
      <c r="BU26" s="306">
        <v>0</v>
      </c>
      <c r="BV26" s="306">
        <v>0</v>
      </c>
      <c r="BW26" s="306">
        <v>5</v>
      </c>
      <c r="BX26" s="439">
        <v>35</v>
      </c>
      <c r="BY26" s="440">
        <v>20</v>
      </c>
      <c r="BZ26" s="306">
        <v>0</v>
      </c>
      <c r="CA26" s="306">
        <v>0</v>
      </c>
      <c r="CB26" s="306">
        <v>5</v>
      </c>
      <c r="CC26" s="439">
        <v>25</v>
      </c>
      <c r="CD26" s="440">
        <v>60</v>
      </c>
      <c r="CE26" s="306">
        <v>0</v>
      </c>
      <c r="CF26" s="306">
        <v>0</v>
      </c>
      <c r="CG26" s="306">
        <v>10</v>
      </c>
      <c r="CH26" s="439">
        <v>65</v>
      </c>
      <c r="CI26" s="440">
        <v>40</v>
      </c>
      <c r="CJ26" s="306">
        <v>0</v>
      </c>
      <c r="CK26" s="306">
        <v>0</v>
      </c>
      <c r="CL26" s="306">
        <v>5</v>
      </c>
      <c r="CM26" s="439">
        <v>40</v>
      </c>
    </row>
    <row r="27" spans="1:91" s="11" customFormat="1" x14ac:dyDescent="0.2">
      <c r="A27" s="20" t="s">
        <v>22</v>
      </c>
      <c r="B27" s="437">
        <v>100</v>
      </c>
      <c r="C27" s="438">
        <v>0</v>
      </c>
      <c r="D27" s="438">
        <v>0</v>
      </c>
      <c r="E27" s="438">
        <v>0</v>
      </c>
      <c r="F27" s="439">
        <v>100</v>
      </c>
      <c r="G27" s="440">
        <v>160</v>
      </c>
      <c r="H27" s="306">
        <v>0</v>
      </c>
      <c r="I27" s="306">
        <v>0</v>
      </c>
      <c r="J27" s="306">
        <v>0</v>
      </c>
      <c r="K27" s="439">
        <v>160</v>
      </c>
      <c r="L27" s="440">
        <v>240</v>
      </c>
      <c r="M27" s="306">
        <v>0</v>
      </c>
      <c r="N27" s="306">
        <v>0</v>
      </c>
      <c r="O27" s="306">
        <v>0</v>
      </c>
      <c r="P27" s="439">
        <v>240</v>
      </c>
      <c r="Q27" s="440">
        <v>235</v>
      </c>
      <c r="R27" s="306">
        <v>0</v>
      </c>
      <c r="S27" s="306">
        <v>0</v>
      </c>
      <c r="T27" s="306">
        <v>0</v>
      </c>
      <c r="U27" s="439">
        <v>235</v>
      </c>
      <c r="V27" s="440">
        <v>275</v>
      </c>
      <c r="W27" s="306">
        <v>0</v>
      </c>
      <c r="X27" s="306">
        <v>0</v>
      </c>
      <c r="Y27" s="306">
        <v>0</v>
      </c>
      <c r="Z27" s="439">
        <v>275</v>
      </c>
      <c r="AA27" s="440">
        <v>290</v>
      </c>
      <c r="AB27" s="306">
        <v>0</v>
      </c>
      <c r="AC27" s="306">
        <v>0</v>
      </c>
      <c r="AD27" s="306">
        <v>0</v>
      </c>
      <c r="AE27" s="439">
        <v>290</v>
      </c>
      <c r="AF27" s="440">
        <v>320</v>
      </c>
      <c r="AG27" s="306">
        <v>0</v>
      </c>
      <c r="AH27" s="306">
        <v>0</v>
      </c>
      <c r="AI27" s="306">
        <v>5</v>
      </c>
      <c r="AJ27" s="439">
        <v>325</v>
      </c>
      <c r="AK27" s="440">
        <v>295</v>
      </c>
      <c r="AL27" s="306">
        <v>0</v>
      </c>
      <c r="AM27" s="306">
        <v>0</v>
      </c>
      <c r="AN27" s="306">
        <v>5</v>
      </c>
      <c r="AO27" s="439">
        <v>305</v>
      </c>
      <c r="AP27" s="440">
        <v>400</v>
      </c>
      <c r="AQ27" s="306">
        <v>0</v>
      </c>
      <c r="AR27" s="306">
        <v>0</v>
      </c>
      <c r="AS27" s="306">
        <v>0</v>
      </c>
      <c r="AT27" s="439">
        <v>400</v>
      </c>
      <c r="AU27" s="440">
        <v>280</v>
      </c>
      <c r="AV27" s="306">
        <v>0</v>
      </c>
      <c r="AW27" s="306">
        <v>0</v>
      </c>
      <c r="AX27" s="306">
        <v>0</v>
      </c>
      <c r="AY27" s="439">
        <v>280</v>
      </c>
      <c r="AZ27" s="440">
        <v>235</v>
      </c>
      <c r="BA27" s="306">
        <v>0</v>
      </c>
      <c r="BB27" s="306">
        <v>0</v>
      </c>
      <c r="BC27" s="306">
        <v>0</v>
      </c>
      <c r="BD27" s="439">
        <v>235</v>
      </c>
      <c r="BE27" s="440">
        <v>225</v>
      </c>
      <c r="BF27" s="306">
        <v>0</v>
      </c>
      <c r="BG27" s="306">
        <v>0</v>
      </c>
      <c r="BH27" s="306">
        <v>0</v>
      </c>
      <c r="BI27" s="439">
        <v>225</v>
      </c>
      <c r="BJ27" s="440">
        <v>225</v>
      </c>
      <c r="BK27" s="306">
        <v>0</v>
      </c>
      <c r="BL27" s="306">
        <v>0</v>
      </c>
      <c r="BM27" s="306">
        <v>0</v>
      </c>
      <c r="BN27" s="439">
        <v>230</v>
      </c>
      <c r="BO27" s="440">
        <v>230</v>
      </c>
      <c r="BP27" s="306">
        <v>0</v>
      </c>
      <c r="BQ27" s="306">
        <v>0</v>
      </c>
      <c r="BR27" s="306">
        <v>0</v>
      </c>
      <c r="BS27" s="439">
        <v>230</v>
      </c>
      <c r="BT27" s="440">
        <v>265</v>
      </c>
      <c r="BU27" s="306">
        <v>0</v>
      </c>
      <c r="BV27" s="306">
        <v>0</v>
      </c>
      <c r="BW27" s="306">
        <v>0</v>
      </c>
      <c r="BX27" s="439">
        <v>265</v>
      </c>
      <c r="BY27" s="440">
        <v>320</v>
      </c>
      <c r="BZ27" s="306">
        <v>0</v>
      </c>
      <c r="CA27" s="306">
        <v>0</v>
      </c>
      <c r="CB27" s="306">
        <v>0</v>
      </c>
      <c r="CC27" s="439">
        <v>320</v>
      </c>
      <c r="CD27" s="440">
        <v>175</v>
      </c>
      <c r="CE27" s="306">
        <v>0</v>
      </c>
      <c r="CF27" s="306">
        <v>0</v>
      </c>
      <c r="CG27" s="306">
        <v>15</v>
      </c>
      <c r="CH27" s="439">
        <v>195</v>
      </c>
      <c r="CI27" s="440">
        <v>245</v>
      </c>
      <c r="CJ27" s="306">
        <v>0</v>
      </c>
      <c r="CK27" s="306">
        <v>0</v>
      </c>
      <c r="CL27" s="306">
        <v>0</v>
      </c>
      <c r="CM27" s="439">
        <v>245</v>
      </c>
    </row>
    <row r="28" spans="1:91" s="11" customFormat="1" x14ac:dyDescent="0.2">
      <c r="A28" s="20" t="s">
        <v>143</v>
      </c>
      <c r="B28" s="437">
        <v>15</v>
      </c>
      <c r="C28" s="438">
        <v>0</v>
      </c>
      <c r="D28" s="438">
        <v>0</v>
      </c>
      <c r="E28" s="438">
        <v>0</v>
      </c>
      <c r="F28" s="439">
        <v>15</v>
      </c>
      <c r="G28" s="440">
        <v>35</v>
      </c>
      <c r="H28" s="306">
        <v>0</v>
      </c>
      <c r="I28" s="306">
        <v>0</v>
      </c>
      <c r="J28" s="306">
        <v>5</v>
      </c>
      <c r="K28" s="439">
        <v>40</v>
      </c>
      <c r="L28" s="440">
        <v>35</v>
      </c>
      <c r="M28" s="306">
        <v>0</v>
      </c>
      <c r="N28" s="306">
        <v>0</v>
      </c>
      <c r="O28" s="306">
        <v>0</v>
      </c>
      <c r="P28" s="439">
        <v>35</v>
      </c>
      <c r="Q28" s="440">
        <v>50</v>
      </c>
      <c r="R28" s="306">
        <v>0</v>
      </c>
      <c r="S28" s="306">
        <v>5</v>
      </c>
      <c r="T28" s="306">
        <v>0</v>
      </c>
      <c r="U28" s="439">
        <v>50</v>
      </c>
      <c r="V28" s="440">
        <v>40</v>
      </c>
      <c r="W28" s="306">
        <v>0</v>
      </c>
      <c r="X28" s="306">
        <v>0</v>
      </c>
      <c r="Y28" s="306">
        <v>5</v>
      </c>
      <c r="Z28" s="439">
        <v>40</v>
      </c>
      <c r="AA28" s="440">
        <v>45</v>
      </c>
      <c r="AB28" s="306">
        <v>0</v>
      </c>
      <c r="AC28" s="306">
        <v>0</v>
      </c>
      <c r="AD28" s="306">
        <v>0</v>
      </c>
      <c r="AE28" s="439">
        <v>45</v>
      </c>
      <c r="AF28" s="440">
        <v>45</v>
      </c>
      <c r="AG28" s="306">
        <v>0</v>
      </c>
      <c r="AH28" s="306">
        <v>0</v>
      </c>
      <c r="AI28" s="306">
        <v>0</v>
      </c>
      <c r="AJ28" s="439">
        <v>45</v>
      </c>
      <c r="AK28" s="440">
        <v>10</v>
      </c>
      <c r="AL28" s="306">
        <v>0</v>
      </c>
      <c r="AM28" s="306">
        <v>0</v>
      </c>
      <c r="AN28" s="306">
        <v>0</v>
      </c>
      <c r="AO28" s="439">
        <v>15</v>
      </c>
      <c r="AP28" s="440">
        <v>30</v>
      </c>
      <c r="AQ28" s="306">
        <v>0</v>
      </c>
      <c r="AR28" s="306">
        <v>0</v>
      </c>
      <c r="AS28" s="306">
        <v>0</v>
      </c>
      <c r="AT28" s="439">
        <v>30</v>
      </c>
      <c r="AU28" s="440">
        <v>45</v>
      </c>
      <c r="AV28" s="306">
        <v>0</v>
      </c>
      <c r="AW28" s="306">
        <v>0</v>
      </c>
      <c r="AX28" s="306">
        <v>0</v>
      </c>
      <c r="AY28" s="439">
        <v>45</v>
      </c>
      <c r="AZ28" s="440">
        <v>20</v>
      </c>
      <c r="BA28" s="306">
        <v>0</v>
      </c>
      <c r="BB28" s="306">
        <v>0</v>
      </c>
      <c r="BC28" s="306">
        <v>5</v>
      </c>
      <c r="BD28" s="439">
        <v>25</v>
      </c>
      <c r="BE28" s="440">
        <v>15</v>
      </c>
      <c r="BF28" s="306">
        <v>0</v>
      </c>
      <c r="BG28" s="306">
        <v>0</v>
      </c>
      <c r="BH28" s="306">
        <v>0</v>
      </c>
      <c r="BI28" s="439">
        <v>15</v>
      </c>
      <c r="BJ28" s="440">
        <v>0</v>
      </c>
      <c r="BK28" s="306">
        <v>0</v>
      </c>
      <c r="BL28" s="306">
        <v>0</v>
      </c>
      <c r="BM28" s="306">
        <v>10</v>
      </c>
      <c r="BN28" s="439">
        <v>10</v>
      </c>
      <c r="BO28" s="440">
        <v>10</v>
      </c>
      <c r="BP28" s="306">
        <v>0</v>
      </c>
      <c r="BQ28" s="306">
        <v>0</v>
      </c>
      <c r="BR28" s="306">
        <v>0</v>
      </c>
      <c r="BS28" s="439">
        <v>10</v>
      </c>
      <c r="BT28" s="440">
        <v>15</v>
      </c>
      <c r="BU28" s="306">
        <v>0</v>
      </c>
      <c r="BV28" s="306">
        <v>0</v>
      </c>
      <c r="BW28" s="306">
        <v>0</v>
      </c>
      <c r="BX28" s="439">
        <v>15</v>
      </c>
      <c r="BY28" s="440">
        <v>10</v>
      </c>
      <c r="BZ28" s="306">
        <v>0</v>
      </c>
      <c r="CA28" s="306">
        <v>0</v>
      </c>
      <c r="CB28" s="306">
        <v>0</v>
      </c>
      <c r="CC28" s="439">
        <v>10</v>
      </c>
      <c r="CD28" s="440">
        <v>5</v>
      </c>
      <c r="CE28" s="306">
        <v>0</v>
      </c>
      <c r="CF28" s="306">
        <v>0</v>
      </c>
      <c r="CG28" s="306">
        <v>0</v>
      </c>
      <c r="CH28" s="439">
        <v>5</v>
      </c>
      <c r="CI28" s="440">
        <v>5</v>
      </c>
      <c r="CJ28" s="306">
        <v>0</v>
      </c>
      <c r="CK28" s="306">
        <v>0</v>
      </c>
      <c r="CL28" s="306">
        <v>0</v>
      </c>
      <c r="CM28" s="439">
        <v>5</v>
      </c>
    </row>
    <row r="29" spans="1:91" s="11" customFormat="1" x14ac:dyDescent="0.2">
      <c r="A29" s="20" t="s">
        <v>24</v>
      </c>
      <c r="B29" s="437">
        <v>0</v>
      </c>
      <c r="C29" s="438">
        <v>15</v>
      </c>
      <c r="D29" s="438">
        <v>0</v>
      </c>
      <c r="E29" s="438">
        <v>0</v>
      </c>
      <c r="F29" s="439">
        <v>15</v>
      </c>
      <c r="G29" s="440">
        <v>30</v>
      </c>
      <c r="H29" s="306">
        <v>5</v>
      </c>
      <c r="I29" s="306">
        <v>5</v>
      </c>
      <c r="J29" s="306">
        <v>0</v>
      </c>
      <c r="K29" s="439">
        <v>35</v>
      </c>
      <c r="L29" s="440">
        <v>45</v>
      </c>
      <c r="M29" s="306">
        <v>5</v>
      </c>
      <c r="N29" s="306">
        <v>5</v>
      </c>
      <c r="O29" s="306">
        <v>0</v>
      </c>
      <c r="P29" s="439">
        <v>55</v>
      </c>
      <c r="Q29" s="440">
        <v>65</v>
      </c>
      <c r="R29" s="306">
        <v>10</v>
      </c>
      <c r="S29" s="306">
        <v>20</v>
      </c>
      <c r="T29" s="306">
        <v>0</v>
      </c>
      <c r="U29" s="439">
        <v>100</v>
      </c>
      <c r="V29" s="440">
        <v>100</v>
      </c>
      <c r="W29" s="306">
        <v>5</v>
      </c>
      <c r="X29" s="306">
        <v>10</v>
      </c>
      <c r="Y29" s="306">
        <v>0</v>
      </c>
      <c r="Z29" s="439">
        <v>115</v>
      </c>
      <c r="AA29" s="440">
        <v>145</v>
      </c>
      <c r="AB29" s="306">
        <v>0</v>
      </c>
      <c r="AC29" s="306">
        <v>20</v>
      </c>
      <c r="AD29" s="306">
        <v>0</v>
      </c>
      <c r="AE29" s="439">
        <v>165</v>
      </c>
      <c r="AF29" s="440">
        <v>200</v>
      </c>
      <c r="AG29" s="306">
        <v>0</v>
      </c>
      <c r="AH29" s="306">
        <v>30</v>
      </c>
      <c r="AI29" s="306">
        <v>0</v>
      </c>
      <c r="AJ29" s="439">
        <v>230</v>
      </c>
      <c r="AK29" s="440">
        <v>115</v>
      </c>
      <c r="AL29" s="306">
        <v>0</v>
      </c>
      <c r="AM29" s="306">
        <v>30</v>
      </c>
      <c r="AN29" s="306">
        <v>50</v>
      </c>
      <c r="AO29" s="439">
        <v>190</v>
      </c>
      <c r="AP29" s="440">
        <v>130</v>
      </c>
      <c r="AQ29" s="306">
        <v>0</v>
      </c>
      <c r="AR29" s="306">
        <v>5</v>
      </c>
      <c r="AS29" s="306">
        <v>90</v>
      </c>
      <c r="AT29" s="439">
        <v>230</v>
      </c>
      <c r="AU29" s="440">
        <v>130</v>
      </c>
      <c r="AV29" s="306">
        <v>10</v>
      </c>
      <c r="AW29" s="306">
        <v>0</v>
      </c>
      <c r="AX29" s="306">
        <v>85</v>
      </c>
      <c r="AY29" s="439">
        <v>225</v>
      </c>
      <c r="AZ29" s="440">
        <v>110</v>
      </c>
      <c r="BA29" s="306">
        <v>10</v>
      </c>
      <c r="BB29" s="306">
        <v>0</v>
      </c>
      <c r="BC29" s="306">
        <v>55</v>
      </c>
      <c r="BD29" s="439">
        <v>180</v>
      </c>
      <c r="BE29" s="440">
        <v>120</v>
      </c>
      <c r="BF29" s="306">
        <v>15</v>
      </c>
      <c r="BG29" s="306">
        <v>0</v>
      </c>
      <c r="BH29" s="306">
        <v>50</v>
      </c>
      <c r="BI29" s="439">
        <v>190</v>
      </c>
      <c r="BJ29" s="440">
        <v>105</v>
      </c>
      <c r="BK29" s="306">
        <v>10</v>
      </c>
      <c r="BL29" s="306">
        <v>0</v>
      </c>
      <c r="BM29" s="306">
        <v>10</v>
      </c>
      <c r="BN29" s="439">
        <v>125</v>
      </c>
      <c r="BO29" s="440">
        <v>85</v>
      </c>
      <c r="BP29" s="306">
        <v>10</v>
      </c>
      <c r="BQ29" s="306">
        <v>0</v>
      </c>
      <c r="BR29" s="306">
        <v>5</v>
      </c>
      <c r="BS29" s="439">
        <v>100</v>
      </c>
      <c r="BT29" s="440">
        <v>75</v>
      </c>
      <c r="BU29" s="306">
        <v>10</v>
      </c>
      <c r="BV29" s="306">
        <v>0</v>
      </c>
      <c r="BW29" s="306">
        <v>0</v>
      </c>
      <c r="BX29" s="439">
        <v>85</v>
      </c>
      <c r="BY29" s="440">
        <v>45</v>
      </c>
      <c r="BZ29" s="306">
        <v>0</v>
      </c>
      <c r="CA29" s="306">
        <v>0</v>
      </c>
      <c r="CB29" s="306">
        <v>0</v>
      </c>
      <c r="CC29" s="439">
        <v>45</v>
      </c>
      <c r="CD29" s="440">
        <v>40</v>
      </c>
      <c r="CE29" s="306">
        <v>0</v>
      </c>
      <c r="CF29" s="306">
        <v>0</v>
      </c>
      <c r="CG29" s="306">
        <v>0</v>
      </c>
      <c r="CH29" s="439">
        <v>40</v>
      </c>
      <c r="CI29" s="440">
        <v>25</v>
      </c>
      <c r="CJ29" s="306">
        <v>0</v>
      </c>
      <c r="CK29" s="306">
        <v>5</v>
      </c>
      <c r="CL29" s="306">
        <v>0</v>
      </c>
      <c r="CM29" s="439">
        <v>25</v>
      </c>
    </row>
    <row r="30" spans="1:91" s="11" customFormat="1" ht="20.100000000000001" customHeight="1" x14ac:dyDescent="0.2">
      <c r="A30" s="20" t="s">
        <v>25</v>
      </c>
      <c r="B30" s="437">
        <v>75</v>
      </c>
      <c r="C30" s="438">
        <v>5</v>
      </c>
      <c r="D30" s="438">
        <v>15</v>
      </c>
      <c r="E30" s="438">
        <v>0</v>
      </c>
      <c r="F30" s="439">
        <v>95</v>
      </c>
      <c r="G30" s="440">
        <v>95</v>
      </c>
      <c r="H30" s="306">
        <v>0</v>
      </c>
      <c r="I30" s="306">
        <v>25</v>
      </c>
      <c r="J30" s="306">
        <v>0</v>
      </c>
      <c r="K30" s="439">
        <v>120</v>
      </c>
      <c r="L30" s="440">
        <v>110</v>
      </c>
      <c r="M30" s="306">
        <v>0</v>
      </c>
      <c r="N30" s="306">
        <v>20</v>
      </c>
      <c r="O30" s="306">
        <v>0</v>
      </c>
      <c r="P30" s="439">
        <v>130</v>
      </c>
      <c r="Q30" s="440">
        <v>95</v>
      </c>
      <c r="R30" s="306">
        <v>0</v>
      </c>
      <c r="S30" s="306">
        <v>10</v>
      </c>
      <c r="T30" s="306">
        <v>0</v>
      </c>
      <c r="U30" s="439">
        <v>105</v>
      </c>
      <c r="V30" s="440">
        <v>125</v>
      </c>
      <c r="W30" s="306">
        <v>0</v>
      </c>
      <c r="X30" s="306">
        <v>0</v>
      </c>
      <c r="Y30" s="306">
        <v>0</v>
      </c>
      <c r="Z30" s="439">
        <v>125</v>
      </c>
      <c r="AA30" s="440">
        <v>125</v>
      </c>
      <c r="AB30" s="306">
        <v>0</v>
      </c>
      <c r="AC30" s="306">
        <v>0</v>
      </c>
      <c r="AD30" s="306">
        <v>0</v>
      </c>
      <c r="AE30" s="439">
        <v>125</v>
      </c>
      <c r="AF30" s="440">
        <v>80</v>
      </c>
      <c r="AG30" s="306">
        <v>0</v>
      </c>
      <c r="AH30" s="306">
        <v>0</v>
      </c>
      <c r="AI30" s="306">
        <v>0</v>
      </c>
      <c r="AJ30" s="439">
        <v>80</v>
      </c>
      <c r="AK30" s="440">
        <v>80</v>
      </c>
      <c r="AL30" s="306">
        <v>0</v>
      </c>
      <c r="AM30" s="306">
        <v>0</v>
      </c>
      <c r="AN30" s="306">
        <v>0</v>
      </c>
      <c r="AO30" s="439">
        <v>80</v>
      </c>
      <c r="AP30" s="440">
        <v>55</v>
      </c>
      <c r="AQ30" s="306">
        <v>0</v>
      </c>
      <c r="AR30" s="306">
        <v>0</v>
      </c>
      <c r="AS30" s="306">
        <v>0</v>
      </c>
      <c r="AT30" s="439">
        <v>55</v>
      </c>
      <c r="AU30" s="440">
        <v>55</v>
      </c>
      <c r="AV30" s="306">
        <v>0</v>
      </c>
      <c r="AW30" s="306">
        <v>0</v>
      </c>
      <c r="AX30" s="306">
        <v>0</v>
      </c>
      <c r="AY30" s="439">
        <v>55</v>
      </c>
      <c r="AZ30" s="440">
        <v>45</v>
      </c>
      <c r="BA30" s="306">
        <v>0</v>
      </c>
      <c r="BB30" s="306">
        <v>0</v>
      </c>
      <c r="BC30" s="306">
        <v>0</v>
      </c>
      <c r="BD30" s="439">
        <v>45</v>
      </c>
      <c r="BE30" s="440">
        <v>40</v>
      </c>
      <c r="BF30" s="306">
        <v>0</v>
      </c>
      <c r="BG30" s="306">
        <v>0</v>
      </c>
      <c r="BH30" s="306">
        <v>0</v>
      </c>
      <c r="BI30" s="439">
        <v>40</v>
      </c>
      <c r="BJ30" s="440">
        <v>30</v>
      </c>
      <c r="BK30" s="306">
        <v>0</v>
      </c>
      <c r="BL30" s="306">
        <v>0</v>
      </c>
      <c r="BM30" s="306">
        <v>0</v>
      </c>
      <c r="BN30" s="439">
        <v>30</v>
      </c>
      <c r="BO30" s="440">
        <v>30</v>
      </c>
      <c r="BP30" s="306">
        <v>0</v>
      </c>
      <c r="BQ30" s="306">
        <v>0</v>
      </c>
      <c r="BR30" s="306">
        <v>0</v>
      </c>
      <c r="BS30" s="439">
        <v>30</v>
      </c>
      <c r="BT30" s="440">
        <v>35</v>
      </c>
      <c r="BU30" s="306">
        <v>0</v>
      </c>
      <c r="BV30" s="306">
        <v>0</v>
      </c>
      <c r="BW30" s="306">
        <v>0</v>
      </c>
      <c r="BX30" s="439">
        <v>35</v>
      </c>
      <c r="BY30" s="440">
        <v>35</v>
      </c>
      <c r="BZ30" s="306">
        <v>0</v>
      </c>
      <c r="CA30" s="306">
        <v>0</v>
      </c>
      <c r="CB30" s="306">
        <v>0</v>
      </c>
      <c r="CC30" s="439">
        <v>35</v>
      </c>
      <c r="CD30" s="440">
        <v>50</v>
      </c>
      <c r="CE30" s="306">
        <v>0</v>
      </c>
      <c r="CF30" s="306">
        <v>0</v>
      </c>
      <c r="CG30" s="306">
        <v>0</v>
      </c>
      <c r="CH30" s="439">
        <v>50</v>
      </c>
      <c r="CI30" s="440">
        <v>35</v>
      </c>
      <c r="CJ30" s="306">
        <v>0</v>
      </c>
      <c r="CK30" s="306">
        <v>0</v>
      </c>
      <c r="CL30" s="306">
        <v>0</v>
      </c>
      <c r="CM30" s="439">
        <v>35</v>
      </c>
    </row>
    <row r="31" spans="1:91" s="11" customFormat="1" x14ac:dyDescent="0.2">
      <c r="A31" s="20" t="s">
        <v>144</v>
      </c>
      <c r="B31" s="437">
        <v>20</v>
      </c>
      <c r="C31" s="438">
        <v>0</v>
      </c>
      <c r="D31" s="438">
        <v>0</v>
      </c>
      <c r="E31" s="438">
        <v>0</v>
      </c>
      <c r="F31" s="439">
        <v>20</v>
      </c>
      <c r="G31" s="440">
        <v>5</v>
      </c>
      <c r="H31" s="306">
        <v>0</v>
      </c>
      <c r="I31" s="306">
        <v>0</v>
      </c>
      <c r="J31" s="306">
        <v>0</v>
      </c>
      <c r="K31" s="439">
        <v>5</v>
      </c>
      <c r="L31" s="440">
        <v>15</v>
      </c>
      <c r="M31" s="306">
        <v>0</v>
      </c>
      <c r="N31" s="306">
        <v>0</v>
      </c>
      <c r="O31" s="306">
        <v>0</v>
      </c>
      <c r="P31" s="439">
        <v>15</v>
      </c>
      <c r="Q31" s="440">
        <v>15</v>
      </c>
      <c r="R31" s="306">
        <v>0</v>
      </c>
      <c r="S31" s="306">
        <v>0</v>
      </c>
      <c r="T31" s="306">
        <v>0</v>
      </c>
      <c r="U31" s="439">
        <v>15</v>
      </c>
      <c r="V31" s="440">
        <v>30</v>
      </c>
      <c r="W31" s="306">
        <v>0</v>
      </c>
      <c r="X31" s="306">
        <v>0</v>
      </c>
      <c r="Y31" s="306">
        <v>0</v>
      </c>
      <c r="Z31" s="439">
        <v>30</v>
      </c>
      <c r="AA31" s="440">
        <v>55</v>
      </c>
      <c r="AB31" s="306">
        <v>0</v>
      </c>
      <c r="AC31" s="306">
        <v>0</v>
      </c>
      <c r="AD31" s="306">
        <v>0</v>
      </c>
      <c r="AE31" s="439">
        <v>55</v>
      </c>
      <c r="AF31" s="440">
        <v>40</v>
      </c>
      <c r="AG31" s="306">
        <v>0</v>
      </c>
      <c r="AH31" s="306">
        <v>10</v>
      </c>
      <c r="AI31" s="306">
        <v>0</v>
      </c>
      <c r="AJ31" s="439">
        <v>55</v>
      </c>
      <c r="AK31" s="440">
        <v>50</v>
      </c>
      <c r="AL31" s="306">
        <v>0</v>
      </c>
      <c r="AM31" s="306">
        <v>0</v>
      </c>
      <c r="AN31" s="306">
        <v>0</v>
      </c>
      <c r="AO31" s="439">
        <v>50</v>
      </c>
      <c r="AP31" s="440">
        <v>50</v>
      </c>
      <c r="AQ31" s="306">
        <v>0</v>
      </c>
      <c r="AR31" s="306">
        <v>0</v>
      </c>
      <c r="AS31" s="306">
        <v>0</v>
      </c>
      <c r="AT31" s="439">
        <v>50</v>
      </c>
      <c r="AU31" s="440">
        <v>35</v>
      </c>
      <c r="AV31" s="306">
        <v>0</v>
      </c>
      <c r="AW31" s="306">
        <v>0</v>
      </c>
      <c r="AX31" s="306">
        <v>0</v>
      </c>
      <c r="AY31" s="439">
        <v>35</v>
      </c>
      <c r="AZ31" s="440">
        <v>45</v>
      </c>
      <c r="BA31" s="306">
        <v>0</v>
      </c>
      <c r="BB31" s="306">
        <v>0</v>
      </c>
      <c r="BC31" s="306">
        <v>0</v>
      </c>
      <c r="BD31" s="439">
        <v>45</v>
      </c>
      <c r="BE31" s="440">
        <v>40</v>
      </c>
      <c r="BF31" s="306">
        <v>0</v>
      </c>
      <c r="BG31" s="306">
        <v>0</v>
      </c>
      <c r="BH31" s="306">
        <v>0</v>
      </c>
      <c r="BI31" s="439">
        <v>40</v>
      </c>
      <c r="BJ31" s="440">
        <v>40</v>
      </c>
      <c r="BK31" s="306">
        <v>0</v>
      </c>
      <c r="BL31" s="306">
        <v>0</v>
      </c>
      <c r="BM31" s="306">
        <v>0</v>
      </c>
      <c r="BN31" s="439">
        <v>40</v>
      </c>
      <c r="BO31" s="440">
        <v>0</v>
      </c>
      <c r="BP31" s="306">
        <v>0</v>
      </c>
      <c r="BQ31" s="306">
        <v>0</v>
      </c>
      <c r="BR31" s="306">
        <v>40</v>
      </c>
      <c r="BS31" s="439">
        <v>40</v>
      </c>
      <c r="BT31" s="440">
        <v>0</v>
      </c>
      <c r="BU31" s="306">
        <v>0</v>
      </c>
      <c r="BV31" s="306">
        <v>0</v>
      </c>
      <c r="BW31" s="306">
        <v>35</v>
      </c>
      <c r="BX31" s="439">
        <v>40</v>
      </c>
      <c r="BY31" s="440">
        <v>5</v>
      </c>
      <c r="BZ31" s="306">
        <v>0</v>
      </c>
      <c r="CA31" s="306">
        <v>0</v>
      </c>
      <c r="CB31" s="306">
        <v>35</v>
      </c>
      <c r="CC31" s="439">
        <v>40</v>
      </c>
      <c r="CD31" s="440">
        <v>5</v>
      </c>
      <c r="CE31" s="306">
        <v>0</v>
      </c>
      <c r="CF31" s="306">
        <v>0</v>
      </c>
      <c r="CG31" s="306">
        <v>35</v>
      </c>
      <c r="CH31" s="439">
        <v>40</v>
      </c>
      <c r="CI31" s="440">
        <v>15</v>
      </c>
      <c r="CJ31" s="306">
        <v>0</v>
      </c>
      <c r="CK31" s="306">
        <v>0</v>
      </c>
      <c r="CL31" s="306">
        <v>40</v>
      </c>
      <c r="CM31" s="439">
        <v>50</v>
      </c>
    </row>
    <row r="32" spans="1:91" s="11" customFormat="1" x14ac:dyDescent="0.2">
      <c r="A32" s="20" t="s">
        <v>27</v>
      </c>
      <c r="B32" s="437">
        <v>45</v>
      </c>
      <c r="C32" s="438">
        <v>0</v>
      </c>
      <c r="D32" s="438">
        <v>0</v>
      </c>
      <c r="E32" s="438">
        <v>5</v>
      </c>
      <c r="F32" s="439">
        <v>50</v>
      </c>
      <c r="G32" s="440">
        <v>40</v>
      </c>
      <c r="H32" s="306">
        <v>0</v>
      </c>
      <c r="I32" s="306">
        <v>0</v>
      </c>
      <c r="J32" s="306">
        <v>5</v>
      </c>
      <c r="K32" s="439">
        <v>45</v>
      </c>
      <c r="L32" s="440">
        <v>45</v>
      </c>
      <c r="M32" s="306">
        <v>0</v>
      </c>
      <c r="N32" s="306">
        <v>0</v>
      </c>
      <c r="O32" s="306">
        <v>10</v>
      </c>
      <c r="P32" s="439">
        <v>55</v>
      </c>
      <c r="Q32" s="440">
        <v>60</v>
      </c>
      <c r="R32" s="306">
        <v>0</v>
      </c>
      <c r="S32" s="306">
        <v>0</v>
      </c>
      <c r="T32" s="306">
        <v>5</v>
      </c>
      <c r="U32" s="439">
        <v>65</v>
      </c>
      <c r="V32" s="440">
        <v>55</v>
      </c>
      <c r="W32" s="306">
        <v>0</v>
      </c>
      <c r="X32" s="306">
        <v>0</v>
      </c>
      <c r="Y32" s="306">
        <v>5</v>
      </c>
      <c r="Z32" s="439">
        <v>60</v>
      </c>
      <c r="AA32" s="440">
        <v>50</v>
      </c>
      <c r="AB32" s="306">
        <v>0</v>
      </c>
      <c r="AC32" s="306">
        <v>0</v>
      </c>
      <c r="AD32" s="306">
        <v>5</v>
      </c>
      <c r="AE32" s="439">
        <v>55</v>
      </c>
      <c r="AF32" s="440">
        <v>40</v>
      </c>
      <c r="AG32" s="306">
        <v>0</v>
      </c>
      <c r="AH32" s="306">
        <v>0</v>
      </c>
      <c r="AI32" s="306">
        <v>0</v>
      </c>
      <c r="AJ32" s="439">
        <v>40</v>
      </c>
      <c r="AK32" s="440">
        <v>25</v>
      </c>
      <c r="AL32" s="306">
        <v>0</v>
      </c>
      <c r="AM32" s="306">
        <v>0</v>
      </c>
      <c r="AN32" s="306">
        <v>0</v>
      </c>
      <c r="AO32" s="439">
        <v>25</v>
      </c>
      <c r="AP32" s="440">
        <v>20</v>
      </c>
      <c r="AQ32" s="306">
        <v>0</v>
      </c>
      <c r="AR32" s="306">
        <v>0</v>
      </c>
      <c r="AS32" s="306">
        <v>0</v>
      </c>
      <c r="AT32" s="439">
        <v>20</v>
      </c>
      <c r="AU32" s="440">
        <v>10</v>
      </c>
      <c r="AV32" s="306">
        <v>0</v>
      </c>
      <c r="AW32" s="306">
        <v>0</v>
      </c>
      <c r="AX32" s="306">
        <v>0</v>
      </c>
      <c r="AY32" s="439">
        <v>15</v>
      </c>
      <c r="AZ32" s="440">
        <v>20</v>
      </c>
      <c r="BA32" s="306">
        <v>0</v>
      </c>
      <c r="BB32" s="306">
        <v>0</v>
      </c>
      <c r="BC32" s="306">
        <v>0</v>
      </c>
      <c r="BD32" s="439">
        <v>20</v>
      </c>
      <c r="BE32" s="440">
        <v>20</v>
      </c>
      <c r="BF32" s="306">
        <v>0</v>
      </c>
      <c r="BG32" s="306">
        <v>0</v>
      </c>
      <c r="BH32" s="306">
        <v>5</v>
      </c>
      <c r="BI32" s="439">
        <v>25</v>
      </c>
      <c r="BJ32" s="440">
        <v>25</v>
      </c>
      <c r="BK32" s="306">
        <v>0</v>
      </c>
      <c r="BL32" s="306">
        <v>0</v>
      </c>
      <c r="BM32" s="306">
        <v>5</v>
      </c>
      <c r="BN32" s="439">
        <v>30</v>
      </c>
      <c r="BO32" s="440">
        <v>35</v>
      </c>
      <c r="BP32" s="306">
        <v>0</v>
      </c>
      <c r="BQ32" s="306">
        <v>0</v>
      </c>
      <c r="BR32" s="306">
        <v>0</v>
      </c>
      <c r="BS32" s="439">
        <v>40</v>
      </c>
      <c r="BT32" s="440">
        <v>45</v>
      </c>
      <c r="BU32" s="306">
        <v>0</v>
      </c>
      <c r="BV32" s="306">
        <v>0</v>
      </c>
      <c r="BW32" s="306">
        <v>0</v>
      </c>
      <c r="BX32" s="439">
        <v>45</v>
      </c>
      <c r="BY32" s="440">
        <v>40</v>
      </c>
      <c r="BZ32" s="306">
        <v>0</v>
      </c>
      <c r="CA32" s="306">
        <v>0</v>
      </c>
      <c r="CB32" s="306">
        <v>0</v>
      </c>
      <c r="CC32" s="439">
        <v>40</v>
      </c>
      <c r="CD32" s="440">
        <v>20</v>
      </c>
      <c r="CE32" s="306">
        <v>0</v>
      </c>
      <c r="CF32" s="306">
        <v>0</v>
      </c>
      <c r="CG32" s="306">
        <v>0</v>
      </c>
      <c r="CH32" s="439">
        <v>20</v>
      </c>
      <c r="CI32" s="440">
        <v>10</v>
      </c>
      <c r="CJ32" s="306">
        <v>0</v>
      </c>
      <c r="CK32" s="306">
        <v>0</v>
      </c>
      <c r="CL32" s="306">
        <v>0</v>
      </c>
      <c r="CM32" s="439">
        <v>10</v>
      </c>
    </row>
    <row r="33" spans="1:91" s="11" customFormat="1" x14ac:dyDescent="0.2">
      <c r="A33" s="20" t="s">
        <v>28</v>
      </c>
      <c r="B33" s="437">
        <v>50</v>
      </c>
      <c r="C33" s="438">
        <v>25</v>
      </c>
      <c r="D33" s="438">
        <v>10</v>
      </c>
      <c r="E33" s="438">
        <v>0</v>
      </c>
      <c r="F33" s="439">
        <v>90</v>
      </c>
      <c r="G33" s="440">
        <v>50</v>
      </c>
      <c r="H33" s="306">
        <v>10</v>
      </c>
      <c r="I33" s="306">
        <v>5</v>
      </c>
      <c r="J33" s="306">
        <v>0</v>
      </c>
      <c r="K33" s="439">
        <v>65</v>
      </c>
      <c r="L33" s="440">
        <v>60</v>
      </c>
      <c r="M33" s="306">
        <v>20</v>
      </c>
      <c r="N33" s="306">
        <v>5</v>
      </c>
      <c r="O33" s="306">
        <v>0</v>
      </c>
      <c r="P33" s="439">
        <v>80</v>
      </c>
      <c r="Q33" s="440">
        <v>35</v>
      </c>
      <c r="R33" s="306">
        <v>10</v>
      </c>
      <c r="S33" s="306">
        <v>0</v>
      </c>
      <c r="T33" s="306">
        <v>0</v>
      </c>
      <c r="U33" s="439">
        <v>45</v>
      </c>
      <c r="V33" s="440">
        <v>75</v>
      </c>
      <c r="W33" s="306">
        <v>5</v>
      </c>
      <c r="X33" s="306">
        <v>0</v>
      </c>
      <c r="Y33" s="306">
        <v>15</v>
      </c>
      <c r="Z33" s="439">
        <v>95</v>
      </c>
      <c r="AA33" s="440">
        <v>80</v>
      </c>
      <c r="AB33" s="306">
        <v>5</v>
      </c>
      <c r="AC33" s="306">
        <v>0</v>
      </c>
      <c r="AD33" s="306">
        <v>25</v>
      </c>
      <c r="AE33" s="439">
        <v>110</v>
      </c>
      <c r="AF33" s="440">
        <v>95</v>
      </c>
      <c r="AG33" s="306">
        <v>5</v>
      </c>
      <c r="AH33" s="306">
        <v>0</v>
      </c>
      <c r="AI33" s="306">
        <v>0</v>
      </c>
      <c r="AJ33" s="439">
        <v>105</v>
      </c>
      <c r="AK33" s="440">
        <v>100</v>
      </c>
      <c r="AL33" s="306">
        <v>5</v>
      </c>
      <c r="AM33" s="306">
        <v>0</v>
      </c>
      <c r="AN33" s="306">
        <v>5</v>
      </c>
      <c r="AO33" s="439">
        <v>115</v>
      </c>
      <c r="AP33" s="440">
        <v>125</v>
      </c>
      <c r="AQ33" s="306">
        <v>0</v>
      </c>
      <c r="AR33" s="306">
        <v>0</v>
      </c>
      <c r="AS33" s="306">
        <v>5</v>
      </c>
      <c r="AT33" s="439">
        <v>130</v>
      </c>
      <c r="AU33" s="440">
        <v>85</v>
      </c>
      <c r="AV33" s="306">
        <v>0</v>
      </c>
      <c r="AW33" s="306">
        <v>0</v>
      </c>
      <c r="AX33" s="306">
        <v>0</v>
      </c>
      <c r="AY33" s="439">
        <v>90</v>
      </c>
      <c r="AZ33" s="440">
        <v>100</v>
      </c>
      <c r="BA33" s="306">
        <v>5</v>
      </c>
      <c r="BB33" s="306">
        <v>0</v>
      </c>
      <c r="BC33" s="306">
        <v>5</v>
      </c>
      <c r="BD33" s="439">
        <v>110</v>
      </c>
      <c r="BE33" s="440">
        <v>80</v>
      </c>
      <c r="BF33" s="306">
        <v>0</v>
      </c>
      <c r="BG33" s="306">
        <v>0</v>
      </c>
      <c r="BH33" s="306">
        <v>10</v>
      </c>
      <c r="BI33" s="439">
        <v>90</v>
      </c>
      <c r="BJ33" s="440">
        <v>30</v>
      </c>
      <c r="BK33" s="306">
        <v>5</v>
      </c>
      <c r="BL33" s="306">
        <v>0</v>
      </c>
      <c r="BM33" s="306">
        <v>25</v>
      </c>
      <c r="BN33" s="439">
        <v>55</v>
      </c>
      <c r="BO33" s="440">
        <v>50</v>
      </c>
      <c r="BP33" s="306">
        <v>0</v>
      </c>
      <c r="BQ33" s="306">
        <v>0</v>
      </c>
      <c r="BR33" s="306">
        <v>30</v>
      </c>
      <c r="BS33" s="439">
        <v>80</v>
      </c>
      <c r="BT33" s="440">
        <v>35</v>
      </c>
      <c r="BU33" s="306">
        <v>0</v>
      </c>
      <c r="BV33" s="306">
        <v>0</v>
      </c>
      <c r="BW33" s="306">
        <v>35</v>
      </c>
      <c r="BX33" s="439">
        <v>70</v>
      </c>
      <c r="BY33" s="440">
        <v>30</v>
      </c>
      <c r="BZ33" s="306">
        <v>0</v>
      </c>
      <c r="CA33" s="306">
        <v>0</v>
      </c>
      <c r="CB33" s="306">
        <v>35</v>
      </c>
      <c r="CC33" s="439">
        <v>65</v>
      </c>
      <c r="CD33" s="440">
        <v>50</v>
      </c>
      <c r="CE33" s="306">
        <v>0</v>
      </c>
      <c r="CF33" s="306">
        <v>0</v>
      </c>
      <c r="CG33" s="306">
        <v>20</v>
      </c>
      <c r="CH33" s="439">
        <v>70</v>
      </c>
      <c r="CI33" s="440">
        <v>55</v>
      </c>
      <c r="CJ33" s="306">
        <v>0</v>
      </c>
      <c r="CK33" s="306">
        <v>0</v>
      </c>
      <c r="CL33" s="306">
        <v>30</v>
      </c>
      <c r="CM33" s="439">
        <v>90</v>
      </c>
    </row>
    <row r="34" spans="1:91" s="11" customFormat="1" ht="20.100000000000001" customHeight="1" x14ac:dyDescent="0.2">
      <c r="A34" s="20" t="s">
        <v>29</v>
      </c>
      <c r="B34" s="437">
        <v>155</v>
      </c>
      <c r="C34" s="438">
        <v>0</v>
      </c>
      <c r="D34" s="438">
        <v>20</v>
      </c>
      <c r="E34" s="438">
        <v>0</v>
      </c>
      <c r="F34" s="439">
        <v>175</v>
      </c>
      <c r="G34" s="440">
        <v>165</v>
      </c>
      <c r="H34" s="306">
        <v>15</v>
      </c>
      <c r="I34" s="306">
        <v>30</v>
      </c>
      <c r="J34" s="306">
        <v>20</v>
      </c>
      <c r="K34" s="439">
        <v>230</v>
      </c>
      <c r="L34" s="440">
        <v>160</v>
      </c>
      <c r="M34" s="306">
        <v>35</v>
      </c>
      <c r="N34" s="306">
        <v>30</v>
      </c>
      <c r="O34" s="306">
        <v>60</v>
      </c>
      <c r="P34" s="439">
        <v>285</v>
      </c>
      <c r="Q34" s="440">
        <v>130</v>
      </c>
      <c r="R34" s="306">
        <v>15</v>
      </c>
      <c r="S34" s="306">
        <v>15</v>
      </c>
      <c r="T34" s="306">
        <v>60</v>
      </c>
      <c r="U34" s="439">
        <v>220</v>
      </c>
      <c r="V34" s="440">
        <v>110</v>
      </c>
      <c r="W34" s="306">
        <v>0</v>
      </c>
      <c r="X34" s="306">
        <v>5</v>
      </c>
      <c r="Y34" s="306">
        <v>100</v>
      </c>
      <c r="Z34" s="439">
        <v>220</v>
      </c>
      <c r="AA34" s="440">
        <v>70</v>
      </c>
      <c r="AB34" s="306">
        <v>5</v>
      </c>
      <c r="AC34" s="306">
        <v>10</v>
      </c>
      <c r="AD34" s="306">
        <v>150</v>
      </c>
      <c r="AE34" s="439">
        <v>230</v>
      </c>
      <c r="AF34" s="440">
        <v>85</v>
      </c>
      <c r="AG34" s="306">
        <v>5</v>
      </c>
      <c r="AH34" s="306">
        <v>10</v>
      </c>
      <c r="AI34" s="306">
        <v>160</v>
      </c>
      <c r="AJ34" s="439">
        <v>255</v>
      </c>
      <c r="AK34" s="440">
        <v>65</v>
      </c>
      <c r="AL34" s="306">
        <v>0</v>
      </c>
      <c r="AM34" s="306">
        <v>10</v>
      </c>
      <c r="AN34" s="306">
        <v>170</v>
      </c>
      <c r="AO34" s="439">
        <v>245</v>
      </c>
      <c r="AP34" s="440">
        <v>310</v>
      </c>
      <c r="AQ34" s="306">
        <v>5</v>
      </c>
      <c r="AR34" s="306">
        <v>5</v>
      </c>
      <c r="AS34" s="306">
        <v>15</v>
      </c>
      <c r="AT34" s="439">
        <v>340</v>
      </c>
      <c r="AU34" s="440">
        <v>415</v>
      </c>
      <c r="AV34" s="306">
        <v>0</v>
      </c>
      <c r="AW34" s="306">
        <v>5</v>
      </c>
      <c r="AX34" s="306">
        <v>20</v>
      </c>
      <c r="AY34" s="439">
        <v>440</v>
      </c>
      <c r="AZ34" s="440">
        <v>580</v>
      </c>
      <c r="BA34" s="306">
        <v>0</v>
      </c>
      <c r="BB34" s="306">
        <v>5</v>
      </c>
      <c r="BC34" s="306">
        <v>20</v>
      </c>
      <c r="BD34" s="439">
        <v>605</v>
      </c>
      <c r="BE34" s="440">
        <v>340</v>
      </c>
      <c r="BF34" s="306">
        <v>0</v>
      </c>
      <c r="BG34" s="306">
        <v>0</v>
      </c>
      <c r="BH34" s="306">
        <v>10</v>
      </c>
      <c r="BI34" s="439">
        <v>355</v>
      </c>
      <c r="BJ34" s="440">
        <v>330</v>
      </c>
      <c r="BK34" s="306">
        <v>5</v>
      </c>
      <c r="BL34" s="306">
        <v>0</v>
      </c>
      <c r="BM34" s="306">
        <v>10</v>
      </c>
      <c r="BN34" s="439">
        <v>350</v>
      </c>
      <c r="BO34" s="440">
        <v>355</v>
      </c>
      <c r="BP34" s="306">
        <v>5</v>
      </c>
      <c r="BQ34" s="306">
        <v>0</v>
      </c>
      <c r="BR34" s="306">
        <v>20</v>
      </c>
      <c r="BS34" s="439">
        <v>385</v>
      </c>
      <c r="BT34" s="440">
        <v>405</v>
      </c>
      <c r="BU34" s="306">
        <v>10</v>
      </c>
      <c r="BV34" s="306">
        <v>0</v>
      </c>
      <c r="BW34" s="306">
        <v>20</v>
      </c>
      <c r="BX34" s="439">
        <v>435</v>
      </c>
      <c r="BY34" s="440">
        <v>335</v>
      </c>
      <c r="BZ34" s="306">
        <v>0</v>
      </c>
      <c r="CA34" s="306">
        <v>0</v>
      </c>
      <c r="CB34" s="306">
        <v>185</v>
      </c>
      <c r="CC34" s="439">
        <v>520</v>
      </c>
      <c r="CD34" s="440">
        <v>315</v>
      </c>
      <c r="CE34" s="306">
        <v>0</v>
      </c>
      <c r="CF34" s="306">
        <v>0</v>
      </c>
      <c r="CG34" s="306">
        <v>195</v>
      </c>
      <c r="CH34" s="439">
        <v>510</v>
      </c>
      <c r="CI34" s="440">
        <v>300</v>
      </c>
      <c r="CJ34" s="306">
        <v>0</v>
      </c>
      <c r="CK34" s="306">
        <v>0</v>
      </c>
      <c r="CL34" s="306">
        <v>165</v>
      </c>
      <c r="CM34" s="439">
        <v>465</v>
      </c>
    </row>
    <row r="35" spans="1:91" s="11" customFormat="1" x14ac:dyDescent="0.2">
      <c r="A35" s="20" t="s">
        <v>30</v>
      </c>
      <c r="B35" s="437">
        <v>20</v>
      </c>
      <c r="C35" s="438">
        <v>15</v>
      </c>
      <c r="D35" s="438">
        <v>5</v>
      </c>
      <c r="E35" s="438">
        <v>0</v>
      </c>
      <c r="F35" s="439">
        <v>40</v>
      </c>
      <c r="G35" s="440">
        <v>40</v>
      </c>
      <c r="H35" s="306">
        <v>25</v>
      </c>
      <c r="I35" s="306">
        <v>0</v>
      </c>
      <c r="J35" s="306">
        <v>0</v>
      </c>
      <c r="K35" s="439">
        <v>65</v>
      </c>
      <c r="L35" s="440">
        <v>50</v>
      </c>
      <c r="M35" s="306">
        <v>25</v>
      </c>
      <c r="N35" s="306">
        <v>0</v>
      </c>
      <c r="O35" s="306">
        <v>0</v>
      </c>
      <c r="P35" s="439">
        <v>75</v>
      </c>
      <c r="Q35" s="440">
        <v>40</v>
      </c>
      <c r="R35" s="306">
        <v>25</v>
      </c>
      <c r="S35" s="306">
        <v>5</v>
      </c>
      <c r="T35" s="306">
        <v>0</v>
      </c>
      <c r="U35" s="439">
        <v>70</v>
      </c>
      <c r="V35" s="440">
        <v>50</v>
      </c>
      <c r="W35" s="306">
        <v>15</v>
      </c>
      <c r="X35" s="306">
        <v>0</v>
      </c>
      <c r="Y35" s="306">
        <v>25</v>
      </c>
      <c r="Z35" s="439">
        <v>90</v>
      </c>
      <c r="AA35" s="440">
        <v>50</v>
      </c>
      <c r="AB35" s="306">
        <v>25</v>
      </c>
      <c r="AC35" s="306">
        <v>0</v>
      </c>
      <c r="AD35" s="306">
        <v>20</v>
      </c>
      <c r="AE35" s="439">
        <v>95</v>
      </c>
      <c r="AF35" s="440">
        <v>75</v>
      </c>
      <c r="AG35" s="306">
        <v>20</v>
      </c>
      <c r="AH35" s="306">
        <v>0</v>
      </c>
      <c r="AI35" s="306">
        <v>20</v>
      </c>
      <c r="AJ35" s="439">
        <v>120</v>
      </c>
      <c r="AK35" s="440">
        <v>45</v>
      </c>
      <c r="AL35" s="306">
        <v>15</v>
      </c>
      <c r="AM35" s="306">
        <v>0</v>
      </c>
      <c r="AN35" s="306">
        <v>20</v>
      </c>
      <c r="AO35" s="439">
        <v>85</v>
      </c>
      <c r="AP35" s="440">
        <v>55</v>
      </c>
      <c r="AQ35" s="306">
        <v>15</v>
      </c>
      <c r="AR35" s="306">
        <v>0</v>
      </c>
      <c r="AS35" s="306">
        <v>30</v>
      </c>
      <c r="AT35" s="439">
        <v>95</v>
      </c>
      <c r="AU35" s="440">
        <v>45</v>
      </c>
      <c r="AV35" s="306">
        <v>20</v>
      </c>
      <c r="AW35" s="306">
        <v>0</v>
      </c>
      <c r="AX35" s="306">
        <v>50</v>
      </c>
      <c r="AY35" s="439">
        <v>115</v>
      </c>
      <c r="AZ35" s="440">
        <v>20</v>
      </c>
      <c r="BA35" s="306">
        <v>5</v>
      </c>
      <c r="BB35" s="306">
        <v>0</v>
      </c>
      <c r="BC35" s="306">
        <v>30</v>
      </c>
      <c r="BD35" s="439">
        <v>50</v>
      </c>
      <c r="BE35" s="440">
        <v>20</v>
      </c>
      <c r="BF35" s="306">
        <v>5</v>
      </c>
      <c r="BG35" s="306">
        <v>0</v>
      </c>
      <c r="BH35" s="306">
        <v>20</v>
      </c>
      <c r="BI35" s="439">
        <v>45</v>
      </c>
      <c r="BJ35" s="440">
        <v>25</v>
      </c>
      <c r="BK35" s="306">
        <v>25</v>
      </c>
      <c r="BL35" s="306">
        <v>0</v>
      </c>
      <c r="BM35" s="306">
        <v>25</v>
      </c>
      <c r="BN35" s="439">
        <v>75</v>
      </c>
      <c r="BO35" s="440">
        <v>25</v>
      </c>
      <c r="BP35" s="306">
        <v>10</v>
      </c>
      <c r="BQ35" s="306">
        <v>0</v>
      </c>
      <c r="BR35" s="306">
        <v>30</v>
      </c>
      <c r="BS35" s="439">
        <v>65</v>
      </c>
      <c r="BT35" s="440">
        <v>25</v>
      </c>
      <c r="BU35" s="306">
        <v>20</v>
      </c>
      <c r="BV35" s="306">
        <v>0</v>
      </c>
      <c r="BW35" s="306">
        <v>35</v>
      </c>
      <c r="BX35" s="439">
        <v>85</v>
      </c>
      <c r="BY35" s="440">
        <v>20</v>
      </c>
      <c r="BZ35" s="306">
        <v>15</v>
      </c>
      <c r="CA35" s="306">
        <v>0</v>
      </c>
      <c r="CB35" s="306">
        <v>30</v>
      </c>
      <c r="CC35" s="439">
        <v>70</v>
      </c>
      <c r="CD35" s="440">
        <v>50</v>
      </c>
      <c r="CE35" s="306">
        <v>10</v>
      </c>
      <c r="CF35" s="306">
        <v>0</v>
      </c>
      <c r="CG35" s="306">
        <v>45</v>
      </c>
      <c r="CH35" s="439">
        <v>100</v>
      </c>
      <c r="CI35" s="440">
        <v>65</v>
      </c>
      <c r="CJ35" s="306">
        <v>5</v>
      </c>
      <c r="CK35" s="306">
        <v>0</v>
      </c>
      <c r="CL35" s="306">
        <v>40</v>
      </c>
      <c r="CM35" s="439">
        <v>110</v>
      </c>
    </row>
    <row r="36" spans="1:91" s="11" customFormat="1" x14ac:dyDescent="0.2">
      <c r="A36" s="20" t="s">
        <v>31</v>
      </c>
      <c r="B36" s="437">
        <v>25</v>
      </c>
      <c r="C36" s="438">
        <v>0</v>
      </c>
      <c r="D36" s="438">
        <v>0</v>
      </c>
      <c r="E36" s="438">
        <v>0</v>
      </c>
      <c r="F36" s="439">
        <v>30</v>
      </c>
      <c r="G36" s="440">
        <v>45</v>
      </c>
      <c r="H36" s="306">
        <v>0</v>
      </c>
      <c r="I36" s="306">
        <v>5</v>
      </c>
      <c r="J36" s="306">
        <v>0</v>
      </c>
      <c r="K36" s="439">
        <v>50</v>
      </c>
      <c r="L36" s="440">
        <v>70</v>
      </c>
      <c r="M36" s="306">
        <v>0</v>
      </c>
      <c r="N36" s="306">
        <v>0</v>
      </c>
      <c r="O36" s="306">
        <v>0</v>
      </c>
      <c r="P36" s="439">
        <v>70</v>
      </c>
      <c r="Q36" s="440">
        <v>60</v>
      </c>
      <c r="R36" s="306">
        <v>0</v>
      </c>
      <c r="S36" s="306">
        <v>0</v>
      </c>
      <c r="T36" s="306">
        <v>0</v>
      </c>
      <c r="U36" s="439">
        <v>60</v>
      </c>
      <c r="V36" s="440">
        <v>70</v>
      </c>
      <c r="W36" s="306">
        <v>0</v>
      </c>
      <c r="X36" s="306">
        <v>0</v>
      </c>
      <c r="Y36" s="306">
        <v>5</v>
      </c>
      <c r="Z36" s="439">
        <v>75</v>
      </c>
      <c r="AA36" s="440">
        <v>90</v>
      </c>
      <c r="AB36" s="306">
        <v>0</v>
      </c>
      <c r="AC36" s="306">
        <v>0</v>
      </c>
      <c r="AD36" s="306">
        <v>5</v>
      </c>
      <c r="AE36" s="439">
        <v>95</v>
      </c>
      <c r="AF36" s="440">
        <v>95</v>
      </c>
      <c r="AG36" s="306">
        <v>0</v>
      </c>
      <c r="AH36" s="306">
        <v>0</v>
      </c>
      <c r="AI36" s="306">
        <v>10</v>
      </c>
      <c r="AJ36" s="439">
        <v>105</v>
      </c>
      <c r="AK36" s="440">
        <v>100</v>
      </c>
      <c r="AL36" s="306">
        <v>0</v>
      </c>
      <c r="AM36" s="306">
        <v>0</v>
      </c>
      <c r="AN36" s="306">
        <v>5</v>
      </c>
      <c r="AO36" s="439">
        <v>105</v>
      </c>
      <c r="AP36" s="440">
        <v>90</v>
      </c>
      <c r="AQ36" s="306">
        <v>0</v>
      </c>
      <c r="AR36" s="306">
        <v>0</v>
      </c>
      <c r="AS36" s="306">
        <v>5</v>
      </c>
      <c r="AT36" s="439">
        <v>95</v>
      </c>
      <c r="AU36" s="440">
        <v>80</v>
      </c>
      <c r="AV36" s="306">
        <v>0</v>
      </c>
      <c r="AW36" s="306">
        <v>0</v>
      </c>
      <c r="AX36" s="306">
        <v>5</v>
      </c>
      <c r="AY36" s="439">
        <v>90</v>
      </c>
      <c r="AZ36" s="440">
        <v>90</v>
      </c>
      <c r="BA36" s="306">
        <v>0</v>
      </c>
      <c r="BB36" s="306">
        <v>0</v>
      </c>
      <c r="BC36" s="306">
        <v>5</v>
      </c>
      <c r="BD36" s="439">
        <v>90</v>
      </c>
      <c r="BE36" s="440">
        <v>65</v>
      </c>
      <c r="BF36" s="306">
        <v>0</v>
      </c>
      <c r="BG36" s="306">
        <v>0</v>
      </c>
      <c r="BH36" s="306">
        <v>5</v>
      </c>
      <c r="BI36" s="439">
        <v>70</v>
      </c>
      <c r="BJ36" s="440">
        <v>65</v>
      </c>
      <c r="BK36" s="306">
        <v>0</v>
      </c>
      <c r="BL36" s="306">
        <v>0</v>
      </c>
      <c r="BM36" s="306">
        <v>0</v>
      </c>
      <c r="BN36" s="439">
        <v>65</v>
      </c>
      <c r="BO36" s="440">
        <v>45</v>
      </c>
      <c r="BP36" s="306">
        <v>0</v>
      </c>
      <c r="BQ36" s="306">
        <v>0</v>
      </c>
      <c r="BR36" s="306">
        <v>0</v>
      </c>
      <c r="BS36" s="439">
        <v>50</v>
      </c>
      <c r="BT36" s="440">
        <v>50</v>
      </c>
      <c r="BU36" s="306">
        <v>0</v>
      </c>
      <c r="BV36" s="306">
        <v>0</v>
      </c>
      <c r="BW36" s="306">
        <v>0</v>
      </c>
      <c r="BX36" s="439">
        <v>50</v>
      </c>
      <c r="BY36" s="440">
        <v>50</v>
      </c>
      <c r="BZ36" s="306">
        <v>0</v>
      </c>
      <c r="CA36" s="306">
        <v>0</v>
      </c>
      <c r="CB36" s="306">
        <v>0</v>
      </c>
      <c r="CC36" s="439">
        <v>55</v>
      </c>
      <c r="CD36" s="440">
        <v>55</v>
      </c>
      <c r="CE36" s="306">
        <v>0</v>
      </c>
      <c r="CF36" s="306">
        <v>0</v>
      </c>
      <c r="CG36" s="306">
        <v>0</v>
      </c>
      <c r="CH36" s="439">
        <v>55</v>
      </c>
      <c r="CI36" s="440">
        <v>95</v>
      </c>
      <c r="CJ36" s="306">
        <v>0</v>
      </c>
      <c r="CK36" s="306">
        <v>0</v>
      </c>
      <c r="CL36" s="306">
        <v>0</v>
      </c>
      <c r="CM36" s="439">
        <v>95</v>
      </c>
    </row>
    <row r="37" spans="1:91" s="11" customFormat="1" x14ac:dyDescent="0.2">
      <c r="A37" s="22" t="s">
        <v>32</v>
      </c>
      <c r="B37" s="443">
        <v>140</v>
      </c>
      <c r="C37" s="444">
        <v>0</v>
      </c>
      <c r="D37" s="444">
        <v>0</v>
      </c>
      <c r="E37" s="444">
        <v>0</v>
      </c>
      <c r="F37" s="445">
        <v>140</v>
      </c>
      <c r="G37" s="446">
        <v>90</v>
      </c>
      <c r="H37" s="447">
        <v>0</v>
      </c>
      <c r="I37" s="447">
        <v>0</v>
      </c>
      <c r="J37" s="447">
        <v>0</v>
      </c>
      <c r="K37" s="445">
        <v>90</v>
      </c>
      <c r="L37" s="446">
        <v>90</v>
      </c>
      <c r="M37" s="447">
        <v>0</v>
      </c>
      <c r="N37" s="447">
        <v>0</v>
      </c>
      <c r="O37" s="447">
        <v>0</v>
      </c>
      <c r="P37" s="445">
        <v>90</v>
      </c>
      <c r="Q37" s="446">
        <v>105</v>
      </c>
      <c r="R37" s="447">
        <v>0</v>
      </c>
      <c r="S37" s="447">
        <v>0</v>
      </c>
      <c r="T37" s="447">
        <v>0</v>
      </c>
      <c r="U37" s="445">
        <v>105</v>
      </c>
      <c r="V37" s="446">
        <v>130</v>
      </c>
      <c r="W37" s="447">
        <v>0</v>
      </c>
      <c r="X37" s="447">
        <v>0</v>
      </c>
      <c r="Y37" s="447">
        <v>10</v>
      </c>
      <c r="Z37" s="445">
        <v>140</v>
      </c>
      <c r="AA37" s="446">
        <v>190</v>
      </c>
      <c r="AB37" s="447">
        <v>0</v>
      </c>
      <c r="AC37" s="447">
        <v>0</v>
      </c>
      <c r="AD37" s="447">
        <v>25</v>
      </c>
      <c r="AE37" s="445">
        <v>215</v>
      </c>
      <c r="AF37" s="446">
        <v>195</v>
      </c>
      <c r="AG37" s="447">
        <v>0</v>
      </c>
      <c r="AH37" s="447">
        <v>0</v>
      </c>
      <c r="AI37" s="447">
        <v>100</v>
      </c>
      <c r="AJ37" s="445">
        <v>295</v>
      </c>
      <c r="AK37" s="446">
        <v>180</v>
      </c>
      <c r="AL37" s="447">
        <v>0</v>
      </c>
      <c r="AM37" s="447">
        <v>0</v>
      </c>
      <c r="AN37" s="447">
        <v>85</v>
      </c>
      <c r="AO37" s="445">
        <v>265</v>
      </c>
      <c r="AP37" s="446">
        <v>110</v>
      </c>
      <c r="AQ37" s="447">
        <v>0</v>
      </c>
      <c r="AR37" s="447">
        <v>0</v>
      </c>
      <c r="AS37" s="447">
        <v>60</v>
      </c>
      <c r="AT37" s="445">
        <v>170</v>
      </c>
      <c r="AU37" s="446">
        <v>105</v>
      </c>
      <c r="AV37" s="447">
        <v>0</v>
      </c>
      <c r="AW37" s="447">
        <v>0</v>
      </c>
      <c r="AX37" s="447">
        <v>50</v>
      </c>
      <c r="AY37" s="445">
        <v>155</v>
      </c>
      <c r="AZ37" s="446">
        <v>165</v>
      </c>
      <c r="BA37" s="447">
        <v>0</v>
      </c>
      <c r="BB37" s="447">
        <v>0</v>
      </c>
      <c r="BC37" s="447">
        <v>50</v>
      </c>
      <c r="BD37" s="445">
        <v>210</v>
      </c>
      <c r="BE37" s="446">
        <v>225</v>
      </c>
      <c r="BF37" s="447">
        <v>0</v>
      </c>
      <c r="BG37" s="447">
        <v>0</v>
      </c>
      <c r="BH37" s="447">
        <v>0</v>
      </c>
      <c r="BI37" s="445">
        <v>225</v>
      </c>
      <c r="BJ37" s="446">
        <v>140</v>
      </c>
      <c r="BK37" s="447">
        <v>0</v>
      </c>
      <c r="BL37" s="447">
        <v>5</v>
      </c>
      <c r="BM37" s="447">
        <v>0</v>
      </c>
      <c r="BN37" s="445">
        <v>150</v>
      </c>
      <c r="BO37" s="446">
        <v>150</v>
      </c>
      <c r="BP37" s="447">
        <v>0</v>
      </c>
      <c r="BQ37" s="447">
        <v>10</v>
      </c>
      <c r="BR37" s="447">
        <v>0</v>
      </c>
      <c r="BS37" s="445">
        <v>160</v>
      </c>
      <c r="BT37" s="446">
        <v>225</v>
      </c>
      <c r="BU37" s="447">
        <v>0</v>
      </c>
      <c r="BV37" s="447">
        <v>15</v>
      </c>
      <c r="BW37" s="447">
        <v>0</v>
      </c>
      <c r="BX37" s="445">
        <v>240</v>
      </c>
      <c r="BY37" s="446">
        <v>295</v>
      </c>
      <c r="BZ37" s="447">
        <v>0</v>
      </c>
      <c r="CA37" s="447">
        <v>5</v>
      </c>
      <c r="CB37" s="447">
        <v>20</v>
      </c>
      <c r="CC37" s="445">
        <v>315</v>
      </c>
      <c r="CD37" s="446">
        <v>380</v>
      </c>
      <c r="CE37" s="447">
        <v>0</v>
      </c>
      <c r="CF37" s="447">
        <v>0</v>
      </c>
      <c r="CG37" s="447">
        <v>45</v>
      </c>
      <c r="CH37" s="445">
        <v>420</v>
      </c>
      <c r="CI37" s="446">
        <v>335</v>
      </c>
      <c r="CJ37" s="447">
        <v>0</v>
      </c>
      <c r="CK37" s="447">
        <v>5</v>
      </c>
      <c r="CL37" s="447">
        <v>40</v>
      </c>
      <c r="CM37" s="445">
        <v>380</v>
      </c>
    </row>
    <row r="38" spans="1:91" x14ac:dyDescent="0.2">
      <c r="A38" s="690"/>
      <c r="B38" s="690"/>
      <c r="C38" s="690"/>
      <c r="D38" s="690"/>
      <c r="E38" s="690"/>
      <c r="F38" s="690"/>
    </row>
    <row r="39" spans="1:91" x14ac:dyDescent="0.2">
      <c r="A39" s="58" t="s">
        <v>274</v>
      </c>
      <c r="B39" s="67"/>
      <c r="C39" s="67"/>
      <c r="D39" s="67"/>
      <c r="E39" s="67"/>
      <c r="F39" s="67"/>
    </row>
    <row r="40" spans="1:91" x14ac:dyDescent="0.2">
      <c r="A40" s="58"/>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row>
    <row r="41" spans="1:91" x14ac:dyDescent="0.2">
      <c r="A41" s="58"/>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row>
    <row r="42" spans="1:91" x14ac:dyDescent="0.2">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row>
    <row r="43" spans="1:91" x14ac:dyDescent="0.2">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row>
    <row r="44" spans="1:91" x14ac:dyDescent="0.2">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row>
    <row r="45" spans="1:91" x14ac:dyDescent="0.2">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row>
    <row r="46" spans="1:91" x14ac:dyDescent="0.2">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row>
    <row r="47" spans="1:91" x14ac:dyDescent="0.2">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row>
    <row r="48" spans="1:91" x14ac:dyDescent="0.2">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row>
    <row r="49" spans="2:91" x14ac:dyDescent="0.2">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row>
    <row r="50" spans="2:91" x14ac:dyDescent="0.2">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row>
    <row r="51" spans="2:91" x14ac:dyDescent="0.2">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row>
    <row r="52" spans="2:91" x14ac:dyDescent="0.2">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row>
    <row r="53" spans="2:91" x14ac:dyDescent="0.2">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row>
    <row r="54" spans="2:91" x14ac:dyDescent="0.2">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row>
    <row r="55" spans="2:91" x14ac:dyDescent="0.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row>
    <row r="56" spans="2:91" x14ac:dyDescent="0.2">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row>
    <row r="57" spans="2:91" x14ac:dyDescent="0.2">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row>
    <row r="58" spans="2:91" x14ac:dyDescent="0.2">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row>
    <row r="59" spans="2:91" x14ac:dyDescent="0.2">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row>
    <row r="60" spans="2:91" x14ac:dyDescent="0.2">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row>
    <row r="61" spans="2:91" x14ac:dyDescent="0.2">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row>
    <row r="62" spans="2:91" x14ac:dyDescent="0.2">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row>
    <row r="63" spans="2:91" x14ac:dyDescent="0.2">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row>
    <row r="64" spans="2:91" x14ac:dyDescent="0.2">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row>
    <row r="65" spans="2:91" x14ac:dyDescent="0.2">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row>
    <row r="66" spans="2:91" x14ac:dyDescent="0.2">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row>
    <row r="67" spans="2:91" x14ac:dyDescent="0.2">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row>
    <row r="68" spans="2:91" x14ac:dyDescent="0.2">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row>
    <row r="69" spans="2:91" x14ac:dyDescent="0.2">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row>
    <row r="70" spans="2:91" x14ac:dyDescent="0.2">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row>
    <row r="71" spans="2:91" x14ac:dyDescent="0.2">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row>
    <row r="72" spans="2:91" x14ac:dyDescent="0.2">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row>
    <row r="73" spans="2:91" x14ac:dyDescent="0.2">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row>
    <row r="74" spans="2:91" x14ac:dyDescent="0.2">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row>
    <row r="75" spans="2:91" x14ac:dyDescent="0.2">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row>
    <row r="76" spans="2:91" x14ac:dyDescent="0.2">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row>
    <row r="77" spans="2:91" x14ac:dyDescent="0.2">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row>
    <row r="78" spans="2:91" x14ac:dyDescent="0.2">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row>
    <row r="79" spans="2:91" x14ac:dyDescent="0.2">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row>
    <row r="80" spans="2:91" x14ac:dyDescent="0.2">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row>
    <row r="81" spans="2:91" x14ac:dyDescent="0.2">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row>
    <row r="82" spans="2:91" x14ac:dyDescent="0.2">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row>
    <row r="83" spans="2:91" x14ac:dyDescent="0.2">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row>
    <row r="84" spans="2:91" x14ac:dyDescent="0.2">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row>
    <row r="85" spans="2:91" x14ac:dyDescent="0.2">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row>
    <row r="86" spans="2:91" x14ac:dyDescent="0.2">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row>
    <row r="87" spans="2:91" x14ac:dyDescent="0.2">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row>
    <row r="88" spans="2:91" x14ac:dyDescent="0.2">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row>
    <row r="89" spans="2:91" x14ac:dyDescent="0.2">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row>
    <row r="90" spans="2:91" x14ac:dyDescent="0.2">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row>
    <row r="91" spans="2:91" x14ac:dyDescent="0.2">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row>
    <row r="92" spans="2:91" x14ac:dyDescent="0.2">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row>
    <row r="93" spans="2:91" x14ac:dyDescent="0.2">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row>
    <row r="94" spans="2:91" x14ac:dyDescent="0.2">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row>
    <row r="95" spans="2:91" x14ac:dyDescent="0.2">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row>
    <row r="96" spans="2:91" x14ac:dyDescent="0.2">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row>
    <row r="97" spans="2:91" x14ac:dyDescent="0.2">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row>
    <row r="98" spans="2:91" x14ac:dyDescent="0.2">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row>
    <row r="99" spans="2:91" x14ac:dyDescent="0.2">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row>
    <row r="100" spans="2:91" x14ac:dyDescent="0.2">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row>
    <row r="101" spans="2:91" x14ac:dyDescent="0.2">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row>
    <row r="102" spans="2:91" x14ac:dyDescent="0.2">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row>
    <row r="103" spans="2:91" x14ac:dyDescent="0.2">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row>
    <row r="104" spans="2:91" x14ac:dyDescent="0.2">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row>
    <row r="105" spans="2:91" x14ac:dyDescent="0.2">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row>
    <row r="106" spans="2:91" x14ac:dyDescent="0.2">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row>
    <row r="107" spans="2:91" x14ac:dyDescent="0.2">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row>
    <row r="108" spans="2:91" x14ac:dyDescent="0.2">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row>
    <row r="109" spans="2:91" x14ac:dyDescent="0.2">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row>
    <row r="110" spans="2:91" x14ac:dyDescent="0.2">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row>
    <row r="111" spans="2:91" x14ac:dyDescent="0.2">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row>
    <row r="112" spans="2:91" x14ac:dyDescent="0.2">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row>
    <row r="113" spans="2:91" x14ac:dyDescent="0.2">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row>
  </sheetData>
  <mergeCells count="20">
    <mergeCell ref="A38:F38"/>
    <mergeCell ref="BE3:BI3"/>
    <mergeCell ref="BJ3:BN3"/>
    <mergeCell ref="BO3:BS3"/>
    <mergeCell ref="BT3:BX3"/>
    <mergeCell ref="A3:A4"/>
    <mergeCell ref="B3:F3"/>
    <mergeCell ref="G3:K3"/>
    <mergeCell ref="L3:P3"/>
    <mergeCell ref="Q3:U3"/>
    <mergeCell ref="V3:Z3"/>
    <mergeCell ref="CI3:CM3"/>
    <mergeCell ref="BY3:CC3"/>
    <mergeCell ref="CD3:CH3"/>
    <mergeCell ref="AA3:AE3"/>
    <mergeCell ref="AF3:AJ3"/>
    <mergeCell ref="AK3:AO3"/>
    <mergeCell ref="AP3:AT3"/>
    <mergeCell ref="AU3:AY3"/>
    <mergeCell ref="AZ3:BD3"/>
  </mergeCells>
  <hyperlinks>
    <hyperlink ref="L1" location="Contents!A1" display="Back to contents"/>
  </hyperlinks>
  <pageMargins left="0.75" right="0.75" top="1" bottom="1" header="0.5" footer="0.5"/>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46"/>
  <sheetViews>
    <sheetView topLeftCell="A7" workbookViewId="0">
      <selection activeCell="A44" sqref="A42:A44"/>
    </sheetView>
  </sheetViews>
  <sheetFormatPr defaultColWidth="8.85546875" defaultRowHeight="12.75" x14ac:dyDescent="0.2"/>
  <cols>
    <col min="1" max="1" customWidth="true" width="22.42578125" collapsed="false"/>
    <col min="2" max="2" customWidth="true" width="23.42578125" collapsed="false"/>
    <col min="3" max="3" customWidth="true" width="25.42578125" collapsed="false"/>
    <col min="4" max="4" customWidth="true" width="5.5703125" collapsed="false"/>
    <col min="5" max="5" customWidth="true" width="10.140625" collapsed="false"/>
    <col min="6" max="6" customWidth="true" width="11.42578125" collapsed="false"/>
  </cols>
  <sheetData>
    <row r="1" spans="1:9" x14ac:dyDescent="0.2">
      <c r="A1" s="228" t="s">
        <v>415</v>
      </c>
    </row>
    <row r="2" spans="1:9" x14ac:dyDescent="0.2">
      <c r="A2" t="s">
        <v>292</v>
      </c>
    </row>
    <row r="3" spans="1:9" x14ac:dyDescent="0.2">
      <c r="A3" t="s">
        <v>300</v>
      </c>
    </row>
    <row r="5" spans="1:9" ht="29.25" customHeight="1" x14ac:dyDescent="0.2">
      <c r="A5" s="448"/>
      <c r="B5" s="449" t="s">
        <v>293</v>
      </c>
      <c r="C5" s="78" t="s">
        <v>294</v>
      </c>
    </row>
    <row r="6" spans="1:9" x14ac:dyDescent="0.2">
      <c r="A6" s="450"/>
      <c r="B6" s="451" t="s">
        <v>295</v>
      </c>
      <c r="C6" s="452" t="s">
        <v>296</v>
      </c>
    </row>
    <row r="7" spans="1:9" x14ac:dyDescent="0.2">
      <c r="A7" s="450"/>
      <c r="B7" s="453" t="s">
        <v>390</v>
      </c>
      <c r="C7" s="453" t="s">
        <v>390</v>
      </c>
      <c r="E7" s="454" t="s">
        <v>297</v>
      </c>
      <c r="F7" s="521" t="s">
        <v>141</v>
      </c>
    </row>
    <row r="8" spans="1:9" ht="15" customHeight="1" x14ac:dyDescent="0.2">
      <c r="A8" s="455" t="s">
        <v>298</v>
      </c>
      <c r="B8" s="456">
        <v>21095</v>
      </c>
      <c r="C8" s="457">
        <v>21551</v>
      </c>
      <c r="E8" s="458">
        <f t="shared" ref="E8:E40" si="0">C8-B8</f>
        <v>456</v>
      </c>
      <c r="F8" s="184">
        <f t="shared" ref="F8:F40" si="1">E8/B8</f>
        <v>2.1616496800189618E-2</v>
      </c>
      <c r="H8" s="166"/>
      <c r="I8" s="166"/>
    </row>
    <row r="9" spans="1:9" ht="14.25" customHeight="1" x14ac:dyDescent="0.2">
      <c r="A9" s="459" t="s">
        <v>1</v>
      </c>
      <c r="B9" s="224">
        <v>1070</v>
      </c>
      <c r="C9" s="460">
        <v>1122</v>
      </c>
      <c r="E9" s="458">
        <f t="shared" si="0"/>
        <v>52</v>
      </c>
      <c r="F9" s="184">
        <f t="shared" si="1"/>
        <v>4.8598130841121495E-2</v>
      </c>
      <c r="H9" s="166"/>
      <c r="I9" s="166"/>
    </row>
    <row r="10" spans="1:9" x14ac:dyDescent="0.2">
      <c r="A10" s="459" t="s">
        <v>2</v>
      </c>
      <c r="B10" s="224">
        <v>825</v>
      </c>
      <c r="C10" s="460">
        <v>854</v>
      </c>
      <c r="E10" s="458">
        <f t="shared" si="0"/>
        <v>29</v>
      </c>
      <c r="F10" s="184">
        <f t="shared" si="1"/>
        <v>3.5151515151515149E-2</v>
      </c>
      <c r="H10" s="166"/>
      <c r="I10" s="166"/>
    </row>
    <row r="11" spans="1:9" x14ac:dyDescent="0.2">
      <c r="A11" s="459" t="s">
        <v>3</v>
      </c>
      <c r="B11" s="224">
        <v>227</v>
      </c>
      <c r="C11" s="460">
        <v>261</v>
      </c>
      <c r="E11" s="458">
        <f t="shared" si="0"/>
        <v>34</v>
      </c>
      <c r="F11" s="184">
        <f t="shared" si="1"/>
        <v>0.14977973568281938</v>
      </c>
      <c r="H11" s="166"/>
      <c r="I11" s="166"/>
    </row>
    <row r="12" spans="1:9" x14ac:dyDescent="0.2">
      <c r="A12" s="459" t="s">
        <v>4</v>
      </c>
      <c r="B12" s="224">
        <v>196</v>
      </c>
      <c r="C12" s="460">
        <v>191</v>
      </c>
      <c r="E12" s="458">
        <f t="shared" si="0"/>
        <v>-5</v>
      </c>
      <c r="F12" s="184">
        <f t="shared" si="1"/>
        <v>-2.5510204081632654E-2</v>
      </c>
      <c r="H12" s="166"/>
      <c r="I12" s="166"/>
    </row>
    <row r="13" spans="1:9" x14ac:dyDescent="0.2">
      <c r="A13" s="459" t="s">
        <v>5</v>
      </c>
      <c r="B13" s="224">
        <v>317</v>
      </c>
      <c r="C13" s="460">
        <v>339</v>
      </c>
      <c r="E13" s="458">
        <f t="shared" si="0"/>
        <v>22</v>
      </c>
      <c r="F13" s="184">
        <f t="shared" si="1"/>
        <v>6.9400630914826497E-2</v>
      </c>
      <c r="H13" s="166"/>
      <c r="I13" s="166"/>
    </row>
    <row r="14" spans="1:9" x14ac:dyDescent="0.2">
      <c r="A14" s="459" t="s">
        <v>6</v>
      </c>
      <c r="B14" s="224">
        <v>592</v>
      </c>
      <c r="C14" s="460">
        <v>536</v>
      </c>
      <c r="E14" s="458">
        <f t="shared" si="0"/>
        <v>-56</v>
      </c>
      <c r="F14" s="184">
        <f t="shared" si="1"/>
        <v>-9.45945945945946E-2</v>
      </c>
      <c r="H14" s="166"/>
      <c r="I14" s="166"/>
    </row>
    <row r="15" spans="1:9" x14ac:dyDescent="0.2">
      <c r="A15" s="459" t="s">
        <v>7</v>
      </c>
      <c r="B15" s="224">
        <v>692</v>
      </c>
      <c r="C15" s="460">
        <v>720</v>
      </c>
      <c r="E15" s="458">
        <f t="shared" si="0"/>
        <v>28</v>
      </c>
      <c r="F15" s="184">
        <f t="shared" si="1"/>
        <v>4.046242774566474E-2</v>
      </c>
      <c r="H15" s="166"/>
      <c r="I15" s="166"/>
    </row>
    <row r="16" spans="1:9" x14ac:dyDescent="0.2">
      <c r="A16" s="459" t="s">
        <v>8</v>
      </c>
      <c r="B16" s="224">
        <v>381</v>
      </c>
      <c r="C16" s="460">
        <v>387</v>
      </c>
      <c r="E16" s="458">
        <f t="shared" si="0"/>
        <v>6</v>
      </c>
      <c r="F16" s="184">
        <f t="shared" si="1"/>
        <v>1.5748031496062992E-2</v>
      </c>
      <c r="H16" s="166"/>
      <c r="I16" s="166"/>
    </row>
    <row r="17" spans="1:9" x14ac:dyDescent="0.2">
      <c r="A17" s="459" t="s">
        <v>9</v>
      </c>
      <c r="B17" s="224">
        <v>192</v>
      </c>
      <c r="C17" s="460">
        <v>211</v>
      </c>
      <c r="E17" s="458">
        <f t="shared" si="0"/>
        <v>19</v>
      </c>
      <c r="F17" s="184">
        <f t="shared" si="1"/>
        <v>9.8958333333333329E-2</v>
      </c>
      <c r="H17" s="166"/>
      <c r="I17" s="166"/>
    </row>
    <row r="18" spans="1:9" x14ac:dyDescent="0.2">
      <c r="A18" s="459" t="s">
        <v>10</v>
      </c>
      <c r="B18" s="224">
        <v>445</v>
      </c>
      <c r="C18" s="460">
        <v>455</v>
      </c>
      <c r="E18" s="458">
        <f t="shared" si="0"/>
        <v>10</v>
      </c>
      <c r="F18" s="184">
        <f t="shared" si="1"/>
        <v>2.247191011235955E-2</v>
      </c>
      <c r="H18" s="166"/>
      <c r="I18" s="166"/>
    </row>
    <row r="19" spans="1:9" x14ac:dyDescent="0.2">
      <c r="A19" s="459" t="s">
        <v>11</v>
      </c>
      <c r="B19" s="224">
        <v>104</v>
      </c>
      <c r="C19" s="460">
        <v>99</v>
      </c>
      <c r="E19" s="458">
        <f t="shared" si="0"/>
        <v>-5</v>
      </c>
      <c r="F19" s="184">
        <f t="shared" si="1"/>
        <v>-4.807692307692308E-2</v>
      </c>
      <c r="H19" s="166"/>
      <c r="I19" s="166"/>
    </row>
    <row r="20" spans="1:9" x14ac:dyDescent="0.2">
      <c r="A20" s="459" t="s">
        <v>12</v>
      </c>
      <c r="B20" s="224">
        <v>1782</v>
      </c>
      <c r="C20" s="460">
        <v>2003</v>
      </c>
      <c r="E20" s="458">
        <f t="shared" si="0"/>
        <v>221</v>
      </c>
      <c r="F20" s="184">
        <f t="shared" si="1"/>
        <v>0.12401795735129069</v>
      </c>
      <c r="H20" s="166"/>
      <c r="I20" s="166"/>
    </row>
    <row r="21" spans="1:9" x14ac:dyDescent="0.2">
      <c r="A21" s="459" t="s">
        <v>13</v>
      </c>
      <c r="B21" s="224">
        <v>70</v>
      </c>
      <c r="C21" s="460">
        <v>75</v>
      </c>
      <c r="E21" s="458">
        <f t="shared" si="0"/>
        <v>5</v>
      </c>
      <c r="F21" s="184">
        <f t="shared" si="1"/>
        <v>7.1428571428571425E-2</v>
      </c>
      <c r="H21" s="166"/>
      <c r="I21" s="166"/>
    </row>
    <row r="22" spans="1:9" x14ac:dyDescent="0.2">
      <c r="A22" s="459" t="s">
        <v>14</v>
      </c>
      <c r="B22" s="224">
        <v>590</v>
      </c>
      <c r="C22" s="460">
        <v>624</v>
      </c>
      <c r="E22" s="458">
        <f t="shared" si="0"/>
        <v>34</v>
      </c>
      <c r="F22" s="184">
        <f t="shared" si="1"/>
        <v>5.7627118644067797E-2</v>
      </c>
      <c r="H22" s="166"/>
      <c r="I22" s="166"/>
    </row>
    <row r="23" spans="1:9" x14ac:dyDescent="0.2">
      <c r="A23" s="459" t="s">
        <v>15</v>
      </c>
      <c r="B23" s="224">
        <v>1412</v>
      </c>
      <c r="C23" s="460">
        <v>1261</v>
      </c>
      <c r="E23" s="458">
        <f t="shared" si="0"/>
        <v>-151</v>
      </c>
      <c r="F23" s="184">
        <f t="shared" si="1"/>
        <v>-0.10694050991501416</v>
      </c>
      <c r="H23" s="166"/>
      <c r="I23" s="166"/>
    </row>
    <row r="24" spans="1:9" x14ac:dyDescent="0.2">
      <c r="A24" s="459" t="s">
        <v>16</v>
      </c>
      <c r="B24" s="224">
        <v>3599</v>
      </c>
      <c r="C24" s="460">
        <v>3521</v>
      </c>
      <c r="E24" s="458">
        <f t="shared" si="0"/>
        <v>-78</v>
      </c>
      <c r="F24" s="184">
        <f t="shared" si="1"/>
        <v>-2.1672686857460405E-2</v>
      </c>
      <c r="H24" s="166"/>
      <c r="I24" s="166"/>
    </row>
    <row r="25" spans="1:9" x14ac:dyDescent="0.2">
      <c r="A25" s="459" t="s">
        <v>17</v>
      </c>
      <c r="B25" s="526">
        <v>698</v>
      </c>
      <c r="C25" s="535">
        <v>657</v>
      </c>
      <c r="D25" s="58"/>
      <c r="E25" s="536">
        <f t="shared" si="0"/>
        <v>-41</v>
      </c>
      <c r="F25" s="184">
        <f t="shared" si="1"/>
        <v>-5.8739255014326648E-2</v>
      </c>
      <c r="H25" s="166"/>
      <c r="I25" s="166"/>
    </row>
    <row r="26" spans="1:9" x14ac:dyDescent="0.2">
      <c r="A26" s="459" t="s">
        <v>18</v>
      </c>
      <c r="B26" s="224">
        <v>136</v>
      </c>
      <c r="C26" s="460">
        <v>138</v>
      </c>
      <c r="E26" s="458">
        <f t="shared" si="0"/>
        <v>2</v>
      </c>
      <c r="F26" s="184">
        <f t="shared" si="1"/>
        <v>1.4705882352941176E-2</v>
      </c>
      <c r="H26" s="166"/>
      <c r="I26" s="166"/>
    </row>
    <row r="27" spans="1:9" x14ac:dyDescent="0.2">
      <c r="A27" s="459" t="s">
        <v>19</v>
      </c>
      <c r="B27" s="224">
        <v>258</v>
      </c>
      <c r="C27" s="460">
        <v>300</v>
      </c>
      <c r="E27" s="458">
        <f t="shared" si="0"/>
        <v>42</v>
      </c>
      <c r="F27" s="184">
        <f t="shared" si="1"/>
        <v>0.16279069767441862</v>
      </c>
      <c r="H27" s="166"/>
      <c r="I27" s="166"/>
    </row>
    <row r="28" spans="1:9" x14ac:dyDescent="0.2">
      <c r="A28" s="459" t="s">
        <v>20</v>
      </c>
      <c r="B28" s="224">
        <v>416</v>
      </c>
      <c r="C28" s="460">
        <v>420</v>
      </c>
      <c r="E28" s="458">
        <f t="shared" si="0"/>
        <v>4</v>
      </c>
      <c r="F28" s="184">
        <f t="shared" si="1"/>
        <v>9.6153846153846159E-3</v>
      </c>
      <c r="H28" s="166"/>
      <c r="I28" s="166"/>
    </row>
    <row r="29" spans="1:9" x14ac:dyDescent="0.2">
      <c r="A29" s="459" t="s">
        <v>21</v>
      </c>
      <c r="B29" s="224">
        <v>572</v>
      </c>
      <c r="C29" s="460">
        <v>618</v>
      </c>
      <c r="E29" s="458">
        <f t="shared" si="0"/>
        <v>46</v>
      </c>
      <c r="F29" s="184">
        <f t="shared" si="1"/>
        <v>8.0419580419580416E-2</v>
      </c>
      <c r="H29" s="166"/>
      <c r="I29" s="166"/>
    </row>
    <row r="30" spans="1:9" x14ac:dyDescent="0.2">
      <c r="A30" s="459" t="s">
        <v>22</v>
      </c>
      <c r="B30" s="224">
        <v>1373</v>
      </c>
      <c r="C30" s="460">
        <v>1513</v>
      </c>
      <c r="E30" s="458">
        <f t="shared" si="0"/>
        <v>140</v>
      </c>
      <c r="F30" s="184">
        <f t="shared" si="1"/>
        <v>0.10196649672250546</v>
      </c>
      <c r="H30" s="166"/>
      <c r="I30" s="166"/>
    </row>
    <row r="31" spans="1:9" x14ac:dyDescent="0.2">
      <c r="A31" s="459" t="s">
        <v>23</v>
      </c>
      <c r="B31" s="224">
        <v>106</v>
      </c>
      <c r="C31" s="460">
        <v>85</v>
      </c>
      <c r="E31" s="458">
        <f t="shared" si="0"/>
        <v>-21</v>
      </c>
      <c r="F31" s="184">
        <f t="shared" si="1"/>
        <v>-0.19811320754716982</v>
      </c>
      <c r="H31" s="166"/>
      <c r="I31" s="166"/>
    </row>
    <row r="32" spans="1:9" x14ac:dyDescent="0.2">
      <c r="A32" s="459" t="s">
        <v>24</v>
      </c>
      <c r="B32" s="224">
        <v>295</v>
      </c>
      <c r="C32" s="460">
        <v>329</v>
      </c>
      <c r="E32" s="458">
        <f t="shared" si="0"/>
        <v>34</v>
      </c>
      <c r="F32" s="184">
        <f t="shared" si="1"/>
        <v>0.11525423728813559</v>
      </c>
      <c r="H32" s="166"/>
      <c r="I32" s="166"/>
    </row>
    <row r="33" spans="1:9" x14ac:dyDescent="0.2">
      <c r="A33" s="459" t="s">
        <v>25</v>
      </c>
      <c r="B33" s="224">
        <v>609</v>
      </c>
      <c r="C33" s="460">
        <v>617</v>
      </c>
      <c r="E33" s="458">
        <f t="shared" si="0"/>
        <v>8</v>
      </c>
      <c r="F33" s="184">
        <f t="shared" si="1"/>
        <v>1.3136288998357963E-2</v>
      </c>
      <c r="H33" s="166"/>
      <c r="I33" s="166"/>
    </row>
    <row r="34" spans="1:9" x14ac:dyDescent="0.2">
      <c r="A34" s="459" t="s">
        <v>26</v>
      </c>
      <c r="B34" s="224">
        <v>226</v>
      </c>
      <c r="C34" s="460">
        <v>232</v>
      </c>
      <c r="E34" s="458">
        <f t="shared" si="0"/>
        <v>6</v>
      </c>
      <c r="F34" s="184">
        <f t="shared" si="1"/>
        <v>2.6548672566371681E-2</v>
      </c>
      <c r="H34" s="166"/>
      <c r="I34" s="166"/>
    </row>
    <row r="35" spans="1:9" x14ac:dyDescent="0.2">
      <c r="A35" s="459" t="s">
        <v>27</v>
      </c>
      <c r="B35" s="224">
        <v>105</v>
      </c>
      <c r="C35" s="460">
        <v>103</v>
      </c>
      <c r="E35" s="458">
        <f t="shared" si="0"/>
        <v>-2</v>
      </c>
      <c r="F35" s="184">
        <f t="shared" si="1"/>
        <v>-1.9047619047619049E-2</v>
      </c>
      <c r="H35" s="166"/>
      <c r="I35" s="166"/>
    </row>
    <row r="36" spans="1:9" x14ac:dyDescent="0.2">
      <c r="A36" s="459" t="s">
        <v>28</v>
      </c>
      <c r="B36" s="224">
        <v>699</v>
      </c>
      <c r="C36" s="460">
        <v>707</v>
      </c>
      <c r="E36" s="458">
        <f t="shared" si="0"/>
        <v>8</v>
      </c>
      <c r="F36" s="184">
        <f t="shared" si="1"/>
        <v>1.1444921316165951E-2</v>
      </c>
      <c r="H36" s="166"/>
      <c r="I36" s="166"/>
    </row>
    <row r="37" spans="1:9" x14ac:dyDescent="0.2">
      <c r="A37" s="459" t="s">
        <v>29</v>
      </c>
      <c r="B37" s="224">
        <v>1153</v>
      </c>
      <c r="C37" s="460">
        <v>1204</v>
      </c>
      <c r="E37" s="458">
        <f t="shared" si="0"/>
        <v>51</v>
      </c>
      <c r="F37" s="184">
        <f t="shared" si="1"/>
        <v>4.4232437120555072E-2</v>
      </c>
      <c r="H37" s="166"/>
      <c r="I37" s="166"/>
    </row>
    <row r="38" spans="1:9" x14ac:dyDescent="0.2">
      <c r="A38" s="459" t="s">
        <v>30</v>
      </c>
      <c r="B38" s="224">
        <v>357</v>
      </c>
      <c r="C38" s="460">
        <v>300</v>
      </c>
      <c r="E38" s="458">
        <f t="shared" si="0"/>
        <v>-57</v>
      </c>
      <c r="F38" s="184">
        <f t="shared" si="1"/>
        <v>-0.15966386554621848</v>
      </c>
      <c r="H38" s="166"/>
      <c r="I38" s="166"/>
    </row>
    <row r="39" spans="1:9" x14ac:dyDescent="0.2">
      <c r="A39" s="459" t="s">
        <v>31</v>
      </c>
      <c r="B39" s="224">
        <v>574</v>
      </c>
      <c r="C39" s="460">
        <v>602</v>
      </c>
      <c r="E39" s="458">
        <f t="shared" si="0"/>
        <v>28</v>
      </c>
      <c r="F39" s="184">
        <f t="shared" si="1"/>
        <v>4.878048780487805E-2</v>
      </c>
      <c r="H39" s="166"/>
      <c r="I39" s="166"/>
    </row>
    <row r="40" spans="1:9" x14ac:dyDescent="0.2">
      <c r="A40" s="461" t="s">
        <v>32</v>
      </c>
      <c r="B40" s="225">
        <v>1024</v>
      </c>
      <c r="C40" s="462">
        <v>1067</v>
      </c>
      <c r="E40" s="463">
        <f t="shared" si="0"/>
        <v>43</v>
      </c>
      <c r="F40" s="185">
        <f t="shared" si="1"/>
        <v>4.19921875E-2</v>
      </c>
      <c r="H40" s="166"/>
      <c r="I40" s="166"/>
    </row>
    <row r="41" spans="1:9" x14ac:dyDescent="0.2">
      <c r="A41" s="527"/>
      <c r="B41" s="464"/>
      <c r="C41" s="464"/>
      <c r="E41" s="465"/>
      <c r="F41" s="500"/>
      <c r="H41" s="166"/>
      <c r="I41" s="166"/>
    </row>
    <row r="42" spans="1:9" x14ac:dyDescent="0.2">
      <c r="A42" s="466"/>
      <c r="B42" s="464"/>
    </row>
    <row r="45" spans="1:9" x14ac:dyDescent="0.2">
      <c r="C45" s="467"/>
    </row>
    <row r="46" spans="1:9" x14ac:dyDescent="0.2">
      <c r="C46" s="467"/>
    </row>
  </sheetData>
  <pageMargins left="0.7" right="0.7" top="0.75" bottom="0.75" header="0.3" footer="0.3"/>
  <pageSetup paperSize="9" orientation="portrait" horizontalDpi="90" verticalDpi="9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81"/>
  <sheetViews>
    <sheetView topLeftCell="A10" workbookViewId="0">
      <selection activeCell="A44" sqref="A44"/>
    </sheetView>
  </sheetViews>
  <sheetFormatPr defaultColWidth="8.85546875" defaultRowHeight="12.75" x14ac:dyDescent="0.2"/>
  <cols>
    <col min="1" max="1" customWidth="true" width="27.85546875" collapsed="false"/>
    <col min="2" max="2" bestFit="true" customWidth="true" width="10.42578125" collapsed="false"/>
    <col min="3" max="7" bestFit="true" customWidth="true" width="9.42578125" collapsed="false"/>
    <col min="8" max="8" customWidth="true" width="9.28515625" collapsed="false"/>
    <col min="9" max="9" bestFit="true" customWidth="true" width="10.28515625" collapsed="false"/>
    <col min="11" max="11" customWidth="true" width="3.0" collapsed="false"/>
    <col min="12" max="12" bestFit="true" customWidth="true" width="10.28515625" collapsed="false"/>
    <col min="13" max="17" bestFit="true" customWidth="true" width="9.28515625" collapsed="false"/>
    <col min="18" max="18" customWidth="true" width="9.28515625" collapsed="false"/>
    <col min="21" max="21" customWidth="true" width="9.140625" collapsed="false"/>
  </cols>
  <sheetData>
    <row r="1" spans="1:23" x14ac:dyDescent="0.2">
      <c r="A1" s="228" t="s">
        <v>416</v>
      </c>
    </row>
    <row r="2" spans="1:23" x14ac:dyDescent="0.2">
      <c r="A2" t="s">
        <v>292</v>
      </c>
    </row>
    <row r="3" spans="1:23" x14ac:dyDescent="0.2">
      <c r="A3" t="s">
        <v>300</v>
      </c>
    </row>
    <row r="4" spans="1:23" x14ac:dyDescent="0.2">
      <c r="B4" s="238"/>
      <c r="C4" s="238"/>
      <c r="D4" s="238"/>
      <c r="E4" s="238"/>
      <c r="F4" s="238"/>
      <c r="G4" s="238"/>
      <c r="H4" s="238"/>
      <c r="I4" s="238"/>
      <c r="L4" s="223"/>
      <c r="M4" s="223"/>
      <c r="N4" s="223"/>
      <c r="O4" s="223"/>
      <c r="P4" s="223"/>
      <c r="Q4" s="223"/>
      <c r="R4" s="223"/>
      <c r="S4" s="223"/>
    </row>
    <row r="5" spans="1:23" ht="26.25" customHeight="1" x14ac:dyDescent="0.2">
      <c r="A5" s="468"/>
      <c r="B5" s="711" t="s">
        <v>301</v>
      </c>
      <c r="C5" s="711"/>
      <c r="D5" s="711"/>
      <c r="E5" s="711"/>
      <c r="F5" s="711"/>
      <c r="G5" s="711"/>
      <c r="H5" s="711"/>
      <c r="I5" s="711"/>
      <c r="J5" s="522"/>
      <c r="K5" s="469"/>
      <c r="L5" s="711" t="s">
        <v>302</v>
      </c>
      <c r="M5" s="711"/>
      <c r="N5" s="711"/>
      <c r="O5" s="711"/>
      <c r="P5" s="711"/>
      <c r="Q5" s="711"/>
      <c r="R5" s="711"/>
      <c r="S5" s="711"/>
    </row>
    <row r="6" spans="1:23" x14ac:dyDescent="0.2">
      <c r="A6" s="450"/>
      <c r="B6" s="634" t="s">
        <v>391</v>
      </c>
      <c r="C6" s="634"/>
      <c r="D6" s="634"/>
      <c r="E6" s="634"/>
      <c r="F6" s="634"/>
      <c r="G6" s="634"/>
      <c r="H6" s="634"/>
      <c r="I6" s="634"/>
      <c r="J6" s="470"/>
      <c r="K6" s="470"/>
      <c r="L6" s="634" t="s">
        <v>391</v>
      </c>
      <c r="M6" s="634"/>
      <c r="N6" s="634"/>
      <c r="O6" s="634"/>
      <c r="P6" s="634"/>
      <c r="Q6" s="634"/>
      <c r="R6" s="634"/>
      <c r="S6" s="634"/>
      <c r="T6" s="6"/>
      <c r="U6" s="6"/>
    </row>
    <row r="7" spans="1:23" s="6" customFormat="1" ht="38.25" x14ac:dyDescent="0.2">
      <c r="A7" s="471"/>
      <c r="B7" s="481" t="s">
        <v>303</v>
      </c>
      <c r="C7" s="481" t="s">
        <v>304</v>
      </c>
      <c r="D7" s="481" t="s">
        <v>305</v>
      </c>
      <c r="E7" s="481" t="s">
        <v>306</v>
      </c>
      <c r="F7" s="481" t="s">
        <v>34</v>
      </c>
      <c r="G7" s="481" t="s">
        <v>307</v>
      </c>
      <c r="H7" s="525" t="s">
        <v>354</v>
      </c>
      <c r="I7" s="481" t="s">
        <v>42</v>
      </c>
      <c r="J7" s="473"/>
      <c r="K7" s="473"/>
      <c r="L7" s="472" t="s">
        <v>303</v>
      </c>
      <c r="M7" s="472" t="s">
        <v>304</v>
      </c>
      <c r="N7" s="472" t="s">
        <v>305</v>
      </c>
      <c r="O7" s="472" t="s">
        <v>306</v>
      </c>
      <c r="P7" s="472" t="s">
        <v>34</v>
      </c>
      <c r="Q7" s="472" t="s">
        <v>307</v>
      </c>
      <c r="R7" s="524" t="s">
        <v>354</v>
      </c>
      <c r="S7" s="472" t="s">
        <v>42</v>
      </c>
      <c r="T7" s="238"/>
      <c r="U7" s="238"/>
    </row>
    <row r="8" spans="1:23" x14ac:dyDescent="0.2">
      <c r="A8" s="229" t="s">
        <v>33</v>
      </c>
      <c r="B8" s="456">
        <v>14515</v>
      </c>
      <c r="C8" s="483">
        <v>4040</v>
      </c>
      <c r="D8" s="483">
        <v>705</v>
      </c>
      <c r="E8" s="483">
        <v>925</v>
      </c>
      <c r="F8" s="483">
        <v>415</v>
      </c>
      <c r="G8" s="483">
        <v>410</v>
      </c>
      <c r="H8" s="483">
        <v>85</v>
      </c>
      <c r="I8" s="457">
        <v>21095</v>
      </c>
      <c r="J8" s="475"/>
      <c r="K8" s="475"/>
      <c r="L8" s="456">
        <v>14910</v>
      </c>
      <c r="M8" s="483">
        <v>4135</v>
      </c>
      <c r="N8" s="483">
        <v>715</v>
      </c>
      <c r="O8" s="483">
        <v>925</v>
      </c>
      <c r="P8" s="483">
        <v>430</v>
      </c>
      <c r="Q8" s="483">
        <v>400</v>
      </c>
      <c r="R8" s="483">
        <v>35</v>
      </c>
      <c r="S8" s="457">
        <v>21550</v>
      </c>
      <c r="T8" s="467"/>
      <c r="V8" s="166"/>
      <c r="W8" s="238"/>
    </row>
    <row r="9" spans="1:23" x14ac:dyDescent="0.2">
      <c r="A9" s="224" t="s">
        <v>1</v>
      </c>
      <c r="B9" s="544">
        <v>835</v>
      </c>
      <c r="C9" s="545">
        <v>185</v>
      </c>
      <c r="D9" s="545">
        <v>10</v>
      </c>
      <c r="E9" s="545">
        <v>10</v>
      </c>
      <c r="F9" s="545">
        <v>10</v>
      </c>
      <c r="G9" s="545">
        <v>15</v>
      </c>
      <c r="H9" s="545">
        <v>0</v>
      </c>
      <c r="I9" s="532">
        <v>1070</v>
      </c>
      <c r="J9" s="523"/>
      <c r="K9" s="464"/>
      <c r="L9" s="544">
        <v>895</v>
      </c>
      <c r="M9" s="545">
        <v>175</v>
      </c>
      <c r="N9" s="545">
        <v>10</v>
      </c>
      <c r="O9" s="545">
        <v>10</v>
      </c>
      <c r="P9" s="545">
        <v>10</v>
      </c>
      <c r="Q9" s="545">
        <v>20</v>
      </c>
      <c r="R9" s="545">
        <v>0</v>
      </c>
      <c r="S9" s="532">
        <v>1120</v>
      </c>
    </row>
    <row r="10" spans="1:23" x14ac:dyDescent="0.2">
      <c r="A10" s="224" t="s">
        <v>2</v>
      </c>
      <c r="B10" s="546">
        <v>590</v>
      </c>
      <c r="C10" s="547">
        <v>140</v>
      </c>
      <c r="D10" s="547">
        <v>40</v>
      </c>
      <c r="E10" s="547">
        <v>30</v>
      </c>
      <c r="F10" s="547">
        <v>15</v>
      </c>
      <c r="G10" s="547">
        <v>15</v>
      </c>
      <c r="H10" s="547">
        <v>0</v>
      </c>
      <c r="I10" s="532">
        <v>825</v>
      </c>
      <c r="J10" s="523"/>
      <c r="K10" s="464"/>
      <c r="L10" s="546">
        <v>595</v>
      </c>
      <c r="M10" s="547">
        <v>155</v>
      </c>
      <c r="N10" s="547">
        <v>40</v>
      </c>
      <c r="O10" s="547">
        <v>40</v>
      </c>
      <c r="P10" s="547">
        <v>15</v>
      </c>
      <c r="Q10" s="547">
        <v>10</v>
      </c>
      <c r="R10" s="547">
        <v>0</v>
      </c>
      <c r="S10" s="532">
        <v>855</v>
      </c>
      <c r="T10" s="467"/>
      <c r="U10" s="238"/>
    </row>
    <row r="11" spans="1:23" x14ac:dyDescent="0.2">
      <c r="A11" s="224" t="s">
        <v>3</v>
      </c>
      <c r="B11" s="546">
        <v>170</v>
      </c>
      <c r="C11" s="547">
        <v>25</v>
      </c>
      <c r="D11" s="547">
        <v>5</v>
      </c>
      <c r="E11" s="547">
        <v>10</v>
      </c>
      <c r="F11" s="547">
        <v>5</v>
      </c>
      <c r="G11" s="547">
        <v>5</v>
      </c>
      <c r="H11" s="547">
        <v>5</v>
      </c>
      <c r="I11" s="532">
        <v>225</v>
      </c>
      <c r="J11" s="523"/>
      <c r="K11" s="464"/>
      <c r="L11" s="546">
        <v>200</v>
      </c>
      <c r="M11" s="547">
        <v>30</v>
      </c>
      <c r="N11" s="547">
        <v>5</v>
      </c>
      <c r="O11" s="547">
        <v>10</v>
      </c>
      <c r="P11" s="547">
        <v>5</v>
      </c>
      <c r="Q11" s="547">
        <v>5</v>
      </c>
      <c r="R11" s="547">
        <v>0</v>
      </c>
      <c r="S11" s="532">
        <v>260</v>
      </c>
      <c r="T11" s="467"/>
      <c r="V11" s="166"/>
      <c r="W11" s="238"/>
    </row>
    <row r="12" spans="1:23" x14ac:dyDescent="0.2">
      <c r="A12" s="224" t="s">
        <v>4</v>
      </c>
      <c r="B12" s="546">
        <v>140</v>
      </c>
      <c r="C12" s="547">
        <v>25</v>
      </c>
      <c r="D12" s="547">
        <v>10</v>
      </c>
      <c r="E12" s="547">
        <v>5</v>
      </c>
      <c r="F12" s="547">
        <v>5</v>
      </c>
      <c r="G12" s="547">
        <v>5</v>
      </c>
      <c r="H12" s="547">
        <v>0</v>
      </c>
      <c r="I12" s="532">
        <v>195</v>
      </c>
      <c r="J12" s="523"/>
      <c r="K12" s="464"/>
      <c r="L12" s="546">
        <v>135</v>
      </c>
      <c r="M12" s="547">
        <v>30</v>
      </c>
      <c r="N12" s="547">
        <v>10</v>
      </c>
      <c r="O12" s="547">
        <v>15</v>
      </c>
      <c r="P12" s="547">
        <v>5</v>
      </c>
      <c r="Q12" s="547">
        <v>0</v>
      </c>
      <c r="R12" s="547">
        <v>0</v>
      </c>
      <c r="S12" s="532">
        <v>190</v>
      </c>
      <c r="T12" s="467"/>
    </row>
    <row r="13" spans="1:23" x14ac:dyDescent="0.2">
      <c r="A13" s="224" t="s">
        <v>5</v>
      </c>
      <c r="B13" s="546">
        <v>240</v>
      </c>
      <c r="C13" s="547">
        <v>50</v>
      </c>
      <c r="D13" s="547">
        <v>10</v>
      </c>
      <c r="E13" s="547">
        <v>5</v>
      </c>
      <c r="F13" s="547">
        <v>5</v>
      </c>
      <c r="G13" s="547">
        <v>5</v>
      </c>
      <c r="H13" s="547">
        <v>0</v>
      </c>
      <c r="I13" s="532">
        <v>315</v>
      </c>
      <c r="J13" s="523"/>
      <c r="K13" s="464"/>
      <c r="L13" s="546">
        <v>255</v>
      </c>
      <c r="M13" s="547">
        <v>55</v>
      </c>
      <c r="N13" s="547">
        <v>10</v>
      </c>
      <c r="O13" s="547">
        <v>5</v>
      </c>
      <c r="P13" s="547">
        <v>5</v>
      </c>
      <c r="Q13" s="547">
        <v>5</v>
      </c>
      <c r="R13" s="547">
        <v>0</v>
      </c>
      <c r="S13" s="532">
        <v>340</v>
      </c>
    </row>
    <row r="14" spans="1:23" x14ac:dyDescent="0.2">
      <c r="A14" s="224" t="s">
        <v>6</v>
      </c>
      <c r="B14" s="546">
        <v>480</v>
      </c>
      <c r="C14" s="547">
        <v>70</v>
      </c>
      <c r="D14" s="547">
        <v>15</v>
      </c>
      <c r="E14" s="547">
        <v>15</v>
      </c>
      <c r="F14" s="547">
        <v>10</v>
      </c>
      <c r="G14" s="547">
        <v>5</v>
      </c>
      <c r="H14" s="547">
        <v>0</v>
      </c>
      <c r="I14" s="532">
        <v>590</v>
      </c>
      <c r="J14" s="523"/>
      <c r="K14" s="464"/>
      <c r="L14" s="546">
        <v>440</v>
      </c>
      <c r="M14" s="547">
        <v>65</v>
      </c>
      <c r="N14" s="547">
        <v>15</v>
      </c>
      <c r="O14" s="547">
        <v>10</v>
      </c>
      <c r="P14" s="547">
        <v>5</v>
      </c>
      <c r="Q14" s="547">
        <v>0</v>
      </c>
      <c r="R14" s="547">
        <v>0</v>
      </c>
      <c r="S14" s="532">
        <v>535</v>
      </c>
      <c r="T14" s="467"/>
    </row>
    <row r="15" spans="1:23" x14ac:dyDescent="0.2">
      <c r="A15" s="224" t="s">
        <v>7</v>
      </c>
      <c r="B15" s="546">
        <v>535</v>
      </c>
      <c r="C15" s="547">
        <v>105</v>
      </c>
      <c r="D15" s="547">
        <v>15</v>
      </c>
      <c r="E15" s="547">
        <v>25</v>
      </c>
      <c r="F15" s="547">
        <v>5</v>
      </c>
      <c r="G15" s="547">
        <v>5</v>
      </c>
      <c r="H15" s="547">
        <v>0</v>
      </c>
      <c r="I15" s="532">
        <v>690</v>
      </c>
      <c r="J15" s="523"/>
      <c r="K15" s="464"/>
      <c r="L15" s="546">
        <v>555</v>
      </c>
      <c r="M15" s="547">
        <v>110</v>
      </c>
      <c r="N15" s="547">
        <v>20</v>
      </c>
      <c r="O15" s="547">
        <v>25</v>
      </c>
      <c r="P15" s="547">
        <v>5</v>
      </c>
      <c r="Q15" s="547">
        <v>5</v>
      </c>
      <c r="R15" s="547">
        <v>0</v>
      </c>
      <c r="S15" s="532">
        <v>720</v>
      </c>
    </row>
    <row r="16" spans="1:23" x14ac:dyDescent="0.2">
      <c r="A16" s="224" t="s">
        <v>8</v>
      </c>
      <c r="B16" s="546">
        <v>295</v>
      </c>
      <c r="C16" s="547">
        <v>55</v>
      </c>
      <c r="D16" s="547">
        <v>20</v>
      </c>
      <c r="E16" s="547">
        <v>5</v>
      </c>
      <c r="F16" s="547">
        <v>5</v>
      </c>
      <c r="G16" s="547">
        <v>0</v>
      </c>
      <c r="H16" s="547">
        <v>0</v>
      </c>
      <c r="I16" s="532">
        <v>380</v>
      </c>
      <c r="J16" s="523"/>
      <c r="K16" s="464"/>
      <c r="L16" s="546">
        <v>305</v>
      </c>
      <c r="M16" s="547">
        <v>50</v>
      </c>
      <c r="N16" s="547">
        <v>15</v>
      </c>
      <c r="O16" s="547">
        <v>5</v>
      </c>
      <c r="P16" s="547">
        <v>10</v>
      </c>
      <c r="Q16" s="547">
        <v>5</v>
      </c>
      <c r="R16" s="547">
        <v>0</v>
      </c>
      <c r="S16" s="532">
        <v>385</v>
      </c>
    </row>
    <row r="17" spans="1:19" x14ac:dyDescent="0.2">
      <c r="A17" s="224" t="s">
        <v>9</v>
      </c>
      <c r="B17" s="546">
        <v>120</v>
      </c>
      <c r="C17" s="547">
        <v>50</v>
      </c>
      <c r="D17" s="547">
        <v>5</v>
      </c>
      <c r="E17" s="547">
        <v>5</v>
      </c>
      <c r="F17" s="547">
        <v>5</v>
      </c>
      <c r="G17" s="547">
        <v>5</v>
      </c>
      <c r="H17" s="547">
        <v>0</v>
      </c>
      <c r="I17" s="532">
        <v>190</v>
      </c>
      <c r="J17" s="523"/>
      <c r="K17" s="464"/>
      <c r="L17" s="546">
        <v>120</v>
      </c>
      <c r="M17" s="547">
        <v>70</v>
      </c>
      <c r="N17" s="547">
        <v>5</v>
      </c>
      <c r="O17" s="547">
        <v>10</v>
      </c>
      <c r="P17" s="547">
        <v>5</v>
      </c>
      <c r="Q17" s="547">
        <v>5</v>
      </c>
      <c r="R17" s="547">
        <v>0</v>
      </c>
      <c r="S17" s="532">
        <v>210</v>
      </c>
    </row>
    <row r="18" spans="1:19" x14ac:dyDescent="0.2">
      <c r="A18" s="224" t="s">
        <v>10</v>
      </c>
      <c r="B18" s="546">
        <v>280</v>
      </c>
      <c r="C18" s="547">
        <v>90</v>
      </c>
      <c r="D18" s="547">
        <v>20</v>
      </c>
      <c r="E18" s="547">
        <v>25</v>
      </c>
      <c r="F18" s="547">
        <v>10</v>
      </c>
      <c r="G18" s="547">
        <v>20</v>
      </c>
      <c r="H18" s="547">
        <v>5</v>
      </c>
      <c r="I18" s="532">
        <v>445</v>
      </c>
      <c r="J18" s="523"/>
      <c r="K18" s="464"/>
      <c r="L18" s="546">
        <v>270</v>
      </c>
      <c r="M18" s="547">
        <v>110</v>
      </c>
      <c r="N18" s="547">
        <v>20</v>
      </c>
      <c r="O18" s="547">
        <v>30</v>
      </c>
      <c r="P18" s="547">
        <v>10</v>
      </c>
      <c r="Q18" s="547">
        <v>15</v>
      </c>
      <c r="R18" s="547">
        <v>5</v>
      </c>
      <c r="S18" s="532">
        <v>455</v>
      </c>
    </row>
    <row r="19" spans="1:19" x14ac:dyDescent="0.2">
      <c r="A19" s="224" t="s">
        <v>11</v>
      </c>
      <c r="B19" s="546">
        <v>75</v>
      </c>
      <c r="C19" s="547">
        <v>20</v>
      </c>
      <c r="D19" s="547">
        <v>0</v>
      </c>
      <c r="E19" s="547">
        <v>5</v>
      </c>
      <c r="F19" s="547">
        <v>0</v>
      </c>
      <c r="G19" s="547">
        <v>5</v>
      </c>
      <c r="H19" s="547">
        <v>0</v>
      </c>
      <c r="I19" s="532">
        <v>105</v>
      </c>
      <c r="J19" s="523"/>
      <c r="K19" s="464"/>
      <c r="L19" s="546">
        <v>65</v>
      </c>
      <c r="M19" s="547">
        <v>20</v>
      </c>
      <c r="N19" s="547">
        <v>5</v>
      </c>
      <c r="O19" s="547">
        <v>5</v>
      </c>
      <c r="P19" s="547">
        <v>5</v>
      </c>
      <c r="Q19" s="547">
        <v>0</v>
      </c>
      <c r="R19" s="547">
        <v>0</v>
      </c>
      <c r="S19" s="532">
        <v>100</v>
      </c>
    </row>
    <row r="20" spans="1:19" x14ac:dyDescent="0.2">
      <c r="A20" s="224" t="s">
        <v>12</v>
      </c>
      <c r="B20" s="546">
        <v>1135</v>
      </c>
      <c r="C20" s="547">
        <v>365</v>
      </c>
      <c r="D20" s="547">
        <v>85</v>
      </c>
      <c r="E20" s="547">
        <v>135</v>
      </c>
      <c r="F20" s="547">
        <v>35</v>
      </c>
      <c r="G20" s="547">
        <v>30</v>
      </c>
      <c r="H20" s="547">
        <v>0</v>
      </c>
      <c r="I20" s="532">
        <v>1780</v>
      </c>
      <c r="J20" s="523"/>
      <c r="K20" s="464"/>
      <c r="L20" s="546">
        <v>1345</v>
      </c>
      <c r="M20" s="547">
        <v>365</v>
      </c>
      <c r="N20" s="547">
        <v>105</v>
      </c>
      <c r="O20" s="547">
        <v>125</v>
      </c>
      <c r="P20" s="547">
        <v>30</v>
      </c>
      <c r="Q20" s="547">
        <v>30</v>
      </c>
      <c r="R20" s="547">
        <v>0</v>
      </c>
      <c r="S20" s="532">
        <v>2005</v>
      </c>
    </row>
    <row r="21" spans="1:19" x14ac:dyDescent="0.2">
      <c r="A21" s="224" t="s">
        <v>13</v>
      </c>
      <c r="B21" s="546">
        <v>50</v>
      </c>
      <c r="C21" s="547">
        <v>10</v>
      </c>
      <c r="D21" s="547">
        <v>5</v>
      </c>
      <c r="E21" s="547">
        <v>5</v>
      </c>
      <c r="F21" s="547">
        <v>0</v>
      </c>
      <c r="G21" s="547">
        <v>0</v>
      </c>
      <c r="H21" s="547">
        <v>0</v>
      </c>
      <c r="I21" s="532">
        <v>70</v>
      </c>
      <c r="J21" s="523"/>
      <c r="K21" s="464"/>
      <c r="L21" s="546">
        <v>50</v>
      </c>
      <c r="M21" s="547">
        <v>15</v>
      </c>
      <c r="N21" s="547">
        <v>5</v>
      </c>
      <c r="O21" s="547">
        <v>5</v>
      </c>
      <c r="P21" s="547">
        <v>0</v>
      </c>
      <c r="Q21" s="547">
        <v>0</v>
      </c>
      <c r="R21" s="547">
        <v>0</v>
      </c>
      <c r="S21" s="532">
        <v>75</v>
      </c>
    </row>
    <row r="22" spans="1:19" x14ac:dyDescent="0.2">
      <c r="A22" s="224" t="s">
        <v>14</v>
      </c>
      <c r="B22" s="546">
        <v>425</v>
      </c>
      <c r="C22" s="547">
        <v>95</v>
      </c>
      <c r="D22" s="547">
        <v>10</v>
      </c>
      <c r="E22" s="547">
        <v>20</v>
      </c>
      <c r="F22" s="547">
        <v>20</v>
      </c>
      <c r="G22" s="547">
        <v>15</v>
      </c>
      <c r="H22" s="547">
        <v>0</v>
      </c>
      <c r="I22" s="532">
        <v>590</v>
      </c>
      <c r="J22" s="523"/>
      <c r="K22" s="464"/>
      <c r="L22" s="546">
        <v>440</v>
      </c>
      <c r="M22" s="547">
        <v>115</v>
      </c>
      <c r="N22" s="547">
        <v>15</v>
      </c>
      <c r="O22" s="547">
        <v>20</v>
      </c>
      <c r="P22" s="547">
        <v>20</v>
      </c>
      <c r="Q22" s="547">
        <v>15</v>
      </c>
      <c r="R22" s="547">
        <v>0</v>
      </c>
      <c r="S22" s="532">
        <v>625</v>
      </c>
    </row>
    <row r="23" spans="1:19" x14ac:dyDescent="0.2">
      <c r="A23" s="224" t="s">
        <v>15</v>
      </c>
      <c r="B23" s="546">
        <v>970</v>
      </c>
      <c r="C23" s="547">
        <v>260</v>
      </c>
      <c r="D23" s="547">
        <v>65</v>
      </c>
      <c r="E23" s="547">
        <v>70</v>
      </c>
      <c r="F23" s="547">
        <v>15</v>
      </c>
      <c r="G23" s="547">
        <v>30</v>
      </c>
      <c r="H23" s="547">
        <v>0</v>
      </c>
      <c r="I23" s="532">
        <v>1410</v>
      </c>
      <c r="J23" s="523"/>
      <c r="K23" s="464"/>
      <c r="L23" s="546">
        <v>855</v>
      </c>
      <c r="M23" s="547">
        <v>250</v>
      </c>
      <c r="N23" s="547">
        <v>60</v>
      </c>
      <c r="O23" s="547">
        <v>65</v>
      </c>
      <c r="P23" s="547">
        <v>10</v>
      </c>
      <c r="Q23" s="547">
        <v>20</v>
      </c>
      <c r="R23" s="547">
        <v>0</v>
      </c>
      <c r="S23" s="532">
        <v>1260</v>
      </c>
    </row>
    <row r="24" spans="1:19" x14ac:dyDescent="0.2">
      <c r="A24" s="224" t="s">
        <v>16</v>
      </c>
      <c r="B24" s="546">
        <v>2335</v>
      </c>
      <c r="C24" s="547">
        <v>695</v>
      </c>
      <c r="D24" s="547">
        <v>130</v>
      </c>
      <c r="E24" s="547">
        <v>290</v>
      </c>
      <c r="F24" s="547">
        <v>80</v>
      </c>
      <c r="G24" s="547">
        <v>65</v>
      </c>
      <c r="H24" s="547">
        <v>5</v>
      </c>
      <c r="I24" s="532">
        <v>3600</v>
      </c>
      <c r="J24" s="523"/>
      <c r="K24" s="464"/>
      <c r="L24" s="546">
        <v>2335</v>
      </c>
      <c r="M24" s="547">
        <v>675</v>
      </c>
      <c r="N24" s="547">
        <v>125</v>
      </c>
      <c r="O24" s="547">
        <v>245</v>
      </c>
      <c r="P24" s="547">
        <v>75</v>
      </c>
      <c r="Q24" s="547">
        <v>60</v>
      </c>
      <c r="R24" s="547">
        <v>5</v>
      </c>
      <c r="S24" s="532">
        <v>3520</v>
      </c>
    </row>
    <row r="25" spans="1:19" x14ac:dyDescent="0.2">
      <c r="A25" s="526" t="s">
        <v>17</v>
      </c>
      <c r="B25" s="548">
        <v>445</v>
      </c>
      <c r="C25" s="549">
        <v>145</v>
      </c>
      <c r="D25" s="549">
        <v>45</v>
      </c>
      <c r="E25" s="549">
        <v>25</v>
      </c>
      <c r="F25" s="549">
        <v>10</v>
      </c>
      <c r="G25" s="549">
        <v>25</v>
      </c>
      <c r="H25" s="549">
        <v>5</v>
      </c>
      <c r="I25" s="540">
        <v>700</v>
      </c>
      <c r="J25" s="537"/>
      <c r="K25" s="527"/>
      <c r="L25" s="548">
        <v>405</v>
      </c>
      <c r="M25" s="549">
        <v>140</v>
      </c>
      <c r="N25" s="549">
        <v>40</v>
      </c>
      <c r="O25" s="549">
        <v>40</v>
      </c>
      <c r="P25" s="549">
        <v>10</v>
      </c>
      <c r="Q25" s="549">
        <v>20</v>
      </c>
      <c r="R25" s="549">
        <v>0</v>
      </c>
      <c r="S25" s="540">
        <v>655</v>
      </c>
    </row>
    <row r="26" spans="1:19" x14ac:dyDescent="0.2">
      <c r="A26" s="224" t="s">
        <v>18</v>
      </c>
      <c r="B26" s="548">
        <v>130</v>
      </c>
      <c r="C26" s="549">
        <v>5</v>
      </c>
      <c r="D26" s="549">
        <v>0</v>
      </c>
      <c r="E26" s="549">
        <v>0</v>
      </c>
      <c r="F26" s="549">
        <v>0</v>
      </c>
      <c r="G26" s="549">
        <v>0</v>
      </c>
      <c r="H26" s="549">
        <v>0</v>
      </c>
      <c r="I26" s="532">
        <v>135</v>
      </c>
      <c r="J26" s="523"/>
      <c r="K26" s="464"/>
      <c r="L26" s="548">
        <v>125</v>
      </c>
      <c r="M26" s="549">
        <v>5</v>
      </c>
      <c r="N26" s="549">
        <v>0</v>
      </c>
      <c r="O26" s="549">
        <v>0</v>
      </c>
      <c r="P26" s="549">
        <v>0</v>
      </c>
      <c r="Q26" s="549">
        <v>5</v>
      </c>
      <c r="R26" s="549">
        <v>0</v>
      </c>
      <c r="S26" s="532">
        <v>140</v>
      </c>
    </row>
    <row r="27" spans="1:19" x14ac:dyDescent="0.2">
      <c r="A27" s="224" t="s">
        <v>19</v>
      </c>
      <c r="B27" s="546">
        <v>150</v>
      </c>
      <c r="C27" s="547">
        <v>80</v>
      </c>
      <c r="D27" s="547">
        <v>5</v>
      </c>
      <c r="E27" s="547">
        <v>10</v>
      </c>
      <c r="F27" s="547">
        <v>5</v>
      </c>
      <c r="G27" s="547">
        <v>5</v>
      </c>
      <c r="H27" s="547">
        <v>0</v>
      </c>
      <c r="I27" s="532">
        <v>260</v>
      </c>
      <c r="J27" s="523"/>
      <c r="K27" s="464"/>
      <c r="L27" s="546">
        <v>190</v>
      </c>
      <c r="M27" s="547">
        <v>85</v>
      </c>
      <c r="N27" s="547">
        <v>0</v>
      </c>
      <c r="O27" s="547">
        <v>10</v>
      </c>
      <c r="P27" s="547">
        <v>5</v>
      </c>
      <c r="Q27" s="547">
        <v>5</v>
      </c>
      <c r="R27" s="547">
        <v>0</v>
      </c>
      <c r="S27" s="532">
        <v>300</v>
      </c>
    </row>
    <row r="28" spans="1:19" x14ac:dyDescent="0.2">
      <c r="A28" s="224" t="s">
        <v>20</v>
      </c>
      <c r="B28" s="546">
        <v>270</v>
      </c>
      <c r="C28" s="547">
        <v>95</v>
      </c>
      <c r="D28" s="547">
        <v>15</v>
      </c>
      <c r="E28" s="547">
        <v>15</v>
      </c>
      <c r="F28" s="547">
        <v>5</v>
      </c>
      <c r="G28" s="547">
        <v>10</v>
      </c>
      <c r="H28" s="547">
        <v>10</v>
      </c>
      <c r="I28" s="532">
        <v>415</v>
      </c>
      <c r="J28" s="523"/>
      <c r="K28" s="464"/>
      <c r="L28" s="546">
        <v>280</v>
      </c>
      <c r="M28" s="547">
        <v>90</v>
      </c>
      <c r="N28" s="547">
        <v>20</v>
      </c>
      <c r="O28" s="547">
        <v>15</v>
      </c>
      <c r="P28" s="547">
        <v>5</v>
      </c>
      <c r="Q28" s="547">
        <v>10</v>
      </c>
      <c r="R28" s="547">
        <v>5</v>
      </c>
      <c r="S28" s="532">
        <v>420</v>
      </c>
    </row>
    <row r="29" spans="1:19" x14ac:dyDescent="0.2">
      <c r="A29" s="224" t="s">
        <v>21</v>
      </c>
      <c r="B29" s="546">
        <v>470</v>
      </c>
      <c r="C29" s="547">
        <v>55</v>
      </c>
      <c r="D29" s="547">
        <v>10</v>
      </c>
      <c r="E29" s="547">
        <v>5</v>
      </c>
      <c r="F29" s="547">
        <v>10</v>
      </c>
      <c r="G29" s="547">
        <v>10</v>
      </c>
      <c r="H29" s="547">
        <v>5</v>
      </c>
      <c r="I29" s="532">
        <v>570</v>
      </c>
      <c r="J29" s="523"/>
      <c r="K29" s="464"/>
      <c r="L29" s="546">
        <v>515</v>
      </c>
      <c r="M29" s="547">
        <v>60</v>
      </c>
      <c r="N29" s="547">
        <v>10</v>
      </c>
      <c r="O29" s="547">
        <v>5</v>
      </c>
      <c r="P29" s="547">
        <v>10</v>
      </c>
      <c r="Q29" s="547">
        <v>15</v>
      </c>
      <c r="R29" s="547">
        <v>5</v>
      </c>
      <c r="S29" s="532">
        <v>620</v>
      </c>
    </row>
    <row r="30" spans="1:19" x14ac:dyDescent="0.2">
      <c r="A30" s="224" t="s">
        <v>22</v>
      </c>
      <c r="B30" s="546">
        <v>840</v>
      </c>
      <c r="C30" s="547">
        <v>375</v>
      </c>
      <c r="D30" s="547">
        <v>40</v>
      </c>
      <c r="E30" s="547">
        <v>50</v>
      </c>
      <c r="F30" s="547">
        <v>35</v>
      </c>
      <c r="G30" s="547">
        <v>35</v>
      </c>
      <c r="H30" s="547">
        <v>0</v>
      </c>
      <c r="I30" s="532">
        <v>1375</v>
      </c>
      <c r="J30" s="523"/>
      <c r="K30" s="464"/>
      <c r="L30" s="546">
        <v>955</v>
      </c>
      <c r="M30" s="547">
        <v>385</v>
      </c>
      <c r="N30" s="547">
        <v>40</v>
      </c>
      <c r="O30" s="547">
        <v>55</v>
      </c>
      <c r="P30" s="547">
        <v>40</v>
      </c>
      <c r="Q30" s="547">
        <v>35</v>
      </c>
      <c r="R30" s="547">
        <v>0</v>
      </c>
      <c r="S30" s="532">
        <v>1515</v>
      </c>
    </row>
    <row r="31" spans="1:19" x14ac:dyDescent="0.2">
      <c r="A31" s="224" t="s">
        <v>23</v>
      </c>
      <c r="B31" s="546">
        <v>80</v>
      </c>
      <c r="C31" s="547">
        <v>20</v>
      </c>
      <c r="D31" s="547">
        <v>5</v>
      </c>
      <c r="E31" s="547">
        <v>0</v>
      </c>
      <c r="F31" s="547">
        <v>5</v>
      </c>
      <c r="G31" s="547">
        <v>0</v>
      </c>
      <c r="H31" s="547">
        <v>0</v>
      </c>
      <c r="I31" s="532">
        <v>105</v>
      </c>
      <c r="J31" s="523"/>
      <c r="K31" s="464"/>
      <c r="L31" s="546">
        <v>60</v>
      </c>
      <c r="M31" s="547">
        <v>15</v>
      </c>
      <c r="N31" s="547">
        <v>5</v>
      </c>
      <c r="O31" s="547">
        <v>0</v>
      </c>
      <c r="P31" s="547">
        <v>5</v>
      </c>
      <c r="Q31" s="547">
        <v>0</v>
      </c>
      <c r="R31" s="547">
        <v>0</v>
      </c>
      <c r="S31" s="532">
        <v>85</v>
      </c>
    </row>
    <row r="32" spans="1:19" x14ac:dyDescent="0.2">
      <c r="A32" s="224" t="s">
        <v>24</v>
      </c>
      <c r="B32" s="546">
        <v>210</v>
      </c>
      <c r="C32" s="547">
        <v>50</v>
      </c>
      <c r="D32" s="547">
        <v>10</v>
      </c>
      <c r="E32" s="547">
        <v>10</v>
      </c>
      <c r="F32" s="547">
        <v>5</v>
      </c>
      <c r="G32" s="547">
        <v>0</v>
      </c>
      <c r="H32" s="547">
        <v>5</v>
      </c>
      <c r="I32" s="532">
        <v>295</v>
      </c>
      <c r="J32" s="523"/>
      <c r="K32" s="464"/>
      <c r="L32" s="546">
        <v>240</v>
      </c>
      <c r="M32" s="547">
        <v>55</v>
      </c>
      <c r="N32" s="547">
        <v>15</v>
      </c>
      <c r="O32" s="547">
        <v>10</v>
      </c>
      <c r="P32" s="547">
        <v>5</v>
      </c>
      <c r="Q32" s="547">
        <v>0</v>
      </c>
      <c r="R32" s="547">
        <v>0</v>
      </c>
      <c r="S32" s="532">
        <v>330</v>
      </c>
    </row>
    <row r="33" spans="1:20" x14ac:dyDescent="0.2">
      <c r="A33" s="224" t="s">
        <v>25</v>
      </c>
      <c r="B33" s="546">
        <v>485</v>
      </c>
      <c r="C33" s="547">
        <v>80</v>
      </c>
      <c r="D33" s="547">
        <v>10</v>
      </c>
      <c r="E33" s="547">
        <v>0</v>
      </c>
      <c r="F33" s="547">
        <v>20</v>
      </c>
      <c r="G33" s="547">
        <v>10</v>
      </c>
      <c r="H33" s="547">
        <v>0</v>
      </c>
      <c r="I33" s="532">
        <v>610</v>
      </c>
      <c r="J33" s="523"/>
      <c r="K33" s="464"/>
      <c r="L33" s="546">
        <v>490</v>
      </c>
      <c r="M33" s="547">
        <v>85</v>
      </c>
      <c r="N33" s="547">
        <v>10</v>
      </c>
      <c r="O33" s="547">
        <v>5</v>
      </c>
      <c r="P33" s="547">
        <v>20</v>
      </c>
      <c r="Q33" s="547">
        <v>10</v>
      </c>
      <c r="R33" s="547">
        <v>0</v>
      </c>
      <c r="S33" s="532">
        <v>615</v>
      </c>
    </row>
    <row r="34" spans="1:20" x14ac:dyDescent="0.2">
      <c r="A34" s="224" t="s">
        <v>26</v>
      </c>
      <c r="B34" s="546">
        <v>155</v>
      </c>
      <c r="C34" s="547">
        <v>35</v>
      </c>
      <c r="D34" s="547">
        <v>10</v>
      </c>
      <c r="E34" s="547">
        <v>0</v>
      </c>
      <c r="F34" s="547">
        <v>5</v>
      </c>
      <c r="G34" s="547">
        <v>5</v>
      </c>
      <c r="H34" s="547">
        <v>15</v>
      </c>
      <c r="I34" s="532">
        <v>225</v>
      </c>
      <c r="J34" s="523"/>
      <c r="K34" s="464"/>
      <c r="L34" s="546">
        <v>170</v>
      </c>
      <c r="M34" s="547">
        <v>40</v>
      </c>
      <c r="N34" s="547">
        <v>10</v>
      </c>
      <c r="O34" s="547">
        <v>5</v>
      </c>
      <c r="P34" s="547">
        <v>5</v>
      </c>
      <c r="Q34" s="547">
        <v>5</v>
      </c>
      <c r="R34" s="547">
        <v>0</v>
      </c>
      <c r="S34" s="532">
        <v>230</v>
      </c>
    </row>
    <row r="35" spans="1:20" x14ac:dyDescent="0.2">
      <c r="A35" s="224" t="s">
        <v>27</v>
      </c>
      <c r="B35" s="546">
        <v>80</v>
      </c>
      <c r="C35" s="547">
        <v>15</v>
      </c>
      <c r="D35" s="547">
        <v>5</v>
      </c>
      <c r="E35" s="547">
        <v>0</v>
      </c>
      <c r="F35" s="547">
        <v>0</v>
      </c>
      <c r="G35" s="547">
        <v>0</v>
      </c>
      <c r="H35" s="547">
        <v>0</v>
      </c>
      <c r="I35" s="532">
        <v>105</v>
      </c>
      <c r="J35" s="523"/>
      <c r="K35" s="464"/>
      <c r="L35" s="546">
        <v>75</v>
      </c>
      <c r="M35" s="547">
        <v>20</v>
      </c>
      <c r="N35" s="547">
        <v>5</v>
      </c>
      <c r="O35" s="547">
        <v>5</v>
      </c>
      <c r="P35" s="547">
        <v>5</v>
      </c>
      <c r="Q35" s="547">
        <v>0</v>
      </c>
      <c r="R35" s="547">
        <v>0</v>
      </c>
      <c r="S35" s="532">
        <v>105</v>
      </c>
    </row>
    <row r="36" spans="1:20" x14ac:dyDescent="0.2">
      <c r="A36" s="224" t="s">
        <v>28</v>
      </c>
      <c r="B36" s="546">
        <v>515</v>
      </c>
      <c r="C36" s="547">
        <v>120</v>
      </c>
      <c r="D36" s="547">
        <v>30</v>
      </c>
      <c r="E36" s="547">
        <v>20</v>
      </c>
      <c r="F36" s="547">
        <v>10</v>
      </c>
      <c r="G36" s="547">
        <v>5</v>
      </c>
      <c r="H36" s="547">
        <v>0</v>
      </c>
      <c r="I36" s="532">
        <v>700</v>
      </c>
      <c r="J36" s="523"/>
      <c r="K36" s="464"/>
      <c r="L36" s="546">
        <v>530</v>
      </c>
      <c r="M36" s="547">
        <v>115</v>
      </c>
      <c r="N36" s="547">
        <v>30</v>
      </c>
      <c r="O36" s="547">
        <v>20</v>
      </c>
      <c r="P36" s="547">
        <v>10</v>
      </c>
      <c r="Q36" s="547">
        <v>5</v>
      </c>
      <c r="R36" s="547">
        <v>0</v>
      </c>
      <c r="S36" s="532">
        <v>705</v>
      </c>
    </row>
    <row r="37" spans="1:20" x14ac:dyDescent="0.2">
      <c r="A37" s="224" t="s">
        <v>29</v>
      </c>
      <c r="B37" s="546">
        <v>665</v>
      </c>
      <c r="C37" s="547">
        <v>355</v>
      </c>
      <c r="D37" s="547">
        <v>25</v>
      </c>
      <c r="E37" s="547">
        <v>50</v>
      </c>
      <c r="F37" s="547">
        <v>30</v>
      </c>
      <c r="G37" s="547">
        <v>30</v>
      </c>
      <c r="H37" s="547">
        <v>0</v>
      </c>
      <c r="I37" s="532">
        <v>1155</v>
      </c>
      <c r="J37" s="523"/>
      <c r="K37" s="464"/>
      <c r="L37" s="546">
        <v>705</v>
      </c>
      <c r="M37" s="547">
        <v>365</v>
      </c>
      <c r="N37" s="547">
        <v>25</v>
      </c>
      <c r="O37" s="547">
        <v>50</v>
      </c>
      <c r="P37" s="547">
        <v>30</v>
      </c>
      <c r="Q37" s="547">
        <v>25</v>
      </c>
      <c r="R37" s="547">
        <v>0</v>
      </c>
      <c r="S37" s="532">
        <v>1205</v>
      </c>
    </row>
    <row r="38" spans="1:20" x14ac:dyDescent="0.2">
      <c r="A38" s="224" t="s">
        <v>30</v>
      </c>
      <c r="B38" s="546">
        <v>235</v>
      </c>
      <c r="C38" s="547">
        <v>75</v>
      </c>
      <c r="D38" s="547">
        <v>20</v>
      </c>
      <c r="E38" s="547">
        <v>15</v>
      </c>
      <c r="F38" s="547">
        <v>5</v>
      </c>
      <c r="G38" s="547">
        <v>5</v>
      </c>
      <c r="H38" s="547">
        <v>0</v>
      </c>
      <c r="I38" s="532">
        <v>355</v>
      </c>
      <c r="J38" s="523"/>
      <c r="K38" s="464"/>
      <c r="L38" s="546">
        <v>190</v>
      </c>
      <c r="M38" s="547">
        <v>80</v>
      </c>
      <c r="N38" s="547">
        <v>15</v>
      </c>
      <c r="O38" s="547">
        <v>10</v>
      </c>
      <c r="P38" s="547">
        <v>0</v>
      </c>
      <c r="Q38" s="547">
        <v>5</v>
      </c>
      <c r="R38" s="547">
        <v>0</v>
      </c>
      <c r="S38" s="532">
        <v>300</v>
      </c>
    </row>
    <row r="39" spans="1:20" x14ac:dyDescent="0.2">
      <c r="A39" s="224" t="s">
        <v>31</v>
      </c>
      <c r="B39" s="546">
        <v>445</v>
      </c>
      <c r="C39" s="547">
        <v>90</v>
      </c>
      <c r="D39" s="547">
        <v>10</v>
      </c>
      <c r="E39" s="547">
        <v>15</v>
      </c>
      <c r="F39" s="547">
        <v>10</v>
      </c>
      <c r="G39" s="547">
        <v>5</v>
      </c>
      <c r="H39" s="547">
        <v>0</v>
      </c>
      <c r="I39" s="532">
        <v>575</v>
      </c>
      <c r="J39" s="523"/>
      <c r="K39" s="464"/>
      <c r="L39" s="546">
        <v>485</v>
      </c>
      <c r="M39" s="547">
        <v>80</v>
      </c>
      <c r="N39" s="547">
        <v>10</v>
      </c>
      <c r="O39" s="547">
        <v>15</v>
      </c>
      <c r="P39" s="547">
        <v>5</v>
      </c>
      <c r="Q39" s="547">
        <v>5</v>
      </c>
      <c r="R39" s="547">
        <v>0</v>
      </c>
      <c r="S39" s="532">
        <v>600</v>
      </c>
    </row>
    <row r="40" spans="1:20" x14ac:dyDescent="0.2">
      <c r="A40" s="225" t="s">
        <v>32</v>
      </c>
      <c r="B40" s="550">
        <v>650</v>
      </c>
      <c r="C40" s="551">
        <v>220</v>
      </c>
      <c r="D40" s="551">
        <v>25</v>
      </c>
      <c r="E40" s="551">
        <v>35</v>
      </c>
      <c r="F40" s="551">
        <v>35</v>
      </c>
      <c r="G40" s="551">
        <v>40</v>
      </c>
      <c r="H40" s="551">
        <v>20</v>
      </c>
      <c r="I40" s="533">
        <v>1025</v>
      </c>
      <c r="J40" s="523"/>
      <c r="K40" s="464"/>
      <c r="L40" s="550">
        <v>645</v>
      </c>
      <c r="M40" s="551">
        <v>235</v>
      </c>
      <c r="N40" s="551">
        <v>25</v>
      </c>
      <c r="O40" s="551">
        <v>50</v>
      </c>
      <c r="P40" s="551">
        <v>55</v>
      </c>
      <c r="Q40" s="551">
        <v>50</v>
      </c>
      <c r="R40" s="551">
        <v>10</v>
      </c>
      <c r="S40" s="533">
        <v>1065</v>
      </c>
    </row>
    <row r="41" spans="1:20" x14ac:dyDescent="0.2">
      <c r="A41" s="476" t="s">
        <v>299</v>
      </c>
      <c r="G41" s="464"/>
      <c r="H41" s="464"/>
      <c r="I41" s="464"/>
      <c r="J41" s="464"/>
      <c r="K41" s="464"/>
      <c r="L41" s="464"/>
      <c r="M41" s="464"/>
      <c r="N41" s="464"/>
      <c r="O41" s="464"/>
      <c r="P41" s="464"/>
      <c r="Q41" s="464"/>
      <c r="R41" s="464"/>
      <c r="S41" s="464"/>
    </row>
    <row r="42" spans="1:20" x14ac:dyDescent="0.2">
      <c r="A42" t="s">
        <v>308</v>
      </c>
    </row>
    <row r="43" spans="1:20" x14ac:dyDescent="0.2">
      <c r="A43" t="s">
        <v>309</v>
      </c>
    </row>
    <row r="44" spans="1:20" x14ac:dyDescent="0.2">
      <c r="B44" s="166"/>
      <c r="C44" s="166"/>
      <c r="D44" s="166"/>
      <c r="E44" s="166"/>
      <c r="F44" s="166"/>
      <c r="G44" s="166"/>
      <c r="H44" s="166"/>
      <c r="I44" s="166"/>
      <c r="J44" s="166"/>
      <c r="K44" s="166"/>
      <c r="L44" s="166"/>
      <c r="M44" s="166"/>
      <c r="N44" s="166"/>
      <c r="O44" s="166"/>
      <c r="P44" s="166"/>
      <c r="Q44" s="166"/>
      <c r="R44" s="166"/>
      <c r="S44" s="166"/>
    </row>
    <row r="45" spans="1:20" x14ac:dyDescent="0.2">
      <c r="B45" s="166"/>
      <c r="C45" s="166"/>
      <c r="D45" s="166"/>
      <c r="E45" s="166"/>
      <c r="F45" s="166"/>
      <c r="G45" s="166"/>
      <c r="H45" s="166"/>
      <c r="I45" s="166"/>
      <c r="J45" s="166"/>
      <c r="K45" s="166"/>
      <c r="L45" s="166"/>
      <c r="M45" s="166"/>
      <c r="N45" s="166"/>
      <c r="O45" s="166"/>
      <c r="P45" s="166"/>
      <c r="Q45" s="166"/>
      <c r="R45" s="166"/>
      <c r="S45" s="166"/>
    </row>
    <row r="46" spans="1:20" x14ac:dyDescent="0.2">
      <c r="B46" s="631"/>
      <c r="C46" s="631"/>
      <c r="D46" s="631"/>
      <c r="E46" s="631"/>
      <c r="F46" s="631"/>
      <c r="G46" s="631"/>
      <c r="H46" s="631"/>
      <c r="I46" s="631"/>
      <c r="J46" s="631"/>
      <c r="K46" s="166"/>
      <c r="L46" s="631"/>
      <c r="M46" s="631"/>
      <c r="N46" s="631"/>
      <c r="O46" s="631"/>
      <c r="P46" s="631"/>
      <c r="Q46" s="631"/>
      <c r="R46" s="631"/>
      <c r="S46" s="631"/>
      <c r="T46" s="631"/>
    </row>
    <row r="47" spans="1:20" x14ac:dyDescent="0.2">
      <c r="B47" s="631"/>
      <c r="C47" s="631"/>
      <c r="D47" s="631"/>
      <c r="E47" s="631"/>
      <c r="F47" s="631"/>
      <c r="G47" s="631"/>
      <c r="H47" s="631"/>
      <c r="I47" s="631"/>
      <c r="J47" s="166"/>
      <c r="K47" s="166"/>
      <c r="L47" s="166"/>
      <c r="M47" s="166"/>
      <c r="N47" s="166"/>
      <c r="O47" s="166"/>
      <c r="P47" s="166"/>
      <c r="Q47" s="166"/>
      <c r="R47" s="166"/>
      <c r="S47" s="166"/>
    </row>
    <row r="48" spans="1:20" x14ac:dyDescent="0.2">
      <c r="B48" s="631"/>
      <c r="C48" s="631"/>
      <c r="D48" s="631"/>
      <c r="E48" s="631"/>
      <c r="F48" s="631"/>
      <c r="G48" s="631"/>
      <c r="H48" s="631"/>
      <c r="I48" s="631"/>
      <c r="J48" s="166"/>
      <c r="K48" s="166"/>
      <c r="L48" s="166"/>
      <c r="M48" s="166"/>
      <c r="N48" s="166"/>
      <c r="O48" s="166"/>
      <c r="P48" s="166"/>
      <c r="Q48" s="166"/>
      <c r="R48" s="166"/>
      <c r="S48" s="166"/>
    </row>
    <row r="49" spans="2:19" x14ac:dyDescent="0.2">
      <c r="B49" s="631"/>
      <c r="C49" s="631"/>
      <c r="D49" s="631"/>
      <c r="E49" s="631"/>
      <c r="F49" s="631"/>
      <c r="G49" s="631"/>
      <c r="H49" s="631"/>
      <c r="I49" s="631"/>
      <c r="J49" s="166"/>
      <c r="K49" s="166"/>
      <c r="L49" s="166"/>
      <c r="M49" s="166"/>
      <c r="N49" s="166"/>
      <c r="O49" s="166"/>
      <c r="P49" s="166"/>
      <c r="Q49" s="166"/>
      <c r="R49" s="166"/>
      <c r="S49" s="166"/>
    </row>
    <row r="50" spans="2:19" x14ac:dyDescent="0.2">
      <c r="B50" s="631"/>
      <c r="C50" s="631"/>
      <c r="D50" s="631"/>
      <c r="E50" s="631"/>
      <c r="F50" s="631"/>
      <c r="G50" s="631"/>
      <c r="H50" s="631"/>
      <c r="I50" s="631"/>
      <c r="J50" s="166"/>
      <c r="K50" s="166"/>
      <c r="L50" s="166"/>
      <c r="M50" s="166"/>
      <c r="N50" s="166"/>
      <c r="O50" s="166"/>
      <c r="P50" s="166"/>
      <c r="Q50" s="166"/>
      <c r="R50" s="166"/>
      <c r="S50" s="166"/>
    </row>
    <row r="51" spans="2:19" x14ac:dyDescent="0.2">
      <c r="B51" s="631"/>
      <c r="C51" s="631"/>
      <c r="D51" s="631"/>
      <c r="E51" s="631"/>
      <c r="F51" s="631"/>
      <c r="G51" s="631"/>
      <c r="H51" s="631"/>
      <c r="I51" s="631"/>
      <c r="J51" s="166"/>
      <c r="K51" s="166"/>
      <c r="L51" s="166"/>
      <c r="M51" s="166"/>
      <c r="N51" s="166"/>
      <c r="O51" s="166"/>
      <c r="P51" s="166"/>
      <c r="Q51" s="166"/>
      <c r="R51" s="166"/>
      <c r="S51" s="166"/>
    </row>
    <row r="52" spans="2:19" x14ac:dyDescent="0.2">
      <c r="B52" s="631"/>
      <c r="C52" s="631"/>
      <c r="D52" s="631"/>
      <c r="E52" s="631"/>
      <c r="F52" s="631"/>
      <c r="G52" s="631"/>
      <c r="H52" s="631"/>
      <c r="I52" s="631"/>
      <c r="J52" s="166"/>
      <c r="K52" s="166"/>
      <c r="L52" s="166"/>
      <c r="M52" s="166"/>
      <c r="N52" s="166"/>
      <c r="O52" s="166"/>
      <c r="P52" s="166"/>
      <c r="Q52" s="166"/>
      <c r="R52" s="166"/>
      <c r="S52" s="166"/>
    </row>
    <row r="53" spans="2:19" x14ac:dyDescent="0.2">
      <c r="B53" s="631"/>
      <c r="C53" s="631"/>
      <c r="D53" s="631"/>
      <c r="E53" s="631"/>
      <c r="F53" s="631"/>
      <c r="G53" s="631"/>
      <c r="H53" s="631"/>
      <c r="I53" s="631"/>
      <c r="J53" s="166"/>
      <c r="K53" s="166"/>
      <c r="L53" s="166"/>
      <c r="M53" s="166"/>
      <c r="N53" s="166"/>
      <c r="O53" s="166"/>
      <c r="P53" s="166"/>
      <c r="Q53" s="166"/>
      <c r="R53" s="166"/>
      <c r="S53" s="166"/>
    </row>
    <row r="54" spans="2:19" x14ac:dyDescent="0.2">
      <c r="B54" s="631"/>
      <c r="C54" s="631"/>
      <c r="D54" s="631"/>
      <c r="E54" s="631"/>
      <c r="F54" s="631"/>
      <c r="G54" s="631"/>
      <c r="H54" s="631"/>
      <c r="I54" s="631"/>
      <c r="J54" s="166"/>
      <c r="K54" s="166"/>
      <c r="L54" s="166"/>
      <c r="M54" s="166"/>
      <c r="N54" s="166"/>
      <c r="O54" s="166"/>
      <c r="P54" s="166"/>
      <c r="Q54" s="166"/>
      <c r="R54" s="166"/>
      <c r="S54" s="166"/>
    </row>
    <row r="55" spans="2:19" x14ac:dyDescent="0.2">
      <c r="B55" s="631"/>
      <c r="C55" s="631"/>
      <c r="D55" s="631"/>
      <c r="E55" s="631"/>
      <c r="F55" s="631"/>
      <c r="G55" s="631"/>
      <c r="H55" s="631"/>
      <c r="I55" s="631"/>
      <c r="J55" s="166"/>
      <c r="K55" s="166"/>
      <c r="L55" s="166"/>
      <c r="M55" s="166"/>
      <c r="N55" s="166"/>
      <c r="O55" s="166"/>
      <c r="P55" s="166"/>
      <c r="Q55" s="166"/>
      <c r="R55" s="166"/>
      <c r="S55" s="166"/>
    </row>
    <row r="56" spans="2:19" x14ac:dyDescent="0.2">
      <c r="B56" s="631"/>
      <c r="C56" s="631"/>
      <c r="D56" s="631"/>
      <c r="E56" s="631"/>
      <c r="F56" s="631"/>
      <c r="G56" s="631"/>
      <c r="H56" s="631"/>
      <c r="I56" s="631"/>
      <c r="J56" s="166"/>
      <c r="K56" s="166"/>
      <c r="L56" s="166"/>
      <c r="M56" s="166"/>
      <c r="N56" s="166"/>
      <c r="O56" s="166"/>
      <c r="P56" s="166"/>
      <c r="Q56" s="166"/>
      <c r="R56" s="166"/>
      <c r="S56" s="166"/>
    </row>
    <row r="57" spans="2:19" x14ac:dyDescent="0.2">
      <c r="B57" s="631"/>
      <c r="C57" s="631"/>
      <c r="D57" s="631"/>
      <c r="E57" s="631"/>
      <c r="F57" s="631"/>
      <c r="G57" s="631"/>
      <c r="H57" s="631"/>
      <c r="I57" s="631"/>
      <c r="J57" s="166"/>
      <c r="K57" s="166"/>
      <c r="L57" s="166"/>
      <c r="M57" s="166"/>
      <c r="N57" s="166"/>
      <c r="O57" s="166"/>
      <c r="P57" s="166"/>
      <c r="Q57" s="166"/>
      <c r="R57" s="166"/>
      <c r="S57" s="166"/>
    </row>
    <row r="58" spans="2:19" x14ac:dyDescent="0.2">
      <c r="B58" s="631"/>
      <c r="C58" s="631"/>
      <c r="D58" s="631"/>
      <c r="E58" s="631"/>
      <c r="F58" s="631"/>
      <c r="G58" s="631"/>
      <c r="H58" s="631"/>
      <c r="I58" s="631"/>
      <c r="J58" s="166"/>
      <c r="K58" s="166"/>
      <c r="L58" s="166"/>
      <c r="M58" s="166"/>
      <c r="N58" s="166"/>
      <c r="O58" s="166"/>
      <c r="P58" s="166"/>
      <c r="Q58" s="166"/>
      <c r="R58" s="166"/>
      <c r="S58" s="166"/>
    </row>
    <row r="59" spans="2:19" x14ac:dyDescent="0.2">
      <c r="B59" s="631"/>
      <c r="C59" s="631"/>
      <c r="D59" s="631"/>
      <c r="E59" s="631"/>
      <c r="F59" s="631"/>
      <c r="G59" s="631"/>
      <c r="H59" s="631"/>
      <c r="I59" s="631"/>
      <c r="J59" s="166"/>
      <c r="K59" s="166"/>
      <c r="L59" s="166"/>
      <c r="M59" s="166"/>
      <c r="N59" s="166"/>
      <c r="O59" s="166"/>
      <c r="P59" s="166"/>
      <c r="Q59" s="166"/>
      <c r="R59" s="166"/>
      <c r="S59" s="166"/>
    </row>
    <row r="60" spans="2:19" x14ac:dyDescent="0.2">
      <c r="B60" s="631"/>
      <c r="C60" s="631"/>
      <c r="D60" s="631"/>
      <c r="E60" s="631"/>
      <c r="F60" s="631"/>
      <c r="G60" s="631"/>
      <c r="H60" s="631"/>
      <c r="I60" s="631"/>
      <c r="J60" s="166"/>
      <c r="K60" s="166"/>
      <c r="L60" s="166"/>
      <c r="M60" s="166"/>
      <c r="N60" s="166"/>
      <c r="O60" s="166"/>
      <c r="P60" s="166"/>
      <c r="Q60" s="166"/>
      <c r="R60" s="166"/>
      <c r="S60" s="166"/>
    </row>
    <row r="61" spans="2:19" x14ac:dyDescent="0.2">
      <c r="B61" s="631"/>
      <c r="C61" s="631"/>
      <c r="D61" s="631"/>
      <c r="E61" s="631"/>
      <c r="F61" s="631"/>
      <c r="G61" s="631"/>
      <c r="H61" s="631"/>
      <c r="I61" s="631"/>
      <c r="J61" s="166"/>
      <c r="K61" s="166"/>
      <c r="L61" s="166"/>
      <c r="M61" s="166"/>
      <c r="N61" s="166"/>
      <c r="O61" s="166"/>
      <c r="P61" s="166"/>
      <c r="Q61" s="166"/>
      <c r="R61" s="166"/>
      <c r="S61" s="166"/>
    </row>
    <row r="62" spans="2:19" x14ac:dyDescent="0.2">
      <c r="B62" s="631"/>
      <c r="C62" s="631"/>
      <c r="D62" s="631"/>
      <c r="E62" s="631"/>
      <c r="F62" s="631"/>
      <c r="G62" s="631"/>
      <c r="H62" s="631"/>
      <c r="I62" s="631"/>
      <c r="J62" s="166"/>
      <c r="K62" s="166"/>
      <c r="L62" s="166"/>
      <c r="M62" s="166"/>
      <c r="N62" s="166"/>
      <c r="O62" s="166"/>
      <c r="P62" s="166"/>
      <c r="Q62" s="166"/>
      <c r="R62" s="166"/>
      <c r="S62" s="166"/>
    </row>
    <row r="63" spans="2:19" x14ac:dyDescent="0.2">
      <c r="B63" s="631"/>
      <c r="C63" s="631"/>
      <c r="D63" s="631"/>
      <c r="E63" s="631"/>
      <c r="F63" s="631"/>
      <c r="G63" s="631"/>
      <c r="H63" s="631"/>
      <c r="I63" s="631"/>
      <c r="J63" s="166"/>
      <c r="K63" s="166"/>
      <c r="L63" s="166"/>
      <c r="M63" s="166"/>
      <c r="N63" s="166"/>
      <c r="O63" s="166"/>
      <c r="P63" s="166"/>
      <c r="Q63" s="166"/>
      <c r="R63" s="166"/>
      <c r="S63" s="166"/>
    </row>
    <row r="64" spans="2:19" x14ac:dyDescent="0.2">
      <c r="B64" s="631"/>
      <c r="C64" s="631"/>
      <c r="D64" s="631"/>
      <c r="E64" s="631"/>
      <c r="F64" s="631"/>
      <c r="G64" s="631"/>
      <c r="H64" s="631"/>
      <c r="I64" s="631"/>
      <c r="J64" s="166"/>
      <c r="K64" s="166"/>
      <c r="L64" s="166"/>
      <c r="M64" s="166"/>
      <c r="N64" s="166"/>
      <c r="O64" s="166"/>
      <c r="P64" s="166"/>
      <c r="Q64" s="166"/>
      <c r="R64" s="166"/>
      <c r="S64" s="166"/>
    </row>
    <row r="65" spans="2:19" x14ac:dyDescent="0.2">
      <c r="B65" s="631"/>
      <c r="C65" s="631"/>
      <c r="D65" s="631"/>
      <c r="E65" s="631"/>
      <c r="F65" s="631"/>
      <c r="G65" s="631"/>
      <c r="H65" s="631"/>
      <c r="I65" s="631"/>
      <c r="J65" s="166"/>
      <c r="K65" s="166"/>
      <c r="L65" s="166"/>
      <c r="M65" s="166"/>
      <c r="N65" s="166"/>
      <c r="O65" s="166"/>
      <c r="P65" s="166"/>
      <c r="Q65" s="166"/>
      <c r="R65" s="166"/>
      <c r="S65" s="166"/>
    </row>
    <row r="66" spans="2:19" x14ac:dyDescent="0.2">
      <c r="B66" s="631"/>
      <c r="C66" s="631"/>
      <c r="D66" s="631"/>
      <c r="E66" s="631"/>
      <c r="F66" s="631"/>
      <c r="G66" s="631"/>
      <c r="H66" s="631"/>
      <c r="I66" s="631"/>
      <c r="J66" s="166"/>
      <c r="K66" s="166"/>
      <c r="L66" s="166"/>
      <c r="M66" s="166"/>
      <c r="N66" s="166"/>
      <c r="O66" s="166"/>
      <c r="P66" s="166"/>
      <c r="Q66" s="166"/>
      <c r="R66" s="166"/>
      <c r="S66" s="166"/>
    </row>
    <row r="67" spans="2:19" x14ac:dyDescent="0.2">
      <c r="B67" s="631"/>
      <c r="C67" s="631"/>
      <c r="D67" s="631"/>
      <c r="E67" s="631"/>
      <c r="F67" s="631"/>
      <c r="G67" s="631"/>
      <c r="H67" s="631"/>
      <c r="I67" s="631"/>
      <c r="J67" s="166"/>
      <c r="K67" s="166"/>
      <c r="L67" s="166"/>
      <c r="M67" s="166"/>
      <c r="N67" s="166"/>
      <c r="O67" s="166"/>
      <c r="P67" s="166"/>
      <c r="Q67" s="166"/>
      <c r="R67" s="166"/>
      <c r="S67" s="166"/>
    </row>
    <row r="68" spans="2:19" x14ac:dyDescent="0.2">
      <c r="B68" s="631"/>
      <c r="C68" s="631"/>
      <c r="D68" s="631"/>
      <c r="E68" s="631"/>
      <c r="F68" s="631"/>
      <c r="G68" s="631"/>
      <c r="H68" s="631"/>
      <c r="I68" s="631"/>
      <c r="J68" s="166"/>
      <c r="K68" s="166"/>
      <c r="L68" s="166"/>
      <c r="M68" s="166"/>
      <c r="N68" s="166"/>
      <c r="O68" s="166"/>
      <c r="P68" s="166"/>
      <c r="Q68" s="166"/>
      <c r="R68" s="166"/>
      <c r="S68" s="166"/>
    </row>
    <row r="69" spans="2:19" x14ac:dyDescent="0.2">
      <c r="B69" s="631"/>
      <c r="C69" s="631"/>
      <c r="D69" s="631"/>
      <c r="E69" s="631"/>
      <c r="F69" s="631"/>
      <c r="G69" s="631"/>
      <c r="H69" s="631"/>
      <c r="I69" s="631"/>
      <c r="J69" s="166"/>
      <c r="K69" s="166"/>
      <c r="L69" s="166"/>
      <c r="M69" s="166"/>
      <c r="N69" s="166"/>
      <c r="O69" s="166"/>
      <c r="P69" s="166"/>
      <c r="Q69" s="166"/>
      <c r="R69" s="166"/>
      <c r="S69" s="166"/>
    </row>
    <row r="70" spans="2:19" x14ac:dyDescent="0.2">
      <c r="B70" s="631"/>
      <c r="C70" s="631"/>
      <c r="D70" s="631"/>
      <c r="E70" s="631"/>
      <c r="F70" s="631"/>
      <c r="G70" s="631"/>
      <c r="H70" s="631"/>
      <c r="I70" s="631"/>
      <c r="J70" s="166"/>
      <c r="K70" s="166"/>
      <c r="L70" s="166"/>
      <c r="M70" s="166"/>
      <c r="N70" s="166"/>
      <c r="O70" s="166"/>
      <c r="P70" s="166"/>
      <c r="Q70" s="166"/>
      <c r="R70" s="166"/>
      <c r="S70" s="166"/>
    </row>
    <row r="71" spans="2:19" x14ac:dyDescent="0.2">
      <c r="B71" s="166"/>
      <c r="C71" s="166"/>
      <c r="D71" s="166"/>
      <c r="E71" s="166"/>
      <c r="F71" s="166"/>
      <c r="G71" s="166"/>
      <c r="H71" s="166"/>
      <c r="I71" s="166"/>
      <c r="J71" s="166"/>
      <c r="K71" s="166"/>
      <c r="L71" s="166"/>
      <c r="M71" s="166"/>
      <c r="N71" s="166"/>
      <c r="O71" s="166"/>
      <c r="P71" s="166"/>
      <c r="Q71" s="166"/>
      <c r="R71" s="166"/>
      <c r="S71" s="166"/>
    </row>
    <row r="72" spans="2:19" x14ac:dyDescent="0.2">
      <c r="B72" s="166"/>
      <c r="C72" s="166"/>
      <c r="D72" s="166"/>
      <c r="E72" s="166"/>
      <c r="F72" s="166"/>
      <c r="G72" s="166"/>
      <c r="H72" s="166"/>
      <c r="I72" s="166"/>
      <c r="J72" s="166"/>
      <c r="K72" s="166"/>
      <c r="L72" s="166"/>
      <c r="M72" s="166"/>
      <c r="N72" s="166"/>
      <c r="O72" s="166"/>
      <c r="P72" s="166"/>
      <c r="Q72" s="166"/>
      <c r="R72" s="166"/>
      <c r="S72" s="166"/>
    </row>
    <row r="73" spans="2:19" x14ac:dyDescent="0.2">
      <c r="B73" s="166"/>
      <c r="C73" s="166"/>
      <c r="D73" s="166"/>
      <c r="E73" s="166"/>
      <c r="F73" s="166"/>
      <c r="G73" s="166"/>
      <c r="H73" s="166"/>
      <c r="I73" s="166"/>
      <c r="J73" s="166"/>
      <c r="K73" s="166"/>
      <c r="L73" s="166"/>
      <c r="M73" s="166"/>
      <c r="N73" s="166"/>
      <c r="O73" s="166"/>
      <c r="P73" s="166"/>
      <c r="Q73" s="166"/>
      <c r="R73" s="166"/>
      <c r="S73" s="166"/>
    </row>
    <row r="74" spans="2:19" x14ac:dyDescent="0.2">
      <c r="B74" s="166"/>
      <c r="C74" s="166"/>
      <c r="D74" s="166"/>
      <c r="E74" s="166"/>
      <c r="F74" s="166"/>
      <c r="G74" s="166"/>
      <c r="H74" s="166"/>
      <c r="I74" s="166"/>
      <c r="J74" s="166"/>
      <c r="K74" s="166"/>
      <c r="L74" s="166"/>
      <c r="M74" s="166"/>
      <c r="N74" s="166"/>
      <c r="O74" s="166"/>
      <c r="P74" s="166"/>
      <c r="Q74" s="166"/>
      <c r="R74" s="166"/>
      <c r="S74" s="166"/>
    </row>
    <row r="75" spans="2:19" x14ac:dyDescent="0.2">
      <c r="B75" s="166"/>
      <c r="C75" s="166"/>
      <c r="D75" s="166"/>
      <c r="E75" s="166"/>
      <c r="F75" s="166"/>
      <c r="G75" s="166"/>
      <c r="H75" s="166"/>
      <c r="I75" s="166"/>
      <c r="J75" s="166"/>
      <c r="K75" s="166"/>
      <c r="L75" s="166"/>
      <c r="M75" s="166"/>
      <c r="N75" s="166"/>
      <c r="O75" s="166"/>
      <c r="P75" s="166"/>
      <c r="Q75" s="166"/>
      <c r="R75" s="166"/>
      <c r="S75" s="166"/>
    </row>
    <row r="76" spans="2:19" x14ac:dyDescent="0.2">
      <c r="B76" s="166"/>
      <c r="C76" s="166"/>
      <c r="D76" s="166"/>
      <c r="E76" s="166"/>
      <c r="F76" s="166"/>
      <c r="G76" s="166"/>
      <c r="H76" s="166"/>
      <c r="I76" s="166"/>
      <c r="J76" s="166"/>
      <c r="K76" s="166"/>
      <c r="L76" s="166"/>
      <c r="M76" s="166"/>
      <c r="N76" s="166"/>
      <c r="O76" s="166"/>
      <c r="P76" s="166"/>
      <c r="Q76" s="166"/>
      <c r="R76" s="166"/>
      <c r="S76" s="166"/>
    </row>
    <row r="77" spans="2:19" x14ac:dyDescent="0.2">
      <c r="B77" s="166"/>
      <c r="C77" s="166"/>
      <c r="D77" s="166"/>
      <c r="E77" s="166"/>
      <c r="F77" s="166"/>
      <c r="G77" s="166"/>
      <c r="H77" s="166"/>
      <c r="I77" s="166"/>
      <c r="J77" s="166"/>
      <c r="K77" s="166"/>
      <c r="L77" s="166"/>
      <c r="M77" s="166"/>
      <c r="N77" s="166"/>
      <c r="O77" s="166"/>
      <c r="P77" s="166"/>
      <c r="Q77" s="166"/>
      <c r="R77" s="166"/>
      <c r="S77" s="166"/>
    </row>
    <row r="78" spans="2:19" x14ac:dyDescent="0.2">
      <c r="B78" s="166"/>
      <c r="C78" s="166"/>
      <c r="D78" s="166"/>
      <c r="E78" s="166"/>
      <c r="F78" s="166"/>
      <c r="G78" s="166"/>
      <c r="H78" s="166"/>
      <c r="I78" s="166"/>
      <c r="J78" s="166"/>
      <c r="K78" s="166"/>
      <c r="L78" s="166"/>
      <c r="M78" s="166"/>
      <c r="N78" s="166"/>
      <c r="O78" s="166"/>
      <c r="P78" s="166"/>
      <c r="Q78" s="166"/>
      <c r="R78" s="166"/>
      <c r="S78" s="166"/>
    </row>
    <row r="79" spans="2:19" x14ac:dyDescent="0.2">
      <c r="B79" s="166"/>
      <c r="C79" s="166"/>
      <c r="D79" s="166"/>
      <c r="E79" s="166"/>
      <c r="F79" s="166"/>
      <c r="G79" s="166"/>
      <c r="H79" s="166"/>
      <c r="I79" s="166"/>
      <c r="J79" s="166"/>
      <c r="K79" s="166"/>
      <c r="L79" s="166"/>
      <c r="M79" s="166"/>
      <c r="N79" s="166"/>
      <c r="O79" s="166"/>
      <c r="P79" s="166"/>
      <c r="Q79" s="166"/>
      <c r="R79" s="166"/>
      <c r="S79" s="166"/>
    </row>
    <row r="80" spans="2:19" x14ac:dyDescent="0.2">
      <c r="B80" s="166"/>
      <c r="C80" s="166"/>
      <c r="D80" s="166"/>
      <c r="E80" s="166"/>
      <c r="F80" s="166"/>
      <c r="G80" s="166"/>
      <c r="H80" s="166"/>
      <c r="I80" s="166"/>
      <c r="J80" s="166"/>
      <c r="K80" s="166"/>
      <c r="L80" s="166"/>
      <c r="M80" s="166"/>
      <c r="N80" s="166"/>
      <c r="O80" s="166"/>
      <c r="P80" s="166"/>
      <c r="Q80" s="166"/>
      <c r="R80" s="166"/>
      <c r="S80" s="166"/>
    </row>
    <row r="81" spans="2:19" x14ac:dyDescent="0.2">
      <c r="B81" s="166"/>
      <c r="C81" s="166"/>
      <c r="D81" s="166"/>
      <c r="E81" s="166"/>
      <c r="F81" s="166"/>
      <c r="G81" s="166"/>
      <c r="H81" s="166"/>
      <c r="I81" s="166"/>
      <c r="J81" s="166"/>
      <c r="K81" s="166"/>
      <c r="L81" s="166"/>
      <c r="M81" s="166"/>
      <c r="N81" s="166"/>
      <c r="O81" s="166"/>
      <c r="P81" s="166"/>
      <c r="Q81" s="166"/>
      <c r="R81" s="166"/>
      <c r="S81" s="166"/>
    </row>
  </sheetData>
  <mergeCells count="4">
    <mergeCell ref="B5:I5"/>
    <mergeCell ref="L5:S5"/>
    <mergeCell ref="B6:I6"/>
    <mergeCell ref="L6:S6"/>
  </mergeCells>
  <pageMargins left="0.7" right="0.7" top="0.75" bottom="0.75" header="0.3" footer="0.3"/>
  <pageSetup paperSize="9" orientation="portrait" horizontalDpi="90" verticalDpi="9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113"/>
  <sheetViews>
    <sheetView topLeftCell="A46" workbookViewId="0">
      <selection activeCell="A43" sqref="A43"/>
    </sheetView>
  </sheetViews>
  <sheetFormatPr defaultColWidth="8.85546875" defaultRowHeight="12.75" x14ac:dyDescent="0.2"/>
  <cols>
    <col min="1" max="1" customWidth="true" width="25.85546875" collapsed="false"/>
    <col min="11" max="11" bestFit="true" customWidth="true" width="10.28515625" collapsed="false"/>
    <col min="12" max="12" customWidth="true" width="3.7109375" collapsed="false"/>
    <col min="22" max="22" bestFit="true" customWidth="true" width="10.28515625" collapsed="false"/>
  </cols>
  <sheetData>
    <row r="1" spans="1:23" x14ac:dyDescent="0.2">
      <c r="A1" s="228" t="s">
        <v>417</v>
      </c>
    </row>
    <row r="2" spans="1:23" x14ac:dyDescent="0.2">
      <c r="A2" t="s">
        <v>292</v>
      </c>
    </row>
    <row r="3" spans="1:23" x14ac:dyDescent="0.2">
      <c r="A3" t="s">
        <v>300</v>
      </c>
    </row>
    <row r="5" spans="1:23" s="464" customFormat="1" ht="13.5" customHeight="1" x14ac:dyDescent="0.2">
      <c r="A5" s="468"/>
      <c r="B5" s="711" t="s">
        <v>301</v>
      </c>
      <c r="C5" s="711"/>
      <c r="D5" s="711"/>
      <c r="E5" s="711"/>
      <c r="F5" s="711"/>
      <c r="G5" s="711"/>
      <c r="H5" s="711"/>
      <c r="I5" s="711"/>
      <c r="J5" s="711"/>
      <c r="K5" s="711"/>
      <c r="L5" s="477"/>
      <c r="M5" s="711" t="s">
        <v>310</v>
      </c>
      <c r="N5" s="711"/>
      <c r="O5" s="711"/>
      <c r="P5" s="711"/>
      <c r="Q5" s="711"/>
      <c r="R5" s="711"/>
      <c r="S5" s="711"/>
      <c r="T5" s="711"/>
      <c r="U5" s="711"/>
      <c r="V5" s="711"/>
    </row>
    <row r="6" spans="1:23" s="464" customFormat="1" x14ac:dyDescent="0.2">
      <c r="A6" s="478"/>
      <c r="B6" s="634" t="s">
        <v>391</v>
      </c>
      <c r="C6" s="634"/>
      <c r="D6" s="634"/>
      <c r="E6" s="634"/>
      <c r="F6" s="634"/>
      <c r="G6" s="634"/>
      <c r="H6" s="634"/>
      <c r="I6" s="634"/>
      <c r="J6" s="634"/>
      <c r="K6" s="634"/>
      <c r="L6" s="479"/>
      <c r="M6" s="634" t="s">
        <v>391</v>
      </c>
      <c r="N6" s="634"/>
      <c r="O6" s="634"/>
      <c r="P6" s="634"/>
      <c r="Q6" s="634"/>
      <c r="R6" s="634"/>
      <c r="S6" s="634"/>
      <c r="T6" s="634"/>
      <c r="U6" s="634"/>
      <c r="V6" s="634"/>
    </row>
    <row r="7" spans="1:23" s="6" customFormat="1" ht="63.75" x14ac:dyDescent="0.2">
      <c r="A7" s="480"/>
      <c r="B7" s="481" t="s">
        <v>311</v>
      </c>
      <c r="C7" s="481" t="s">
        <v>312</v>
      </c>
      <c r="D7" s="481" t="s">
        <v>313</v>
      </c>
      <c r="E7" s="481" t="s">
        <v>314</v>
      </c>
      <c r="F7" s="481" t="s">
        <v>315</v>
      </c>
      <c r="G7" s="481" t="s">
        <v>316</v>
      </c>
      <c r="H7" s="481" t="s">
        <v>317</v>
      </c>
      <c r="I7" s="481" t="s">
        <v>318</v>
      </c>
      <c r="J7" s="481" t="s">
        <v>319</v>
      </c>
      <c r="K7" s="481" t="s">
        <v>42</v>
      </c>
      <c r="L7" s="482"/>
      <c r="M7" s="481" t="s">
        <v>311</v>
      </c>
      <c r="N7" s="481" t="s">
        <v>312</v>
      </c>
      <c r="O7" s="481" t="s">
        <v>313</v>
      </c>
      <c r="P7" s="481" t="s">
        <v>314</v>
      </c>
      <c r="Q7" s="481" t="s">
        <v>315</v>
      </c>
      <c r="R7" s="481" t="s">
        <v>316</v>
      </c>
      <c r="S7" s="481" t="s">
        <v>317</v>
      </c>
      <c r="T7" s="481" t="s">
        <v>318</v>
      </c>
      <c r="U7" s="481" t="s">
        <v>319</v>
      </c>
      <c r="V7" s="481" t="s">
        <v>42</v>
      </c>
    </row>
    <row r="8" spans="1:23" x14ac:dyDescent="0.2">
      <c r="A8" s="229" t="s">
        <v>320</v>
      </c>
      <c r="B8" s="456">
        <v>6650</v>
      </c>
      <c r="C8" s="483">
        <v>1435</v>
      </c>
      <c r="D8" s="483">
        <v>3155</v>
      </c>
      <c r="E8" s="483">
        <v>900</v>
      </c>
      <c r="F8" s="483">
        <v>1415</v>
      </c>
      <c r="G8" s="483">
        <v>5305</v>
      </c>
      <c r="H8" s="483">
        <v>230</v>
      </c>
      <c r="I8" s="483">
        <v>1000</v>
      </c>
      <c r="J8" s="483">
        <v>1000</v>
      </c>
      <c r="K8" s="457">
        <v>21095</v>
      </c>
      <c r="L8" s="464"/>
      <c r="M8" s="456">
        <v>9040</v>
      </c>
      <c r="N8" s="483">
        <v>2265</v>
      </c>
      <c r="O8" s="483">
        <v>2605</v>
      </c>
      <c r="P8" s="483">
        <v>955</v>
      </c>
      <c r="Q8" s="483">
        <v>1240</v>
      </c>
      <c r="R8" s="483">
        <v>2920</v>
      </c>
      <c r="S8" s="483">
        <v>220</v>
      </c>
      <c r="T8" s="483">
        <v>1405</v>
      </c>
      <c r="U8" s="483">
        <v>900</v>
      </c>
      <c r="V8" s="457">
        <v>21550</v>
      </c>
      <c r="W8" s="467"/>
    </row>
    <row r="9" spans="1:23" x14ac:dyDescent="0.2">
      <c r="A9" s="224" t="s">
        <v>1</v>
      </c>
      <c r="B9" s="528">
        <v>625</v>
      </c>
      <c r="C9" s="529">
        <v>0</v>
      </c>
      <c r="D9" s="529">
        <v>190</v>
      </c>
      <c r="E9" s="529">
        <v>0</v>
      </c>
      <c r="F9" s="529">
        <v>0</v>
      </c>
      <c r="G9" s="529">
        <v>120</v>
      </c>
      <c r="H9" s="529">
        <v>0</v>
      </c>
      <c r="I9" s="529">
        <v>135</v>
      </c>
      <c r="J9" s="529">
        <v>0</v>
      </c>
      <c r="K9" s="532">
        <v>1070</v>
      </c>
      <c r="L9" s="464"/>
      <c r="M9" s="528">
        <v>710</v>
      </c>
      <c r="N9" s="529">
        <v>0</v>
      </c>
      <c r="O9" s="529">
        <v>140</v>
      </c>
      <c r="P9" s="529">
        <v>0</v>
      </c>
      <c r="Q9" s="529">
        <v>0</v>
      </c>
      <c r="R9" s="529">
        <v>90</v>
      </c>
      <c r="S9" s="529">
        <v>0</v>
      </c>
      <c r="T9" s="529">
        <v>185</v>
      </c>
      <c r="U9" s="529">
        <v>0</v>
      </c>
      <c r="V9" s="532">
        <v>1120</v>
      </c>
    </row>
    <row r="10" spans="1:23" x14ac:dyDescent="0.2">
      <c r="A10" s="224" t="s">
        <v>2</v>
      </c>
      <c r="B10" s="528">
        <v>455</v>
      </c>
      <c r="C10" s="529">
        <v>15</v>
      </c>
      <c r="D10" s="529">
        <v>70</v>
      </c>
      <c r="E10" s="529">
        <v>0</v>
      </c>
      <c r="F10" s="529">
        <v>15</v>
      </c>
      <c r="G10" s="529">
        <v>260</v>
      </c>
      <c r="H10" s="529">
        <v>0</v>
      </c>
      <c r="I10" s="529">
        <v>5</v>
      </c>
      <c r="J10" s="529">
        <v>5</v>
      </c>
      <c r="K10" s="532">
        <v>825</v>
      </c>
      <c r="L10" s="464"/>
      <c r="M10" s="528">
        <v>595</v>
      </c>
      <c r="N10" s="529">
        <v>20</v>
      </c>
      <c r="O10" s="529">
        <v>65</v>
      </c>
      <c r="P10" s="529">
        <v>0</v>
      </c>
      <c r="Q10" s="529">
        <v>35</v>
      </c>
      <c r="R10" s="529">
        <v>120</v>
      </c>
      <c r="S10" s="529">
        <v>0</v>
      </c>
      <c r="T10" s="529">
        <v>5</v>
      </c>
      <c r="U10" s="529">
        <v>10</v>
      </c>
      <c r="V10" s="532">
        <v>855</v>
      </c>
      <c r="W10" s="467"/>
    </row>
    <row r="11" spans="1:23" x14ac:dyDescent="0.2">
      <c r="A11" s="224" t="s">
        <v>3</v>
      </c>
      <c r="B11" s="528">
        <v>195</v>
      </c>
      <c r="C11" s="529">
        <v>25</v>
      </c>
      <c r="D11" s="529">
        <v>0</v>
      </c>
      <c r="E11" s="529">
        <v>0</v>
      </c>
      <c r="F11" s="529">
        <v>0</v>
      </c>
      <c r="G11" s="529">
        <v>10</v>
      </c>
      <c r="H11" s="529">
        <v>0</v>
      </c>
      <c r="I11" s="529">
        <v>0</v>
      </c>
      <c r="J11" s="529">
        <v>0</v>
      </c>
      <c r="K11" s="532">
        <v>225</v>
      </c>
      <c r="L11" s="464"/>
      <c r="M11" s="528">
        <v>230</v>
      </c>
      <c r="N11" s="529">
        <v>20</v>
      </c>
      <c r="O11" s="529">
        <v>0</v>
      </c>
      <c r="P11" s="529">
        <v>0</v>
      </c>
      <c r="Q11" s="529">
        <v>0</v>
      </c>
      <c r="R11" s="529">
        <v>5</v>
      </c>
      <c r="S11" s="529">
        <v>0</v>
      </c>
      <c r="T11" s="529">
        <v>0</v>
      </c>
      <c r="U11" s="529">
        <v>0</v>
      </c>
      <c r="V11" s="532">
        <v>260</v>
      </c>
      <c r="W11" s="467"/>
    </row>
    <row r="12" spans="1:23" x14ac:dyDescent="0.2">
      <c r="A12" s="224" t="s">
        <v>4</v>
      </c>
      <c r="B12" s="528">
        <v>5</v>
      </c>
      <c r="C12" s="529">
        <v>50</v>
      </c>
      <c r="D12" s="529">
        <v>0</v>
      </c>
      <c r="E12" s="529">
        <v>0</v>
      </c>
      <c r="F12" s="529">
        <v>0</v>
      </c>
      <c r="G12" s="529">
        <v>0</v>
      </c>
      <c r="H12" s="529">
        <v>0</v>
      </c>
      <c r="I12" s="529">
        <v>65</v>
      </c>
      <c r="J12" s="529">
        <v>75</v>
      </c>
      <c r="K12" s="532">
        <v>195</v>
      </c>
      <c r="L12" s="464"/>
      <c r="M12" s="528">
        <v>5</v>
      </c>
      <c r="N12" s="529">
        <v>55</v>
      </c>
      <c r="O12" s="529">
        <v>0</v>
      </c>
      <c r="P12" s="529">
        <v>0</v>
      </c>
      <c r="Q12" s="529">
        <v>0</v>
      </c>
      <c r="R12" s="529">
        <v>0</v>
      </c>
      <c r="S12" s="529">
        <v>0</v>
      </c>
      <c r="T12" s="529">
        <v>70</v>
      </c>
      <c r="U12" s="529">
        <v>60</v>
      </c>
      <c r="V12" s="532">
        <v>190</v>
      </c>
      <c r="W12" s="467"/>
    </row>
    <row r="13" spans="1:23" x14ac:dyDescent="0.2">
      <c r="A13" s="224" t="s">
        <v>5</v>
      </c>
      <c r="B13" s="528">
        <v>215</v>
      </c>
      <c r="C13" s="529">
        <v>0</v>
      </c>
      <c r="D13" s="529">
        <v>0</v>
      </c>
      <c r="E13" s="529">
        <v>0</v>
      </c>
      <c r="F13" s="529">
        <v>0</v>
      </c>
      <c r="G13" s="529">
        <v>0</v>
      </c>
      <c r="H13" s="529">
        <v>0</v>
      </c>
      <c r="I13" s="529">
        <v>0</v>
      </c>
      <c r="J13" s="529">
        <v>100</v>
      </c>
      <c r="K13" s="532">
        <v>315</v>
      </c>
      <c r="L13" s="464"/>
      <c r="M13" s="528">
        <v>290</v>
      </c>
      <c r="N13" s="529">
        <v>0</v>
      </c>
      <c r="O13" s="529">
        <v>0</v>
      </c>
      <c r="P13" s="529">
        <v>0</v>
      </c>
      <c r="Q13" s="529">
        <v>0</v>
      </c>
      <c r="R13" s="529">
        <v>0</v>
      </c>
      <c r="S13" s="529">
        <v>0</v>
      </c>
      <c r="T13" s="529">
        <v>0</v>
      </c>
      <c r="U13" s="529">
        <v>50</v>
      </c>
      <c r="V13" s="532">
        <v>340</v>
      </c>
    </row>
    <row r="14" spans="1:23" x14ac:dyDescent="0.2">
      <c r="A14" s="224" t="s">
        <v>6</v>
      </c>
      <c r="B14" s="528">
        <v>0</v>
      </c>
      <c r="C14" s="529">
        <v>185</v>
      </c>
      <c r="D14" s="529">
        <v>35</v>
      </c>
      <c r="E14" s="529">
        <v>10</v>
      </c>
      <c r="F14" s="529">
        <v>10</v>
      </c>
      <c r="G14" s="529">
        <v>0</v>
      </c>
      <c r="H14" s="529">
        <v>10</v>
      </c>
      <c r="I14" s="529">
        <v>160</v>
      </c>
      <c r="J14" s="529">
        <v>185</v>
      </c>
      <c r="K14" s="532">
        <v>590</v>
      </c>
      <c r="L14" s="464"/>
      <c r="M14" s="528">
        <v>0</v>
      </c>
      <c r="N14" s="529">
        <v>205</v>
      </c>
      <c r="O14" s="529">
        <v>25</v>
      </c>
      <c r="P14" s="529">
        <v>5</v>
      </c>
      <c r="Q14" s="529">
        <v>5</v>
      </c>
      <c r="R14" s="529">
        <v>0</v>
      </c>
      <c r="S14" s="529">
        <v>10</v>
      </c>
      <c r="T14" s="529">
        <v>155</v>
      </c>
      <c r="U14" s="529">
        <v>125</v>
      </c>
      <c r="V14" s="532">
        <v>535</v>
      </c>
      <c r="W14" s="467"/>
    </row>
    <row r="15" spans="1:23" x14ac:dyDescent="0.2">
      <c r="A15" s="224" t="s">
        <v>7</v>
      </c>
      <c r="B15" s="528">
        <v>125</v>
      </c>
      <c r="C15" s="529">
        <v>80</v>
      </c>
      <c r="D15" s="529">
        <v>160</v>
      </c>
      <c r="E15" s="529">
        <v>220</v>
      </c>
      <c r="F15" s="529">
        <v>75</v>
      </c>
      <c r="G15" s="529">
        <v>0</v>
      </c>
      <c r="H15" s="529">
        <v>35</v>
      </c>
      <c r="I15" s="529">
        <v>0</v>
      </c>
      <c r="J15" s="529">
        <v>0</v>
      </c>
      <c r="K15" s="532">
        <v>690</v>
      </c>
      <c r="L15" s="464"/>
      <c r="M15" s="528">
        <v>135</v>
      </c>
      <c r="N15" s="529">
        <v>90</v>
      </c>
      <c r="O15" s="529">
        <v>140</v>
      </c>
      <c r="P15" s="529">
        <v>250</v>
      </c>
      <c r="Q15" s="529">
        <v>70</v>
      </c>
      <c r="R15" s="529">
        <v>0</v>
      </c>
      <c r="S15" s="529">
        <v>35</v>
      </c>
      <c r="T15" s="529">
        <v>0</v>
      </c>
      <c r="U15" s="529">
        <v>0</v>
      </c>
      <c r="V15" s="532">
        <v>720</v>
      </c>
    </row>
    <row r="16" spans="1:23" x14ac:dyDescent="0.2">
      <c r="A16" s="224" t="s">
        <v>8</v>
      </c>
      <c r="B16" s="528">
        <v>250</v>
      </c>
      <c r="C16" s="529">
        <v>0</v>
      </c>
      <c r="D16" s="529">
        <v>120</v>
      </c>
      <c r="E16" s="529">
        <v>5</v>
      </c>
      <c r="F16" s="529">
        <v>0</v>
      </c>
      <c r="G16" s="529">
        <v>0</v>
      </c>
      <c r="H16" s="529">
        <v>0</v>
      </c>
      <c r="I16" s="529">
        <v>0</v>
      </c>
      <c r="J16" s="529">
        <v>0</v>
      </c>
      <c r="K16" s="532">
        <v>380</v>
      </c>
      <c r="L16" s="464"/>
      <c r="M16" s="528">
        <v>255</v>
      </c>
      <c r="N16" s="529">
        <v>0</v>
      </c>
      <c r="O16" s="529">
        <v>120</v>
      </c>
      <c r="P16" s="529">
        <v>10</v>
      </c>
      <c r="Q16" s="529">
        <v>0</v>
      </c>
      <c r="R16" s="529">
        <v>0</v>
      </c>
      <c r="S16" s="529">
        <v>0</v>
      </c>
      <c r="T16" s="529">
        <v>0</v>
      </c>
      <c r="U16" s="529">
        <v>0</v>
      </c>
      <c r="V16" s="532">
        <v>385</v>
      </c>
    </row>
    <row r="17" spans="1:22" x14ac:dyDescent="0.2">
      <c r="A17" s="224" t="s">
        <v>9</v>
      </c>
      <c r="B17" s="528">
        <v>35</v>
      </c>
      <c r="C17" s="529">
        <v>10</v>
      </c>
      <c r="D17" s="529">
        <v>0</v>
      </c>
      <c r="E17" s="529">
        <v>0</v>
      </c>
      <c r="F17" s="529">
        <v>45</v>
      </c>
      <c r="G17" s="529">
        <v>75</v>
      </c>
      <c r="H17" s="529">
        <v>0</v>
      </c>
      <c r="I17" s="529">
        <v>35</v>
      </c>
      <c r="J17" s="529">
        <v>0</v>
      </c>
      <c r="K17" s="532">
        <v>190</v>
      </c>
      <c r="L17" s="464"/>
      <c r="M17" s="528">
        <v>75</v>
      </c>
      <c r="N17" s="529">
        <v>15</v>
      </c>
      <c r="O17" s="529">
        <v>0</v>
      </c>
      <c r="P17" s="529">
        <v>0</v>
      </c>
      <c r="Q17" s="529">
        <v>30</v>
      </c>
      <c r="R17" s="529">
        <v>40</v>
      </c>
      <c r="S17" s="529">
        <v>0</v>
      </c>
      <c r="T17" s="529">
        <v>50</v>
      </c>
      <c r="U17" s="529">
        <v>0</v>
      </c>
      <c r="V17" s="532">
        <v>210</v>
      </c>
    </row>
    <row r="18" spans="1:22" x14ac:dyDescent="0.2">
      <c r="A18" s="224" t="s">
        <v>10</v>
      </c>
      <c r="B18" s="528">
        <v>140</v>
      </c>
      <c r="C18" s="529">
        <v>0</v>
      </c>
      <c r="D18" s="529">
        <v>0</v>
      </c>
      <c r="E18" s="529">
        <v>0</v>
      </c>
      <c r="F18" s="529">
        <v>10</v>
      </c>
      <c r="G18" s="529">
        <v>295</v>
      </c>
      <c r="H18" s="529">
        <v>0</v>
      </c>
      <c r="I18" s="529">
        <v>0</v>
      </c>
      <c r="J18" s="529">
        <v>0</v>
      </c>
      <c r="K18" s="532">
        <v>445</v>
      </c>
      <c r="L18" s="464"/>
      <c r="M18" s="528">
        <v>285</v>
      </c>
      <c r="N18" s="529">
        <v>0</v>
      </c>
      <c r="O18" s="529">
        <v>0</v>
      </c>
      <c r="P18" s="529">
        <v>0</v>
      </c>
      <c r="Q18" s="529">
        <v>20</v>
      </c>
      <c r="R18" s="529">
        <v>145</v>
      </c>
      <c r="S18" s="529">
        <v>0</v>
      </c>
      <c r="T18" s="529">
        <v>5</v>
      </c>
      <c r="U18" s="529">
        <v>0</v>
      </c>
      <c r="V18" s="532">
        <v>455</v>
      </c>
    </row>
    <row r="19" spans="1:22" x14ac:dyDescent="0.2">
      <c r="A19" s="224" t="s">
        <v>11</v>
      </c>
      <c r="B19" s="528">
        <v>75</v>
      </c>
      <c r="C19" s="529">
        <v>5</v>
      </c>
      <c r="D19" s="529">
        <v>0</v>
      </c>
      <c r="E19" s="529">
        <v>0</v>
      </c>
      <c r="F19" s="529">
        <v>0</v>
      </c>
      <c r="G19" s="529">
        <v>20</v>
      </c>
      <c r="H19" s="529">
        <v>0</v>
      </c>
      <c r="I19" s="529">
        <v>5</v>
      </c>
      <c r="J19" s="529">
        <v>0</v>
      </c>
      <c r="K19" s="532">
        <v>105</v>
      </c>
      <c r="L19" s="464"/>
      <c r="M19" s="528">
        <v>75</v>
      </c>
      <c r="N19" s="529">
        <v>5</v>
      </c>
      <c r="O19" s="529">
        <v>0</v>
      </c>
      <c r="P19" s="529">
        <v>0</v>
      </c>
      <c r="Q19" s="529">
        <v>0</v>
      </c>
      <c r="R19" s="529">
        <v>5</v>
      </c>
      <c r="S19" s="529">
        <v>0</v>
      </c>
      <c r="T19" s="529">
        <v>10</v>
      </c>
      <c r="U19" s="529">
        <v>0</v>
      </c>
      <c r="V19" s="532">
        <v>100</v>
      </c>
    </row>
    <row r="20" spans="1:22" x14ac:dyDescent="0.2">
      <c r="A20" s="224" t="s">
        <v>12</v>
      </c>
      <c r="B20" s="528">
        <v>40</v>
      </c>
      <c r="C20" s="529">
        <v>5</v>
      </c>
      <c r="D20" s="529">
        <v>135</v>
      </c>
      <c r="E20" s="529">
        <v>40</v>
      </c>
      <c r="F20" s="529">
        <v>100</v>
      </c>
      <c r="G20" s="529">
        <v>1370</v>
      </c>
      <c r="H20" s="529">
        <v>0</v>
      </c>
      <c r="I20" s="529">
        <v>0</v>
      </c>
      <c r="J20" s="529">
        <v>95</v>
      </c>
      <c r="K20" s="532">
        <v>1780</v>
      </c>
      <c r="L20" s="464"/>
      <c r="M20" s="528">
        <v>280</v>
      </c>
      <c r="N20" s="529">
        <v>25</v>
      </c>
      <c r="O20" s="529">
        <v>175</v>
      </c>
      <c r="P20" s="529">
        <v>75</v>
      </c>
      <c r="Q20" s="529">
        <v>190</v>
      </c>
      <c r="R20" s="529">
        <v>1100</v>
      </c>
      <c r="S20" s="529">
        <v>0</v>
      </c>
      <c r="T20" s="529">
        <v>0</v>
      </c>
      <c r="U20" s="529">
        <v>160</v>
      </c>
      <c r="V20" s="532">
        <v>2005</v>
      </c>
    </row>
    <row r="21" spans="1:22" x14ac:dyDescent="0.2">
      <c r="A21" s="224" t="s">
        <v>13</v>
      </c>
      <c r="B21" s="528">
        <v>15</v>
      </c>
      <c r="C21" s="529">
        <v>20</v>
      </c>
      <c r="D21" s="529">
        <v>20</v>
      </c>
      <c r="E21" s="529">
        <v>0</v>
      </c>
      <c r="F21" s="529">
        <v>0</v>
      </c>
      <c r="G21" s="529">
        <v>15</v>
      </c>
      <c r="H21" s="529">
        <v>0</v>
      </c>
      <c r="I21" s="529">
        <v>0</v>
      </c>
      <c r="J21" s="529">
        <v>0</v>
      </c>
      <c r="K21" s="532">
        <v>70</v>
      </c>
      <c r="L21" s="464"/>
      <c r="M21" s="528">
        <v>20</v>
      </c>
      <c r="N21" s="529">
        <v>25</v>
      </c>
      <c r="O21" s="529">
        <v>20</v>
      </c>
      <c r="P21" s="529">
        <v>0</v>
      </c>
      <c r="Q21" s="529">
        <v>0</v>
      </c>
      <c r="R21" s="529">
        <v>10</v>
      </c>
      <c r="S21" s="529">
        <v>0</v>
      </c>
      <c r="T21" s="529">
        <v>0</v>
      </c>
      <c r="U21" s="529">
        <v>0</v>
      </c>
      <c r="V21" s="532">
        <v>75</v>
      </c>
    </row>
    <row r="22" spans="1:22" x14ac:dyDescent="0.2">
      <c r="A22" s="224" t="s">
        <v>14</v>
      </c>
      <c r="B22" s="528">
        <v>150</v>
      </c>
      <c r="C22" s="529">
        <v>0</v>
      </c>
      <c r="D22" s="529">
        <v>395</v>
      </c>
      <c r="E22" s="529">
        <v>0</v>
      </c>
      <c r="F22" s="529">
        <v>0</v>
      </c>
      <c r="G22" s="529">
        <v>0</v>
      </c>
      <c r="H22" s="529">
        <v>0</v>
      </c>
      <c r="I22" s="529">
        <v>45</v>
      </c>
      <c r="J22" s="529">
        <v>0</v>
      </c>
      <c r="K22" s="532">
        <v>590</v>
      </c>
      <c r="L22" s="464"/>
      <c r="M22" s="528">
        <v>300</v>
      </c>
      <c r="N22" s="529">
        <v>20</v>
      </c>
      <c r="O22" s="529">
        <v>225</v>
      </c>
      <c r="P22" s="529">
        <v>0</v>
      </c>
      <c r="Q22" s="529">
        <v>0</v>
      </c>
      <c r="R22" s="529">
        <v>0</v>
      </c>
      <c r="S22" s="529">
        <v>0</v>
      </c>
      <c r="T22" s="529">
        <v>80</v>
      </c>
      <c r="U22" s="529">
        <v>0</v>
      </c>
      <c r="V22" s="532">
        <v>625</v>
      </c>
    </row>
    <row r="23" spans="1:22" x14ac:dyDescent="0.2">
      <c r="A23" s="224" t="s">
        <v>15</v>
      </c>
      <c r="B23" s="528">
        <v>380</v>
      </c>
      <c r="C23" s="529">
        <v>0</v>
      </c>
      <c r="D23" s="529">
        <v>595</v>
      </c>
      <c r="E23" s="529">
        <v>0</v>
      </c>
      <c r="F23" s="529">
        <v>315</v>
      </c>
      <c r="G23" s="529">
        <v>60</v>
      </c>
      <c r="H23" s="529">
        <v>60</v>
      </c>
      <c r="I23" s="529">
        <v>5</v>
      </c>
      <c r="J23" s="529">
        <v>0</v>
      </c>
      <c r="K23" s="532">
        <v>1410</v>
      </c>
      <c r="L23" s="464"/>
      <c r="M23" s="528">
        <v>720</v>
      </c>
      <c r="N23" s="529">
        <v>0</v>
      </c>
      <c r="O23" s="529">
        <v>215</v>
      </c>
      <c r="P23" s="529">
        <v>0</v>
      </c>
      <c r="Q23" s="529">
        <v>220</v>
      </c>
      <c r="R23" s="529">
        <v>15</v>
      </c>
      <c r="S23" s="529">
        <v>50</v>
      </c>
      <c r="T23" s="529">
        <v>35</v>
      </c>
      <c r="U23" s="529">
        <v>0</v>
      </c>
      <c r="V23" s="532">
        <v>1260</v>
      </c>
    </row>
    <row r="24" spans="1:22" x14ac:dyDescent="0.2">
      <c r="A24" s="224" t="s">
        <v>16</v>
      </c>
      <c r="B24" s="528">
        <v>0</v>
      </c>
      <c r="C24" s="529">
        <v>800</v>
      </c>
      <c r="D24" s="529">
        <v>500</v>
      </c>
      <c r="E24" s="529">
        <v>305</v>
      </c>
      <c r="F24" s="529">
        <v>255</v>
      </c>
      <c r="G24" s="529">
        <v>1510</v>
      </c>
      <c r="H24" s="529">
        <v>0</v>
      </c>
      <c r="I24" s="529">
        <v>190</v>
      </c>
      <c r="J24" s="529">
        <v>35</v>
      </c>
      <c r="K24" s="532">
        <v>3600</v>
      </c>
      <c r="L24" s="464"/>
      <c r="M24" s="528">
        <v>5</v>
      </c>
      <c r="N24" s="529">
        <v>1395</v>
      </c>
      <c r="O24" s="529">
        <v>540</v>
      </c>
      <c r="P24" s="529">
        <v>325</v>
      </c>
      <c r="Q24" s="529">
        <v>255</v>
      </c>
      <c r="R24" s="529">
        <v>675</v>
      </c>
      <c r="S24" s="529">
        <v>0</v>
      </c>
      <c r="T24" s="529">
        <v>310</v>
      </c>
      <c r="U24" s="529">
        <v>20</v>
      </c>
      <c r="V24" s="532">
        <v>3520</v>
      </c>
    </row>
    <row r="25" spans="1:22" x14ac:dyDescent="0.2">
      <c r="A25" s="526" t="s">
        <v>17</v>
      </c>
      <c r="B25" s="538">
        <v>225</v>
      </c>
      <c r="C25" s="539">
        <v>0</v>
      </c>
      <c r="D25" s="539">
        <v>10</v>
      </c>
      <c r="E25" s="539">
        <v>0</v>
      </c>
      <c r="F25" s="539">
        <v>5</v>
      </c>
      <c r="G25" s="539">
        <v>270</v>
      </c>
      <c r="H25" s="539">
        <v>10</v>
      </c>
      <c r="I25" s="539">
        <v>0</v>
      </c>
      <c r="J25" s="539">
        <v>170</v>
      </c>
      <c r="K25" s="540">
        <v>700</v>
      </c>
      <c r="L25" s="527"/>
      <c r="M25" s="538">
        <v>310</v>
      </c>
      <c r="N25" s="539">
        <v>5</v>
      </c>
      <c r="O25" s="539">
        <v>15</v>
      </c>
      <c r="P25" s="539">
        <v>0</v>
      </c>
      <c r="Q25" s="539">
        <v>5</v>
      </c>
      <c r="R25" s="539">
        <v>165</v>
      </c>
      <c r="S25" s="539">
        <v>10</v>
      </c>
      <c r="T25" s="539">
        <v>5</v>
      </c>
      <c r="U25" s="539">
        <v>145</v>
      </c>
      <c r="V25" s="540">
        <v>655</v>
      </c>
    </row>
    <row r="26" spans="1:22" x14ac:dyDescent="0.2">
      <c r="A26" s="224" t="s">
        <v>18</v>
      </c>
      <c r="B26" s="528">
        <v>0</v>
      </c>
      <c r="C26" s="529">
        <v>20</v>
      </c>
      <c r="D26" s="529">
        <v>110</v>
      </c>
      <c r="E26" s="529">
        <v>0</v>
      </c>
      <c r="F26" s="529">
        <v>0</v>
      </c>
      <c r="G26" s="529">
        <v>5</v>
      </c>
      <c r="H26" s="529">
        <v>0</v>
      </c>
      <c r="I26" s="529">
        <v>0</v>
      </c>
      <c r="J26" s="529">
        <v>0</v>
      </c>
      <c r="K26" s="532">
        <v>135</v>
      </c>
      <c r="L26" s="464"/>
      <c r="M26" s="528">
        <v>0</v>
      </c>
      <c r="N26" s="529">
        <v>35</v>
      </c>
      <c r="O26" s="529">
        <v>100</v>
      </c>
      <c r="P26" s="529">
        <v>0</v>
      </c>
      <c r="Q26" s="529">
        <v>0</v>
      </c>
      <c r="R26" s="529">
        <v>5</v>
      </c>
      <c r="S26" s="529">
        <v>0</v>
      </c>
      <c r="T26" s="529">
        <v>0</v>
      </c>
      <c r="U26" s="529">
        <v>0</v>
      </c>
      <c r="V26" s="532">
        <v>140</v>
      </c>
    </row>
    <row r="27" spans="1:22" x14ac:dyDescent="0.2">
      <c r="A27" s="224" t="s">
        <v>19</v>
      </c>
      <c r="B27" s="528">
        <v>15</v>
      </c>
      <c r="C27" s="529">
        <v>5</v>
      </c>
      <c r="D27" s="529">
        <v>45</v>
      </c>
      <c r="E27" s="529">
        <v>0</v>
      </c>
      <c r="F27" s="529">
        <v>130</v>
      </c>
      <c r="G27" s="529">
        <v>10</v>
      </c>
      <c r="H27" s="529">
        <v>0</v>
      </c>
      <c r="I27" s="529">
        <v>0</v>
      </c>
      <c r="J27" s="529">
        <v>55</v>
      </c>
      <c r="K27" s="532">
        <v>260</v>
      </c>
      <c r="L27" s="464"/>
      <c r="M27" s="528">
        <v>80</v>
      </c>
      <c r="N27" s="529">
        <v>10</v>
      </c>
      <c r="O27" s="529">
        <v>85</v>
      </c>
      <c r="P27" s="529">
        <v>0</v>
      </c>
      <c r="Q27" s="529">
        <v>90</v>
      </c>
      <c r="R27" s="529">
        <v>10</v>
      </c>
      <c r="S27" s="529">
        <v>0</v>
      </c>
      <c r="T27" s="529">
        <v>5</v>
      </c>
      <c r="U27" s="529">
        <v>10</v>
      </c>
      <c r="V27" s="532">
        <v>300</v>
      </c>
    </row>
    <row r="28" spans="1:22" x14ac:dyDescent="0.2">
      <c r="A28" s="224" t="s">
        <v>20</v>
      </c>
      <c r="B28" s="528">
        <v>255</v>
      </c>
      <c r="C28" s="529">
        <v>55</v>
      </c>
      <c r="D28" s="529">
        <v>10</v>
      </c>
      <c r="E28" s="529">
        <v>10</v>
      </c>
      <c r="F28" s="529">
        <v>70</v>
      </c>
      <c r="G28" s="529">
        <v>0</v>
      </c>
      <c r="H28" s="529">
        <v>10</v>
      </c>
      <c r="I28" s="529">
        <v>5</v>
      </c>
      <c r="J28" s="529">
        <v>0</v>
      </c>
      <c r="K28" s="532">
        <v>415</v>
      </c>
      <c r="L28" s="464"/>
      <c r="M28" s="528">
        <v>240</v>
      </c>
      <c r="N28" s="529">
        <v>55</v>
      </c>
      <c r="O28" s="529">
        <v>15</v>
      </c>
      <c r="P28" s="529">
        <v>40</v>
      </c>
      <c r="Q28" s="529">
        <v>50</v>
      </c>
      <c r="R28" s="529">
        <v>0</v>
      </c>
      <c r="S28" s="529">
        <v>15</v>
      </c>
      <c r="T28" s="529">
        <v>0</v>
      </c>
      <c r="U28" s="529">
        <v>0</v>
      </c>
      <c r="V28" s="532">
        <v>420</v>
      </c>
    </row>
    <row r="29" spans="1:22" x14ac:dyDescent="0.2">
      <c r="A29" s="224" t="s">
        <v>21</v>
      </c>
      <c r="B29" s="528">
        <v>150</v>
      </c>
      <c r="C29" s="529">
        <v>0</v>
      </c>
      <c r="D29" s="529">
        <v>150</v>
      </c>
      <c r="E29" s="529">
        <v>130</v>
      </c>
      <c r="F29" s="529">
        <v>95</v>
      </c>
      <c r="G29" s="529">
        <v>0</v>
      </c>
      <c r="H29" s="529">
        <v>50</v>
      </c>
      <c r="I29" s="529">
        <v>0</v>
      </c>
      <c r="J29" s="529">
        <v>0</v>
      </c>
      <c r="K29" s="532">
        <v>570</v>
      </c>
      <c r="L29" s="464"/>
      <c r="M29" s="528">
        <v>340</v>
      </c>
      <c r="N29" s="529">
        <v>0</v>
      </c>
      <c r="O29" s="529">
        <v>70</v>
      </c>
      <c r="P29" s="529">
        <v>85</v>
      </c>
      <c r="Q29" s="529">
        <v>75</v>
      </c>
      <c r="R29" s="529">
        <v>0</v>
      </c>
      <c r="S29" s="529">
        <v>45</v>
      </c>
      <c r="T29" s="529">
        <v>0</v>
      </c>
      <c r="U29" s="529">
        <v>0</v>
      </c>
      <c r="V29" s="532">
        <v>620</v>
      </c>
    </row>
    <row r="30" spans="1:22" x14ac:dyDescent="0.2">
      <c r="A30" s="224" t="s">
        <v>22</v>
      </c>
      <c r="B30" s="528">
        <v>1285</v>
      </c>
      <c r="C30" s="529">
        <v>45</v>
      </c>
      <c r="D30" s="529">
        <v>10</v>
      </c>
      <c r="E30" s="529">
        <v>20</v>
      </c>
      <c r="F30" s="529">
        <v>0</v>
      </c>
      <c r="G30" s="529">
        <v>0</v>
      </c>
      <c r="H30" s="529">
        <v>0</v>
      </c>
      <c r="I30" s="529">
        <v>15</v>
      </c>
      <c r="J30" s="529">
        <v>0</v>
      </c>
      <c r="K30" s="532">
        <v>1375</v>
      </c>
      <c r="L30" s="464"/>
      <c r="M30" s="528">
        <v>1375</v>
      </c>
      <c r="N30" s="529">
        <v>60</v>
      </c>
      <c r="O30" s="529">
        <v>25</v>
      </c>
      <c r="P30" s="529">
        <v>20</v>
      </c>
      <c r="Q30" s="529">
        <v>0</v>
      </c>
      <c r="R30" s="529">
        <v>0</v>
      </c>
      <c r="S30" s="529">
        <v>0</v>
      </c>
      <c r="T30" s="529">
        <v>30</v>
      </c>
      <c r="U30" s="529">
        <v>0</v>
      </c>
      <c r="V30" s="532">
        <v>1515</v>
      </c>
    </row>
    <row r="31" spans="1:22" x14ac:dyDescent="0.2">
      <c r="A31" s="224" t="s">
        <v>23</v>
      </c>
      <c r="B31" s="528">
        <v>80</v>
      </c>
      <c r="C31" s="529">
        <v>5</v>
      </c>
      <c r="D31" s="529">
        <v>5</v>
      </c>
      <c r="E31" s="529">
        <v>0</v>
      </c>
      <c r="F31" s="529">
        <v>0</v>
      </c>
      <c r="G31" s="529">
        <v>15</v>
      </c>
      <c r="H31" s="529">
        <v>5</v>
      </c>
      <c r="I31" s="529">
        <v>0</v>
      </c>
      <c r="J31" s="529">
        <v>0</v>
      </c>
      <c r="K31" s="532">
        <v>105</v>
      </c>
      <c r="L31" s="464"/>
      <c r="M31" s="528">
        <v>70</v>
      </c>
      <c r="N31" s="529">
        <v>5</v>
      </c>
      <c r="O31" s="529">
        <v>5</v>
      </c>
      <c r="P31" s="529">
        <v>0</v>
      </c>
      <c r="Q31" s="529">
        <v>0</v>
      </c>
      <c r="R31" s="529">
        <v>5</v>
      </c>
      <c r="S31" s="529">
        <v>5</v>
      </c>
      <c r="T31" s="529">
        <v>0</v>
      </c>
      <c r="U31" s="529">
        <v>0</v>
      </c>
      <c r="V31" s="532">
        <v>85</v>
      </c>
    </row>
    <row r="32" spans="1:22" x14ac:dyDescent="0.2">
      <c r="A32" s="224" t="s">
        <v>24</v>
      </c>
      <c r="B32" s="528">
        <v>120</v>
      </c>
      <c r="C32" s="529">
        <v>0</v>
      </c>
      <c r="D32" s="529">
        <v>145</v>
      </c>
      <c r="E32" s="529">
        <v>5</v>
      </c>
      <c r="F32" s="529">
        <v>25</v>
      </c>
      <c r="G32" s="529">
        <v>0</v>
      </c>
      <c r="H32" s="529">
        <v>0</v>
      </c>
      <c r="I32" s="529">
        <v>0</v>
      </c>
      <c r="J32" s="529">
        <v>0</v>
      </c>
      <c r="K32" s="532">
        <v>295</v>
      </c>
      <c r="L32" s="464"/>
      <c r="M32" s="528">
        <v>135</v>
      </c>
      <c r="N32" s="529">
        <v>0</v>
      </c>
      <c r="O32" s="529">
        <v>145</v>
      </c>
      <c r="P32" s="529">
        <v>5</v>
      </c>
      <c r="Q32" s="529">
        <v>40</v>
      </c>
      <c r="R32" s="529">
        <v>0</v>
      </c>
      <c r="S32" s="529">
        <v>0</v>
      </c>
      <c r="T32" s="529">
        <v>0</v>
      </c>
      <c r="U32" s="529">
        <v>0</v>
      </c>
      <c r="V32" s="532">
        <v>330</v>
      </c>
    </row>
    <row r="33" spans="1:22" x14ac:dyDescent="0.2">
      <c r="A33" s="224" t="s">
        <v>25</v>
      </c>
      <c r="B33" s="528">
        <v>435</v>
      </c>
      <c r="C33" s="529">
        <v>60</v>
      </c>
      <c r="D33" s="529">
        <v>0</v>
      </c>
      <c r="E33" s="529">
        <v>0</v>
      </c>
      <c r="F33" s="529">
        <v>0</v>
      </c>
      <c r="G33" s="529">
        <v>35</v>
      </c>
      <c r="H33" s="529">
        <v>0</v>
      </c>
      <c r="I33" s="529">
        <v>5</v>
      </c>
      <c r="J33" s="529">
        <v>80</v>
      </c>
      <c r="K33" s="532">
        <v>610</v>
      </c>
      <c r="L33" s="464"/>
      <c r="M33" s="528">
        <v>425</v>
      </c>
      <c r="N33" s="529">
        <v>65</v>
      </c>
      <c r="O33" s="529">
        <v>0</v>
      </c>
      <c r="P33" s="529">
        <v>0</v>
      </c>
      <c r="Q33" s="529">
        <v>0</v>
      </c>
      <c r="R33" s="529">
        <v>10</v>
      </c>
      <c r="S33" s="529">
        <v>0</v>
      </c>
      <c r="T33" s="529">
        <v>0</v>
      </c>
      <c r="U33" s="529">
        <v>120</v>
      </c>
      <c r="V33" s="532">
        <v>615</v>
      </c>
    </row>
    <row r="34" spans="1:22" x14ac:dyDescent="0.2">
      <c r="A34" s="224" t="s">
        <v>26</v>
      </c>
      <c r="B34" s="528">
        <v>45</v>
      </c>
      <c r="C34" s="529">
        <v>0</v>
      </c>
      <c r="D34" s="529">
        <v>0</v>
      </c>
      <c r="E34" s="529">
        <v>0</v>
      </c>
      <c r="F34" s="529">
        <v>0</v>
      </c>
      <c r="G34" s="529">
        <v>0</v>
      </c>
      <c r="H34" s="529">
        <v>0</v>
      </c>
      <c r="I34" s="529">
        <v>0</v>
      </c>
      <c r="J34" s="529">
        <v>175</v>
      </c>
      <c r="K34" s="532">
        <v>225</v>
      </c>
      <c r="L34" s="464"/>
      <c r="M34" s="528">
        <v>45</v>
      </c>
      <c r="N34" s="529">
        <v>0</v>
      </c>
      <c r="O34" s="529">
        <v>0</v>
      </c>
      <c r="P34" s="529">
        <v>0</v>
      </c>
      <c r="Q34" s="529">
        <v>0</v>
      </c>
      <c r="R34" s="529">
        <v>0</v>
      </c>
      <c r="S34" s="529">
        <v>0</v>
      </c>
      <c r="T34" s="529">
        <v>0</v>
      </c>
      <c r="U34" s="529">
        <v>185</v>
      </c>
      <c r="V34" s="532">
        <v>230</v>
      </c>
    </row>
    <row r="35" spans="1:22" x14ac:dyDescent="0.2">
      <c r="A35" s="224" t="s">
        <v>27</v>
      </c>
      <c r="B35" s="528">
        <v>100</v>
      </c>
      <c r="C35" s="529">
        <v>0</v>
      </c>
      <c r="D35" s="529">
        <v>0</v>
      </c>
      <c r="E35" s="529">
        <v>0</v>
      </c>
      <c r="F35" s="529">
        <v>0</v>
      </c>
      <c r="G35" s="529">
        <v>5</v>
      </c>
      <c r="H35" s="529">
        <v>0</v>
      </c>
      <c r="I35" s="529">
        <v>0</v>
      </c>
      <c r="J35" s="529">
        <v>0</v>
      </c>
      <c r="K35" s="532">
        <v>105</v>
      </c>
      <c r="L35" s="464"/>
      <c r="M35" s="528">
        <v>100</v>
      </c>
      <c r="N35" s="529">
        <v>0</v>
      </c>
      <c r="O35" s="529">
        <v>0</v>
      </c>
      <c r="P35" s="529">
        <v>0</v>
      </c>
      <c r="Q35" s="529">
        <v>0</v>
      </c>
      <c r="R35" s="529">
        <v>0</v>
      </c>
      <c r="S35" s="529">
        <v>0</v>
      </c>
      <c r="T35" s="529">
        <v>0</v>
      </c>
      <c r="U35" s="529">
        <v>0</v>
      </c>
      <c r="V35" s="532">
        <v>105</v>
      </c>
    </row>
    <row r="36" spans="1:22" x14ac:dyDescent="0.2">
      <c r="A36" s="224" t="s">
        <v>28</v>
      </c>
      <c r="B36" s="528">
        <v>225</v>
      </c>
      <c r="C36" s="529">
        <v>15</v>
      </c>
      <c r="D36" s="529">
        <v>205</v>
      </c>
      <c r="E36" s="529">
        <v>30</v>
      </c>
      <c r="F36" s="529">
        <v>0</v>
      </c>
      <c r="G36" s="529">
        <v>0</v>
      </c>
      <c r="H36" s="529">
        <v>20</v>
      </c>
      <c r="I36" s="529">
        <v>195</v>
      </c>
      <c r="J36" s="529">
        <v>10</v>
      </c>
      <c r="K36" s="532">
        <v>700</v>
      </c>
      <c r="L36" s="464"/>
      <c r="M36" s="528">
        <v>260</v>
      </c>
      <c r="N36" s="529">
        <v>15</v>
      </c>
      <c r="O36" s="529">
        <v>165</v>
      </c>
      <c r="P36" s="529">
        <v>35</v>
      </c>
      <c r="Q36" s="529">
        <v>0</v>
      </c>
      <c r="R36" s="529">
        <v>0</v>
      </c>
      <c r="S36" s="529">
        <v>10</v>
      </c>
      <c r="T36" s="529">
        <v>215</v>
      </c>
      <c r="U36" s="529">
        <v>5</v>
      </c>
      <c r="V36" s="532">
        <v>705</v>
      </c>
    </row>
    <row r="37" spans="1:22" x14ac:dyDescent="0.2">
      <c r="A37" s="224" t="s">
        <v>29</v>
      </c>
      <c r="B37" s="528">
        <v>440</v>
      </c>
      <c r="C37" s="529">
        <v>30</v>
      </c>
      <c r="D37" s="529">
        <v>165</v>
      </c>
      <c r="E37" s="529">
        <v>100</v>
      </c>
      <c r="F37" s="529">
        <v>210</v>
      </c>
      <c r="G37" s="529">
        <v>50</v>
      </c>
      <c r="H37" s="529">
        <v>35</v>
      </c>
      <c r="I37" s="529">
        <v>120</v>
      </c>
      <c r="J37" s="529">
        <v>0</v>
      </c>
      <c r="K37" s="532">
        <v>1155</v>
      </c>
      <c r="L37" s="464"/>
      <c r="M37" s="528">
        <v>630</v>
      </c>
      <c r="N37" s="529">
        <v>55</v>
      </c>
      <c r="O37" s="529">
        <v>120</v>
      </c>
      <c r="P37" s="529">
        <v>50</v>
      </c>
      <c r="Q37" s="529">
        <v>100</v>
      </c>
      <c r="R37" s="529">
        <v>20</v>
      </c>
      <c r="S37" s="529">
        <v>35</v>
      </c>
      <c r="T37" s="529">
        <v>185</v>
      </c>
      <c r="U37" s="529">
        <v>5</v>
      </c>
      <c r="V37" s="532">
        <v>1205</v>
      </c>
    </row>
    <row r="38" spans="1:22" x14ac:dyDescent="0.2">
      <c r="A38" s="224" t="s">
        <v>30</v>
      </c>
      <c r="B38" s="528">
        <v>70</v>
      </c>
      <c r="C38" s="529">
        <v>0</v>
      </c>
      <c r="D38" s="529">
        <v>0</v>
      </c>
      <c r="E38" s="529">
        <v>0</v>
      </c>
      <c r="F38" s="529">
        <v>0</v>
      </c>
      <c r="G38" s="529">
        <v>275</v>
      </c>
      <c r="H38" s="529">
        <v>5</v>
      </c>
      <c r="I38" s="529">
        <v>5</v>
      </c>
      <c r="J38" s="529">
        <v>0</v>
      </c>
      <c r="K38" s="532">
        <v>355</v>
      </c>
      <c r="L38" s="464"/>
      <c r="M38" s="528">
        <v>165</v>
      </c>
      <c r="N38" s="529">
        <v>10</v>
      </c>
      <c r="O38" s="529">
        <v>15</v>
      </c>
      <c r="P38" s="529">
        <v>0</v>
      </c>
      <c r="Q38" s="529">
        <v>0</v>
      </c>
      <c r="R38" s="529">
        <v>100</v>
      </c>
      <c r="S38" s="529">
        <v>0</v>
      </c>
      <c r="T38" s="529">
        <v>5</v>
      </c>
      <c r="U38" s="529">
        <v>0</v>
      </c>
      <c r="V38" s="532">
        <v>300</v>
      </c>
    </row>
    <row r="39" spans="1:22" x14ac:dyDescent="0.2">
      <c r="A39" s="224" t="s">
        <v>31</v>
      </c>
      <c r="B39" s="528">
        <v>420</v>
      </c>
      <c r="C39" s="529">
        <v>0</v>
      </c>
      <c r="D39" s="529">
        <v>60</v>
      </c>
      <c r="E39" s="529">
        <v>25</v>
      </c>
      <c r="F39" s="529">
        <v>50</v>
      </c>
      <c r="G39" s="529">
        <v>10</v>
      </c>
      <c r="H39" s="529">
        <v>0</v>
      </c>
      <c r="I39" s="529">
        <v>0</v>
      </c>
      <c r="J39" s="529">
        <v>10</v>
      </c>
      <c r="K39" s="532">
        <v>575</v>
      </c>
      <c r="L39" s="464"/>
      <c r="M39" s="528">
        <v>455</v>
      </c>
      <c r="N39" s="529">
        <v>0</v>
      </c>
      <c r="O39" s="529">
        <v>45</v>
      </c>
      <c r="P39" s="529">
        <v>45</v>
      </c>
      <c r="Q39" s="529">
        <v>50</v>
      </c>
      <c r="R39" s="529">
        <v>0</v>
      </c>
      <c r="S39" s="529">
        <v>0</v>
      </c>
      <c r="T39" s="529">
        <v>0</v>
      </c>
      <c r="U39" s="529">
        <v>5</v>
      </c>
      <c r="V39" s="532">
        <v>600</v>
      </c>
    </row>
    <row r="40" spans="1:22" x14ac:dyDescent="0.2">
      <c r="A40" s="225" t="s">
        <v>32</v>
      </c>
      <c r="B40" s="530">
        <v>90</v>
      </c>
      <c r="C40" s="531">
        <v>10</v>
      </c>
      <c r="D40" s="531">
        <v>15</v>
      </c>
      <c r="E40" s="531">
        <v>0</v>
      </c>
      <c r="F40" s="531">
        <v>0</v>
      </c>
      <c r="G40" s="531">
        <v>895</v>
      </c>
      <c r="H40" s="531">
        <v>0</v>
      </c>
      <c r="I40" s="531">
        <v>10</v>
      </c>
      <c r="J40" s="531">
        <v>0</v>
      </c>
      <c r="K40" s="533">
        <v>1025</v>
      </c>
      <c r="L40" s="464"/>
      <c r="M40" s="530">
        <v>430</v>
      </c>
      <c r="N40" s="531">
        <v>75</v>
      </c>
      <c r="O40" s="531">
        <v>130</v>
      </c>
      <c r="P40" s="531">
        <v>0</v>
      </c>
      <c r="Q40" s="531">
        <v>0</v>
      </c>
      <c r="R40" s="531">
        <v>395</v>
      </c>
      <c r="S40" s="531">
        <v>0</v>
      </c>
      <c r="T40" s="531">
        <v>45</v>
      </c>
      <c r="U40" s="531">
        <v>0</v>
      </c>
      <c r="V40" s="533">
        <v>1065</v>
      </c>
    </row>
    <row r="41" spans="1:22" x14ac:dyDescent="0.2">
      <c r="A41" s="487" t="s">
        <v>299</v>
      </c>
    </row>
    <row r="42" spans="1:22" x14ac:dyDescent="0.2">
      <c r="A42" s="58" t="s">
        <v>321</v>
      </c>
      <c r="B42" s="58"/>
      <c r="C42" s="58"/>
      <c r="D42" s="58"/>
      <c r="E42" s="58"/>
      <c r="F42" s="58"/>
      <c r="G42" s="58"/>
      <c r="H42" s="58"/>
      <c r="I42" s="58"/>
      <c r="J42" s="58"/>
      <c r="K42" s="58"/>
      <c r="L42" s="58"/>
      <c r="M42" s="58"/>
      <c r="N42" s="58"/>
      <c r="O42" s="58"/>
      <c r="P42" s="58"/>
    </row>
    <row r="43" spans="1:22" x14ac:dyDescent="0.2">
      <c r="A43" s="487"/>
    </row>
    <row r="45" spans="1:22" x14ac:dyDescent="0.2">
      <c r="A45" s="586" t="s">
        <v>322</v>
      </c>
      <c r="B45" s="520" t="s">
        <v>311</v>
      </c>
      <c r="C45" s="520" t="s">
        <v>312</v>
      </c>
      <c r="D45" s="520" t="s">
        <v>313</v>
      </c>
      <c r="E45" s="520" t="s">
        <v>314</v>
      </c>
      <c r="F45" s="520" t="s">
        <v>315</v>
      </c>
      <c r="G45" s="520" t="s">
        <v>316</v>
      </c>
      <c r="H45" s="520" t="s">
        <v>317</v>
      </c>
      <c r="I45" s="520" t="s">
        <v>318</v>
      </c>
      <c r="J45" s="520" t="s">
        <v>319</v>
      </c>
      <c r="K45" s="520" t="s">
        <v>42</v>
      </c>
    </row>
    <row r="46" spans="1:22" x14ac:dyDescent="0.2">
      <c r="A46" s="520" t="s">
        <v>320</v>
      </c>
      <c r="B46" s="520">
        <f t="shared" ref="B46:B62" si="0">M8-B8</f>
        <v>2390</v>
      </c>
      <c r="C46" s="520">
        <f t="shared" ref="C46:K61" si="1">N8-C8</f>
        <v>830</v>
      </c>
      <c r="D46" s="520">
        <f t="shared" si="1"/>
        <v>-550</v>
      </c>
      <c r="E46" s="520">
        <f t="shared" si="1"/>
        <v>55</v>
      </c>
      <c r="F46" s="520">
        <f t="shared" si="1"/>
        <v>-175</v>
      </c>
      <c r="G46" s="520">
        <f t="shared" si="1"/>
        <v>-2385</v>
      </c>
      <c r="H46" s="520">
        <f t="shared" si="1"/>
        <v>-10</v>
      </c>
      <c r="I46" s="520">
        <f t="shared" si="1"/>
        <v>405</v>
      </c>
      <c r="J46" s="520">
        <f t="shared" si="1"/>
        <v>-100</v>
      </c>
      <c r="K46" s="520">
        <f t="shared" si="1"/>
        <v>455</v>
      </c>
    </row>
    <row r="47" spans="1:22" x14ac:dyDescent="0.2">
      <c r="A47" s="454" t="s">
        <v>1</v>
      </c>
      <c r="B47" s="454">
        <f t="shared" si="0"/>
        <v>85</v>
      </c>
      <c r="C47" s="454">
        <f t="shared" si="1"/>
        <v>0</v>
      </c>
      <c r="D47" s="454">
        <f t="shared" si="1"/>
        <v>-50</v>
      </c>
      <c r="E47" s="454">
        <f t="shared" si="1"/>
        <v>0</v>
      </c>
      <c r="F47" s="454">
        <f t="shared" si="1"/>
        <v>0</v>
      </c>
      <c r="G47" s="454">
        <f t="shared" si="1"/>
        <v>-30</v>
      </c>
      <c r="H47" s="454">
        <f t="shared" si="1"/>
        <v>0</v>
      </c>
      <c r="I47" s="454">
        <f t="shared" si="1"/>
        <v>50</v>
      </c>
      <c r="J47" s="454">
        <f t="shared" si="1"/>
        <v>0</v>
      </c>
      <c r="K47" s="454">
        <f t="shared" si="1"/>
        <v>50</v>
      </c>
    </row>
    <row r="48" spans="1:22" x14ac:dyDescent="0.2">
      <c r="A48" s="454" t="s">
        <v>2</v>
      </c>
      <c r="B48" s="454">
        <f t="shared" si="0"/>
        <v>140</v>
      </c>
      <c r="C48" s="454">
        <f t="shared" si="1"/>
        <v>5</v>
      </c>
      <c r="D48" s="454">
        <f t="shared" si="1"/>
        <v>-5</v>
      </c>
      <c r="E48" s="454">
        <f t="shared" si="1"/>
        <v>0</v>
      </c>
      <c r="F48" s="454">
        <f t="shared" si="1"/>
        <v>20</v>
      </c>
      <c r="G48" s="454">
        <f t="shared" si="1"/>
        <v>-140</v>
      </c>
      <c r="H48" s="454">
        <f t="shared" si="1"/>
        <v>0</v>
      </c>
      <c r="I48" s="454">
        <f t="shared" si="1"/>
        <v>0</v>
      </c>
      <c r="J48" s="454">
        <f t="shared" si="1"/>
        <v>5</v>
      </c>
      <c r="K48" s="454">
        <f t="shared" si="1"/>
        <v>30</v>
      </c>
    </row>
    <row r="49" spans="1:11" x14ac:dyDescent="0.2">
      <c r="A49" s="454" t="s">
        <v>3</v>
      </c>
      <c r="B49" s="454">
        <f t="shared" si="0"/>
        <v>35</v>
      </c>
      <c r="C49" s="454">
        <f t="shared" si="1"/>
        <v>-5</v>
      </c>
      <c r="D49" s="454">
        <f t="shared" si="1"/>
        <v>0</v>
      </c>
      <c r="E49" s="454">
        <f t="shared" si="1"/>
        <v>0</v>
      </c>
      <c r="F49" s="454">
        <f t="shared" si="1"/>
        <v>0</v>
      </c>
      <c r="G49" s="454">
        <f t="shared" si="1"/>
        <v>-5</v>
      </c>
      <c r="H49" s="454">
        <f t="shared" si="1"/>
        <v>0</v>
      </c>
      <c r="I49" s="454">
        <f t="shared" si="1"/>
        <v>0</v>
      </c>
      <c r="J49" s="454">
        <f t="shared" si="1"/>
        <v>0</v>
      </c>
      <c r="K49" s="454">
        <f t="shared" si="1"/>
        <v>35</v>
      </c>
    </row>
    <row r="50" spans="1:11" x14ac:dyDescent="0.2">
      <c r="A50" s="454" t="s">
        <v>4</v>
      </c>
      <c r="B50" s="454">
        <f t="shared" si="0"/>
        <v>0</v>
      </c>
      <c r="C50" s="454">
        <f t="shared" si="1"/>
        <v>5</v>
      </c>
      <c r="D50" s="454">
        <f t="shared" si="1"/>
        <v>0</v>
      </c>
      <c r="E50" s="454">
        <f t="shared" si="1"/>
        <v>0</v>
      </c>
      <c r="F50" s="454">
        <f t="shared" si="1"/>
        <v>0</v>
      </c>
      <c r="G50" s="454">
        <f t="shared" si="1"/>
        <v>0</v>
      </c>
      <c r="H50" s="454">
        <f t="shared" si="1"/>
        <v>0</v>
      </c>
      <c r="I50" s="454">
        <f t="shared" si="1"/>
        <v>5</v>
      </c>
      <c r="J50" s="454">
        <f t="shared" si="1"/>
        <v>-15</v>
      </c>
      <c r="K50" s="454">
        <f t="shared" si="1"/>
        <v>-5</v>
      </c>
    </row>
    <row r="51" spans="1:11" x14ac:dyDescent="0.2">
      <c r="A51" s="454" t="s">
        <v>5</v>
      </c>
      <c r="B51" s="454">
        <f t="shared" si="0"/>
        <v>75</v>
      </c>
      <c r="C51" s="454">
        <f t="shared" si="1"/>
        <v>0</v>
      </c>
      <c r="D51" s="454">
        <f t="shared" si="1"/>
        <v>0</v>
      </c>
      <c r="E51" s="454">
        <f t="shared" si="1"/>
        <v>0</v>
      </c>
      <c r="F51" s="454">
        <f t="shared" si="1"/>
        <v>0</v>
      </c>
      <c r="G51" s="454">
        <f t="shared" si="1"/>
        <v>0</v>
      </c>
      <c r="H51" s="454">
        <f t="shared" si="1"/>
        <v>0</v>
      </c>
      <c r="I51" s="454">
        <f t="shared" si="1"/>
        <v>0</v>
      </c>
      <c r="J51" s="454">
        <f t="shared" si="1"/>
        <v>-50</v>
      </c>
      <c r="K51" s="454">
        <f t="shared" si="1"/>
        <v>25</v>
      </c>
    </row>
    <row r="52" spans="1:11" x14ac:dyDescent="0.2">
      <c r="A52" s="454" t="s">
        <v>6</v>
      </c>
      <c r="B52" s="454">
        <f t="shared" si="0"/>
        <v>0</v>
      </c>
      <c r="C52" s="454">
        <f t="shared" si="1"/>
        <v>20</v>
      </c>
      <c r="D52" s="454">
        <f t="shared" si="1"/>
        <v>-10</v>
      </c>
      <c r="E52" s="454">
        <f t="shared" si="1"/>
        <v>-5</v>
      </c>
      <c r="F52" s="454">
        <f t="shared" si="1"/>
        <v>-5</v>
      </c>
      <c r="G52" s="454">
        <f t="shared" si="1"/>
        <v>0</v>
      </c>
      <c r="H52" s="454">
        <f t="shared" si="1"/>
        <v>0</v>
      </c>
      <c r="I52" s="454">
        <f t="shared" si="1"/>
        <v>-5</v>
      </c>
      <c r="J52" s="454">
        <f t="shared" si="1"/>
        <v>-60</v>
      </c>
      <c r="K52" s="454">
        <f t="shared" si="1"/>
        <v>-55</v>
      </c>
    </row>
    <row r="53" spans="1:11" x14ac:dyDescent="0.2">
      <c r="A53" s="454" t="s">
        <v>7</v>
      </c>
      <c r="B53" s="454">
        <f t="shared" si="0"/>
        <v>10</v>
      </c>
      <c r="C53" s="454">
        <f t="shared" si="1"/>
        <v>10</v>
      </c>
      <c r="D53" s="454">
        <f t="shared" si="1"/>
        <v>-20</v>
      </c>
      <c r="E53" s="454">
        <f t="shared" si="1"/>
        <v>30</v>
      </c>
      <c r="F53" s="454">
        <f t="shared" si="1"/>
        <v>-5</v>
      </c>
      <c r="G53" s="454">
        <f t="shared" si="1"/>
        <v>0</v>
      </c>
      <c r="H53" s="454">
        <f t="shared" si="1"/>
        <v>0</v>
      </c>
      <c r="I53" s="454">
        <f t="shared" si="1"/>
        <v>0</v>
      </c>
      <c r="J53" s="454">
        <f t="shared" si="1"/>
        <v>0</v>
      </c>
      <c r="K53" s="454">
        <f t="shared" si="1"/>
        <v>30</v>
      </c>
    </row>
    <row r="54" spans="1:11" x14ac:dyDescent="0.2">
      <c r="A54" s="454" t="s">
        <v>8</v>
      </c>
      <c r="B54" s="454">
        <f t="shared" si="0"/>
        <v>5</v>
      </c>
      <c r="C54" s="454">
        <f t="shared" si="1"/>
        <v>0</v>
      </c>
      <c r="D54" s="454">
        <f t="shared" si="1"/>
        <v>0</v>
      </c>
      <c r="E54" s="454">
        <f t="shared" si="1"/>
        <v>5</v>
      </c>
      <c r="F54" s="454">
        <f t="shared" si="1"/>
        <v>0</v>
      </c>
      <c r="G54" s="454">
        <f t="shared" si="1"/>
        <v>0</v>
      </c>
      <c r="H54" s="454">
        <f t="shared" si="1"/>
        <v>0</v>
      </c>
      <c r="I54" s="454">
        <f t="shared" si="1"/>
        <v>0</v>
      </c>
      <c r="J54" s="454">
        <f t="shared" si="1"/>
        <v>0</v>
      </c>
      <c r="K54" s="454">
        <f t="shared" si="1"/>
        <v>5</v>
      </c>
    </row>
    <row r="55" spans="1:11" x14ac:dyDescent="0.2">
      <c r="A55" s="454" t="s">
        <v>9</v>
      </c>
      <c r="B55" s="454">
        <f t="shared" si="0"/>
        <v>40</v>
      </c>
      <c r="C55" s="454">
        <f t="shared" si="1"/>
        <v>5</v>
      </c>
      <c r="D55" s="454">
        <f t="shared" si="1"/>
        <v>0</v>
      </c>
      <c r="E55" s="454">
        <f t="shared" si="1"/>
        <v>0</v>
      </c>
      <c r="F55" s="454">
        <f t="shared" si="1"/>
        <v>-15</v>
      </c>
      <c r="G55" s="454">
        <f t="shared" si="1"/>
        <v>-35</v>
      </c>
      <c r="H55" s="454">
        <f t="shared" si="1"/>
        <v>0</v>
      </c>
      <c r="I55" s="454">
        <f t="shared" si="1"/>
        <v>15</v>
      </c>
      <c r="J55" s="454">
        <f t="shared" si="1"/>
        <v>0</v>
      </c>
      <c r="K55" s="454">
        <f t="shared" si="1"/>
        <v>20</v>
      </c>
    </row>
    <row r="56" spans="1:11" x14ac:dyDescent="0.2">
      <c r="A56" s="454" t="s">
        <v>10</v>
      </c>
      <c r="B56" s="454">
        <f t="shared" si="0"/>
        <v>145</v>
      </c>
      <c r="C56" s="454">
        <f t="shared" si="1"/>
        <v>0</v>
      </c>
      <c r="D56" s="454">
        <f t="shared" si="1"/>
        <v>0</v>
      </c>
      <c r="E56" s="454">
        <f t="shared" si="1"/>
        <v>0</v>
      </c>
      <c r="F56" s="454">
        <f t="shared" si="1"/>
        <v>10</v>
      </c>
      <c r="G56" s="454">
        <f t="shared" si="1"/>
        <v>-150</v>
      </c>
      <c r="H56" s="454">
        <f t="shared" si="1"/>
        <v>0</v>
      </c>
      <c r="I56" s="454">
        <f t="shared" si="1"/>
        <v>5</v>
      </c>
      <c r="J56" s="454">
        <f t="shared" si="1"/>
        <v>0</v>
      </c>
      <c r="K56" s="454">
        <f t="shared" si="1"/>
        <v>10</v>
      </c>
    </row>
    <row r="57" spans="1:11" x14ac:dyDescent="0.2">
      <c r="A57" s="454" t="s">
        <v>11</v>
      </c>
      <c r="B57" s="454">
        <f t="shared" si="0"/>
        <v>0</v>
      </c>
      <c r="C57" s="454">
        <f t="shared" si="1"/>
        <v>0</v>
      </c>
      <c r="D57" s="454">
        <f t="shared" si="1"/>
        <v>0</v>
      </c>
      <c r="E57" s="454">
        <f t="shared" si="1"/>
        <v>0</v>
      </c>
      <c r="F57" s="454">
        <f t="shared" si="1"/>
        <v>0</v>
      </c>
      <c r="G57" s="454">
        <f t="shared" si="1"/>
        <v>-15</v>
      </c>
      <c r="H57" s="454">
        <f t="shared" si="1"/>
        <v>0</v>
      </c>
      <c r="I57" s="454">
        <f t="shared" si="1"/>
        <v>5</v>
      </c>
      <c r="J57" s="454">
        <f t="shared" si="1"/>
        <v>0</v>
      </c>
      <c r="K57" s="454">
        <f t="shared" si="1"/>
        <v>-5</v>
      </c>
    </row>
    <row r="58" spans="1:11" x14ac:dyDescent="0.2">
      <c r="A58" s="454" t="s">
        <v>12</v>
      </c>
      <c r="B58" s="454">
        <f t="shared" si="0"/>
        <v>240</v>
      </c>
      <c r="C58" s="454">
        <f t="shared" si="1"/>
        <v>20</v>
      </c>
      <c r="D58" s="454">
        <f t="shared" si="1"/>
        <v>40</v>
      </c>
      <c r="E58" s="454">
        <f t="shared" si="1"/>
        <v>35</v>
      </c>
      <c r="F58" s="454">
        <f t="shared" si="1"/>
        <v>90</v>
      </c>
      <c r="G58" s="454">
        <f t="shared" si="1"/>
        <v>-270</v>
      </c>
      <c r="H58" s="454">
        <f t="shared" si="1"/>
        <v>0</v>
      </c>
      <c r="I58" s="454">
        <f t="shared" si="1"/>
        <v>0</v>
      </c>
      <c r="J58" s="454">
        <f t="shared" si="1"/>
        <v>65</v>
      </c>
      <c r="K58" s="454">
        <f t="shared" si="1"/>
        <v>225</v>
      </c>
    </row>
    <row r="59" spans="1:11" x14ac:dyDescent="0.2">
      <c r="A59" s="454" t="s">
        <v>13</v>
      </c>
      <c r="B59" s="454">
        <f t="shared" si="0"/>
        <v>5</v>
      </c>
      <c r="C59" s="454">
        <f t="shared" si="1"/>
        <v>5</v>
      </c>
      <c r="D59" s="454">
        <f t="shared" si="1"/>
        <v>0</v>
      </c>
      <c r="E59" s="454">
        <f t="shared" si="1"/>
        <v>0</v>
      </c>
      <c r="F59" s="454">
        <f t="shared" si="1"/>
        <v>0</v>
      </c>
      <c r="G59" s="454">
        <f t="shared" si="1"/>
        <v>-5</v>
      </c>
      <c r="H59" s="454">
        <f t="shared" si="1"/>
        <v>0</v>
      </c>
      <c r="I59" s="454">
        <f t="shared" si="1"/>
        <v>0</v>
      </c>
      <c r="J59" s="454">
        <f t="shared" si="1"/>
        <v>0</v>
      </c>
      <c r="K59" s="454">
        <f t="shared" si="1"/>
        <v>5</v>
      </c>
    </row>
    <row r="60" spans="1:11" x14ac:dyDescent="0.2">
      <c r="A60" s="454" t="s">
        <v>14</v>
      </c>
      <c r="B60" s="454">
        <f t="shared" si="0"/>
        <v>150</v>
      </c>
      <c r="C60" s="454">
        <f t="shared" si="1"/>
        <v>20</v>
      </c>
      <c r="D60" s="454">
        <f t="shared" si="1"/>
        <v>-170</v>
      </c>
      <c r="E60" s="454">
        <f t="shared" si="1"/>
        <v>0</v>
      </c>
      <c r="F60" s="454">
        <f t="shared" si="1"/>
        <v>0</v>
      </c>
      <c r="G60" s="454">
        <f t="shared" si="1"/>
        <v>0</v>
      </c>
      <c r="H60" s="454">
        <f t="shared" si="1"/>
        <v>0</v>
      </c>
      <c r="I60" s="454">
        <f t="shared" si="1"/>
        <v>35</v>
      </c>
      <c r="J60" s="454">
        <f t="shared" si="1"/>
        <v>0</v>
      </c>
      <c r="K60" s="454">
        <f t="shared" si="1"/>
        <v>35</v>
      </c>
    </row>
    <row r="61" spans="1:11" x14ac:dyDescent="0.2">
      <c r="A61" s="454" t="s">
        <v>15</v>
      </c>
      <c r="B61" s="454">
        <f t="shared" si="0"/>
        <v>340</v>
      </c>
      <c r="C61" s="454">
        <f t="shared" si="1"/>
        <v>0</v>
      </c>
      <c r="D61" s="454">
        <f t="shared" si="1"/>
        <v>-380</v>
      </c>
      <c r="E61" s="454">
        <f t="shared" si="1"/>
        <v>0</v>
      </c>
      <c r="F61" s="454">
        <f t="shared" si="1"/>
        <v>-95</v>
      </c>
      <c r="G61" s="454">
        <f t="shared" si="1"/>
        <v>-45</v>
      </c>
      <c r="H61" s="454">
        <f t="shared" si="1"/>
        <v>-10</v>
      </c>
      <c r="I61" s="454">
        <f t="shared" si="1"/>
        <v>30</v>
      </c>
      <c r="J61" s="454">
        <f t="shared" si="1"/>
        <v>0</v>
      </c>
      <c r="K61" s="454">
        <f t="shared" si="1"/>
        <v>-150</v>
      </c>
    </row>
    <row r="62" spans="1:11" x14ac:dyDescent="0.2">
      <c r="A62" s="454" t="s">
        <v>16</v>
      </c>
      <c r="B62" s="454">
        <f t="shared" si="0"/>
        <v>5</v>
      </c>
      <c r="C62" s="454">
        <f t="shared" ref="C62:K62" si="2">N24-C24</f>
        <v>595</v>
      </c>
      <c r="D62" s="454">
        <f t="shared" si="2"/>
        <v>40</v>
      </c>
      <c r="E62" s="454">
        <f t="shared" si="2"/>
        <v>20</v>
      </c>
      <c r="F62" s="454">
        <f t="shared" si="2"/>
        <v>0</v>
      </c>
      <c r="G62" s="454">
        <f t="shared" si="2"/>
        <v>-835</v>
      </c>
      <c r="H62" s="454">
        <f t="shared" si="2"/>
        <v>0</v>
      </c>
      <c r="I62" s="454">
        <f t="shared" si="2"/>
        <v>120</v>
      </c>
      <c r="J62" s="454">
        <f t="shared" si="2"/>
        <v>-15</v>
      </c>
      <c r="K62" s="454">
        <f t="shared" si="2"/>
        <v>-80</v>
      </c>
    </row>
    <row r="63" spans="1:11" x14ac:dyDescent="0.2">
      <c r="A63" s="454" t="s">
        <v>17</v>
      </c>
      <c r="B63" s="454">
        <f t="shared" ref="B63:K78" si="3">M25-B25</f>
        <v>85</v>
      </c>
      <c r="C63" s="454">
        <f t="shared" si="3"/>
        <v>5</v>
      </c>
      <c r="D63" s="454">
        <f t="shared" si="3"/>
        <v>5</v>
      </c>
      <c r="E63" s="454">
        <f t="shared" si="3"/>
        <v>0</v>
      </c>
      <c r="F63" s="454">
        <f t="shared" si="3"/>
        <v>0</v>
      </c>
      <c r="G63" s="454">
        <f t="shared" si="3"/>
        <v>-105</v>
      </c>
      <c r="H63" s="454">
        <f t="shared" si="3"/>
        <v>0</v>
      </c>
      <c r="I63" s="454">
        <f t="shared" si="3"/>
        <v>5</v>
      </c>
      <c r="J63" s="454">
        <f t="shared" si="3"/>
        <v>-25</v>
      </c>
      <c r="K63" s="454">
        <f t="shared" si="3"/>
        <v>-45</v>
      </c>
    </row>
    <row r="64" spans="1:11" x14ac:dyDescent="0.2">
      <c r="A64" s="454" t="s">
        <v>18</v>
      </c>
      <c r="B64" s="454">
        <f t="shared" si="3"/>
        <v>0</v>
      </c>
      <c r="C64" s="454">
        <f t="shared" si="3"/>
        <v>15</v>
      </c>
      <c r="D64" s="454">
        <f t="shared" si="3"/>
        <v>-10</v>
      </c>
      <c r="E64" s="454">
        <f t="shared" si="3"/>
        <v>0</v>
      </c>
      <c r="F64" s="454">
        <f t="shared" si="3"/>
        <v>0</v>
      </c>
      <c r="G64" s="454">
        <f t="shared" si="3"/>
        <v>0</v>
      </c>
      <c r="H64" s="454">
        <f t="shared" si="3"/>
        <v>0</v>
      </c>
      <c r="I64" s="454">
        <f t="shared" si="3"/>
        <v>0</v>
      </c>
      <c r="J64" s="454">
        <f t="shared" si="3"/>
        <v>0</v>
      </c>
      <c r="K64" s="454">
        <f t="shared" si="3"/>
        <v>5</v>
      </c>
    </row>
    <row r="65" spans="1:22" x14ac:dyDescent="0.2">
      <c r="A65" s="454" t="s">
        <v>19</v>
      </c>
      <c r="B65" s="454">
        <f>M27-B27</f>
        <v>65</v>
      </c>
      <c r="C65" s="454">
        <f t="shared" si="3"/>
        <v>5</v>
      </c>
      <c r="D65" s="454">
        <f t="shared" si="3"/>
        <v>40</v>
      </c>
      <c r="E65" s="454">
        <f t="shared" si="3"/>
        <v>0</v>
      </c>
      <c r="F65" s="454">
        <f t="shared" si="3"/>
        <v>-40</v>
      </c>
      <c r="G65" s="454">
        <f t="shared" si="3"/>
        <v>0</v>
      </c>
      <c r="H65" s="454">
        <f t="shared" si="3"/>
        <v>0</v>
      </c>
      <c r="I65" s="454">
        <f t="shared" si="3"/>
        <v>5</v>
      </c>
      <c r="J65" s="454">
        <f t="shared" si="3"/>
        <v>-45</v>
      </c>
      <c r="K65" s="454">
        <f t="shared" si="3"/>
        <v>40</v>
      </c>
    </row>
    <row r="66" spans="1:22" x14ac:dyDescent="0.2">
      <c r="A66" s="454" t="s">
        <v>20</v>
      </c>
      <c r="B66" s="454">
        <f t="shared" ref="B66:B78" si="4">M28-B28</f>
        <v>-15</v>
      </c>
      <c r="C66" s="454">
        <f t="shared" si="3"/>
        <v>0</v>
      </c>
      <c r="D66" s="454">
        <f t="shared" si="3"/>
        <v>5</v>
      </c>
      <c r="E66" s="454">
        <f t="shared" si="3"/>
        <v>30</v>
      </c>
      <c r="F66" s="454">
        <f t="shared" si="3"/>
        <v>-20</v>
      </c>
      <c r="G66" s="454">
        <f t="shared" si="3"/>
        <v>0</v>
      </c>
      <c r="H66" s="454">
        <f t="shared" si="3"/>
        <v>5</v>
      </c>
      <c r="I66" s="454">
        <f t="shared" si="3"/>
        <v>-5</v>
      </c>
      <c r="J66" s="454">
        <f t="shared" si="3"/>
        <v>0</v>
      </c>
      <c r="K66" s="454">
        <f t="shared" si="3"/>
        <v>5</v>
      </c>
    </row>
    <row r="67" spans="1:22" x14ac:dyDescent="0.2">
      <c r="A67" s="454" t="s">
        <v>21</v>
      </c>
      <c r="B67" s="454">
        <f t="shared" si="4"/>
        <v>190</v>
      </c>
      <c r="C67" s="454">
        <f t="shared" si="3"/>
        <v>0</v>
      </c>
      <c r="D67" s="454">
        <f t="shared" si="3"/>
        <v>-80</v>
      </c>
      <c r="E67" s="454">
        <f t="shared" si="3"/>
        <v>-45</v>
      </c>
      <c r="F67" s="454">
        <f t="shared" si="3"/>
        <v>-20</v>
      </c>
      <c r="G67" s="454">
        <f t="shared" si="3"/>
        <v>0</v>
      </c>
      <c r="H67" s="454">
        <f t="shared" si="3"/>
        <v>-5</v>
      </c>
      <c r="I67" s="454">
        <f t="shared" si="3"/>
        <v>0</v>
      </c>
      <c r="J67" s="454">
        <f t="shared" si="3"/>
        <v>0</v>
      </c>
      <c r="K67" s="454">
        <f t="shared" si="3"/>
        <v>50</v>
      </c>
    </row>
    <row r="68" spans="1:22" x14ac:dyDescent="0.2">
      <c r="A68" s="454" t="s">
        <v>22</v>
      </c>
      <c r="B68" s="454">
        <f t="shared" si="4"/>
        <v>90</v>
      </c>
      <c r="C68" s="454">
        <f t="shared" si="3"/>
        <v>15</v>
      </c>
      <c r="D68" s="454">
        <f t="shared" si="3"/>
        <v>15</v>
      </c>
      <c r="E68" s="454">
        <f t="shared" si="3"/>
        <v>0</v>
      </c>
      <c r="F68" s="454">
        <f t="shared" si="3"/>
        <v>0</v>
      </c>
      <c r="G68" s="454">
        <f t="shared" si="3"/>
        <v>0</v>
      </c>
      <c r="H68" s="454">
        <f t="shared" si="3"/>
        <v>0</v>
      </c>
      <c r="I68" s="454">
        <f t="shared" si="3"/>
        <v>15</v>
      </c>
      <c r="J68" s="454">
        <f t="shared" si="3"/>
        <v>0</v>
      </c>
      <c r="K68" s="454">
        <f t="shared" si="3"/>
        <v>140</v>
      </c>
    </row>
    <row r="69" spans="1:22" x14ac:dyDescent="0.2">
      <c r="A69" s="454" t="s">
        <v>23</v>
      </c>
      <c r="B69" s="454">
        <f t="shared" si="4"/>
        <v>-10</v>
      </c>
      <c r="C69" s="454">
        <f t="shared" si="3"/>
        <v>0</v>
      </c>
      <c r="D69" s="454">
        <f t="shared" si="3"/>
        <v>0</v>
      </c>
      <c r="E69" s="454">
        <f t="shared" si="3"/>
        <v>0</v>
      </c>
      <c r="F69" s="454">
        <f t="shared" si="3"/>
        <v>0</v>
      </c>
      <c r="G69" s="454">
        <f t="shared" si="3"/>
        <v>-10</v>
      </c>
      <c r="H69" s="454">
        <f t="shared" si="3"/>
        <v>0</v>
      </c>
      <c r="I69" s="454">
        <f t="shared" si="3"/>
        <v>0</v>
      </c>
      <c r="J69" s="454">
        <f t="shared" si="3"/>
        <v>0</v>
      </c>
      <c r="K69" s="454">
        <f t="shared" si="3"/>
        <v>-20</v>
      </c>
    </row>
    <row r="70" spans="1:22" x14ac:dyDescent="0.2">
      <c r="A70" s="454" t="s">
        <v>24</v>
      </c>
      <c r="B70" s="454">
        <f t="shared" si="4"/>
        <v>15</v>
      </c>
      <c r="C70" s="454">
        <f t="shared" si="3"/>
        <v>0</v>
      </c>
      <c r="D70" s="454">
        <f t="shared" si="3"/>
        <v>0</v>
      </c>
      <c r="E70" s="454">
        <f t="shared" si="3"/>
        <v>0</v>
      </c>
      <c r="F70" s="454">
        <f t="shared" si="3"/>
        <v>15</v>
      </c>
      <c r="G70" s="454">
        <f t="shared" si="3"/>
        <v>0</v>
      </c>
      <c r="H70" s="454">
        <f t="shared" si="3"/>
        <v>0</v>
      </c>
      <c r="I70" s="454">
        <f t="shared" si="3"/>
        <v>0</v>
      </c>
      <c r="J70" s="454">
        <f t="shared" si="3"/>
        <v>0</v>
      </c>
      <c r="K70" s="454">
        <f t="shared" si="3"/>
        <v>35</v>
      </c>
    </row>
    <row r="71" spans="1:22" x14ac:dyDescent="0.2">
      <c r="A71" s="454" t="s">
        <v>25</v>
      </c>
      <c r="B71" s="454">
        <f t="shared" si="4"/>
        <v>-10</v>
      </c>
      <c r="C71" s="454">
        <f t="shared" si="3"/>
        <v>5</v>
      </c>
      <c r="D71" s="454">
        <f t="shared" si="3"/>
        <v>0</v>
      </c>
      <c r="E71" s="454">
        <f t="shared" si="3"/>
        <v>0</v>
      </c>
      <c r="F71" s="454">
        <f t="shared" si="3"/>
        <v>0</v>
      </c>
      <c r="G71" s="454">
        <f t="shared" si="3"/>
        <v>-25</v>
      </c>
      <c r="H71" s="454">
        <f t="shared" si="3"/>
        <v>0</v>
      </c>
      <c r="I71" s="454">
        <f t="shared" si="3"/>
        <v>-5</v>
      </c>
      <c r="J71" s="454">
        <f t="shared" si="3"/>
        <v>40</v>
      </c>
      <c r="K71" s="454">
        <f t="shared" si="3"/>
        <v>5</v>
      </c>
    </row>
    <row r="72" spans="1:22" x14ac:dyDescent="0.2">
      <c r="A72" s="454" t="s">
        <v>26</v>
      </c>
      <c r="B72" s="454">
        <f t="shared" si="4"/>
        <v>0</v>
      </c>
      <c r="C72" s="454">
        <f t="shared" si="3"/>
        <v>0</v>
      </c>
      <c r="D72" s="454">
        <f t="shared" si="3"/>
        <v>0</v>
      </c>
      <c r="E72" s="454">
        <f t="shared" si="3"/>
        <v>0</v>
      </c>
      <c r="F72" s="454">
        <f t="shared" si="3"/>
        <v>0</v>
      </c>
      <c r="G72" s="454">
        <f t="shared" si="3"/>
        <v>0</v>
      </c>
      <c r="H72" s="454">
        <f t="shared" si="3"/>
        <v>0</v>
      </c>
      <c r="I72" s="454">
        <f t="shared" si="3"/>
        <v>0</v>
      </c>
      <c r="J72" s="454">
        <f t="shared" si="3"/>
        <v>10</v>
      </c>
      <c r="K72" s="454">
        <f t="shared" si="3"/>
        <v>5</v>
      </c>
    </row>
    <row r="73" spans="1:22" x14ac:dyDescent="0.2">
      <c r="A73" s="454" t="s">
        <v>27</v>
      </c>
      <c r="B73" s="454">
        <f t="shared" si="4"/>
        <v>0</v>
      </c>
      <c r="C73" s="454">
        <f t="shared" si="3"/>
        <v>0</v>
      </c>
      <c r="D73" s="454">
        <f t="shared" si="3"/>
        <v>0</v>
      </c>
      <c r="E73" s="454">
        <f t="shared" si="3"/>
        <v>0</v>
      </c>
      <c r="F73" s="454">
        <f t="shared" si="3"/>
        <v>0</v>
      </c>
      <c r="G73" s="454">
        <f t="shared" si="3"/>
        <v>-5</v>
      </c>
      <c r="H73" s="454">
        <f t="shared" si="3"/>
        <v>0</v>
      </c>
      <c r="I73" s="454">
        <f t="shared" si="3"/>
        <v>0</v>
      </c>
      <c r="J73" s="454">
        <f t="shared" si="3"/>
        <v>0</v>
      </c>
      <c r="K73" s="454">
        <f t="shared" si="3"/>
        <v>0</v>
      </c>
    </row>
    <row r="74" spans="1:22" x14ac:dyDescent="0.2">
      <c r="A74" s="454" t="s">
        <v>28</v>
      </c>
      <c r="B74" s="454">
        <f t="shared" si="4"/>
        <v>35</v>
      </c>
      <c r="C74" s="454">
        <f t="shared" si="3"/>
        <v>0</v>
      </c>
      <c r="D74" s="454">
        <f t="shared" si="3"/>
        <v>-40</v>
      </c>
      <c r="E74" s="454">
        <f t="shared" si="3"/>
        <v>5</v>
      </c>
      <c r="F74" s="454">
        <f t="shared" si="3"/>
        <v>0</v>
      </c>
      <c r="G74" s="454">
        <f t="shared" si="3"/>
        <v>0</v>
      </c>
      <c r="H74" s="454">
        <f t="shared" si="3"/>
        <v>-10</v>
      </c>
      <c r="I74" s="454">
        <f t="shared" si="3"/>
        <v>20</v>
      </c>
      <c r="J74" s="454">
        <f t="shared" si="3"/>
        <v>-5</v>
      </c>
      <c r="K74" s="454">
        <f t="shared" si="3"/>
        <v>5</v>
      </c>
    </row>
    <row r="75" spans="1:22" x14ac:dyDescent="0.2">
      <c r="A75" s="454" t="s">
        <v>29</v>
      </c>
      <c r="B75" s="454">
        <f t="shared" si="4"/>
        <v>190</v>
      </c>
      <c r="C75" s="454">
        <f t="shared" si="3"/>
        <v>25</v>
      </c>
      <c r="D75" s="454">
        <f t="shared" si="3"/>
        <v>-45</v>
      </c>
      <c r="E75" s="454">
        <f t="shared" si="3"/>
        <v>-50</v>
      </c>
      <c r="F75" s="454">
        <f t="shared" si="3"/>
        <v>-110</v>
      </c>
      <c r="G75" s="454">
        <f t="shared" si="3"/>
        <v>-30</v>
      </c>
      <c r="H75" s="454">
        <f t="shared" si="3"/>
        <v>0</v>
      </c>
      <c r="I75" s="454">
        <f t="shared" si="3"/>
        <v>65</v>
      </c>
      <c r="J75" s="454">
        <f t="shared" si="3"/>
        <v>5</v>
      </c>
      <c r="K75" s="454">
        <f t="shared" si="3"/>
        <v>50</v>
      </c>
    </row>
    <row r="76" spans="1:22" x14ac:dyDescent="0.2">
      <c r="A76" s="454" t="s">
        <v>30</v>
      </c>
      <c r="B76" s="454">
        <f t="shared" si="4"/>
        <v>95</v>
      </c>
      <c r="C76" s="454">
        <f t="shared" si="3"/>
        <v>10</v>
      </c>
      <c r="D76" s="454">
        <f t="shared" si="3"/>
        <v>15</v>
      </c>
      <c r="E76" s="454">
        <f t="shared" si="3"/>
        <v>0</v>
      </c>
      <c r="F76" s="454">
        <f t="shared" si="3"/>
        <v>0</v>
      </c>
      <c r="G76" s="454">
        <f t="shared" si="3"/>
        <v>-175</v>
      </c>
      <c r="H76" s="454">
        <f t="shared" si="3"/>
        <v>-5</v>
      </c>
      <c r="I76" s="454">
        <f t="shared" si="3"/>
        <v>0</v>
      </c>
      <c r="J76" s="454">
        <f t="shared" si="3"/>
        <v>0</v>
      </c>
      <c r="K76" s="454">
        <f t="shared" si="3"/>
        <v>-55</v>
      </c>
    </row>
    <row r="77" spans="1:22" x14ac:dyDescent="0.2">
      <c r="A77" s="454" t="s">
        <v>31</v>
      </c>
      <c r="B77" s="454">
        <f t="shared" si="4"/>
        <v>35</v>
      </c>
      <c r="C77" s="454">
        <f t="shared" si="3"/>
        <v>0</v>
      </c>
      <c r="D77" s="454">
        <f t="shared" si="3"/>
        <v>-15</v>
      </c>
      <c r="E77" s="454">
        <f t="shared" si="3"/>
        <v>20</v>
      </c>
      <c r="F77" s="454">
        <f t="shared" si="3"/>
        <v>0</v>
      </c>
      <c r="G77" s="454">
        <f t="shared" si="3"/>
        <v>-10</v>
      </c>
      <c r="H77" s="454">
        <f t="shared" si="3"/>
        <v>0</v>
      </c>
      <c r="I77" s="454">
        <f t="shared" si="3"/>
        <v>0</v>
      </c>
      <c r="J77" s="454">
        <f t="shared" si="3"/>
        <v>-5</v>
      </c>
      <c r="K77" s="454">
        <f t="shared" si="3"/>
        <v>25</v>
      </c>
    </row>
    <row r="78" spans="1:22" x14ac:dyDescent="0.2">
      <c r="A78" s="454" t="s">
        <v>32</v>
      </c>
      <c r="B78" s="454">
        <f t="shared" si="4"/>
        <v>340</v>
      </c>
      <c r="C78" s="454">
        <f t="shared" si="3"/>
        <v>65</v>
      </c>
      <c r="D78" s="454">
        <f t="shared" si="3"/>
        <v>115</v>
      </c>
      <c r="E78" s="454">
        <f t="shared" si="3"/>
        <v>0</v>
      </c>
      <c r="F78" s="454">
        <f t="shared" si="3"/>
        <v>0</v>
      </c>
      <c r="G78" s="454">
        <f t="shared" si="3"/>
        <v>-500</v>
      </c>
      <c r="H78" s="454">
        <f t="shared" si="3"/>
        <v>0</v>
      </c>
      <c r="I78" s="454">
        <f t="shared" si="3"/>
        <v>35</v>
      </c>
      <c r="J78" s="454">
        <f t="shared" si="3"/>
        <v>0</v>
      </c>
      <c r="K78" s="454">
        <f t="shared" si="3"/>
        <v>40</v>
      </c>
    </row>
    <row r="80" spans="1:22" x14ac:dyDescent="0.2">
      <c r="B80" s="166"/>
      <c r="C80" s="166"/>
      <c r="D80" s="166"/>
      <c r="E80" s="166"/>
      <c r="F80" s="166"/>
      <c r="G80" s="166"/>
      <c r="H80" s="166"/>
      <c r="I80" s="166"/>
      <c r="J80" s="166"/>
      <c r="K80" s="166"/>
      <c r="L80" s="166"/>
      <c r="M80" s="166"/>
      <c r="N80" s="166"/>
      <c r="O80" s="166"/>
      <c r="P80" s="166"/>
      <c r="Q80" s="166"/>
      <c r="R80" s="166"/>
      <c r="S80" s="166"/>
      <c r="T80" s="166"/>
      <c r="U80" s="166"/>
      <c r="V80" s="166"/>
    </row>
    <row r="81" spans="2:22" x14ac:dyDescent="0.2">
      <c r="B81" s="166"/>
      <c r="C81" s="166"/>
      <c r="D81" s="166"/>
      <c r="E81" s="166"/>
      <c r="F81" s="166"/>
      <c r="G81" s="166"/>
      <c r="H81" s="166"/>
      <c r="I81" s="166"/>
      <c r="J81" s="166"/>
      <c r="K81" s="166"/>
      <c r="L81" s="166"/>
      <c r="M81" s="166"/>
      <c r="N81" s="166"/>
      <c r="O81" s="166"/>
      <c r="P81" s="166"/>
      <c r="Q81" s="166"/>
      <c r="R81" s="166"/>
      <c r="S81" s="166"/>
      <c r="T81" s="166"/>
      <c r="U81" s="166"/>
      <c r="V81" s="166"/>
    </row>
    <row r="82" spans="2:22" x14ac:dyDescent="0.2">
      <c r="B82" s="166"/>
      <c r="C82" s="166"/>
      <c r="D82" s="166"/>
      <c r="E82" s="166"/>
      <c r="F82" s="166"/>
      <c r="G82" s="166"/>
      <c r="H82" s="166"/>
      <c r="I82" s="166"/>
      <c r="J82" s="166"/>
      <c r="K82" s="166"/>
      <c r="L82" s="166"/>
      <c r="M82" s="166"/>
      <c r="N82" s="166"/>
      <c r="O82" s="166"/>
      <c r="P82" s="166"/>
      <c r="Q82" s="166"/>
      <c r="R82" s="166"/>
      <c r="S82" s="166"/>
      <c r="T82" s="166"/>
      <c r="U82" s="166"/>
      <c r="V82" s="166"/>
    </row>
    <row r="83" spans="2:22" x14ac:dyDescent="0.2">
      <c r="B83" s="166"/>
      <c r="C83" s="166"/>
      <c r="D83" s="166"/>
      <c r="E83" s="166"/>
      <c r="F83" s="166"/>
      <c r="G83" s="166"/>
      <c r="H83" s="166"/>
      <c r="I83" s="166"/>
      <c r="J83" s="166"/>
      <c r="K83" s="166"/>
      <c r="L83" s="166"/>
      <c r="M83" s="166"/>
      <c r="N83" s="166"/>
      <c r="O83" s="166"/>
      <c r="P83" s="166"/>
      <c r="Q83" s="166"/>
      <c r="R83" s="166"/>
      <c r="S83" s="166"/>
      <c r="T83" s="166"/>
      <c r="U83" s="166"/>
      <c r="V83" s="166"/>
    </row>
    <row r="84" spans="2:22" x14ac:dyDescent="0.2">
      <c r="B84" s="166"/>
      <c r="C84" s="166"/>
      <c r="D84" s="166"/>
      <c r="E84" s="166"/>
      <c r="F84" s="166"/>
      <c r="G84" s="166"/>
      <c r="H84" s="166"/>
      <c r="I84" s="166"/>
      <c r="J84" s="166"/>
      <c r="K84" s="166"/>
      <c r="L84" s="166"/>
      <c r="M84" s="166"/>
      <c r="N84" s="166"/>
      <c r="O84" s="166"/>
      <c r="P84" s="166"/>
      <c r="Q84" s="166"/>
      <c r="R84" s="166"/>
      <c r="S84" s="166"/>
      <c r="T84" s="166"/>
      <c r="U84" s="166"/>
      <c r="V84" s="166"/>
    </row>
    <row r="85" spans="2:22" x14ac:dyDescent="0.2">
      <c r="B85" s="166"/>
      <c r="C85" s="166"/>
      <c r="D85" s="166"/>
      <c r="E85" s="166"/>
      <c r="F85" s="166"/>
      <c r="G85" s="166"/>
      <c r="H85" s="166"/>
      <c r="I85" s="166"/>
      <c r="J85" s="166"/>
      <c r="K85" s="166"/>
      <c r="L85" s="166"/>
      <c r="M85" s="166"/>
      <c r="N85" s="166"/>
      <c r="O85" s="166"/>
      <c r="P85" s="166"/>
      <c r="Q85" s="166"/>
      <c r="R85" s="166"/>
      <c r="S85" s="166"/>
      <c r="T85" s="166"/>
      <c r="U85" s="166"/>
      <c r="V85" s="166"/>
    </row>
    <row r="86" spans="2:22" x14ac:dyDescent="0.2">
      <c r="B86" s="166"/>
      <c r="C86" s="166"/>
      <c r="D86" s="166"/>
      <c r="E86" s="166"/>
      <c r="F86" s="166"/>
      <c r="G86" s="166"/>
      <c r="H86" s="166"/>
      <c r="I86" s="166"/>
      <c r="J86" s="166"/>
      <c r="K86" s="166"/>
      <c r="L86" s="166"/>
      <c r="M86" s="166"/>
      <c r="N86" s="166"/>
      <c r="O86" s="166"/>
      <c r="P86" s="166"/>
      <c r="Q86" s="166"/>
      <c r="R86" s="166"/>
      <c r="S86" s="166"/>
      <c r="T86" s="166"/>
      <c r="U86" s="166"/>
      <c r="V86" s="166"/>
    </row>
    <row r="87" spans="2:22" x14ac:dyDescent="0.2">
      <c r="B87" s="166"/>
      <c r="C87" s="166"/>
      <c r="D87" s="166"/>
      <c r="E87" s="166"/>
      <c r="F87" s="166"/>
      <c r="G87" s="166"/>
      <c r="H87" s="166"/>
      <c r="I87" s="166"/>
      <c r="J87" s="166"/>
      <c r="K87" s="166"/>
      <c r="L87" s="166"/>
      <c r="M87" s="166"/>
      <c r="N87" s="166"/>
      <c r="O87" s="166"/>
      <c r="P87" s="166"/>
      <c r="Q87" s="166"/>
      <c r="R87" s="166"/>
      <c r="S87" s="166"/>
      <c r="T87" s="166"/>
      <c r="U87" s="166"/>
      <c r="V87" s="166"/>
    </row>
    <row r="88" spans="2:22" x14ac:dyDescent="0.2">
      <c r="B88" s="166"/>
      <c r="C88" s="166"/>
      <c r="D88" s="166"/>
      <c r="E88" s="166"/>
      <c r="F88" s="166"/>
      <c r="G88" s="166"/>
      <c r="H88" s="166"/>
      <c r="I88" s="166"/>
      <c r="J88" s="166"/>
      <c r="K88" s="166"/>
      <c r="L88" s="166"/>
      <c r="M88" s="166"/>
      <c r="N88" s="166"/>
      <c r="O88" s="166"/>
      <c r="P88" s="166"/>
      <c r="Q88" s="166"/>
      <c r="R88" s="166"/>
      <c r="S88" s="166"/>
      <c r="T88" s="166"/>
      <c r="U88" s="166"/>
      <c r="V88" s="166"/>
    </row>
    <row r="89" spans="2:22" x14ac:dyDescent="0.2">
      <c r="B89" s="166"/>
      <c r="C89" s="166"/>
      <c r="D89" s="166"/>
      <c r="E89" s="166"/>
      <c r="F89" s="166"/>
      <c r="G89" s="166"/>
      <c r="H89" s="166"/>
      <c r="I89" s="166"/>
      <c r="J89" s="166"/>
      <c r="K89" s="166"/>
      <c r="L89" s="166"/>
      <c r="M89" s="166"/>
      <c r="N89" s="166"/>
      <c r="O89" s="166"/>
      <c r="P89" s="166"/>
      <c r="Q89" s="166"/>
      <c r="R89" s="166"/>
      <c r="S89" s="166"/>
      <c r="T89" s="166"/>
      <c r="U89" s="166"/>
      <c r="V89" s="166"/>
    </row>
    <row r="90" spans="2:22" x14ac:dyDescent="0.2">
      <c r="B90" s="166"/>
      <c r="C90" s="166"/>
      <c r="D90" s="166"/>
      <c r="E90" s="166"/>
      <c r="F90" s="166"/>
      <c r="G90" s="166"/>
      <c r="H90" s="166"/>
      <c r="I90" s="166"/>
      <c r="J90" s="166"/>
      <c r="K90" s="166"/>
      <c r="L90" s="166"/>
      <c r="M90" s="166"/>
      <c r="N90" s="166"/>
      <c r="O90" s="166"/>
      <c r="P90" s="166"/>
      <c r="Q90" s="166"/>
      <c r="R90" s="166"/>
      <c r="S90" s="166"/>
      <c r="T90" s="166"/>
      <c r="U90" s="166"/>
      <c r="V90" s="166"/>
    </row>
    <row r="91" spans="2:22" x14ac:dyDescent="0.2">
      <c r="B91" s="166"/>
      <c r="C91" s="166"/>
      <c r="D91" s="166"/>
      <c r="E91" s="166"/>
      <c r="F91" s="166"/>
      <c r="G91" s="166"/>
      <c r="H91" s="166"/>
      <c r="I91" s="166"/>
      <c r="J91" s="166"/>
      <c r="K91" s="166"/>
      <c r="L91" s="166"/>
      <c r="M91" s="166"/>
      <c r="N91" s="166"/>
      <c r="O91" s="166"/>
      <c r="P91" s="166"/>
      <c r="Q91" s="166"/>
      <c r="R91" s="166"/>
      <c r="S91" s="166"/>
      <c r="T91" s="166"/>
      <c r="U91" s="166"/>
      <c r="V91" s="166"/>
    </row>
    <row r="92" spans="2:22" x14ac:dyDescent="0.2">
      <c r="B92" s="166"/>
      <c r="C92" s="166"/>
      <c r="D92" s="166"/>
      <c r="E92" s="166"/>
      <c r="F92" s="166"/>
      <c r="G92" s="166"/>
      <c r="H92" s="166"/>
      <c r="I92" s="166"/>
      <c r="J92" s="166"/>
      <c r="K92" s="166"/>
      <c r="L92" s="166"/>
      <c r="M92" s="166"/>
      <c r="N92" s="166"/>
      <c r="O92" s="166"/>
      <c r="P92" s="166"/>
      <c r="Q92" s="166"/>
      <c r="R92" s="166"/>
      <c r="S92" s="166"/>
      <c r="T92" s="166"/>
      <c r="U92" s="166"/>
      <c r="V92" s="166"/>
    </row>
    <row r="93" spans="2:22" x14ac:dyDescent="0.2">
      <c r="B93" s="166"/>
      <c r="C93" s="166"/>
      <c r="D93" s="166"/>
      <c r="E93" s="166"/>
      <c r="F93" s="166"/>
      <c r="G93" s="166"/>
      <c r="H93" s="166"/>
      <c r="I93" s="166"/>
      <c r="J93" s="166"/>
      <c r="K93" s="166"/>
      <c r="L93" s="166"/>
      <c r="M93" s="166"/>
      <c r="N93" s="166"/>
      <c r="O93" s="166"/>
      <c r="P93" s="166"/>
      <c r="Q93" s="166"/>
      <c r="R93" s="166"/>
      <c r="S93" s="166"/>
      <c r="T93" s="166"/>
      <c r="U93" s="166"/>
      <c r="V93" s="166"/>
    </row>
    <row r="94" spans="2:22" x14ac:dyDescent="0.2">
      <c r="B94" s="166"/>
      <c r="C94" s="166"/>
      <c r="D94" s="166"/>
      <c r="E94" s="166"/>
      <c r="F94" s="166"/>
      <c r="G94" s="166"/>
      <c r="H94" s="166"/>
      <c r="I94" s="166"/>
      <c r="J94" s="166"/>
      <c r="K94" s="166"/>
      <c r="L94" s="166"/>
      <c r="M94" s="166"/>
      <c r="N94" s="166"/>
      <c r="O94" s="166"/>
      <c r="P94" s="166"/>
      <c r="Q94" s="166"/>
      <c r="R94" s="166"/>
      <c r="S94" s="166"/>
      <c r="T94" s="166"/>
      <c r="U94" s="166"/>
      <c r="V94" s="166"/>
    </row>
    <row r="95" spans="2:22" x14ac:dyDescent="0.2">
      <c r="B95" s="166"/>
      <c r="C95" s="166"/>
      <c r="D95" s="166"/>
      <c r="E95" s="166"/>
      <c r="F95" s="166"/>
      <c r="G95" s="166"/>
      <c r="H95" s="166"/>
      <c r="I95" s="166"/>
      <c r="J95" s="166"/>
      <c r="K95" s="166"/>
      <c r="L95" s="166"/>
      <c r="M95" s="166"/>
      <c r="N95" s="166"/>
      <c r="O95" s="166"/>
      <c r="P95" s="166"/>
      <c r="Q95" s="166"/>
      <c r="R95" s="166"/>
      <c r="S95" s="166"/>
      <c r="T95" s="166"/>
      <c r="U95" s="166"/>
      <c r="V95" s="166"/>
    </row>
    <row r="96" spans="2:22" x14ac:dyDescent="0.2">
      <c r="B96" s="166"/>
      <c r="C96" s="166"/>
      <c r="D96" s="166"/>
      <c r="E96" s="166"/>
      <c r="F96" s="166"/>
      <c r="G96" s="166"/>
      <c r="H96" s="166"/>
      <c r="I96" s="166"/>
      <c r="J96" s="166"/>
      <c r="K96" s="166"/>
      <c r="L96" s="166"/>
      <c r="M96" s="166"/>
      <c r="N96" s="166"/>
      <c r="O96" s="166"/>
      <c r="P96" s="166"/>
      <c r="Q96" s="166"/>
      <c r="R96" s="166"/>
      <c r="S96" s="166"/>
      <c r="T96" s="166"/>
      <c r="U96" s="166"/>
      <c r="V96" s="166"/>
    </row>
    <row r="97" spans="2:22" x14ac:dyDescent="0.2">
      <c r="B97" s="166"/>
      <c r="C97" s="166"/>
      <c r="D97" s="166"/>
      <c r="E97" s="166"/>
      <c r="F97" s="166"/>
      <c r="G97" s="166"/>
      <c r="H97" s="166"/>
      <c r="I97" s="166"/>
      <c r="J97" s="166"/>
      <c r="K97" s="166"/>
      <c r="L97" s="166"/>
      <c r="M97" s="166"/>
      <c r="N97" s="166"/>
      <c r="O97" s="166"/>
      <c r="P97" s="166"/>
      <c r="Q97" s="166"/>
      <c r="R97" s="166"/>
      <c r="S97" s="166"/>
      <c r="T97" s="166"/>
      <c r="U97" s="166"/>
      <c r="V97" s="166"/>
    </row>
    <row r="98" spans="2:22" x14ac:dyDescent="0.2">
      <c r="B98" s="166"/>
      <c r="C98" s="166"/>
      <c r="D98" s="166"/>
      <c r="E98" s="166"/>
      <c r="F98" s="166"/>
      <c r="G98" s="166"/>
      <c r="H98" s="166"/>
      <c r="I98" s="166"/>
      <c r="J98" s="166"/>
      <c r="K98" s="166"/>
      <c r="L98" s="166"/>
      <c r="M98" s="166"/>
      <c r="N98" s="166"/>
      <c r="O98" s="166"/>
      <c r="P98" s="166"/>
      <c r="Q98" s="166"/>
      <c r="R98" s="166"/>
      <c r="S98" s="166"/>
      <c r="T98" s="166"/>
      <c r="U98" s="166"/>
      <c r="V98" s="166"/>
    </row>
    <row r="99" spans="2:22" x14ac:dyDescent="0.2">
      <c r="B99" s="166"/>
      <c r="C99" s="166"/>
      <c r="D99" s="166"/>
      <c r="E99" s="166"/>
      <c r="F99" s="166"/>
      <c r="G99" s="166"/>
      <c r="H99" s="166"/>
      <c r="I99" s="166"/>
      <c r="J99" s="166"/>
      <c r="K99" s="166"/>
      <c r="L99" s="166"/>
      <c r="M99" s="166"/>
      <c r="N99" s="166"/>
      <c r="O99" s="166"/>
      <c r="P99" s="166"/>
      <c r="Q99" s="166"/>
      <c r="R99" s="166"/>
      <c r="S99" s="166"/>
      <c r="T99" s="166"/>
      <c r="U99" s="166"/>
      <c r="V99" s="166"/>
    </row>
    <row r="100" spans="2:22" x14ac:dyDescent="0.2">
      <c r="B100" s="166"/>
      <c r="C100" s="166"/>
      <c r="D100" s="166"/>
      <c r="E100" s="166"/>
      <c r="F100" s="166"/>
      <c r="G100" s="166"/>
      <c r="H100" s="166"/>
      <c r="I100" s="166"/>
      <c r="J100" s="166"/>
      <c r="K100" s="166"/>
      <c r="L100" s="166"/>
      <c r="M100" s="166"/>
      <c r="N100" s="166"/>
      <c r="O100" s="166"/>
      <c r="P100" s="166"/>
      <c r="Q100" s="166"/>
      <c r="R100" s="166"/>
      <c r="S100" s="166"/>
      <c r="T100" s="166"/>
      <c r="U100" s="166"/>
      <c r="V100" s="166"/>
    </row>
    <row r="101" spans="2:22" x14ac:dyDescent="0.2">
      <c r="B101" s="166"/>
      <c r="C101" s="166"/>
      <c r="D101" s="166"/>
      <c r="E101" s="166"/>
      <c r="F101" s="166"/>
      <c r="G101" s="166"/>
      <c r="H101" s="166"/>
      <c r="I101" s="166"/>
      <c r="J101" s="166"/>
      <c r="K101" s="166"/>
      <c r="L101" s="166"/>
      <c r="M101" s="166"/>
      <c r="N101" s="166"/>
      <c r="O101" s="166"/>
      <c r="P101" s="166"/>
      <c r="Q101" s="166"/>
      <c r="R101" s="166"/>
      <c r="S101" s="166"/>
      <c r="T101" s="166"/>
      <c r="U101" s="166"/>
      <c r="V101" s="166"/>
    </row>
    <row r="102" spans="2:22" x14ac:dyDescent="0.2">
      <c r="B102" s="166"/>
      <c r="C102" s="166"/>
      <c r="D102" s="166"/>
      <c r="E102" s="166"/>
      <c r="F102" s="166"/>
      <c r="G102" s="166"/>
      <c r="H102" s="166"/>
      <c r="I102" s="166"/>
      <c r="J102" s="166"/>
      <c r="K102" s="166"/>
      <c r="L102" s="166"/>
      <c r="M102" s="166"/>
      <c r="N102" s="166"/>
      <c r="O102" s="166"/>
      <c r="P102" s="166"/>
      <c r="Q102" s="166"/>
      <c r="R102" s="166"/>
      <c r="S102" s="166"/>
      <c r="T102" s="166"/>
      <c r="U102" s="166"/>
      <c r="V102" s="166"/>
    </row>
    <row r="103" spans="2:22" x14ac:dyDescent="0.2">
      <c r="B103" s="166"/>
      <c r="C103" s="166"/>
      <c r="D103" s="166"/>
      <c r="E103" s="166"/>
      <c r="F103" s="166"/>
      <c r="G103" s="166"/>
      <c r="H103" s="166"/>
      <c r="I103" s="166"/>
      <c r="J103" s="166"/>
      <c r="K103" s="166"/>
      <c r="L103" s="166"/>
      <c r="M103" s="166"/>
      <c r="N103" s="166"/>
      <c r="O103" s="166"/>
      <c r="P103" s="166"/>
      <c r="Q103" s="166"/>
      <c r="R103" s="166"/>
      <c r="S103" s="166"/>
      <c r="T103" s="166"/>
      <c r="U103" s="166"/>
      <c r="V103" s="166"/>
    </row>
    <row r="104" spans="2:22" x14ac:dyDescent="0.2">
      <c r="B104" s="166"/>
      <c r="C104" s="166"/>
      <c r="D104" s="166"/>
      <c r="E104" s="166"/>
      <c r="F104" s="166"/>
      <c r="G104" s="166"/>
      <c r="H104" s="166"/>
      <c r="I104" s="166"/>
      <c r="J104" s="166"/>
      <c r="K104" s="166"/>
      <c r="L104" s="166"/>
      <c r="M104" s="166"/>
      <c r="N104" s="166"/>
      <c r="O104" s="166"/>
      <c r="P104" s="166"/>
      <c r="Q104" s="166"/>
      <c r="R104" s="166"/>
      <c r="S104" s="166"/>
      <c r="T104" s="166"/>
      <c r="U104" s="166"/>
      <c r="V104" s="166"/>
    </row>
    <row r="105" spans="2:22" x14ac:dyDescent="0.2">
      <c r="B105" s="166"/>
      <c r="C105" s="166"/>
      <c r="D105" s="166"/>
      <c r="E105" s="166"/>
      <c r="F105" s="166"/>
      <c r="G105" s="166"/>
      <c r="H105" s="166"/>
      <c r="I105" s="166"/>
      <c r="J105" s="166"/>
      <c r="K105" s="166"/>
      <c r="L105" s="166"/>
      <c r="M105" s="166"/>
      <c r="N105" s="166"/>
      <c r="O105" s="166"/>
      <c r="P105" s="166"/>
      <c r="Q105" s="166"/>
      <c r="R105" s="166"/>
      <c r="S105" s="166"/>
      <c r="T105" s="166"/>
      <c r="U105" s="166"/>
      <c r="V105" s="166"/>
    </row>
    <row r="106" spans="2:22" x14ac:dyDescent="0.2">
      <c r="B106" s="166"/>
      <c r="C106" s="166"/>
      <c r="D106" s="166"/>
      <c r="E106" s="166"/>
      <c r="F106" s="166"/>
      <c r="G106" s="166"/>
      <c r="H106" s="166"/>
      <c r="I106" s="166"/>
      <c r="J106" s="166"/>
      <c r="K106" s="166"/>
      <c r="L106" s="166"/>
      <c r="M106" s="166"/>
      <c r="N106" s="166"/>
      <c r="O106" s="166"/>
      <c r="P106" s="166"/>
      <c r="Q106" s="166"/>
      <c r="R106" s="166"/>
      <c r="S106" s="166"/>
      <c r="T106" s="166"/>
      <c r="U106" s="166"/>
      <c r="V106" s="166"/>
    </row>
    <row r="107" spans="2:22" x14ac:dyDescent="0.2">
      <c r="B107" s="166"/>
      <c r="C107" s="166"/>
      <c r="D107" s="166"/>
      <c r="E107" s="166"/>
      <c r="F107" s="166"/>
      <c r="G107" s="166"/>
      <c r="H107" s="166"/>
      <c r="I107" s="166"/>
      <c r="J107" s="166"/>
      <c r="K107" s="166"/>
      <c r="L107" s="166"/>
      <c r="M107" s="166"/>
      <c r="N107" s="166"/>
      <c r="O107" s="166"/>
      <c r="P107" s="166"/>
      <c r="Q107" s="166"/>
      <c r="R107" s="166"/>
      <c r="S107" s="166"/>
      <c r="T107" s="166"/>
      <c r="U107" s="166"/>
      <c r="V107" s="166"/>
    </row>
    <row r="108" spans="2:22" x14ac:dyDescent="0.2">
      <c r="B108" s="166"/>
      <c r="C108" s="166"/>
      <c r="D108" s="166"/>
      <c r="E108" s="166"/>
      <c r="F108" s="166"/>
      <c r="G108" s="166"/>
      <c r="H108" s="166"/>
      <c r="I108" s="166"/>
      <c r="J108" s="166"/>
      <c r="K108" s="166"/>
      <c r="L108" s="166"/>
      <c r="M108" s="166"/>
      <c r="N108" s="166"/>
      <c r="O108" s="166"/>
      <c r="P108" s="166"/>
      <c r="Q108" s="166"/>
      <c r="R108" s="166"/>
      <c r="S108" s="166"/>
      <c r="T108" s="166"/>
      <c r="U108" s="166"/>
      <c r="V108" s="166"/>
    </row>
    <row r="109" spans="2:22" x14ac:dyDescent="0.2">
      <c r="B109" s="166"/>
      <c r="C109" s="166"/>
      <c r="D109" s="166"/>
      <c r="E109" s="166"/>
      <c r="F109" s="166"/>
      <c r="G109" s="166"/>
      <c r="H109" s="166"/>
      <c r="I109" s="166"/>
      <c r="J109" s="166"/>
      <c r="K109" s="166"/>
      <c r="L109" s="166"/>
      <c r="M109" s="166"/>
      <c r="N109" s="166"/>
      <c r="O109" s="166"/>
      <c r="P109" s="166"/>
      <c r="Q109" s="166"/>
      <c r="R109" s="166"/>
      <c r="S109" s="166"/>
      <c r="T109" s="166"/>
      <c r="U109" s="166"/>
      <c r="V109" s="166"/>
    </row>
    <row r="110" spans="2:22" x14ac:dyDescent="0.2">
      <c r="B110" s="166"/>
      <c r="C110" s="166"/>
      <c r="D110" s="166"/>
      <c r="E110" s="166"/>
      <c r="F110" s="166"/>
      <c r="G110" s="166"/>
      <c r="H110" s="166"/>
      <c r="I110" s="166"/>
      <c r="J110" s="166"/>
      <c r="K110" s="166"/>
      <c r="L110" s="166"/>
      <c r="M110" s="166"/>
      <c r="N110" s="166"/>
      <c r="O110" s="166"/>
      <c r="P110" s="166"/>
      <c r="Q110" s="166"/>
      <c r="R110" s="166"/>
      <c r="S110" s="166"/>
      <c r="T110" s="166"/>
      <c r="U110" s="166"/>
      <c r="V110" s="166"/>
    </row>
    <row r="111" spans="2:22" x14ac:dyDescent="0.2">
      <c r="B111" s="166"/>
      <c r="C111" s="166"/>
      <c r="D111" s="166"/>
      <c r="E111" s="166"/>
      <c r="F111" s="166"/>
      <c r="G111" s="166"/>
      <c r="H111" s="166"/>
      <c r="I111" s="166"/>
      <c r="J111" s="166"/>
      <c r="K111" s="166"/>
      <c r="L111" s="166"/>
      <c r="M111" s="166"/>
      <c r="N111" s="166"/>
      <c r="O111" s="166"/>
      <c r="P111" s="166"/>
      <c r="Q111" s="166"/>
      <c r="R111" s="166"/>
      <c r="S111" s="166"/>
      <c r="T111" s="166"/>
      <c r="U111" s="166"/>
      <c r="V111" s="166"/>
    </row>
    <row r="112" spans="2:22" x14ac:dyDescent="0.2">
      <c r="B112" s="166"/>
      <c r="C112" s="166"/>
      <c r="D112" s="166"/>
      <c r="E112" s="166"/>
      <c r="F112" s="166"/>
      <c r="G112" s="166"/>
      <c r="H112" s="166"/>
      <c r="I112" s="166"/>
      <c r="J112" s="166"/>
      <c r="K112" s="166"/>
      <c r="L112" s="166"/>
      <c r="M112" s="166"/>
      <c r="N112" s="166"/>
      <c r="O112" s="166"/>
      <c r="P112" s="166"/>
      <c r="Q112" s="166"/>
      <c r="R112" s="166"/>
      <c r="S112" s="166"/>
      <c r="T112" s="166"/>
      <c r="U112" s="166"/>
      <c r="V112" s="166"/>
    </row>
    <row r="113" spans="2:22" x14ac:dyDescent="0.2">
      <c r="B113" s="166"/>
      <c r="C113" s="166"/>
      <c r="D113" s="166"/>
      <c r="E113" s="166"/>
      <c r="F113" s="166"/>
      <c r="G113" s="166"/>
      <c r="H113" s="166"/>
      <c r="I113" s="166"/>
      <c r="J113" s="166"/>
      <c r="K113" s="166"/>
      <c r="L113" s="166"/>
      <c r="M113" s="166"/>
      <c r="N113" s="166"/>
      <c r="O113" s="166"/>
      <c r="P113" s="166"/>
      <c r="Q113" s="166"/>
      <c r="R113" s="166"/>
      <c r="S113" s="166"/>
      <c r="T113" s="166"/>
      <c r="U113" s="166"/>
      <c r="V113" s="166"/>
    </row>
  </sheetData>
  <mergeCells count="4">
    <mergeCell ref="B5:K5"/>
    <mergeCell ref="M5:V5"/>
    <mergeCell ref="B6:K6"/>
    <mergeCell ref="M6:V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58"/>
  <sheetViews>
    <sheetView workbookViewId="0"/>
  </sheetViews>
  <sheetFormatPr defaultColWidth="8.85546875" defaultRowHeight="12.75" x14ac:dyDescent="0.2"/>
  <cols>
    <col min="1" max="1" customWidth="true" width="29.7109375" collapsed="false"/>
    <col min="2" max="2" bestFit="true" customWidth="true" width="10.28515625" collapsed="false"/>
    <col min="3" max="3" bestFit="true" customWidth="true" width="9.28515625" collapsed="false"/>
    <col min="9" max="9" customWidth="true" width="9.42578125" collapsed="false"/>
    <col min="10" max="10" customWidth="true" width="10.5703125" collapsed="false"/>
    <col min="11" max="11" bestFit="true" customWidth="true" width="10.28515625" collapsed="false"/>
    <col min="18" max="18" customWidth="true" width="9.85546875" collapsed="false"/>
  </cols>
  <sheetData>
    <row r="1" spans="1:18" x14ac:dyDescent="0.2">
      <c r="A1" s="228" t="s">
        <v>418</v>
      </c>
    </row>
    <row r="2" spans="1:18" x14ac:dyDescent="0.2">
      <c r="A2" t="s">
        <v>292</v>
      </c>
    </row>
    <row r="3" spans="1:18" x14ac:dyDescent="0.2">
      <c r="A3" t="s">
        <v>300</v>
      </c>
    </row>
    <row r="5" spans="1:18" x14ac:dyDescent="0.2">
      <c r="A5" s="448"/>
      <c r="B5" s="712" t="s">
        <v>301</v>
      </c>
      <c r="C5" s="712"/>
      <c r="D5" s="712"/>
      <c r="E5" s="712"/>
      <c r="F5" s="712"/>
      <c r="G5" s="712"/>
      <c r="H5" s="712"/>
      <c r="I5" s="712"/>
      <c r="K5" s="712" t="s">
        <v>310</v>
      </c>
      <c r="L5" s="712"/>
      <c r="M5" s="712"/>
      <c r="N5" s="712"/>
      <c r="O5" s="712"/>
      <c r="P5" s="712"/>
      <c r="Q5" s="712"/>
      <c r="R5" s="712"/>
    </row>
    <row r="6" spans="1:18" x14ac:dyDescent="0.2">
      <c r="A6" s="450"/>
      <c r="B6" s="712" t="s">
        <v>391</v>
      </c>
      <c r="C6" s="712"/>
      <c r="D6" s="712"/>
      <c r="E6" s="712"/>
      <c r="F6" s="712"/>
      <c r="G6" s="712"/>
      <c r="H6" s="712"/>
      <c r="I6" s="712"/>
      <c r="K6" s="712" t="s">
        <v>391</v>
      </c>
      <c r="L6" s="712"/>
      <c r="M6" s="712"/>
      <c r="N6" s="712"/>
      <c r="O6" s="712"/>
      <c r="P6" s="712"/>
      <c r="Q6" s="712"/>
      <c r="R6" s="712"/>
    </row>
    <row r="7" spans="1:18" x14ac:dyDescent="0.2">
      <c r="A7" s="450"/>
      <c r="B7" s="713" t="s">
        <v>323</v>
      </c>
      <c r="C7" s="714"/>
      <c r="D7" s="714"/>
      <c r="E7" s="714"/>
      <c r="F7" s="714"/>
      <c r="G7" s="714"/>
      <c r="H7" s="714"/>
      <c r="I7" s="715"/>
      <c r="K7" s="713" t="s">
        <v>323</v>
      </c>
      <c r="L7" s="714"/>
      <c r="M7" s="714"/>
      <c r="N7" s="714"/>
      <c r="O7" s="714"/>
      <c r="P7" s="714"/>
      <c r="Q7" s="714"/>
      <c r="R7" s="715"/>
    </row>
    <row r="8" spans="1:18" ht="42.75" customHeight="1" x14ac:dyDescent="0.2">
      <c r="A8" s="450"/>
      <c r="B8" s="488" t="s">
        <v>303</v>
      </c>
      <c r="C8" s="488" t="s">
        <v>304</v>
      </c>
      <c r="D8" s="488" t="s">
        <v>305</v>
      </c>
      <c r="E8" s="488" t="s">
        <v>306</v>
      </c>
      <c r="F8" s="488" t="s">
        <v>34</v>
      </c>
      <c r="G8" s="488" t="s">
        <v>307</v>
      </c>
      <c r="H8" s="488" t="s">
        <v>354</v>
      </c>
      <c r="I8" s="488" t="s">
        <v>42</v>
      </c>
      <c r="J8" s="6"/>
      <c r="K8" s="488" t="s">
        <v>303</v>
      </c>
      <c r="L8" s="488" t="s">
        <v>304</v>
      </c>
      <c r="M8" s="488" t="s">
        <v>305</v>
      </c>
      <c r="N8" s="488" t="s">
        <v>306</v>
      </c>
      <c r="O8" s="488" t="s">
        <v>34</v>
      </c>
      <c r="P8" s="488" t="s">
        <v>307</v>
      </c>
      <c r="Q8" s="488" t="s">
        <v>354</v>
      </c>
      <c r="R8" s="448" t="s">
        <v>42</v>
      </c>
    </row>
    <row r="9" spans="1:18" x14ac:dyDescent="0.2">
      <c r="A9" s="454" t="s">
        <v>320</v>
      </c>
      <c r="B9" s="489">
        <v>14515</v>
      </c>
      <c r="C9" s="489">
        <v>4040</v>
      </c>
      <c r="D9" s="490">
        <v>705</v>
      </c>
      <c r="E9" s="490">
        <v>925</v>
      </c>
      <c r="F9" s="490">
        <v>415</v>
      </c>
      <c r="G9" s="490">
        <v>410</v>
      </c>
      <c r="H9" s="490">
        <v>85</v>
      </c>
      <c r="I9" s="491">
        <v>21095</v>
      </c>
      <c r="K9" s="492">
        <v>14910</v>
      </c>
      <c r="L9" s="490">
        <v>4135</v>
      </c>
      <c r="M9" s="490">
        <v>715</v>
      </c>
      <c r="N9" s="490">
        <v>925</v>
      </c>
      <c r="O9" s="490">
        <v>430</v>
      </c>
      <c r="P9" s="490">
        <v>400</v>
      </c>
      <c r="Q9" s="490">
        <v>35</v>
      </c>
      <c r="R9" s="491">
        <v>21550</v>
      </c>
    </row>
    <row r="10" spans="1:18" x14ac:dyDescent="0.2">
      <c r="A10" s="450" t="s">
        <v>311</v>
      </c>
      <c r="B10" s="523">
        <v>4015</v>
      </c>
      <c r="C10" s="523">
        <v>1735</v>
      </c>
      <c r="D10" s="464">
        <v>205</v>
      </c>
      <c r="E10" s="464">
        <v>310</v>
      </c>
      <c r="F10" s="464">
        <v>165</v>
      </c>
      <c r="G10" s="464">
        <v>195</v>
      </c>
      <c r="H10" s="464">
        <v>25</v>
      </c>
      <c r="I10" s="227">
        <v>6650</v>
      </c>
      <c r="K10" s="484">
        <v>5480</v>
      </c>
      <c r="L10" s="464">
        <v>2320</v>
      </c>
      <c r="M10" s="464">
        <v>300</v>
      </c>
      <c r="N10" s="464">
        <v>465</v>
      </c>
      <c r="O10" s="464">
        <v>220</v>
      </c>
      <c r="P10" s="464">
        <v>240</v>
      </c>
      <c r="Q10" s="464">
        <v>15</v>
      </c>
      <c r="R10" s="227">
        <v>9040</v>
      </c>
    </row>
    <row r="11" spans="1:18" x14ac:dyDescent="0.2">
      <c r="A11" s="450" t="s">
        <v>312</v>
      </c>
      <c r="B11" s="523">
        <v>620</v>
      </c>
      <c r="C11" s="523">
        <v>480</v>
      </c>
      <c r="D11" s="464">
        <v>45</v>
      </c>
      <c r="E11" s="464">
        <v>190</v>
      </c>
      <c r="F11" s="464">
        <v>50</v>
      </c>
      <c r="G11" s="464">
        <v>50</v>
      </c>
      <c r="H11" s="464">
        <v>0</v>
      </c>
      <c r="I11" s="227">
        <v>1435</v>
      </c>
      <c r="K11" s="484">
        <v>1020</v>
      </c>
      <c r="L11" s="464">
        <v>740</v>
      </c>
      <c r="M11" s="464">
        <v>85</v>
      </c>
      <c r="N11" s="464">
        <v>265</v>
      </c>
      <c r="O11" s="464">
        <v>80</v>
      </c>
      <c r="P11" s="464">
        <v>75</v>
      </c>
      <c r="Q11" s="464">
        <v>0</v>
      </c>
      <c r="R11" s="227">
        <v>2265</v>
      </c>
    </row>
    <row r="12" spans="1:18" x14ac:dyDescent="0.2">
      <c r="A12" s="450" t="s">
        <v>313</v>
      </c>
      <c r="B12" s="523">
        <v>2745</v>
      </c>
      <c r="C12" s="523">
        <v>225</v>
      </c>
      <c r="D12" s="464">
        <v>95</v>
      </c>
      <c r="E12" s="464">
        <v>40</v>
      </c>
      <c r="F12" s="464">
        <v>20</v>
      </c>
      <c r="G12" s="464">
        <v>20</v>
      </c>
      <c r="H12" s="464">
        <v>5</v>
      </c>
      <c r="I12" s="227">
        <v>3155</v>
      </c>
      <c r="K12" s="484">
        <v>2385</v>
      </c>
      <c r="L12" s="464">
        <v>120</v>
      </c>
      <c r="M12" s="464">
        <v>65</v>
      </c>
      <c r="N12" s="464">
        <v>5</v>
      </c>
      <c r="O12" s="464">
        <v>20</v>
      </c>
      <c r="P12" s="464">
        <v>5</v>
      </c>
      <c r="Q12" s="464">
        <v>0</v>
      </c>
      <c r="R12" s="227">
        <v>2605</v>
      </c>
    </row>
    <row r="13" spans="1:18" x14ac:dyDescent="0.2">
      <c r="A13" s="450" t="s">
        <v>314</v>
      </c>
      <c r="B13" s="523">
        <v>850</v>
      </c>
      <c r="C13" s="523">
        <v>20</v>
      </c>
      <c r="D13" s="464">
        <v>15</v>
      </c>
      <c r="E13" s="464">
        <v>5</v>
      </c>
      <c r="F13" s="464">
        <v>5</v>
      </c>
      <c r="G13" s="464">
        <v>0</v>
      </c>
      <c r="H13" s="464">
        <v>0</v>
      </c>
      <c r="I13" s="227">
        <v>900</v>
      </c>
      <c r="K13" s="484">
        <v>925</v>
      </c>
      <c r="L13" s="464">
        <v>15</v>
      </c>
      <c r="M13" s="464">
        <v>5</v>
      </c>
      <c r="N13" s="464">
        <v>0</v>
      </c>
      <c r="O13" s="464">
        <v>0</v>
      </c>
      <c r="P13" s="464">
        <v>0</v>
      </c>
      <c r="Q13" s="464">
        <v>5</v>
      </c>
      <c r="R13" s="227">
        <v>955</v>
      </c>
    </row>
    <row r="14" spans="1:18" x14ac:dyDescent="0.2">
      <c r="A14" s="450" t="s">
        <v>315</v>
      </c>
      <c r="B14" s="523">
        <v>1275</v>
      </c>
      <c r="C14" s="523">
        <v>100</v>
      </c>
      <c r="D14" s="464">
        <v>15</v>
      </c>
      <c r="E14" s="464">
        <v>10</v>
      </c>
      <c r="F14" s="464">
        <v>5</v>
      </c>
      <c r="G14" s="464">
        <v>5</v>
      </c>
      <c r="H14" s="464">
        <v>5</v>
      </c>
      <c r="I14" s="227">
        <v>1415</v>
      </c>
      <c r="K14" s="484">
        <v>1175</v>
      </c>
      <c r="L14" s="464">
        <v>50</v>
      </c>
      <c r="M14" s="464">
        <v>5</v>
      </c>
      <c r="N14" s="464">
        <v>5</v>
      </c>
      <c r="O14" s="464">
        <v>0</v>
      </c>
      <c r="P14" s="464">
        <v>0</v>
      </c>
      <c r="Q14" s="464">
        <v>5</v>
      </c>
      <c r="R14" s="227">
        <v>1240</v>
      </c>
    </row>
    <row r="15" spans="1:18" x14ac:dyDescent="0.2">
      <c r="A15" s="450" t="s">
        <v>316</v>
      </c>
      <c r="B15" s="523">
        <v>3660</v>
      </c>
      <c r="C15" s="523">
        <v>885</v>
      </c>
      <c r="D15" s="464">
        <v>240</v>
      </c>
      <c r="E15" s="464">
        <v>280</v>
      </c>
      <c r="F15" s="464">
        <v>115</v>
      </c>
      <c r="G15" s="464">
        <v>95</v>
      </c>
      <c r="H15" s="464">
        <v>25</v>
      </c>
      <c r="I15" s="227">
        <v>5305</v>
      </c>
      <c r="K15" s="484">
        <v>2400</v>
      </c>
      <c r="L15" s="464">
        <v>230</v>
      </c>
      <c r="M15" s="464">
        <v>155</v>
      </c>
      <c r="N15" s="464">
        <v>45</v>
      </c>
      <c r="O15" s="464">
        <v>60</v>
      </c>
      <c r="P15" s="464">
        <v>20</v>
      </c>
      <c r="Q15" s="464">
        <v>10</v>
      </c>
      <c r="R15" s="227">
        <v>2920</v>
      </c>
    </row>
    <row r="16" spans="1:18" x14ac:dyDescent="0.2">
      <c r="A16" s="450" t="s">
        <v>317</v>
      </c>
      <c r="B16" s="523">
        <v>100</v>
      </c>
      <c r="C16" s="523">
        <v>120</v>
      </c>
      <c r="D16" s="464">
        <v>0</v>
      </c>
      <c r="E16" s="464">
        <v>0</v>
      </c>
      <c r="F16" s="464">
        <v>5</v>
      </c>
      <c r="G16" s="464">
        <v>5</v>
      </c>
      <c r="H16" s="464">
        <v>0</v>
      </c>
      <c r="I16" s="227">
        <v>230</v>
      </c>
      <c r="K16" s="484">
        <v>100</v>
      </c>
      <c r="L16" s="464">
        <v>105</v>
      </c>
      <c r="M16" s="464">
        <v>0</v>
      </c>
      <c r="N16" s="464">
        <v>0</v>
      </c>
      <c r="O16" s="464">
        <v>5</v>
      </c>
      <c r="P16" s="464">
        <v>5</v>
      </c>
      <c r="Q16" s="464">
        <v>0</v>
      </c>
      <c r="R16" s="227">
        <v>220</v>
      </c>
    </row>
    <row r="17" spans="1:18" x14ac:dyDescent="0.2">
      <c r="A17" s="450" t="s">
        <v>318</v>
      </c>
      <c r="B17" s="523">
        <v>545</v>
      </c>
      <c r="C17" s="523">
        <v>285</v>
      </c>
      <c r="D17" s="464">
        <v>45</v>
      </c>
      <c r="E17" s="464">
        <v>60</v>
      </c>
      <c r="F17" s="464">
        <v>30</v>
      </c>
      <c r="G17" s="464">
        <v>25</v>
      </c>
      <c r="H17" s="464">
        <v>0</v>
      </c>
      <c r="I17" s="227">
        <v>1000</v>
      </c>
      <c r="K17" s="484">
        <v>795</v>
      </c>
      <c r="L17" s="464">
        <v>390</v>
      </c>
      <c r="M17" s="464">
        <v>65</v>
      </c>
      <c r="N17" s="464">
        <v>85</v>
      </c>
      <c r="O17" s="464">
        <v>35</v>
      </c>
      <c r="P17" s="464">
        <v>35</v>
      </c>
      <c r="Q17" s="464">
        <v>0</v>
      </c>
      <c r="R17" s="227">
        <v>1405</v>
      </c>
    </row>
    <row r="18" spans="1:18" x14ac:dyDescent="0.2">
      <c r="A18" s="226" t="s">
        <v>319</v>
      </c>
      <c r="B18" s="486">
        <v>700</v>
      </c>
      <c r="C18" s="486">
        <v>185</v>
      </c>
      <c r="D18" s="493">
        <v>40</v>
      </c>
      <c r="E18" s="493">
        <v>30</v>
      </c>
      <c r="F18" s="493">
        <v>15</v>
      </c>
      <c r="G18" s="493">
        <v>15</v>
      </c>
      <c r="H18" s="493">
        <v>15</v>
      </c>
      <c r="I18" s="494">
        <v>1000</v>
      </c>
      <c r="K18" s="485">
        <v>620</v>
      </c>
      <c r="L18" s="493">
        <v>160</v>
      </c>
      <c r="M18" s="493">
        <v>30</v>
      </c>
      <c r="N18" s="493">
        <v>50</v>
      </c>
      <c r="O18" s="493">
        <v>15</v>
      </c>
      <c r="P18" s="493">
        <v>20</v>
      </c>
      <c r="Q18" s="493">
        <v>0</v>
      </c>
      <c r="R18" s="494">
        <v>900</v>
      </c>
    </row>
    <row r="19" spans="1:18" x14ac:dyDescent="0.2">
      <c r="A19" s="459" t="s">
        <v>324</v>
      </c>
    </row>
    <row r="20" spans="1:18" x14ac:dyDescent="0.2">
      <c r="A20" t="s">
        <v>308</v>
      </c>
    </row>
    <row r="21" spans="1:18" x14ac:dyDescent="0.2">
      <c r="A21" t="s">
        <v>325</v>
      </c>
    </row>
    <row r="22" spans="1:18" ht="22.5" customHeight="1" x14ac:dyDescent="0.2">
      <c r="B22" s="166"/>
      <c r="C22" s="166">
        <f>C11+E11+G11</f>
        <v>720</v>
      </c>
      <c r="D22" s="631">
        <f>C22/I11</f>
        <v>0.50174216027874563</v>
      </c>
      <c r="E22" s="166"/>
      <c r="F22" s="166"/>
      <c r="G22" s="166"/>
      <c r="H22" s="166"/>
      <c r="I22" s="166"/>
      <c r="J22" s="631"/>
    </row>
    <row r="23" spans="1:18" x14ac:dyDescent="0.2">
      <c r="A23" t="s">
        <v>326</v>
      </c>
    </row>
    <row r="24" spans="1:18" x14ac:dyDescent="0.2">
      <c r="A24" s="495" t="s">
        <v>320</v>
      </c>
      <c r="B24" s="496">
        <f>B9/B$9</f>
        <v>1</v>
      </c>
      <c r="C24" s="497">
        <f t="shared" ref="C24:I25" si="0">C9/C$9</f>
        <v>1</v>
      </c>
      <c r="D24" s="497">
        <f t="shared" si="0"/>
        <v>1</v>
      </c>
      <c r="E24" s="497">
        <f t="shared" si="0"/>
        <v>1</v>
      </c>
      <c r="F24" s="497">
        <f t="shared" si="0"/>
        <v>1</v>
      </c>
      <c r="G24" s="498">
        <f t="shared" si="0"/>
        <v>1</v>
      </c>
      <c r="H24" s="498">
        <f t="shared" ref="H24:H33" si="1">H9/H$9</f>
        <v>1</v>
      </c>
      <c r="I24" s="498">
        <f t="shared" si="0"/>
        <v>1</v>
      </c>
      <c r="K24" s="496">
        <f>K9/K$9</f>
        <v>1</v>
      </c>
      <c r="L24" s="497">
        <f t="shared" ref="L24:R27" si="2">L9/L$9</f>
        <v>1</v>
      </c>
      <c r="M24" s="497">
        <f t="shared" si="2"/>
        <v>1</v>
      </c>
      <c r="N24" s="497">
        <f t="shared" si="2"/>
        <v>1</v>
      </c>
      <c r="O24" s="497">
        <f t="shared" si="2"/>
        <v>1</v>
      </c>
      <c r="P24" s="498">
        <f t="shared" si="2"/>
        <v>1</v>
      </c>
      <c r="Q24" s="498">
        <f t="shared" ref="Q24:Q33" si="3">Q9/Q$9</f>
        <v>1</v>
      </c>
      <c r="R24" s="498">
        <f t="shared" si="2"/>
        <v>1</v>
      </c>
    </row>
    <row r="25" spans="1:18" x14ac:dyDescent="0.2">
      <c r="A25" s="224" t="s">
        <v>311</v>
      </c>
      <c r="B25" s="499">
        <f>B10/B$9</f>
        <v>0.27661040303134687</v>
      </c>
      <c r="C25" s="500">
        <f t="shared" si="0"/>
        <v>0.42945544554455445</v>
      </c>
      <c r="D25" s="500">
        <f t="shared" si="0"/>
        <v>0.29078014184397161</v>
      </c>
      <c r="E25" s="500">
        <f t="shared" si="0"/>
        <v>0.33513513513513515</v>
      </c>
      <c r="F25" s="500">
        <f t="shared" si="0"/>
        <v>0.39759036144578314</v>
      </c>
      <c r="G25" s="501">
        <f t="shared" si="0"/>
        <v>0.47560975609756095</v>
      </c>
      <c r="H25" s="501">
        <f t="shared" si="1"/>
        <v>0.29411764705882354</v>
      </c>
      <c r="I25" s="501">
        <f t="shared" si="0"/>
        <v>0.31524057833609859</v>
      </c>
      <c r="J25" s="166"/>
      <c r="K25" s="499">
        <f>K10/K$9</f>
        <v>0.3675385647216633</v>
      </c>
      <c r="L25" s="500">
        <f t="shared" si="2"/>
        <v>0.56106408706166866</v>
      </c>
      <c r="M25" s="500">
        <f t="shared" si="2"/>
        <v>0.41958041958041958</v>
      </c>
      <c r="N25" s="500">
        <f t="shared" si="2"/>
        <v>0.50270270270270268</v>
      </c>
      <c r="O25" s="500">
        <f t="shared" si="2"/>
        <v>0.51162790697674421</v>
      </c>
      <c r="P25" s="501">
        <f t="shared" si="2"/>
        <v>0.6</v>
      </c>
      <c r="Q25" s="501">
        <f t="shared" si="3"/>
        <v>0.42857142857142855</v>
      </c>
      <c r="R25" s="501">
        <f t="shared" si="2"/>
        <v>0.41948955916473318</v>
      </c>
    </row>
    <row r="26" spans="1:18" x14ac:dyDescent="0.2">
      <c r="A26" s="224" t="s">
        <v>312</v>
      </c>
      <c r="B26" s="499">
        <f t="shared" ref="B26:I33" si="4">B11/B$9</f>
        <v>4.2714433344815707E-2</v>
      </c>
      <c r="C26" s="500">
        <f t="shared" si="4"/>
        <v>0.11881188118811881</v>
      </c>
      <c r="D26" s="500">
        <f t="shared" si="4"/>
        <v>6.3829787234042548E-2</v>
      </c>
      <c r="E26" s="500">
        <f t="shared" si="4"/>
        <v>0.20540540540540542</v>
      </c>
      <c r="F26" s="500">
        <f t="shared" si="4"/>
        <v>0.12048192771084337</v>
      </c>
      <c r="G26" s="501">
        <f t="shared" si="4"/>
        <v>0.12195121951219512</v>
      </c>
      <c r="H26" s="501">
        <f t="shared" si="1"/>
        <v>0</v>
      </c>
      <c r="I26" s="501">
        <f t="shared" si="4"/>
        <v>6.8025598483052854E-2</v>
      </c>
      <c r="J26" s="166"/>
      <c r="K26" s="499">
        <f>K11/K$9</f>
        <v>6.8410462776659964E-2</v>
      </c>
      <c r="L26" s="500">
        <f t="shared" si="2"/>
        <v>0.17896009673518742</v>
      </c>
      <c r="M26" s="500">
        <f t="shared" si="2"/>
        <v>0.11888111888111888</v>
      </c>
      <c r="N26" s="500">
        <f t="shared" si="2"/>
        <v>0.2864864864864865</v>
      </c>
      <c r="O26" s="500">
        <f t="shared" si="2"/>
        <v>0.18604651162790697</v>
      </c>
      <c r="P26" s="501">
        <f t="shared" si="2"/>
        <v>0.1875</v>
      </c>
      <c r="Q26" s="501">
        <f t="shared" si="3"/>
        <v>0</v>
      </c>
      <c r="R26" s="501">
        <f t="shared" si="2"/>
        <v>0.10510440835266821</v>
      </c>
    </row>
    <row r="27" spans="1:18" x14ac:dyDescent="0.2">
      <c r="A27" s="224" t="s">
        <v>313</v>
      </c>
      <c r="B27" s="499">
        <f t="shared" si="4"/>
        <v>0.18911470892180504</v>
      </c>
      <c r="C27" s="500">
        <f t="shared" si="4"/>
        <v>5.5693069306930694E-2</v>
      </c>
      <c r="D27" s="500">
        <f t="shared" si="4"/>
        <v>0.13475177304964539</v>
      </c>
      <c r="E27" s="500">
        <f t="shared" si="4"/>
        <v>4.3243243243243246E-2</v>
      </c>
      <c r="F27" s="500">
        <f t="shared" si="4"/>
        <v>4.8192771084337352E-2</v>
      </c>
      <c r="G27" s="501">
        <f t="shared" si="4"/>
        <v>4.878048780487805E-2</v>
      </c>
      <c r="H27" s="501">
        <f t="shared" si="1"/>
        <v>5.8823529411764705E-2</v>
      </c>
      <c r="I27" s="501">
        <f t="shared" si="4"/>
        <v>0.14956150746622424</v>
      </c>
      <c r="J27" s="166"/>
      <c r="K27" s="499">
        <f>K12/K$9</f>
        <v>0.15995975855130784</v>
      </c>
      <c r="L27" s="500">
        <f t="shared" si="2"/>
        <v>2.9020556227327691E-2</v>
      </c>
      <c r="M27" s="500">
        <f t="shared" si="2"/>
        <v>9.0909090909090912E-2</v>
      </c>
      <c r="N27" s="500">
        <f t="shared" si="2"/>
        <v>5.4054054054054057E-3</v>
      </c>
      <c r="O27" s="500">
        <f t="shared" si="2"/>
        <v>4.6511627906976744E-2</v>
      </c>
      <c r="P27" s="501">
        <f t="shared" si="2"/>
        <v>1.2500000000000001E-2</v>
      </c>
      <c r="Q27" s="501">
        <f t="shared" si="3"/>
        <v>0</v>
      </c>
      <c r="R27" s="501">
        <f t="shared" si="2"/>
        <v>0.1208816705336427</v>
      </c>
    </row>
    <row r="28" spans="1:18" x14ac:dyDescent="0.2">
      <c r="A28" s="224" t="s">
        <v>314</v>
      </c>
      <c r="B28" s="499">
        <f t="shared" si="4"/>
        <v>5.8560110230795728E-2</v>
      </c>
      <c r="C28" s="500">
        <f t="shared" si="4"/>
        <v>4.9504950495049506E-3</v>
      </c>
      <c r="D28" s="500">
        <f t="shared" si="4"/>
        <v>2.1276595744680851E-2</v>
      </c>
      <c r="E28" s="500">
        <f t="shared" si="4"/>
        <v>5.4054054054054057E-3</v>
      </c>
      <c r="F28" s="500">
        <f t="shared" si="4"/>
        <v>1.2048192771084338E-2</v>
      </c>
      <c r="G28" s="501">
        <f t="shared" si="4"/>
        <v>0</v>
      </c>
      <c r="H28" s="501">
        <f t="shared" si="1"/>
        <v>0</v>
      </c>
      <c r="I28" s="501">
        <f t="shared" si="4"/>
        <v>4.2664138421426877E-2</v>
      </c>
      <c r="J28" s="166"/>
      <c r="K28" s="499">
        <f t="shared" ref="K28:R33" si="5">K13/K$9</f>
        <v>6.203890006706908E-2</v>
      </c>
      <c r="L28" s="500">
        <f t="shared" si="5"/>
        <v>3.6275695284159614E-3</v>
      </c>
      <c r="M28" s="500">
        <f t="shared" si="5"/>
        <v>6.993006993006993E-3</v>
      </c>
      <c r="N28" s="500">
        <f t="shared" si="5"/>
        <v>0</v>
      </c>
      <c r="O28" s="500">
        <f t="shared" si="5"/>
        <v>0</v>
      </c>
      <c r="P28" s="501">
        <f t="shared" si="5"/>
        <v>0</v>
      </c>
      <c r="Q28" s="501">
        <f t="shared" si="3"/>
        <v>0.14285714285714285</v>
      </c>
      <c r="R28" s="501">
        <f t="shared" si="5"/>
        <v>4.431554524361949E-2</v>
      </c>
    </row>
    <row r="29" spans="1:18" x14ac:dyDescent="0.2">
      <c r="A29" s="224" t="s">
        <v>315</v>
      </c>
      <c r="B29" s="499">
        <f t="shared" si="4"/>
        <v>8.7840165346193599E-2</v>
      </c>
      <c r="C29" s="500">
        <f t="shared" si="4"/>
        <v>2.4752475247524754E-2</v>
      </c>
      <c r="D29" s="500">
        <f t="shared" si="4"/>
        <v>2.1276595744680851E-2</v>
      </c>
      <c r="E29" s="500">
        <f t="shared" si="4"/>
        <v>1.0810810810810811E-2</v>
      </c>
      <c r="F29" s="500">
        <f t="shared" si="4"/>
        <v>1.2048192771084338E-2</v>
      </c>
      <c r="G29" s="501">
        <f t="shared" si="4"/>
        <v>1.2195121951219513E-2</v>
      </c>
      <c r="H29" s="501">
        <f t="shared" si="1"/>
        <v>5.8823529411764705E-2</v>
      </c>
      <c r="I29" s="501">
        <f t="shared" si="4"/>
        <v>6.7077506518132254E-2</v>
      </c>
      <c r="J29" s="166"/>
      <c r="K29" s="499">
        <f t="shared" si="5"/>
        <v>7.8806170355466124E-2</v>
      </c>
      <c r="L29" s="500">
        <f t="shared" si="5"/>
        <v>1.2091898428053204E-2</v>
      </c>
      <c r="M29" s="500">
        <f t="shared" si="5"/>
        <v>6.993006993006993E-3</v>
      </c>
      <c r="N29" s="500">
        <f t="shared" si="5"/>
        <v>5.4054054054054057E-3</v>
      </c>
      <c r="O29" s="500">
        <f t="shared" si="5"/>
        <v>0</v>
      </c>
      <c r="P29" s="501">
        <f t="shared" si="5"/>
        <v>0</v>
      </c>
      <c r="Q29" s="501">
        <f t="shared" si="3"/>
        <v>0.14285714285714285</v>
      </c>
      <c r="R29" s="501">
        <f t="shared" si="5"/>
        <v>5.754060324825986E-2</v>
      </c>
    </row>
    <row r="30" spans="1:18" x14ac:dyDescent="0.2">
      <c r="A30" s="224" t="s">
        <v>316</v>
      </c>
      <c r="B30" s="499">
        <f t="shared" si="4"/>
        <v>0.25215294522907339</v>
      </c>
      <c r="C30" s="500">
        <f t="shared" si="4"/>
        <v>0.21905940594059406</v>
      </c>
      <c r="D30" s="500">
        <f t="shared" si="4"/>
        <v>0.34042553191489361</v>
      </c>
      <c r="E30" s="500">
        <f t="shared" si="4"/>
        <v>0.30270270270270272</v>
      </c>
      <c r="F30" s="500">
        <f t="shared" si="4"/>
        <v>0.27710843373493976</v>
      </c>
      <c r="G30" s="501">
        <f t="shared" si="4"/>
        <v>0.23170731707317074</v>
      </c>
      <c r="H30" s="501">
        <f t="shared" si="1"/>
        <v>0.29411764705882354</v>
      </c>
      <c r="I30" s="501">
        <f t="shared" si="4"/>
        <v>0.25148139369518846</v>
      </c>
      <c r="J30" s="166"/>
      <c r="K30" s="499">
        <f t="shared" si="5"/>
        <v>0.16096579476861167</v>
      </c>
      <c r="L30" s="500">
        <f t="shared" si="5"/>
        <v>5.5622732769044739E-2</v>
      </c>
      <c r="M30" s="500">
        <f t="shared" si="5"/>
        <v>0.21678321678321677</v>
      </c>
      <c r="N30" s="500">
        <f t="shared" si="5"/>
        <v>4.8648648648648651E-2</v>
      </c>
      <c r="O30" s="500">
        <f t="shared" si="5"/>
        <v>0.13953488372093023</v>
      </c>
      <c r="P30" s="501">
        <f t="shared" si="5"/>
        <v>0.05</v>
      </c>
      <c r="Q30" s="501">
        <f t="shared" si="3"/>
        <v>0.2857142857142857</v>
      </c>
      <c r="R30" s="501">
        <f t="shared" si="5"/>
        <v>0.13549883990719258</v>
      </c>
    </row>
    <row r="31" spans="1:18" x14ac:dyDescent="0.2">
      <c r="A31" s="224" t="s">
        <v>317</v>
      </c>
      <c r="B31" s="499">
        <f t="shared" si="4"/>
        <v>6.8894247330347916E-3</v>
      </c>
      <c r="C31" s="500">
        <f t="shared" si="4"/>
        <v>2.9702970297029702E-2</v>
      </c>
      <c r="D31" s="500">
        <f t="shared" si="4"/>
        <v>0</v>
      </c>
      <c r="E31" s="500">
        <f t="shared" si="4"/>
        <v>0</v>
      </c>
      <c r="F31" s="500">
        <f t="shared" si="4"/>
        <v>1.2048192771084338E-2</v>
      </c>
      <c r="G31" s="501">
        <f t="shared" si="4"/>
        <v>1.2195121951219513E-2</v>
      </c>
      <c r="H31" s="501">
        <f t="shared" si="1"/>
        <v>0</v>
      </c>
      <c r="I31" s="501">
        <f t="shared" si="4"/>
        <v>1.0903057596586869E-2</v>
      </c>
      <c r="J31" s="166"/>
      <c r="K31" s="499">
        <f t="shared" si="5"/>
        <v>6.7069081153588199E-3</v>
      </c>
      <c r="L31" s="500">
        <f t="shared" si="5"/>
        <v>2.539298669891173E-2</v>
      </c>
      <c r="M31" s="500">
        <f t="shared" si="5"/>
        <v>0</v>
      </c>
      <c r="N31" s="500">
        <f t="shared" si="5"/>
        <v>0</v>
      </c>
      <c r="O31" s="500">
        <f t="shared" si="5"/>
        <v>1.1627906976744186E-2</v>
      </c>
      <c r="P31" s="501">
        <f t="shared" si="5"/>
        <v>1.2500000000000001E-2</v>
      </c>
      <c r="Q31" s="501">
        <f t="shared" si="3"/>
        <v>0</v>
      </c>
      <c r="R31" s="501">
        <f t="shared" si="5"/>
        <v>1.0208816705336427E-2</v>
      </c>
    </row>
    <row r="32" spans="1:18" x14ac:dyDescent="0.2">
      <c r="A32" s="224" t="s">
        <v>318</v>
      </c>
      <c r="B32" s="499">
        <f t="shared" si="4"/>
        <v>3.7547364795039617E-2</v>
      </c>
      <c r="C32" s="500">
        <f t="shared" si="4"/>
        <v>7.0544554455445538E-2</v>
      </c>
      <c r="D32" s="500">
        <f t="shared" si="4"/>
        <v>6.3829787234042548E-2</v>
      </c>
      <c r="E32" s="500">
        <f t="shared" si="4"/>
        <v>6.4864864864864868E-2</v>
      </c>
      <c r="F32" s="500">
        <f t="shared" si="4"/>
        <v>7.2289156626506021E-2</v>
      </c>
      <c r="G32" s="501">
        <f t="shared" si="4"/>
        <v>6.097560975609756E-2</v>
      </c>
      <c r="H32" s="501">
        <f t="shared" si="1"/>
        <v>0</v>
      </c>
      <c r="I32" s="501">
        <f t="shared" si="4"/>
        <v>4.7404598246029862E-2</v>
      </c>
      <c r="J32" s="166"/>
      <c r="K32" s="499">
        <f t="shared" si="5"/>
        <v>5.3319919517102618E-2</v>
      </c>
      <c r="L32" s="500">
        <f t="shared" si="5"/>
        <v>9.4316807738814998E-2</v>
      </c>
      <c r="M32" s="500">
        <f t="shared" si="5"/>
        <v>9.0909090909090912E-2</v>
      </c>
      <c r="N32" s="500">
        <f t="shared" si="5"/>
        <v>9.1891891891891897E-2</v>
      </c>
      <c r="O32" s="500">
        <f t="shared" si="5"/>
        <v>8.1395348837209308E-2</v>
      </c>
      <c r="P32" s="501">
        <f t="shared" si="5"/>
        <v>8.7499999999999994E-2</v>
      </c>
      <c r="Q32" s="501">
        <f t="shared" si="3"/>
        <v>0</v>
      </c>
      <c r="R32" s="501">
        <f t="shared" si="5"/>
        <v>6.5197215777262174E-2</v>
      </c>
    </row>
    <row r="33" spans="1:18" x14ac:dyDescent="0.2">
      <c r="A33" s="225" t="s">
        <v>319</v>
      </c>
      <c r="B33" s="502">
        <f t="shared" si="4"/>
        <v>4.8225973131243542E-2</v>
      </c>
      <c r="C33" s="503">
        <f t="shared" si="4"/>
        <v>4.5792079207920791E-2</v>
      </c>
      <c r="D33" s="503">
        <f t="shared" si="4"/>
        <v>5.6737588652482268E-2</v>
      </c>
      <c r="E33" s="503">
        <f t="shared" si="4"/>
        <v>3.2432432432432434E-2</v>
      </c>
      <c r="F33" s="503">
        <f t="shared" si="4"/>
        <v>3.614457831325301E-2</v>
      </c>
      <c r="G33" s="504">
        <f t="shared" si="4"/>
        <v>3.6585365853658534E-2</v>
      </c>
      <c r="H33" s="504">
        <f t="shared" si="1"/>
        <v>0.17647058823529413</v>
      </c>
      <c r="I33" s="504">
        <f t="shared" si="4"/>
        <v>4.7404598246029862E-2</v>
      </c>
      <c r="J33" s="166"/>
      <c r="K33" s="502">
        <f t="shared" si="5"/>
        <v>4.1582830315224681E-2</v>
      </c>
      <c r="L33" s="503">
        <f t="shared" si="5"/>
        <v>3.8694074969770252E-2</v>
      </c>
      <c r="M33" s="503">
        <f t="shared" si="5"/>
        <v>4.195804195804196E-2</v>
      </c>
      <c r="N33" s="503">
        <f t="shared" si="5"/>
        <v>5.4054054054054057E-2</v>
      </c>
      <c r="O33" s="503">
        <f t="shared" si="5"/>
        <v>3.4883720930232558E-2</v>
      </c>
      <c r="P33" s="504">
        <f t="shared" si="5"/>
        <v>0.05</v>
      </c>
      <c r="Q33" s="504">
        <f t="shared" si="3"/>
        <v>0</v>
      </c>
      <c r="R33" s="504">
        <f t="shared" si="5"/>
        <v>4.1763341067285381E-2</v>
      </c>
    </row>
    <row r="34" spans="1:18" x14ac:dyDescent="0.2">
      <c r="B34" s="238"/>
      <c r="C34" s="238"/>
      <c r="D34" s="238"/>
      <c r="E34" s="238"/>
      <c r="F34" s="238"/>
      <c r="G34" s="238"/>
      <c r="H34" s="238"/>
      <c r="I34" s="238"/>
      <c r="J34" s="166"/>
      <c r="K34" s="166"/>
      <c r="L34" s="166"/>
      <c r="M34" s="166"/>
      <c r="N34" s="166"/>
      <c r="O34" s="166"/>
      <c r="P34" s="166"/>
      <c r="Q34" s="166"/>
      <c r="R34" s="166"/>
    </row>
    <row r="35" spans="1:18" x14ac:dyDescent="0.2">
      <c r="A35" t="s">
        <v>327</v>
      </c>
      <c r="B35" s="238"/>
      <c r="C35" s="238"/>
      <c r="D35" s="238"/>
      <c r="E35" s="238"/>
      <c r="F35" s="238"/>
      <c r="G35" s="238"/>
      <c r="H35" s="238"/>
      <c r="I35" s="238"/>
      <c r="J35" s="166"/>
    </row>
    <row r="36" spans="1:18" x14ac:dyDescent="0.2">
      <c r="A36" s="495" t="s">
        <v>320</v>
      </c>
      <c r="B36" s="496">
        <f t="shared" ref="B36:I45" si="6">B9/$I9</f>
        <v>0.6880777435411235</v>
      </c>
      <c r="C36" s="497">
        <f t="shared" si="6"/>
        <v>0.19151457691396065</v>
      </c>
      <c r="D36" s="497">
        <f t="shared" si="6"/>
        <v>3.3420241763451056E-2</v>
      </c>
      <c r="E36" s="497">
        <f t="shared" si="6"/>
        <v>4.3849253377577627E-2</v>
      </c>
      <c r="F36" s="497">
        <f t="shared" si="6"/>
        <v>1.9672908272102396E-2</v>
      </c>
      <c r="G36" s="498">
        <f t="shared" si="6"/>
        <v>1.9435885280872246E-2</v>
      </c>
      <c r="H36" s="498">
        <f t="shared" ref="H36:H45" si="7">H9/$I9</f>
        <v>4.0293908509125382E-3</v>
      </c>
      <c r="I36" s="498">
        <f t="shared" si="6"/>
        <v>1</v>
      </c>
      <c r="J36" s="166"/>
      <c r="K36" s="496">
        <f>K9/$R9</f>
        <v>0.69187935034802783</v>
      </c>
      <c r="L36" s="497">
        <f t="shared" ref="L36:R36" si="8">L9/$R9</f>
        <v>0.19187935034802783</v>
      </c>
      <c r="M36" s="497">
        <f t="shared" si="8"/>
        <v>3.3178654292343387E-2</v>
      </c>
      <c r="N36" s="497">
        <f t="shared" si="8"/>
        <v>4.2923433874709975E-2</v>
      </c>
      <c r="O36" s="497">
        <f t="shared" si="8"/>
        <v>1.9953596287703015E-2</v>
      </c>
      <c r="P36" s="497">
        <f t="shared" si="8"/>
        <v>1.8561484918793503E-2</v>
      </c>
      <c r="Q36" s="497">
        <f t="shared" ref="Q36:Q45" si="9">Q9/$R9</f>
        <v>1.6241299303944316E-3</v>
      </c>
      <c r="R36" s="505">
        <f t="shared" si="8"/>
        <v>1</v>
      </c>
    </row>
    <row r="37" spans="1:18" x14ac:dyDescent="0.2">
      <c r="A37" s="224" t="s">
        <v>311</v>
      </c>
      <c r="B37" s="499">
        <f t="shared" si="6"/>
        <v>0.60375939849624061</v>
      </c>
      <c r="C37" s="500">
        <f t="shared" si="6"/>
        <v>0.26090225563909775</v>
      </c>
      <c r="D37" s="500">
        <f t="shared" si="6"/>
        <v>3.0827067669172932E-2</v>
      </c>
      <c r="E37" s="500">
        <f t="shared" si="6"/>
        <v>4.6616541353383459E-2</v>
      </c>
      <c r="F37" s="500">
        <f t="shared" si="6"/>
        <v>2.4812030075187969E-2</v>
      </c>
      <c r="G37" s="501">
        <f t="shared" si="6"/>
        <v>2.9323308270676692E-2</v>
      </c>
      <c r="H37" s="501">
        <f t="shared" si="7"/>
        <v>3.7593984962406013E-3</v>
      </c>
      <c r="I37" s="501">
        <f t="shared" si="6"/>
        <v>1</v>
      </c>
      <c r="K37" s="499">
        <f t="shared" ref="K37:R45" si="10">K10/$R10</f>
        <v>0.60619469026548678</v>
      </c>
      <c r="L37" s="500">
        <f t="shared" si="10"/>
        <v>0.25663716814159293</v>
      </c>
      <c r="M37" s="500">
        <f t="shared" si="10"/>
        <v>3.3185840707964605E-2</v>
      </c>
      <c r="N37" s="500">
        <f t="shared" si="10"/>
        <v>5.1438053097345129E-2</v>
      </c>
      <c r="O37" s="500">
        <f t="shared" si="10"/>
        <v>2.4336283185840708E-2</v>
      </c>
      <c r="P37" s="500">
        <f t="shared" si="10"/>
        <v>2.6548672566371681E-2</v>
      </c>
      <c r="Q37" s="500">
        <f t="shared" si="9"/>
        <v>1.6592920353982301E-3</v>
      </c>
      <c r="R37" s="184">
        <f t="shared" si="10"/>
        <v>1</v>
      </c>
    </row>
    <row r="38" spans="1:18" x14ac:dyDescent="0.2">
      <c r="A38" s="224" t="s">
        <v>312</v>
      </c>
      <c r="B38" s="499">
        <f t="shared" si="6"/>
        <v>0.43205574912891986</v>
      </c>
      <c r="C38" s="500">
        <f t="shared" si="6"/>
        <v>0.33449477351916379</v>
      </c>
      <c r="D38" s="500">
        <f t="shared" si="6"/>
        <v>3.1358885017421602E-2</v>
      </c>
      <c r="E38" s="500">
        <f t="shared" si="6"/>
        <v>0.13240418118466898</v>
      </c>
      <c r="F38" s="500">
        <f t="shared" si="6"/>
        <v>3.484320557491289E-2</v>
      </c>
      <c r="G38" s="501">
        <f t="shared" si="6"/>
        <v>3.484320557491289E-2</v>
      </c>
      <c r="H38" s="501">
        <f t="shared" si="7"/>
        <v>0</v>
      </c>
      <c r="I38" s="501">
        <f t="shared" si="6"/>
        <v>1</v>
      </c>
      <c r="K38" s="499">
        <f t="shared" si="10"/>
        <v>0.45033112582781459</v>
      </c>
      <c r="L38" s="500">
        <f t="shared" si="10"/>
        <v>0.32671081677704195</v>
      </c>
      <c r="M38" s="500">
        <f t="shared" si="10"/>
        <v>3.7527593818984545E-2</v>
      </c>
      <c r="N38" s="500">
        <f t="shared" si="10"/>
        <v>0.11699779249448124</v>
      </c>
      <c r="O38" s="500">
        <f t="shared" si="10"/>
        <v>3.5320088300220751E-2</v>
      </c>
      <c r="P38" s="500">
        <f t="shared" si="10"/>
        <v>3.3112582781456956E-2</v>
      </c>
      <c r="Q38" s="500">
        <f t="shared" si="9"/>
        <v>0</v>
      </c>
      <c r="R38" s="184">
        <f t="shared" si="10"/>
        <v>1</v>
      </c>
    </row>
    <row r="39" spans="1:18" x14ac:dyDescent="0.2">
      <c r="A39" s="224" t="s">
        <v>313</v>
      </c>
      <c r="B39" s="499">
        <f t="shared" si="6"/>
        <v>0.87004754358161651</v>
      </c>
      <c r="C39" s="500">
        <f t="shared" si="6"/>
        <v>7.1315372424722662E-2</v>
      </c>
      <c r="D39" s="500">
        <f t="shared" si="6"/>
        <v>3.0110935023771792E-2</v>
      </c>
      <c r="E39" s="500">
        <f t="shared" si="6"/>
        <v>1.2678288431061807E-2</v>
      </c>
      <c r="F39" s="500">
        <f t="shared" si="6"/>
        <v>6.3391442155309036E-3</v>
      </c>
      <c r="G39" s="501">
        <f t="shared" si="6"/>
        <v>6.3391442155309036E-3</v>
      </c>
      <c r="H39" s="501">
        <f t="shared" si="7"/>
        <v>1.5847860538827259E-3</v>
      </c>
      <c r="I39" s="501">
        <f t="shared" si="6"/>
        <v>1</v>
      </c>
      <c r="K39" s="499">
        <f t="shared" si="10"/>
        <v>0.91554702495201534</v>
      </c>
      <c r="L39" s="500">
        <f t="shared" si="10"/>
        <v>4.6065259117082535E-2</v>
      </c>
      <c r="M39" s="500">
        <f t="shared" si="10"/>
        <v>2.4952015355086371E-2</v>
      </c>
      <c r="N39" s="500">
        <f t="shared" si="10"/>
        <v>1.9193857965451055E-3</v>
      </c>
      <c r="O39" s="500">
        <f t="shared" si="10"/>
        <v>7.677543186180422E-3</v>
      </c>
      <c r="P39" s="500">
        <f t="shared" si="10"/>
        <v>1.9193857965451055E-3</v>
      </c>
      <c r="Q39" s="500">
        <f t="shared" si="9"/>
        <v>0</v>
      </c>
      <c r="R39" s="184">
        <f t="shared" si="10"/>
        <v>1</v>
      </c>
    </row>
    <row r="40" spans="1:18" x14ac:dyDescent="0.2">
      <c r="A40" s="224" t="s">
        <v>314</v>
      </c>
      <c r="B40" s="499">
        <f t="shared" si="6"/>
        <v>0.94444444444444442</v>
      </c>
      <c r="C40" s="500">
        <f t="shared" si="6"/>
        <v>2.2222222222222223E-2</v>
      </c>
      <c r="D40" s="500">
        <f t="shared" si="6"/>
        <v>1.6666666666666666E-2</v>
      </c>
      <c r="E40" s="500">
        <f t="shared" si="6"/>
        <v>5.5555555555555558E-3</v>
      </c>
      <c r="F40" s="500">
        <f t="shared" si="6"/>
        <v>5.5555555555555558E-3</v>
      </c>
      <c r="G40" s="501">
        <f t="shared" si="6"/>
        <v>0</v>
      </c>
      <c r="H40" s="501">
        <f t="shared" si="7"/>
        <v>0</v>
      </c>
      <c r="I40" s="501">
        <f t="shared" si="6"/>
        <v>1</v>
      </c>
      <c r="K40" s="499">
        <f t="shared" si="10"/>
        <v>0.96858638743455494</v>
      </c>
      <c r="L40" s="500">
        <f t="shared" si="10"/>
        <v>1.5706806282722512E-2</v>
      </c>
      <c r="M40" s="500">
        <f t="shared" si="10"/>
        <v>5.235602094240838E-3</v>
      </c>
      <c r="N40" s="500">
        <f t="shared" si="10"/>
        <v>0</v>
      </c>
      <c r="O40" s="500">
        <f t="shared" si="10"/>
        <v>0</v>
      </c>
      <c r="P40" s="500">
        <f t="shared" si="10"/>
        <v>0</v>
      </c>
      <c r="Q40" s="500">
        <f t="shared" si="9"/>
        <v>5.235602094240838E-3</v>
      </c>
      <c r="R40" s="184">
        <f t="shared" si="10"/>
        <v>1</v>
      </c>
    </row>
    <row r="41" spans="1:18" x14ac:dyDescent="0.2">
      <c r="A41" s="224" t="s">
        <v>315</v>
      </c>
      <c r="B41" s="499">
        <f t="shared" si="6"/>
        <v>0.90106007067137805</v>
      </c>
      <c r="C41" s="500">
        <f t="shared" si="6"/>
        <v>7.0671378091872794E-2</v>
      </c>
      <c r="D41" s="500">
        <f t="shared" si="6"/>
        <v>1.0600706713780919E-2</v>
      </c>
      <c r="E41" s="500">
        <f t="shared" si="6"/>
        <v>7.0671378091872791E-3</v>
      </c>
      <c r="F41" s="500">
        <f t="shared" si="6"/>
        <v>3.5335689045936395E-3</v>
      </c>
      <c r="G41" s="501">
        <f t="shared" si="6"/>
        <v>3.5335689045936395E-3</v>
      </c>
      <c r="H41" s="501">
        <f t="shared" si="7"/>
        <v>3.5335689045936395E-3</v>
      </c>
      <c r="I41" s="501">
        <f t="shared" si="6"/>
        <v>1</v>
      </c>
      <c r="K41" s="499">
        <f t="shared" si="10"/>
        <v>0.94758064516129037</v>
      </c>
      <c r="L41" s="500">
        <f t="shared" si="10"/>
        <v>4.0322580645161289E-2</v>
      </c>
      <c r="M41" s="500">
        <f t="shared" si="10"/>
        <v>4.0322580645161289E-3</v>
      </c>
      <c r="N41" s="500">
        <f t="shared" si="10"/>
        <v>4.0322580645161289E-3</v>
      </c>
      <c r="O41" s="500">
        <f t="shared" si="10"/>
        <v>0</v>
      </c>
      <c r="P41" s="500">
        <f t="shared" si="10"/>
        <v>0</v>
      </c>
      <c r="Q41" s="500">
        <f t="shared" si="9"/>
        <v>4.0322580645161289E-3</v>
      </c>
      <c r="R41" s="184">
        <f t="shared" si="10"/>
        <v>1</v>
      </c>
    </row>
    <row r="42" spans="1:18" x14ac:dyDescent="0.2">
      <c r="A42" s="224" t="s">
        <v>316</v>
      </c>
      <c r="B42" s="499">
        <f t="shared" si="6"/>
        <v>0.68991517436380778</v>
      </c>
      <c r="C42" s="500">
        <f t="shared" si="6"/>
        <v>0.16682375117813383</v>
      </c>
      <c r="D42" s="500">
        <f t="shared" si="6"/>
        <v>4.5240339302544771E-2</v>
      </c>
      <c r="E42" s="500">
        <f t="shared" si="6"/>
        <v>5.2780395852968898E-2</v>
      </c>
      <c r="F42" s="500">
        <f t="shared" si="6"/>
        <v>2.1677662582469368E-2</v>
      </c>
      <c r="G42" s="501">
        <f t="shared" si="6"/>
        <v>1.7907634307257305E-2</v>
      </c>
      <c r="H42" s="501">
        <f t="shared" si="7"/>
        <v>4.7125353440150798E-3</v>
      </c>
      <c r="I42" s="501">
        <f t="shared" si="6"/>
        <v>1</v>
      </c>
      <c r="K42" s="499">
        <f t="shared" si="10"/>
        <v>0.82191780821917804</v>
      </c>
      <c r="L42" s="500">
        <f t="shared" si="10"/>
        <v>7.8767123287671229E-2</v>
      </c>
      <c r="M42" s="500">
        <f t="shared" si="10"/>
        <v>5.3082191780821915E-2</v>
      </c>
      <c r="N42" s="500">
        <f t="shared" si="10"/>
        <v>1.5410958904109588E-2</v>
      </c>
      <c r="O42" s="500">
        <f t="shared" si="10"/>
        <v>2.0547945205479451E-2</v>
      </c>
      <c r="P42" s="500">
        <f t="shared" si="10"/>
        <v>6.8493150684931503E-3</v>
      </c>
      <c r="Q42" s="500">
        <f t="shared" si="9"/>
        <v>3.4246575342465752E-3</v>
      </c>
      <c r="R42" s="184">
        <f t="shared" si="10"/>
        <v>1</v>
      </c>
    </row>
    <row r="43" spans="1:18" x14ac:dyDescent="0.2">
      <c r="A43" s="224" t="s">
        <v>317</v>
      </c>
      <c r="B43" s="499">
        <f t="shared" si="6"/>
        <v>0.43478260869565216</v>
      </c>
      <c r="C43" s="500">
        <f t="shared" si="6"/>
        <v>0.52173913043478259</v>
      </c>
      <c r="D43" s="500">
        <f t="shared" si="6"/>
        <v>0</v>
      </c>
      <c r="E43" s="500">
        <f t="shared" si="6"/>
        <v>0</v>
      </c>
      <c r="F43" s="500">
        <f t="shared" si="6"/>
        <v>2.1739130434782608E-2</v>
      </c>
      <c r="G43" s="501">
        <f t="shared" si="6"/>
        <v>2.1739130434782608E-2</v>
      </c>
      <c r="H43" s="501">
        <f t="shared" si="7"/>
        <v>0</v>
      </c>
      <c r="I43" s="501">
        <f t="shared" si="6"/>
        <v>1</v>
      </c>
      <c r="K43" s="499">
        <f t="shared" si="10"/>
        <v>0.45454545454545453</v>
      </c>
      <c r="L43" s="500">
        <f t="shared" si="10"/>
        <v>0.47727272727272729</v>
      </c>
      <c r="M43" s="500">
        <f t="shared" si="10"/>
        <v>0</v>
      </c>
      <c r="N43" s="500">
        <f t="shared" si="10"/>
        <v>0</v>
      </c>
      <c r="O43" s="500">
        <f t="shared" si="10"/>
        <v>2.2727272727272728E-2</v>
      </c>
      <c r="P43" s="500">
        <f t="shared" si="10"/>
        <v>2.2727272727272728E-2</v>
      </c>
      <c r="Q43" s="500">
        <f t="shared" si="9"/>
        <v>0</v>
      </c>
      <c r="R43" s="184">
        <f t="shared" si="10"/>
        <v>1</v>
      </c>
    </row>
    <row r="44" spans="1:18" x14ac:dyDescent="0.2">
      <c r="A44" s="224" t="s">
        <v>318</v>
      </c>
      <c r="B44" s="499">
        <f t="shared" si="6"/>
        <v>0.54500000000000004</v>
      </c>
      <c r="C44" s="500">
        <f t="shared" si="6"/>
        <v>0.28499999999999998</v>
      </c>
      <c r="D44" s="500">
        <f t="shared" si="6"/>
        <v>4.4999999999999998E-2</v>
      </c>
      <c r="E44" s="500">
        <f t="shared" si="6"/>
        <v>0.06</v>
      </c>
      <c r="F44" s="500">
        <f t="shared" si="6"/>
        <v>0.03</v>
      </c>
      <c r="G44" s="501">
        <f t="shared" si="6"/>
        <v>2.5000000000000001E-2</v>
      </c>
      <c r="H44" s="501">
        <f t="shared" si="7"/>
        <v>0</v>
      </c>
      <c r="I44" s="501">
        <f t="shared" si="6"/>
        <v>1</v>
      </c>
      <c r="K44" s="499">
        <f t="shared" si="10"/>
        <v>0.5658362989323843</v>
      </c>
      <c r="L44" s="500">
        <f t="shared" si="10"/>
        <v>0.27758007117437722</v>
      </c>
      <c r="M44" s="500">
        <f t="shared" si="10"/>
        <v>4.6263345195729534E-2</v>
      </c>
      <c r="N44" s="500">
        <f t="shared" si="10"/>
        <v>6.0498220640569395E-2</v>
      </c>
      <c r="O44" s="500">
        <f t="shared" si="10"/>
        <v>2.491103202846975E-2</v>
      </c>
      <c r="P44" s="500">
        <f t="shared" si="10"/>
        <v>2.491103202846975E-2</v>
      </c>
      <c r="Q44" s="500">
        <f t="shared" si="9"/>
        <v>0</v>
      </c>
      <c r="R44" s="184">
        <f t="shared" si="10"/>
        <v>1</v>
      </c>
    </row>
    <row r="45" spans="1:18" x14ac:dyDescent="0.2">
      <c r="A45" s="225" t="s">
        <v>319</v>
      </c>
      <c r="B45" s="502">
        <f t="shared" si="6"/>
        <v>0.7</v>
      </c>
      <c r="C45" s="503">
        <f t="shared" si="6"/>
        <v>0.185</v>
      </c>
      <c r="D45" s="503">
        <f t="shared" si="6"/>
        <v>0.04</v>
      </c>
      <c r="E45" s="503">
        <f t="shared" si="6"/>
        <v>0.03</v>
      </c>
      <c r="F45" s="503">
        <f t="shared" si="6"/>
        <v>1.4999999999999999E-2</v>
      </c>
      <c r="G45" s="504">
        <f t="shared" si="6"/>
        <v>1.4999999999999999E-2</v>
      </c>
      <c r="H45" s="504">
        <f t="shared" si="7"/>
        <v>1.4999999999999999E-2</v>
      </c>
      <c r="I45" s="504">
        <f t="shared" si="6"/>
        <v>1</v>
      </c>
      <c r="K45" s="502">
        <f t="shared" si="10"/>
        <v>0.68888888888888888</v>
      </c>
      <c r="L45" s="503">
        <f t="shared" si="10"/>
        <v>0.17777777777777778</v>
      </c>
      <c r="M45" s="503">
        <f t="shared" si="10"/>
        <v>3.3333333333333333E-2</v>
      </c>
      <c r="N45" s="503">
        <f t="shared" si="10"/>
        <v>5.5555555555555552E-2</v>
      </c>
      <c r="O45" s="503">
        <f t="shared" si="10"/>
        <v>1.6666666666666666E-2</v>
      </c>
      <c r="P45" s="503">
        <f t="shared" si="10"/>
        <v>2.2222222222222223E-2</v>
      </c>
      <c r="Q45" s="503">
        <f t="shared" si="9"/>
        <v>0</v>
      </c>
      <c r="R45" s="185">
        <f t="shared" si="10"/>
        <v>1</v>
      </c>
    </row>
    <row r="48" spans="1:18" x14ac:dyDescent="0.2">
      <c r="B48" s="166"/>
      <c r="C48" s="166"/>
      <c r="D48" s="166"/>
      <c r="E48" s="166"/>
      <c r="F48" s="166"/>
      <c r="G48" s="166"/>
      <c r="H48" s="166"/>
      <c r="I48" s="166"/>
      <c r="J48" s="166"/>
      <c r="K48" s="166"/>
      <c r="L48" s="166"/>
      <c r="M48" s="166"/>
      <c r="N48" s="166"/>
      <c r="O48" s="166"/>
      <c r="P48" s="166"/>
      <c r="Q48" s="166"/>
      <c r="R48" s="166"/>
    </row>
    <row r="49" spans="2:18" x14ac:dyDescent="0.2">
      <c r="B49" s="166"/>
      <c r="C49" s="166"/>
      <c r="D49" s="166"/>
      <c r="E49" s="166"/>
      <c r="F49" s="166"/>
      <c r="G49" s="166"/>
      <c r="H49" s="166"/>
      <c r="I49" s="166"/>
      <c r="J49" s="166"/>
      <c r="K49" s="166"/>
      <c r="L49" s="166"/>
      <c r="M49" s="166"/>
      <c r="N49" s="166"/>
      <c r="O49" s="166"/>
      <c r="P49" s="166"/>
      <c r="Q49" s="166"/>
      <c r="R49" s="166"/>
    </row>
    <row r="50" spans="2:18" x14ac:dyDescent="0.2">
      <c r="B50" s="166"/>
      <c r="C50" s="166"/>
      <c r="D50" s="166"/>
      <c r="E50" s="166"/>
      <c r="F50" s="166"/>
      <c r="G50" s="166"/>
      <c r="H50" s="166"/>
      <c r="I50" s="166"/>
      <c r="J50" s="166"/>
      <c r="K50" s="166"/>
      <c r="L50" s="166"/>
      <c r="M50" s="166"/>
      <c r="N50" s="166"/>
      <c r="O50" s="166"/>
      <c r="P50" s="166"/>
      <c r="Q50" s="166"/>
      <c r="R50" s="166"/>
    </row>
    <row r="51" spans="2:18" x14ac:dyDescent="0.2">
      <c r="B51" s="166"/>
      <c r="C51" s="166"/>
      <c r="D51" s="166"/>
      <c r="E51" s="166"/>
      <c r="F51" s="166"/>
      <c r="G51" s="166"/>
      <c r="H51" s="166"/>
      <c r="I51" s="166"/>
      <c r="J51" s="166"/>
      <c r="K51" s="166"/>
      <c r="L51" s="166"/>
      <c r="M51" s="166"/>
      <c r="N51" s="166"/>
      <c r="O51" s="166"/>
      <c r="P51" s="166"/>
      <c r="Q51" s="166"/>
      <c r="R51" s="166"/>
    </row>
    <row r="52" spans="2:18" x14ac:dyDescent="0.2">
      <c r="B52" s="166"/>
      <c r="C52" s="166"/>
      <c r="D52" s="166"/>
      <c r="E52" s="166"/>
      <c r="F52" s="166"/>
      <c r="G52" s="166"/>
      <c r="H52" s="166"/>
      <c r="I52" s="166"/>
      <c r="J52" s="166"/>
      <c r="K52" s="166"/>
      <c r="L52" s="166"/>
      <c r="M52" s="166"/>
      <c r="N52" s="166"/>
      <c r="O52" s="166"/>
      <c r="P52" s="166"/>
      <c r="Q52" s="166"/>
      <c r="R52" s="166"/>
    </row>
    <row r="53" spans="2:18" x14ac:dyDescent="0.2">
      <c r="B53" s="166"/>
      <c r="C53" s="166"/>
      <c r="D53" s="166"/>
      <c r="E53" s="166"/>
      <c r="F53" s="166"/>
      <c r="G53" s="166"/>
      <c r="H53" s="166"/>
      <c r="I53" s="166"/>
      <c r="J53" s="166"/>
      <c r="K53" s="166"/>
      <c r="L53" s="166"/>
      <c r="M53" s="166"/>
      <c r="N53" s="166"/>
      <c r="O53" s="166"/>
      <c r="P53" s="166"/>
      <c r="Q53" s="166"/>
      <c r="R53" s="166"/>
    </row>
    <row r="54" spans="2:18" x14ac:dyDescent="0.2">
      <c r="B54" s="166"/>
      <c r="C54" s="166"/>
      <c r="D54" s="166"/>
      <c r="E54" s="166"/>
      <c r="F54" s="166"/>
      <c r="G54" s="166"/>
      <c r="H54" s="166"/>
      <c r="I54" s="166"/>
      <c r="J54" s="166"/>
      <c r="K54" s="166"/>
      <c r="L54" s="166"/>
      <c r="M54" s="166"/>
      <c r="N54" s="166"/>
      <c r="O54" s="166"/>
      <c r="P54" s="166"/>
      <c r="Q54" s="166"/>
      <c r="R54" s="166"/>
    </row>
    <row r="55" spans="2:18" x14ac:dyDescent="0.2">
      <c r="B55" s="166"/>
      <c r="C55" s="166"/>
      <c r="D55" s="166"/>
      <c r="E55" s="166"/>
      <c r="F55" s="166"/>
      <c r="G55" s="166"/>
      <c r="H55" s="166"/>
      <c r="I55" s="166"/>
      <c r="J55" s="166"/>
      <c r="K55" s="166"/>
      <c r="L55" s="166"/>
      <c r="M55" s="166"/>
      <c r="N55" s="166"/>
      <c r="O55" s="166"/>
      <c r="P55" s="166"/>
      <c r="Q55" s="166"/>
      <c r="R55" s="166"/>
    </row>
    <row r="56" spans="2:18" x14ac:dyDescent="0.2">
      <c r="B56" s="166"/>
      <c r="C56" s="166"/>
      <c r="D56" s="166"/>
      <c r="E56" s="166"/>
      <c r="F56" s="166"/>
      <c r="G56" s="166"/>
      <c r="H56" s="166"/>
      <c r="I56" s="166"/>
      <c r="J56" s="166"/>
      <c r="K56" s="166"/>
      <c r="L56" s="166"/>
      <c r="M56" s="166"/>
      <c r="N56" s="166"/>
      <c r="O56" s="166"/>
      <c r="P56" s="166"/>
      <c r="Q56" s="166"/>
      <c r="R56" s="166"/>
    </row>
    <row r="57" spans="2:18" x14ac:dyDescent="0.2">
      <c r="B57" s="166"/>
      <c r="C57" s="166"/>
      <c r="D57" s="166"/>
      <c r="E57" s="166"/>
      <c r="F57" s="166"/>
      <c r="G57" s="166"/>
      <c r="H57" s="166"/>
      <c r="I57" s="166"/>
      <c r="J57" s="166"/>
      <c r="K57" s="166"/>
      <c r="L57" s="166"/>
      <c r="M57" s="166"/>
      <c r="N57" s="166"/>
      <c r="O57" s="166"/>
      <c r="P57" s="166"/>
      <c r="Q57" s="166"/>
      <c r="R57" s="166"/>
    </row>
    <row r="58" spans="2:18" x14ac:dyDescent="0.2">
      <c r="B58" s="166"/>
      <c r="C58" s="166"/>
      <c r="D58" s="166"/>
      <c r="E58" s="166"/>
      <c r="F58" s="166"/>
      <c r="G58" s="166"/>
      <c r="H58" s="166"/>
      <c r="I58" s="166"/>
      <c r="J58" s="166"/>
      <c r="K58" s="166"/>
      <c r="L58" s="166"/>
      <c r="M58" s="166"/>
      <c r="N58" s="166"/>
      <c r="O58" s="166"/>
      <c r="P58" s="166"/>
      <c r="Q58" s="166"/>
      <c r="R58" s="166"/>
    </row>
  </sheetData>
  <mergeCells count="6">
    <mergeCell ref="B5:I5"/>
    <mergeCell ref="K5:R5"/>
    <mergeCell ref="B6:I6"/>
    <mergeCell ref="K6:R6"/>
    <mergeCell ref="B7:I7"/>
    <mergeCell ref="K7:R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U41"/>
  <sheetViews>
    <sheetView showGridLines="0" zoomScale="80" zoomScaleNormal="80" workbookViewId="0">
      <selection activeCell="F40" sqref="F40:I40"/>
    </sheetView>
  </sheetViews>
  <sheetFormatPr defaultColWidth="11.42578125" defaultRowHeight="12.75" x14ac:dyDescent="0.2"/>
  <cols>
    <col min="1" max="1" customWidth="true" style="11" width="20.85546875" collapsed="false"/>
    <col min="2" max="14" customWidth="true" style="11" width="11.42578125" collapsed="false"/>
    <col min="15" max="18" customWidth="true" style="47" width="11.42578125" collapsed="false"/>
    <col min="19" max="20" customWidth="true" style="13" width="13.0" collapsed="false"/>
    <col min="21" max="253" customWidth="true" style="11" width="11.42578125" collapsed="false"/>
    <col min="254" max="254" customWidth="true" style="11" width="25.0" collapsed="false"/>
    <col min="255" max="16384" style="11" width="11.42578125" collapsed="false"/>
  </cols>
  <sheetData>
    <row r="1" spans="1:21" x14ac:dyDescent="0.2">
      <c r="A1" s="10" t="s">
        <v>359</v>
      </c>
      <c r="I1" s="12"/>
      <c r="T1" s="159" t="s">
        <v>131</v>
      </c>
    </row>
    <row r="2" spans="1:21" x14ac:dyDescent="0.2">
      <c r="A2"/>
      <c r="B2" s="14"/>
      <c r="C2" s="14"/>
      <c r="D2" s="14"/>
      <c r="E2" s="14"/>
      <c r="F2" s="14"/>
      <c r="G2" s="14"/>
      <c r="H2" s="14"/>
      <c r="I2" s="14"/>
      <c r="J2" s="14"/>
      <c r="K2" s="14"/>
      <c r="L2" s="14"/>
      <c r="M2" s="14"/>
      <c r="N2" s="14"/>
      <c r="O2" s="52"/>
      <c r="P2" s="554"/>
      <c r="Q2" s="52"/>
      <c r="R2" s="52"/>
    </row>
    <row r="3" spans="1:21" ht="13.5" customHeight="1" x14ac:dyDescent="0.2">
      <c r="A3" s="635"/>
      <c r="B3" s="635" t="s">
        <v>190</v>
      </c>
      <c r="C3" s="635" t="s">
        <v>191</v>
      </c>
      <c r="D3" s="635" t="s">
        <v>192</v>
      </c>
      <c r="E3" s="635" t="s">
        <v>193</v>
      </c>
      <c r="F3" s="635" t="s">
        <v>194</v>
      </c>
      <c r="G3" s="635" t="s">
        <v>132</v>
      </c>
      <c r="H3" s="637" t="s">
        <v>133</v>
      </c>
      <c r="I3" s="637" t="s">
        <v>134</v>
      </c>
      <c r="J3" s="637" t="s">
        <v>135</v>
      </c>
      <c r="K3" s="637" t="s">
        <v>136</v>
      </c>
      <c r="L3" s="637" t="s">
        <v>137</v>
      </c>
      <c r="M3" s="637" t="s">
        <v>138</v>
      </c>
      <c r="N3" s="637" t="s">
        <v>139</v>
      </c>
      <c r="O3" s="639" t="s">
        <v>145</v>
      </c>
      <c r="P3" s="639" t="s">
        <v>261</v>
      </c>
      <c r="Q3" s="639" t="s">
        <v>265</v>
      </c>
      <c r="R3" s="639" t="s">
        <v>357</v>
      </c>
      <c r="S3" s="641" t="s">
        <v>358</v>
      </c>
      <c r="T3" s="642"/>
    </row>
    <row r="4" spans="1:21" x14ac:dyDescent="0.2">
      <c r="A4" s="636"/>
      <c r="B4" s="636"/>
      <c r="C4" s="636"/>
      <c r="D4" s="636"/>
      <c r="E4" s="636"/>
      <c r="F4" s="636"/>
      <c r="G4" s="636"/>
      <c r="H4" s="638"/>
      <c r="I4" s="638"/>
      <c r="J4" s="638"/>
      <c r="K4" s="638"/>
      <c r="L4" s="638"/>
      <c r="M4" s="638"/>
      <c r="N4" s="638"/>
      <c r="O4" s="640"/>
      <c r="P4" s="640"/>
      <c r="Q4" s="640"/>
      <c r="R4" s="640"/>
      <c r="S4" s="30" t="s">
        <v>140</v>
      </c>
      <c r="T4" s="33" t="s">
        <v>141</v>
      </c>
    </row>
    <row r="5" spans="1:21" x14ac:dyDescent="0.2">
      <c r="A5" s="17" t="s">
        <v>33</v>
      </c>
      <c r="B5" s="99">
        <v>52070</v>
      </c>
      <c r="C5" s="99">
        <v>56558</v>
      </c>
      <c r="D5" s="99">
        <v>57292</v>
      </c>
      <c r="E5" s="99">
        <v>60298</v>
      </c>
      <c r="F5" s="99">
        <v>59215</v>
      </c>
      <c r="G5" s="99">
        <v>57240</v>
      </c>
      <c r="H5" s="99">
        <v>57670</v>
      </c>
      <c r="I5" s="99">
        <v>57211</v>
      </c>
      <c r="J5" s="99">
        <v>55633</v>
      </c>
      <c r="K5" s="99">
        <v>45537</v>
      </c>
      <c r="L5" s="99">
        <v>40027</v>
      </c>
      <c r="M5" s="99">
        <v>36825</v>
      </c>
      <c r="N5" s="99">
        <v>35964</v>
      </c>
      <c r="O5" s="112">
        <v>34973</v>
      </c>
      <c r="P5" s="112">
        <v>34726</v>
      </c>
      <c r="Q5" s="112">
        <v>35573</v>
      </c>
      <c r="R5" s="112">
        <v>36465</v>
      </c>
      <c r="S5" s="112">
        <f>R5-Q5</f>
        <v>892</v>
      </c>
      <c r="T5" s="296">
        <f>S5/Q5</f>
        <v>2.5075197481235767E-2</v>
      </c>
    </row>
    <row r="6" spans="1:21" ht="20.100000000000001" customHeight="1" x14ac:dyDescent="0.2">
      <c r="A6" s="20" t="s">
        <v>1</v>
      </c>
      <c r="B6" s="24">
        <v>1531</v>
      </c>
      <c r="C6" s="24">
        <v>1797</v>
      </c>
      <c r="D6" s="24">
        <v>1587</v>
      </c>
      <c r="E6" s="24">
        <v>2007</v>
      </c>
      <c r="F6" s="24">
        <v>1972</v>
      </c>
      <c r="G6" s="21">
        <v>2491</v>
      </c>
      <c r="H6" s="21">
        <v>2828</v>
      </c>
      <c r="I6" s="21">
        <v>2614</v>
      </c>
      <c r="J6" s="21">
        <v>3406</v>
      </c>
      <c r="K6" s="21">
        <v>1499</v>
      </c>
      <c r="L6" s="21">
        <v>1370</v>
      </c>
      <c r="M6" s="21">
        <v>1319</v>
      </c>
      <c r="N6" s="21">
        <v>1517</v>
      </c>
      <c r="O6" s="56">
        <v>1285</v>
      </c>
      <c r="P6" s="108">
        <v>1490</v>
      </c>
      <c r="Q6" s="108">
        <v>1709</v>
      </c>
      <c r="R6" s="108">
        <v>1629</v>
      </c>
      <c r="S6" s="108">
        <f t="shared" ref="S6:S37" si="0">R6-Q6</f>
        <v>-80</v>
      </c>
      <c r="T6" s="311">
        <f t="shared" ref="T6:T37" si="1">S6/Q6</f>
        <v>-4.6811000585137506E-2</v>
      </c>
      <c r="U6" s="234"/>
    </row>
    <row r="7" spans="1:21" x14ac:dyDescent="0.2">
      <c r="A7" s="20" t="s">
        <v>2</v>
      </c>
      <c r="B7" s="24">
        <v>1162</v>
      </c>
      <c r="C7" s="24">
        <v>1187</v>
      </c>
      <c r="D7" s="24">
        <v>1398</v>
      </c>
      <c r="E7" s="24">
        <v>1470</v>
      </c>
      <c r="F7" s="24">
        <v>1660</v>
      </c>
      <c r="G7" s="21">
        <v>1586</v>
      </c>
      <c r="H7" s="21">
        <v>1558</v>
      </c>
      <c r="I7" s="21">
        <v>1722</v>
      </c>
      <c r="J7" s="21">
        <v>1791</v>
      </c>
      <c r="K7" s="21">
        <v>1605</v>
      </c>
      <c r="L7" s="21">
        <v>1416</v>
      </c>
      <c r="M7" s="21">
        <v>1229</v>
      </c>
      <c r="N7" s="21">
        <v>1208</v>
      </c>
      <c r="O7" s="56">
        <v>1134</v>
      </c>
      <c r="P7" s="108">
        <v>1042</v>
      </c>
      <c r="Q7" s="108">
        <v>1085</v>
      </c>
      <c r="R7" s="108">
        <v>1152</v>
      </c>
      <c r="S7" s="108">
        <f t="shared" si="0"/>
        <v>67</v>
      </c>
      <c r="T7" s="311">
        <f t="shared" si="1"/>
        <v>6.1751152073732718E-2</v>
      </c>
      <c r="U7" s="234"/>
    </row>
    <row r="8" spans="1:21" x14ac:dyDescent="0.2">
      <c r="A8" s="20" t="s">
        <v>3</v>
      </c>
      <c r="B8" s="24">
        <v>1218</v>
      </c>
      <c r="C8" s="24">
        <v>1415</v>
      </c>
      <c r="D8" s="24">
        <v>1545</v>
      </c>
      <c r="E8" s="24">
        <v>1269</v>
      </c>
      <c r="F8" s="24">
        <v>1093</v>
      </c>
      <c r="G8" s="21">
        <v>1288</v>
      </c>
      <c r="H8" s="21">
        <v>1154</v>
      </c>
      <c r="I8" s="21">
        <v>1173</v>
      </c>
      <c r="J8" s="21">
        <v>1193</v>
      </c>
      <c r="K8" s="21">
        <v>1203</v>
      </c>
      <c r="L8" s="21">
        <v>793</v>
      </c>
      <c r="M8" s="21">
        <v>692</v>
      </c>
      <c r="N8" s="21">
        <v>694</v>
      </c>
      <c r="O8" s="56">
        <v>851</v>
      </c>
      <c r="P8" s="108">
        <v>763</v>
      </c>
      <c r="Q8" s="108">
        <v>755</v>
      </c>
      <c r="R8" s="108">
        <v>694</v>
      </c>
      <c r="S8" s="108">
        <f t="shared" si="0"/>
        <v>-61</v>
      </c>
      <c r="T8" s="311">
        <f t="shared" si="1"/>
        <v>-8.0794701986754966E-2</v>
      </c>
      <c r="U8" s="234"/>
    </row>
    <row r="9" spans="1:21" x14ac:dyDescent="0.2">
      <c r="A9" s="20" t="s">
        <v>4</v>
      </c>
      <c r="B9" s="24">
        <v>666</v>
      </c>
      <c r="C9" s="24">
        <v>904</v>
      </c>
      <c r="D9" s="24">
        <v>976</v>
      </c>
      <c r="E9" s="24">
        <v>1120</v>
      </c>
      <c r="F9" s="24">
        <v>988</v>
      </c>
      <c r="G9" s="21">
        <v>1029</v>
      </c>
      <c r="H9" s="21">
        <v>867</v>
      </c>
      <c r="I9" s="21">
        <v>925</v>
      </c>
      <c r="J9" s="21">
        <v>812</v>
      </c>
      <c r="K9" s="21">
        <v>610</v>
      </c>
      <c r="L9" s="21">
        <v>471</v>
      </c>
      <c r="M9" s="21">
        <v>489</v>
      </c>
      <c r="N9" s="21">
        <v>434</v>
      </c>
      <c r="O9" s="56">
        <v>401</v>
      </c>
      <c r="P9" s="108">
        <v>478</v>
      </c>
      <c r="Q9" s="108">
        <v>516</v>
      </c>
      <c r="R9" s="108">
        <v>460</v>
      </c>
      <c r="S9" s="108">
        <f t="shared" si="0"/>
        <v>-56</v>
      </c>
      <c r="T9" s="311">
        <f t="shared" si="1"/>
        <v>-0.10852713178294573</v>
      </c>
      <c r="U9" s="234"/>
    </row>
    <row r="10" spans="1:21" ht="20.100000000000001" customHeight="1" x14ac:dyDescent="0.2">
      <c r="A10" s="20" t="s">
        <v>5</v>
      </c>
      <c r="B10" s="24">
        <v>964</v>
      </c>
      <c r="C10" s="24">
        <v>1003</v>
      </c>
      <c r="D10" s="24">
        <v>1122</v>
      </c>
      <c r="E10" s="24">
        <v>1157</v>
      </c>
      <c r="F10" s="24">
        <v>1068</v>
      </c>
      <c r="G10" s="21">
        <v>703</v>
      </c>
      <c r="H10" s="21">
        <v>657</v>
      </c>
      <c r="I10" s="21">
        <v>719</v>
      </c>
      <c r="J10" s="21">
        <v>763</v>
      </c>
      <c r="K10" s="21">
        <v>708</v>
      </c>
      <c r="L10" s="21">
        <v>522</v>
      </c>
      <c r="M10" s="21">
        <v>478</v>
      </c>
      <c r="N10" s="21">
        <v>457</v>
      </c>
      <c r="O10" s="56">
        <v>472</v>
      </c>
      <c r="P10" s="108">
        <v>459</v>
      </c>
      <c r="Q10" s="108">
        <v>515</v>
      </c>
      <c r="R10" s="108">
        <v>553</v>
      </c>
      <c r="S10" s="108">
        <f t="shared" si="0"/>
        <v>38</v>
      </c>
      <c r="T10" s="311">
        <f t="shared" si="1"/>
        <v>7.3786407766990289E-2</v>
      </c>
      <c r="U10" s="234"/>
    </row>
    <row r="11" spans="1:21" x14ac:dyDescent="0.2">
      <c r="A11" s="20" t="s">
        <v>6</v>
      </c>
      <c r="B11" s="24">
        <v>1594</v>
      </c>
      <c r="C11" s="24">
        <v>1578</v>
      </c>
      <c r="D11" s="24">
        <v>1694</v>
      </c>
      <c r="E11" s="24">
        <v>1623</v>
      </c>
      <c r="F11" s="24">
        <v>1568</v>
      </c>
      <c r="G11" s="21">
        <v>1508</v>
      </c>
      <c r="H11" s="21">
        <v>1391</v>
      </c>
      <c r="I11" s="21">
        <v>1329</v>
      </c>
      <c r="J11" s="21">
        <v>1231</v>
      </c>
      <c r="K11" s="21">
        <v>1006</v>
      </c>
      <c r="L11" s="21">
        <v>953</v>
      </c>
      <c r="M11" s="21">
        <v>918</v>
      </c>
      <c r="N11" s="21">
        <v>635</v>
      </c>
      <c r="O11" s="56">
        <v>668</v>
      </c>
      <c r="P11" s="108">
        <v>820</v>
      </c>
      <c r="Q11" s="108">
        <v>834</v>
      </c>
      <c r="R11" s="108">
        <v>910</v>
      </c>
      <c r="S11" s="108">
        <f t="shared" si="0"/>
        <v>76</v>
      </c>
      <c r="T11" s="311">
        <f t="shared" si="1"/>
        <v>9.1127098321342928E-2</v>
      </c>
      <c r="U11" s="234"/>
    </row>
    <row r="12" spans="1:21" x14ac:dyDescent="0.2">
      <c r="A12" s="20" t="s">
        <v>7</v>
      </c>
      <c r="B12" s="24">
        <v>960</v>
      </c>
      <c r="C12" s="24">
        <v>1158</v>
      </c>
      <c r="D12" s="24">
        <v>1461</v>
      </c>
      <c r="E12" s="24">
        <v>1938</v>
      </c>
      <c r="F12" s="24">
        <v>2127</v>
      </c>
      <c r="G12" s="21">
        <v>2418</v>
      </c>
      <c r="H12" s="21">
        <v>2578</v>
      </c>
      <c r="I12" s="21">
        <v>2290</v>
      </c>
      <c r="J12" s="21">
        <v>1914</v>
      </c>
      <c r="K12" s="21">
        <v>1613</v>
      </c>
      <c r="L12" s="21">
        <v>1472</v>
      </c>
      <c r="M12" s="21">
        <v>1402</v>
      </c>
      <c r="N12" s="21">
        <v>1440</v>
      </c>
      <c r="O12" s="56">
        <v>1474</v>
      </c>
      <c r="P12" s="108">
        <v>1268</v>
      </c>
      <c r="Q12" s="108">
        <v>1401</v>
      </c>
      <c r="R12" s="108">
        <v>1466</v>
      </c>
      <c r="S12" s="108">
        <f t="shared" si="0"/>
        <v>65</v>
      </c>
      <c r="T12" s="311">
        <f t="shared" si="1"/>
        <v>4.6395431834403998E-2</v>
      </c>
      <c r="U12" s="234"/>
    </row>
    <row r="13" spans="1:21" x14ac:dyDescent="0.2">
      <c r="A13" s="20" t="s">
        <v>8</v>
      </c>
      <c r="B13" s="24">
        <v>950</v>
      </c>
      <c r="C13" s="24">
        <v>1017</v>
      </c>
      <c r="D13" s="24">
        <v>1184</v>
      </c>
      <c r="E13" s="24">
        <v>1252</v>
      </c>
      <c r="F13" s="24">
        <v>1185</v>
      </c>
      <c r="G13" s="21">
        <v>1018</v>
      </c>
      <c r="H13" s="21">
        <v>975</v>
      </c>
      <c r="I13" s="21">
        <v>827</v>
      </c>
      <c r="J13" s="21">
        <v>803</v>
      </c>
      <c r="K13" s="21">
        <v>651</v>
      </c>
      <c r="L13" s="21">
        <v>471</v>
      </c>
      <c r="M13" s="21">
        <v>326</v>
      </c>
      <c r="N13" s="21">
        <v>516</v>
      </c>
      <c r="O13" s="56">
        <v>505</v>
      </c>
      <c r="P13" s="108">
        <v>586</v>
      </c>
      <c r="Q13" s="108">
        <v>623</v>
      </c>
      <c r="R13" s="108">
        <v>805</v>
      </c>
      <c r="S13" s="108">
        <f t="shared" si="0"/>
        <v>182</v>
      </c>
      <c r="T13" s="311">
        <f t="shared" si="1"/>
        <v>0.29213483146067415</v>
      </c>
      <c r="U13" s="234"/>
    </row>
    <row r="14" spans="1:21" ht="20.100000000000001" customHeight="1" x14ac:dyDescent="0.2">
      <c r="A14" s="20" t="s">
        <v>9</v>
      </c>
      <c r="B14" s="24">
        <v>517</v>
      </c>
      <c r="C14" s="24">
        <v>646</v>
      </c>
      <c r="D14" s="24">
        <v>558</v>
      </c>
      <c r="E14" s="24">
        <v>581</v>
      </c>
      <c r="F14" s="24">
        <v>658</v>
      </c>
      <c r="G14" s="21">
        <v>702</v>
      </c>
      <c r="H14" s="21">
        <v>671</v>
      </c>
      <c r="I14" s="21">
        <v>713</v>
      </c>
      <c r="J14" s="21">
        <v>699</v>
      </c>
      <c r="K14" s="21">
        <v>640</v>
      </c>
      <c r="L14" s="21">
        <v>489</v>
      </c>
      <c r="M14" s="21">
        <v>609</v>
      </c>
      <c r="N14" s="21">
        <v>616</v>
      </c>
      <c r="O14" s="56">
        <v>514</v>
      </c>
      <c r="P14" s="108">
        <v>528</v>
      </c>
      <c r="Q14" s="108">
        <v>453</v>
      </c>
      <c r="R14" s="108">
        <v>421</v>
      </c>
      <c r="S14" s="108">
        <f t="shared" si="0"/>
        <v>-32</v>
      </c>
      <c r="T14" s="311">
        <f t="shared" si="1"/>
        <v>-7.0640176600441501E-2</v>
      </c>
      <c r="U14" s="234"/>
    </row>
    <row r="15" spans="1:21" x14ac:dyDescent="0.2">
      <c r="A15" s="20" t="s">
        <v>10</v>
      </c>
      <c r="B15" s="24">
        <v>834</v>
      </c>
      <c r="C15" s="24">
        <v>890</v>
      </c>
      <c r="D15" s="24">
        <v>974</v>
      </c>
      <c r="E15" s="24">
        <v>1115</v>
      </c>
      <c r="F15" s="24">
        <v>1177</v>
      </c>
      <c r="G15" s="21">
        <v>1123</v>
      </c>
      <c r="H15" s="21">
        <v>1150</v>
      </c>
      <c r="I15" s="21">
        <v>1195</v>
      </c>
      <c r="J15" s="21">
        <v>1192</v>
      </c>
      <c r="K15" s="21">
        <v>774</v>
      </c>
      <c r="L15" s="21">
        <v>674</v>
      </c>
      <c r="M15" s="21">
        <v>684</v>
      </c>
      <c r="N15" s="21">
        <v>720</v>
      </c>
      <c r="O15" s="56">
        <v>681</v>
      </c>
      <c r="P15" s="108">
        <v>770</v>
      </c>
      <c r="Q15" s="108">
        <v>794</v>
      </c>
      <c r="R15" s="108">
        <v>790</v>
      </c>
      <c r="S15" s="108">
        <f t="shared" si="0"/>
        <v>-4</v>
      </c>
      <c r="T15" s="311">
        <f t="shared" si="1"/>
        <v>-5.0377833753148613E-3</v>
      </c>
      <c r="U15" s="234"/>
    </row>
    <row r="16" spans="1:21" x14ac:dyDescent="0.2">
      <c r="A16" s="20" t="s">
        <v>11</v>
      </c>
      <c r="B16" s="24">
        <v>395</v>
      </c>
      <c r="C16" s="24">
        <v>397</v>
      </c>
      <c r="D16" s="24">
        <v>404</v>
      </c>
      <c r="E16" s="24">
        <v>368</v>
      </c>
      <c r="F16" s="24">
        <v>373</v>
      </c>
      <c r="G16" s="21">
        <v>325</v>
      </c>
      <c r="H16" s="21">
        <v>359</v>
      </c>
      <c r="I16" s="21">
        <v>354</v>
      </c>
      <c r="J16" s="21">
        <v>314</v>
      </c>
      <c r="K16" s="21">
        <v>270</v>
      </c>
      <c r="L16" s="21">
        <v>307</v>
      </c>
      <c r="M16" s="21">
        <v>375</v>
      </c>
      <c r="N16" s="21">
        <v>367</v>
      </c>
      <c r="O16" s="56">
        <v>312</v>
      </c>
      <c r="P16" s="108">
        <v>321</v>
      </c>
      <c r="Q16" s="108">
        <v>329</v>
      </c>
      <c r="R16" s="108">
        <v>308</v>
      </c>
      <c r="S16" s="108">
        <f t="shared" si="0"/>
        <v>-21</v>
      </c>
      <c r="T16" s="311">
        <f t="shared" si="1"/>
        <v>-6.3829787234042548E-2</v>
      </c>
      <c r="U16" s="234"/>
    </row>
    <row r="17" spans="1:21" x14ac:dyDescent="0.2">
      <c r="A17" s="20" t="s">
        <v>12</v>
      </c>
      <c r="B17" s="24">
        <v>4911</v>
      </c>
      <c r="C17" s="24">
        <v>5485</v>
      </c>
      <c r="D17" s="24">
        <v>5171</v>
      </c>
      <c r="E17" s="24">
        <v>5040</v>
      </c>
      <c r="F17" s="24">
        <v>5512</v>
      </c>
      <c r="G17" s="21">
        <v>5148</v>
      </c>
      <c r="H17" s="21">
        <v>4886</v>
      </c>
      <c r="I17" s="21">
        <v>4781</v>
      </c>
      <c r="J17" s="21">
        <v>4658</v>
      </c>
      <c r="K17" s="21">
        <v>4448</v>
      </c>
      <c r="L17" s="21">
        <v>4314</v>
      </c>
      <c r="M17" s="21">
        <v>4102</v>
      </c>
      <c r="N17" s="21">
        <v>4020</v>
      </c>
      <c r="O17" s="56">
        <v>3641</v>
      </c>
      <c r="P17" s="108">
        <v>3494</v>
      </c>
      <c r="Q17" s="108">
        <v>3277</v>
      </c>
      <c r="R17" s="108">
        <v>3229</v>
      </c>
      <c r="S17" s="108">
        <f t="shared" si="0"/>
        <v>-48</v>
      </c>
      <c r="T17" s="311">
        <f t="shared" si="1"/>
        <v>-1.4647543484894721E-2</v>
      </c>
      <c r="U17" s="234"/>
    </row>
    <row r="18" spans="1:21" ht="20.100000000000001" customHeight="1" x14ac:dyDescent="0.2">
      <c r="A18" s="20" t="s">
        <v>13</v>
      </c>
      <c r="B18" s="24">
        <v>171</v>
      </c>
      <c r="C18" s="24">
        <v>216</v>
      </c>
      <c r="D18" s="24">
        <v>260</v>
      </c>
      <c r="E18" s="24">
        <v>246</v>
      </c>
      <c r="F18" s="24">
        <v>278</v>
      </c>
      <c r="G18" s="21">
        <v>251</v>
      </c>
      <c r="H18" s="21">
        <v>240</v>
      </c>
      <c r="I18" s="21">
        <v>202</v>
      </c>
      <c r="J18" s="21">
        <v>203</v>
      </c>
      <c r="K18" s="21">
        <v>174</v>
      </c>
      <c r="L18" s="21">
        <v>168</v>
      </c>
      <c r="M18" s="21">
        <v>158</v>
      </c>
      <c r="N18" s="21">
        <v>160</v>
      </c>
      <c r="O18" s="56">
        <v>157</v>
      </c>
      <c r="P18" s="108">
        <v>136</v>
      </c>
      <c r="Q18" s="108">
        <v>127</v>
      </c>
      <c r="R18" s="108">
        <v>144</v>
      </c>
      <c r="S18" s="108">
        <f t="shared" si="0"/>
        <v>17</v>
      </c>
      <c r="T18" s="311">
        <f t="shared" si="1"/>
        <v>0.13385826771653545</v>
      </c>
      <c r="U18" s="234"/>
    </row>
    <row r="19" spans="1:21" x14ac:dyDescent="0.2">
      <c r="A19" s="20" t="s">
        <v>14</v>
      </c>
      <c r="B19" s="24">
        <v>1507</v>
      </c>
      <c r="C19" s="24">
        <v>1632</v>
      </c>
      <c r="D19" s="24">
        <v>1627</v>
      </c>
      <c r="E19" s="24">
        <v>1938</v>
      </c>
      <c r="F19" s="24">
        <v>1954</v>
      </c>
      <c r="G19" s="21">
        <v>2458</v>
      </c>
      <c r="H19" s="21">
        <v>2737</v>
      </c>
      <c r="I19" s="21">
        <v>2510</v>
      </c>
      <c r="J19" s="21">
        <v>2314</v>
      </c>
      <c r="K19" s="21">
        <v>1191</v>
      </c>
      <c r="L19" s="21">
        <v>1087</v>
      </c>
      <c r="M19" s="21">
        <v>1046</v>
      </c>
      <c r="N19" s="21">
        <v>1200</v>
      </c>
      <c r="O19" s="56">
        <v>1066</v>
      </c>
      <c r="P19" s="108">
        <v>1145</v>
      </c>
      <c r="Q19" s="108">
        <v>1126</v>
      </c>
      <c r="R19" s="108">
        <v>1017</v>
      </c>
      <c r="S19" s="108">
        <f t="shared" si="0"/>
        <v>-109</v>
      </c>
      <c r="T19" s="311">
        <f t="shared" si="1"/>
        <v>-9.6802841918294844E-2</v>
      </c>
      <c r="U19" s="234"/>
    </row>
    <row r="20" spans="1:21" x14ac:dyDescent="0.2">
      <c r="A20" s="20" t="s">
        <v>15</v>
      </c>
      <c r="B20" s="24">
        <v>3745</v>
      </c>
      <c r="C20" s="24">
        <v>4041</v>
      </c>
      <c r="D20" s="24">
        <v>4123</v>
      </c>
      <c r="E20" s="24">
        <v>4172</v>
      </c>
      <c r="F20" s="24">
        <v>4375</v>
      </c>
      <c r="G20" s="21">
        <v>3631</v>
      </c>
      <c r="H20" s="21">
        <v>3436</v>
      </c>
      <c r="I20" s="21">
        <v>4002</v>
      </c>
      <c r="J20" s="21">
        <v>4534</v>
      </c>
      <c r="K20" s="21">
        <v>3934</v>
      </c>
      <c r="L20" s="21">
        <v>2834</v>
      </c>
      <c r="M20" s="21">
        <v>2638</v>
      </c>
      <c r="N20" s="21">
        <v>2277</v>
      </c>
      <c r="O20" s="56">
        <v>2507</v>
      </c>
      <c r="P20" s="108">
        <v>2455</v>
      </c>
      <c r="Q20" s="108">
        <v>2400</v>
      </c>
      <c r="R20" s="108">
        <v>2628</v>
      </c>
      <c r="S20" s="108">
        <f t="shared" si="0"/>
        <v>228</v>
      </c>
      <c r="T20" s="311">
        <f t="shared" si="1"/>
        <v>9.5000000000000001E-2</v>
      </c>
      <c r="U20" s="234"/>
    </row>
    <row r="21" spans="1:21" x14ac:dyDescent="0.2">
      <c r="A21" s="20" t="s">
        <v>16</v>
      </c>
      <c r="B21" s="24">
        <v>13006</v>
      </c>
      <c r="C21" s="24">
        <v>12716</v>
      </c>
      <c r="D21" s="24">
        <v>10680</v>
      </c>
      <c r="E21" s="24">
        <v>11220</v>
      </c>
      <c r="F21" s="24">
        <v>10502</v>
      </c>
      <c r="G21" s="21">
        <v>9947</v>
      </c>
      <c r="H21" s="21">
        <v>10128</v>
      </c>
      <c r="I21" s="21">
        <v>10640</v>
      </c>
      <c r="J21" s="21">
        <v>10422</v>
      </c>
      <c r="K21" s="21">
        <v>9214</v>
      </c>
      <c r="L21" s="21">
        <v>8297</v>
      </c>
      <c r="M21" s="21">
        <v>6693</v>
      </c>
      <c r="N21" s="21">
        <v>6327</v>
      </c>
      <c r="O21" s="56">
        <v>5979</v>
      </c>
      <c r="P21" s="108">
        <v>5417</v>
      </c>
      <c r="Q21" s="108">
        <v>5251</v>
      </c>
      <c r="R21" s="108">
        <v>5679</v>
      </c>
      <c r="S21" s="108">
        <f t="shared" si="0"/>
        <v>428</v>
      </c>
      <c r="T21" s="311">
        <f t="shared" si="1"/>
        <v>8.1508284136354983E-2</v>
      </c>
      <c r="U21" s="234"/>
    </row>
    <row r="22" spans="1:21" ht="20.100000000000001" customHeight="1" x14ac:dyDescent="0.2">
      <c r="A22" s="20" t="s">
        <v>17</v>
      </c>
      <c r="B22" s="24">
        <v>1385</v>
      </c>
      <c r="C22" s="24">
        <v>2100</v>
      </c>
      <c r="D22" s="24">
        <v>2303</v>
      </c>
      <c r="E22" s="24">
        <v>2458</v>
      </c>
      <c r="F22" s="24">
        <v>2214</v>
      </c>
      <c r="G22" s="21">
        <v>2293</v>
      </c>
      <c r="H22" s="21">
        <v>2375</v>
      </c>
      <c r="I22" s="21">
        <v>2377</v>
      </c>
      <c r="J22" s="21">
        <v>2146</v>
      </c>
      <c r="K22" s="21">
        <v>1290</v>
      </c>
      <c r="L22" s="21">
        <v>1025</v>
      </c>
      <c r="M22" s="21">
        <v>1016</v>
      </c>
      <c r="N22" s="21">
        <v>1035</v>
      </c>
      <c r="O22" s="56">
        <v>1056</v>
      </c>
      <c r="P22" s="108">
        <v>1187</v>
      </c>
      <c r="Q22" s="108">
        <v>1160</v>
      </c>
      <c r="R22" s="108">
        <v>1171</v>
      </c>
      <c r="S22" s="108">
        <f t="shared" si="0"/>
        <v>11</v>
      </c>
      <c r="T22" s="311">
        <f t="shared" si="1"/>
        <v>9.482758620689655E-3</v>
      </c>
      <c r="U22" s="234"/>
    </row>
    <row r="23" spans="1:21" x14ac:dyDescent="0.2">
      <c r="A23" s="20" t="s">
        <v>18</v>
      </c>
      <c r="B23" s="24">
        <v>659</v>
      </c>
      <c r="C23" s="24">
        <v>690</v>
      </c>
      <c r="D23" s="24">
        <v>836</v>
      </c>
      <c r="E23" s="24">
        <v>878</v>
      </c>
      <c r="F23" s="24">
        <v>746</v>
      </c>
      <c r="G23" s="21">
        <v>520</v>
      </c>
      <c r="H23" s="21">
        <v>633</v>
      </c>
      <c r="I23" s="21">
        <v>585</v>
      </c>
      <c r="J23" s="21">
        <v>529</v>
      </c>
      <c r="K23" s="21">
        <v>439</v>
      </c>
      <c r="L23" s="21">
        <v>320</v>
      </c>
      <c r="M23" s="21">
        <v>295</v>
      </c>
      <c r="N23" s="21">
        <v>264</v>
      </c>
      <c r="O23" s="56">
        <v>243</v>
      </c>
      <c r="P23" s="108">
        <v>233</v>
      </c>
      <c r="Q23" s="108">
        <v>204</v>
      </c>
      <c r="R23" s="108">
        <v>200</v>
      </c>
      <c r="S23" s="108">
        <f t="shared" si="0"/>
        <v>-4</v>
      </c>
      <c r="T23" s="311">
        <f t="shared" si="1"/>
        <v>-1.9607843137254902E-2</v>
      </c>
      <c r="U23" s="234"/>
    </row>
    <row r="24" spans="1:21" x14ac:dyDescent="0.2">
      <c r="A24" s="20" t="s">
        <v>19</v>
      </c>
      <c r="B24" s="24">
        <v>444</v>
      </c>
      <c r="C24" s="24">
        <v>548</v>
      </c>
      <c r="D24" s="24">
        <v>614</v>
      </c>
      <c r="E24" s="24">
        <v>646</v>
      </c>
      <c r="F24" s="24">
        <v>686</v>
      </c>
      <c r="G24" s="21">
        <v>742</v>
      </c>
      <c r="H24" s="21">
        <v>871</v>
      </c>
      <c r="I24" s="21">
        <v>731</v>
      </c>
      <c r="J24" s="21">
        <v>660</v>
      </c>
      <c r="K24" s="21">
        <v>760</v>
      </c>
      <c r="L24" s="21">
        <v>749</v>
      </c>
      <c r="M24" s="21">
        <v>603</v>
      </c>
      <c r="N24" s="21">
        <v>580</v>
      </c>
      <c r="O24" s="56">
        <v>526</v>
      </c>
      <c r="P24" s="108">
        <v>509</v>
      </c>
      <c r="Q24" s="108">
        <v>566</v>
      </c>
      <c r="R24" s="108">
        <v>492</v>
      </c>
      <c r="S24" s="108">
        <f t="shared" si="0"/>
        <v>-74</v>
      </c>
      <c r="T24" s="311">
        <f t="shared" si="1"/>
        <v>-0.13074204946996468</v>
      </c>
      <c r="U24" s="234"/>
    </row>
    <row r="25" spans="1:21" x14ac:dyDescent="0.2">
      <c r="A25" s="20" t="s">
        <v>20</v>
      </c>
      <c r="B25" s="24">
        <v>713</v>
      </c>
      <c r="C25" s="24">
        <v>628</v>
      </c>
      <c r="D25" s="24">
        <v>986</v>
      </c>
      <c r="E25" s="24">
        <v>1126</v>
      </c>
      <c r="F25" s="24">
        <v>804</v>
      </c>
      <c r="G25" s="21">
        <v>859</v>
      </c>
      <c r="H25" s="21">
        <v>744</v>
      </c>
      <c r="I25" s="21">
        <v>901</v>
      </c>
      <c r="J25" s="21">
        <v>662</v>
      </c>
      <c r="K25" s="21">
        <v>521</v>
      </c>
      <c r="L25" s="21">
        <v>553</v>
      </c>
      <c r="M25" s="21">
        <v>548</v>
      </c>
      <c r="N25" s="21">
        <v>587</v>
      </c>
      <c r="O25" s="56">
        <v>571</v>
      </c>
      <c r="P25" s="108">
        <v>576</v>
      </c>
      <c r="Q25" s="108">
        <v>536</v>
      </c>
      <c r="R25" s="108">
        <v>561</v>
      </c>
      <c r="S25" s="108">
        <f t="shared" si="0"/>
        <v>25</v>
      </c>
      <c r="T25" s="311">
        <f t="shared" si="1"/>
        <v>4.6641791044776122E-2</v>
      </c>
      <c r="U25" s="234"/>
    </row>
    <row r="26" spans="1:21" ht="20.100000000000001" customHeight="1" x14ac:dyDescent="0.2">
      <c r="A26" s="20" t="s">
        <v>21</v>
      </c>
      <c r="B26" s="24">
        <v>1803</v>
      </c>
      <c r="C26" s="24">
        <v>1826</v>
      </c>
      <c r="D26" s="24">
        <v>1727</v>
      </c>
      <c r="E26" s="24">
        <v>1637</v>
      </c>
      <c r="F26" s="24">
        <v>1521</v>
      </c>
      <c r="G26" s="21">
        <v>1452</v>
      </c>
      <c r="H26" s="21">
        <v>1370</v>
      </c>
      <c r="I26" s="21">
        <v>1066</v>
      </c>
      <c r="J26" s="21">
        <v>766</v>
      </c>
      <c r="K26" s="21">
        <v>708</v>
      </c>
      <c r="L26" s="21">
        <v>661</v>
      </c>
      <c r="M26" s="21">
        <v>736</v>
      </c>
      <c r="N26" s="21">
        <v>783</v>
      </c>
      <c r="O26" s="56">
        <v>743</v>
      </c>
      <c r="P26" s="108">
        <v>762</v>
      </c>
      <c r="Q26" s="108">
        <v>1045</v>
      </c>
      <c r="R26" s="108">
        <v>1031</v>
      </c>
      <c r="S26" s="108">
        <f t="shared" si="0"/>
        <v>-14</v>
      </c>
      <c r="T26" s="311">
        <f t="shared" si="1"/>
        <v>-1.3397129186602871E-2</v>
      </c>
      <c r="U26" s="234"/>
    </row>
    <row r="27" spans="1:21" x14ac:dyDescent="0.2">
      <c r="A27" s="20" t="s">
        <v>22</v>
      </c>
      <c r="B27" s="24">
        <v>2670</v>
      </c>
      <c r="C27" s="24">
        <v>3124</v>
      </c>
      <c r="D27" s="24">
        <v>3996</v>
      </c>
      <c r="E27" s="24">
        <v>4091</v>
      </c>
      <c r="F27" s="24">
        <v>3747</v>
      </c>
      <c r="G27" s="21">
        <v>3543</v>
      </c>
      <c r="H27" s="21">
        <v>3501</v>
      </c>
      <c r="I27" s="21">
        <v>3004</v>
      </c>
      <c r="J27" s="21">
        <v>2477</v>
      </c>
      <c r="K27" s="21">
        <v>2212</v>
      </c>
      <c r="L27" s="21">
        <v>2093</v>
      </c>
      <c r="M27" s="21">
        <v>1871</v>
      </c>
      <c r="N27" s="21">
        <v>1959</v>
      </c>
      <c r="O27" s="56">
        <v>1901</v>
      </c>
      <c r="P27" s="108">
        <v>1894</v>
      </c>
      <c r="Q27" s="108">
        <v>2141</v>
      </c>
      <c r="R27" s="108">
        <v>2366</v>
      </c>
      <c r="S27" s="108">
        <f t="shared" si="0"/>
        <v>225</v>
      </c>
      <c r="T27" s="311">
        <f t="shared" si="1"/>
        <v>0.10509107893507706</v>
      </c>
      <c r="U27" s="234"/>
    </row>
    <row r="28" spans="1:21" x14ac:dyDescent="0.2">
      <c r="A28" s="20" t="s">
        <v>23</v>
      </c>
      <c r="B28" s="24">
        <v>147</v>
      </c>
      <c r="C28" s="24">
        <v>166</v>
      </c>
      <c r="D28" s="24">
        <v>210</v>
      </c>
      <c r="E28" s="24">
        <v>201</v>
      </c>
      <c r="F28" s="24">
        <v>237</v>
      </c>
      <c r="G28" s="21">
        <v>137</v>
      </c>
      <c r="H28" s="21">
        <v>100</v>
      </c>
      <c r="I28" s="21">
        <v>137</v>
      </c>
      <c r="J28" s="21">
        <v>144</v>
      </c>
      <c r="K28" s="21">
        <v>153</v>
      </c>
      <c r="L28" s="21">
        <v>107</v>
      </c>
      <c r="M28" s="21">
        <v>106</v>
      </c>
      <c r="N28" s="21">
        <v>85</v>
      </c>
      <c r="O28" s="56">
        <v>98</v>
      </c>
      <c r="P28" s="108">
        <v>125</v>
      </c>
      <c r="Q28" s="108">
        <v>118</v>
      </c>
      <c r="R28" s="108">
        <v>133</v>
      </c>
      <c r="S28" s="108">
        <f t="shared" si="0"/>
        <v>15</v>
      </c>
      <c r="T28" s="311">
        <f t="shared" si="1"/>
        <v>0.1271186440677966</v>
      </c>
      <c r="U28" s="234"/>
    </row>
    <row r="29" spans="1:21" x14ac:dyDescent="0.2">
      <c r="A29" s="20" t="s">
        <v>24</v>
      </c>
      <c r="B29" s="24">
        <v>1219</v>
      </c>
      <c r="C29" s="24">
        <v>1452</v>
      </c>
      <c r="D29" s="24">
        <v>1467</v>
      </c>
      <c r="E29" s="24">
        <v>1347</v>
      </c>
      <c r="F29" s="24">
        <v>987</v>
      </c>
      <c r="G29" s="21">
        <v>1222</v>
      </c>
      <c r="H29" s="21">
        <v>1096</v>
      </c>
      <c r="I29" s="21">
        <v>1030</v>
      </c>
      <c r="J29" s="21">
        <v>1128</v>
      </c>
      <c r="K29" s="21">
        <v>978</v>
      </c>
      <c r="L29" s="21">
        <v>909</v>
      </c>
      <c r="M29" s="21">
        <v>824</v>
      </c>
      <c r="N29" s="21">
        <v>826</v>
      </c>
      <c r="O29" s="56">
        <v>898</v>
      </c>
      <c r="P29" s="108">
        <v>825</v>
      </c>
      <c r="Q29" s="108">
        <v>1000</v>
      </c>
      <c r="R29" s="108">
        <v>942</v>
      </c>
      <c r="S29" s="108">
        <f t="shared" si="0"/>
        <v>-58</v>
      </c>
      <c r="T29" s="311">
        <f t="shared" si="1"/>
        <v>-5.8000000000000003E-2</v>
      </c>
      <c r="U29" s="234"/>
    </row>
    <row r="30" spans="1:21" ht="20.100000000000001" customHeight="1" x14ac:dyDescent="0.2">
      <c r="A30" s="20" t="s">
        <v>25</v>
      </c>
      <c r="B30" s="24">
        <v>1017</v>
      </c>
      <c r="C30" s="24">
        <v>1407</v>
      </c>
      <c r="D30" s="24">
        <v>1651</v>
      </c>
      <c r="E30" s="24">
        <v>1493</v>
      </c>
      <c r="F30" s="24">
        <v>1638</v>
      </c>
      <c r="G30" s="21">
        <v>1064</v>
      </c>
      <c r="H30" s="21">
        <v>1272</v>
      </c>
      <c r="I30" s="21">
        <v>1250</v>
      </c>
      <c r="J30" s="21">
        <v>1253</v>
      </c>
      <c r="K30" s="21">
        <v>1189</v>
      </c>
      <c r="L30" s="21">
        <v>1102</v>
      </c>
      <c r="M30" s="21">
        <v>974</v>
      </c>
      <c r="N30" s="21">
        <v>838</v>
      </c>
      <c r="O30" s="56">
        <v>843</v>
      </c>
      <c r="P30" s="108">
        <v>776</v>
      </c>
      <c r="Q30" s="108">
        <v>860</v>
      </c>
      <c r="R30" s="108">
        <v>848</v>
      </c>
      <c r="S30" s="108">
        <f t="shared" si="0"/>
        <v>-12</v>
      </c>
      <c r="T30" s="311">
        <f t="shared" si="1"/>
        <v>-1.3953488372093023E-2</v>
      </c>
      <c r="U30" s="234"/>
    </row>
    <row r="31" spans="1:21" x14ac:dyDescent="0.2">
      <c r="A31" s="20" t="s">
        <v>26</v>
      </c>
      <c r="B31" s="24">
        <v>596</v>
      </c>
      <c r="C31" s="24">
        <v>861</v>
      </c>
      <c r="D31" s="24">
        <v>802</v>
      </c>
      <c r="E31" s="24">
        <v>991</v>
      </c>
      <c r="F31" s="24">
        <v>987</v>
      </c>
      <c r="G31" s="21">
        <v>1093</v>
      </c>
      <c r="H31" s="21">
        <v>1067</v>
      </c>
      <c r="I31" s="21">
        <v>972</v>
      </c>
      <c r="J31" s="21">
        <v>862</v>
      </c>
      <c r="K31" s="21">
        <v>542</v>
      </c>
      <c r="L31" s="21">
        <v>637</v>
      </c>
      <c r="M31" s="21">
        <v>679</v>
      </c>
      <c r="N31" s="21">
        <v>650</v>
      </c>
      <c r="O31" s="56">
        <v>623</v>
      </c>
      <c r="P31" s="108">
        <v>689</v>
      </c>
      <c r="Q31" s="108">
        <v>696</v>
      </c>
      <c r="R31" s="108">
        <v>735</v>
      </c>
      <c r="S31" s="108">
        <f t="shared" si="0"/>
        <v>39</v>
      </c>
      <c r="T31" s="311">
        <f t="shared" si="1"/>
        <v>5.6034482758620691E-2</v>
      </c>
      <c r="U31" s="234"/>
    </row>
    <row r="32" spans="1:21" x14ac:dyDescent="0.2">
      <c r="A32" s="20" t="s">
        <v>27</v>
      </c>
      <c r="B32" s="24">
        <v>166</v>
      </c>
      <c r="C32" s="24">
        <v>187</v>
      </c>
      <c r="D32" s="24">
        <v>163</v>
      </c>
      <c r="E32" s="24">
        <v>191</v>
      </c>
      <c r="F32" s="24">
        <v>228</v>
      </c>
      <c r="G32" s="21">
        <v>241</v>
      </c>
      <c r="H32" s="21">
        <v>268</v>
      </c>
      <c r="I32" s="21">
        <v>266</v>
      </c>
      <c r="J32" s="21">
        <v>270</v>
      </c>
      <c r="K32" s="21">
        <v>202</v>
      </c>
      <c r="L32" s="21">
        <v>151</v>
      </c>
      <c r="M32" s="21">
        <v>145</v>
      </c>
      <c r="N32" s="21">
        <v>152</v>
      </c>
      <c r="O32" s="56">
        <v>122</v>
      </c>
      <c r="P32" s="108">
        <v>114</v>
      </c>
      <c r="Q32" s="108">
        <v>127</v>
      </c>
      <c r="R32" s="108">
        <v>117</v>
      </c>
      <c r="S32" s="108">
        <f t="shared" si="0"/>
        <v>-10</v>
      </c>
      <c r="T32" s="311">
        <f t="shared" si="1"/>
        <v>-7.874015748031496E-2</v>
      </c>
      <c r="U32" s="234"/>
    </row>
    <row r="33" spans="1:21" x14ac:dyDescent="0.2">
      <c r="A33" s="20" t="s">
        <v>28</v>
      </c>
      <c r="B33" s="24">
        <v>986</v>
      </c>
      <c r="C33" s="24">
        <v>1021</v>
      </c>
      <c r="D33" s="24">
        <v>1081</v>
      </c>
      <c r="E33" s="24">
        <v>1030</v>
      </c>
      <c r="F33" s="24">
        <v>963</v>
      </c>
      <c r="G33" s="21">
        <v>918</v>
      </c>
      <c r="H33" s="21">
        <v>906</v>
      </c>
      <c r="I33" s="21">
        <v>962</v>
      </c>
      <c r="J33" s="21">
        <v>909</v>
      </c>
      <c r="K33" s="21">
        <v>946</v>
      </c>
      <c r="L33" s="21">
        <v>857</v>
      </c>
      <c r="M33" s="21">
        <v>741</v>
      </c>
      <c r="N33" s="21">
        <v>702</v>
      </c>
      <c r="O33" s="56">
        <v>735</v>
      </c>
      <c r="P33" s="108">
        <v>723</v>
      </c>
      <c r="Q33" s="108">
        <v>761</v>
      </c>
      <c r="R33" s="108">
        <v>871</v>
      </c>
      <c r="S33" s="108">
        <f t="shared" si="0"/>
        <v>110</v>
      </c>
      <c r="T33" s="311">
        <f t="shared" si="1"/>
        <v>0.14454664914586071</v>
      </c>
      <c r="U33" s="234"/>
    </row>
    <row r="34" spans="1:21" ht="20.100000000000001" customHeight="1" x14ac:dyDescent="0.2">
      <c r="A34" s="20" t="s">
        <v>29</v>
      </c>
      <c r="B34" s="24">
        <v>2363</v>
      </c>
      <c r="C34" s="24">
        <v>2495</v>
      </c>
      <c r="D34" s="24">
        <v>2279</v>
      </c>
      <c r="E34" s="24">
        <v>2411</v>
      </c>
      <c r="F34" s="24">
        <v>2405</v>
      </c>
      <c r="G34" s="21">
        <v>2736</v>
      </c>
      <c r="H34" s="21">
        <v>3032</v>
      </c>
      <c r="I34" s="21">
        <v>3123</v>
      </c>
      <c r="J34" s="21">
        <v>2935</v>
      </c>
      <c r="K34" s="21">
        <v>2314</v>
      </c>
      <c r="L34" s="21">
        <v>2095</v>
      </c>
      <c r="M34" s="21">
        <v>2131</v>
      </c>
      <c r="N34" s="21">
        <v>1907</v>
      </c>
      <c r="O34" s="56">
        <v>1894</v>
      </c>
      <c r="P34" s="108">
        <v>2009</v>
      </c>
      <c r="Q34" s="108">
        <v>1989</v>
      </c>
      <c r="R34" s="108">
        <v>1926</v>
      </c>
      <c r="S34" s="108">
        <f t="shared" si="0"/>
        <v>-63</v>
      </c>
      <c r="T34" s="311">
        <f t="shared" si="1"/>
        <v>-3.1674208144796379E-2</v>
      </c>
      <c r="U34" s="234"/>
    </row>
    <row r="35" spans="1:21" x14ac:dyDescent="0.2">
      <c r="A35" s="20" t="s">
        <v>30</v>
      </c>
      <c r="B35" s="24">
        <v>848</v>
      </c>
      <c r="C35" s="24">
        <v>856</v>
      </c>
      <c r="D35" s="24">
        <v>1037</v>
      </c>
      <c r="E35" s="24">
        <v>1062</v>
      </c>
      <c r="F35" s="24">
        <v>1095</v>
      </c>
      <c r="G35" s="21">
        <v>887</v>
      </c>
      <c r="H35" s="21">
        <v>929</v>
      </c>
      <c r="I35" s="21">
        <v>958</v>
      </c>
      <c r="J35" s="21">
        <v>711</v>
      </c>
      <c r="K35" s="21">
        <v>473</v>
      </c>
      <c r="L35" s="21">
        <v>355</v>
      </c>
      <c r="M35" s="21">
        <v>339</v>
      </c>
      <c r="N35" s="21">
        <v>423</v>
      </c>
      <c r="O35" s="56">
        <v>585</v>
      </c>
      <c r="P35" s="108">
        <v>634</v>
      </c>
      <c r="Q35" s="108">
        <v>600</v>
      </c>
      <c r="R35" s="108">
        <v>634</v>
      </c>
      <c r="S35" s="108">
        <f t="shared" si="0"/>
        <v>34</v>
      </c>
      <c r="T35" s="311">
        <f t="shared" si="1"/>
        <v>5.6666666666666664E-2</v>
      </c>
      <c r="U35" s="234"/>
    </row>
    <row r="36" spans="1:21" x14ac:dyDescent="0.2">
      <c r="A36" s="20" t="s">
        <v>31</v>
      </c>
      <c r="B36" s="24">
        <v>1256</v>
      </c>
      <c r="C36" s="24">
        <v>1230</v>
      </c>
      <c r="D36" s="24">
        <v>1412</v>
      </c>
      <c r="E36" s="24">
        <v>2241</v>
      </c>
      <c r="F36" s="24">
        <v>2403</v>
      </c>
      <c r="G36" s="21">
        <v>2250</v>
      </c>
      <c r="H36" s="21">
        <v>2140</v>
      </c>
      <c r="I36" s="21">
        <v>2092</v>
      </c>
      <c r="J36" s="21">
        <v>2000</v>
      </c>
      <c r="K36" s="21">
        <v>1545</v>
      </c>
      <c r="L36" s="21">
        <v>1364</v>
      </c>
      <c r="M36" s="21">
        <v>1368</v>
      </c>
      <c r="N36" s="21">
        <v>1249</v>
      </c>
      <c r="O36" s="56">
        <v>1124</v>
      </c>
      <c r="P36" s="108">
        <v>1135</v>
      </c>
      <c r="Q36" s="108">
        <v>1048</v>
      </c>
      <c r="R36" s="108">
        <v>1037</v>
      </c>
      <c r="S36" s="108">
        <f t="shared" si="0"/>
        <v>-11</v>
      </c>
      <c r="T36" s="311">
        <f t="shared" si="1"/>
        <v>-1.049618320610687E-2</v>
      </c>
      <c r="U36" s="234"/>
    </row>
    <row r="37" spans="1:21" x14ac:dyDescent="0.2">
      <c r="A37" s="22" t="s">
        <v>32</v>
      </c>
      <c r="B37" s="25">
        <v>1667</v>
      </c>
      <c r="C37" s="25">
        <v>1885</v>
      </c>
      <c r="D37" s="25">
        <v>1964</v>
      </c>
      <c r="E37" s="25">
        <v>1979</v>
      </c>
      <c r="F37" s="25">
        <v>2064</v>
      </c>
      <c r="G37" s="23">
        <v>1657</v>
      </c>
      <c r="H37" s="23">
        <v>1751</v>
      </c>
      <c r="I37" s="23">
        <v>1761</v>
      </c>
      <c r="J37" s="23">
        <v>1932</v>
      </c>
      <c r="K37" s="23">
        <v>1725</v>
      </c>
      <c r="L37" s="23">
        <v>1411</v>
      </c>
      <c r="M37" s="23">
        <v>1291</v>
      </c>
      <c r="N37" s="23">
        <v>1336</v>
      </c>
      <c r="O37" s="60">
        <v>1364</v>
      </c>
      <c r="P37" s="109">
        <v>1363</v>
      </c>
      <c r="Q37" s="109">
        <v>1527</v>
      </c>
      <c r="R37" s="109">
        <v>1516</v>
      </c>
      <c r="S37" s="109">
        <f t="shared" si="0"/>
        <v>-11</v>
      </c>
      <c r="T37" s="312">
        <f t="shared" si="1"/>
        <v>-7.2036673215455137E-3</v>
      </c>
      <c r="U37" s="234"/>
    </row>
    <row r="38" spans="1:21" ht="23.25" customHeight="1" x14ac:dyDescent="0.2">
      <c r="A38" s="643" t="s">
        <v>146</v>
      </c>
      <c r="B38" s="643"/>
      <c r="C38" s="643"/>
      <c r="D38" s="643"/>
      <c r="E38" s="643"/>
      <c r="F38" s="643"/>
      <c r="G38" s="643"/>
      <c r="H38" s="643"/>
      <c r="I38" s="643"/>
      <c r="J38" s="643"/>
      <c r="K38" s="643"/>
      <c r="L38" s="643"/>
      <c r="M38" s="643"/>
      <c r="N38" s="643"/>
      <c r="O38" s="643"/>
      <c r="P38" s="643"/>
      <c r="Q38" s="643"/>
      <c r="R38" s="643"/>
      <c r="S38" s="643"/>
      <c r="T38" s="643"/>
    </row>
    <row r="39" spans="1:21" customFormat="1" x14ac:dyDescent="0.2">
      <c r="A39" s="11"/>
      <c r="O39" s="58"/>
      <c r="P39" s="58"/>
      <c r="Q39" s="58"/>
      <c r="R39" s="58"/>
    </row>
    <row r="40" spans="1:21" customFormat="1" x14ac:dyDescent="0.2">
      <c r="F40" s="43"/>
      <c r="G40" s="43"/>
      <c r="H40" s="43"/>
      <c r="I40" s="223"/>
      <c r="O40" s="58"/>
      <c r="P40" s="58"/>
      <c r="Q40" s="58"/>
      <c r="R40" s="58"/>
    </row>
    <row r="41" spans="1:21" customFormat="1" x14ac:dyDescent="0.2">
      <c r="O41" s="58"/>
      <c r="P41" s="58"/>
      <c r="Q41" s="58"/>
      <c r="R41" s="58"/>
    </row>
  </sheetData>
  <mergeCells count="20">
    <mergeCell ref="S3:T3"/>
    <mergeCell ref="A38:T38"/>
    <mergeCell ref="G3:G4"/>
    <mergeCell ref="H3:H4"/>
    <mergeCell ref="I3:I4"/>
    <mergeCell ref="J3:J4"/>
    <mergeCell ref="K3:K4"/>
    <mergeCell ref="L3:L4"/>
    <mergeCell ref="P3:P4"/>
    <mergeCell ref="F3:F4"/>
    <mergeCell ref="M3:M4"/>
    <mergeCell ref="O3:O4"/>
    <mergeCell ref="A3:A4"/>
    <mergeCell ref="B3:B4"/>
    <mergeCell ref="C3:C4"/>
    <mergeCell ref="D3:D4"/>
    <mergeCell ref="E3:E4"/>
    <mergeCell ref="N3:N4"/>
    <mergeCell ref="R3:R4"/>
    <mergeCell ref="Q3:Q4"/>
  </mergeCells>
  <hyperlinks>
    <hyperlink ref="T1" location="Contents!A1" display="Back to contents"/>
  </hyperlinks>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40"/>
  <sheetViews>
    <sheetView topLeftCell="A16" workbookViewId="0">
      <selection activeCell="A41" sqref="A41"/>
    </sheetView>
  </sheetViews>
  <sheetFormatPr defaultColWidth="8.85546875" defaultRowHeight="12.75" x14ac:dyDescent="0.2"/>
  <cols>
    <col min="1" max="1" customWidth="true" width="22.42578125" collapsed="false"/>
    <col min="2" max="8" customWidth="true" width="15.85546875" collapsed="false"/>
    <col min="9" max="9" customWidth="true" style="464" width="5.0" collapsed="false"/>
    <col min="10" max="12" customWidth="true" width="15.85546875" collapsed="false"/>
    <col min="14" max="14" customWidth="true" width="12.42578125" collapsed="false"/>
    <col min="15" max="16" customWidth="true" width="10.85546875" collapsed="false"/>
  </cols>
  <sheetData>
    <row r="1" spans="1:19" x14ac:dyDescent="0.2">
      <c r="A1" s="228" t="s">
        <v>419</v>
      </c>
      <c r="P1" s="467"/>
    </row>
    <row r="2" spans="1:19" x14ac:dyDescent="0.2">
      <c r="A2" t="s">
        <v>392</v>
      </c>
      <c r="P2" s="467"/>
    </row>
    <row r="3" spans="1:19" x14ac:dyDescent="0.2">
      <c r="N3" s="716" t="s">
        <v>393</v>
      </c>
      <c r="O3" s="717"/>
      <c r="P3" s="718"/>
    </row>
    <row r="4" spans="1:19" x14ac:dyDescent="0.2">
      <c r="B4" s="712" t="s">
        <v>328</v>
      </c>
      <c r="C4" s="712"/>
      <c r="D4" s="712"/>
      <c r="E4" s="712"/>
      <c r="F4" s="712"/>
      <c r="G4" s="712"/>
      <c r="H4" s="712"/>
      <c r="I4" s="712"/>
      <c r="J4" s="712"/>
      <c r="K4" s="712"/>
      <c r="L4" s="712"/>
      <c r="N4" s="719" t="s">
        <v>329</v>
      </c>
      <c r="O4" s="720" t="s">
        <v>330</v>
      </c>
      <c r="P4" s="719" t="s">
        <v>331</v>
      </c>
      <c r="Q4" s="506"/>
    </row>
    <row r="5" spans="1:19" ht="41.25" customHeight="1" x14ac:dyDescent="0.2">
      <c r="A5" s="454"/>
      <c r="B5" s="507" t="s">
        <v>303</v>
      </c>
      <c r="C5" s="507" t="s">
        <v>304</v>
      </c>
      <c r="D5" s="507" t="s">
        <v>305</v>
      </c>
      <c r="E5" s="507" t="s">
        <v>306</v>
      </c>
      <c r="F5" s="507" t="s">
        <v>34</v>
      </c>
      <c r="G5" s="507" t="s">
        <v>307</v>
      </c>
      <c r="H5" s="507" t="s">
        <v>354</v>
      </c>
      <c r="I5" s="508"/>
      <c r="J5" s="509" t="s">
        <v>332</v>
      </c>
      <c r="K5" s="509" t="s">
        <v>333</v>
      </c>
      <c r="L5" s="509" t="s">
        <v>334</v>
      </c>
      <c r="N5" s="719"/>
      <c r="O5" s="720"/>
      <c r="P5" s="719"/>
      <c r="Q5" s="506"/>
      <c r="S5" s="467"/>
    </row>
    <row r="6" spans="1:19" x14ac:dyDescent="0.2">
      <c r="A6" s="454" t="s">
        <v>33</v>
      </c>
      <c r="B6" s="491">
        <v>165.48953722334005</v>
      </c>
      <c r="C6" s="491">
        <v>204.93688029020555</v>
      </c>
      <c r="D6" s="491">
        <v>172.29370629370629</v>
      </c>
      <c r="E6" s="491">
        <v>262.78918918918919</v>
      </c>
      <c r="F6" s="491">
        <v>183.95127610208817</v>
      </c>
      <c r="G6" s="491">
        <v>262.60349127182047</v>
      </c>
      <c r="H6" s="491">
        <v>81.411764705882348</v>
      </c>
      <c r="I6" s="510"/>
      <c r="J6" s="511">
        <v>179.50387453018422</v>
      </c>
      <c r="K6" s="511">
        <v>218.97051822010621</v>
      </c>
      <c r="L6" s="511">
        <v>166.28811659192826</v>
      </c>
      <c r="N6" s="474">
        <f>'Table 24'!S8</f>
        <v>21550</v>
      </c>
      <c r="O6" s="475">
        <f>SUM('Table 24'!L8,'Table 24'!N8,'Table 24'!P8)</f>
        <v>16055</v>
      </c>
      <c r="P6" s="474">
        <f>SUM('Table 24'!M8,'Table 24'!O8,'Table 24'!Q8)</f>
        <v>5460</v>
      </c>
    </row>
    <row r="7" spans="1:19" x14ac:dyDescent="0.2">
      <c r="A7" s="454" t="s">
        <v>1</v>
      </c>
      <c r="B7" s="491">
        <v>142.02799552071667</v>
      </c>
      <c r="C7" s="491">
        <v>117.05681818181819</v>
      </c>
      <c r="D7" s="491">
        <v>128.1</v>
      </c>
      <c r="E7" s="491">
        <v>103</v>
      </c>
      <c r="F7" s="491">
        <v>134.75</v>
      </c>
      <c r="G7" s="491">
        <v>119.9047619047619</v>
      </c>
      <c r="H7" s="491" t="s">
        <v>196</v>
      </c>
      <c r="I7" s="510"/>
      <c r="J7" s="511">
        <v>137.14705882352942</v>
      </c>
      <c r="K7" s="511">
        <v>116.66666666666667</v>
      </c>
      <c r="L7" s="511">
        <v>141.78032786885245</v>
      </c>
      <c r="N7" s="227">
        <f>'Table 24'!S9</f>
        <v>1120</v>
      </c>
      <c r="O7" s="510">
        <f>SUM('Table 24'!L9,'Table 24'!N9,'Table 24'!P9)</f>
        <v>915</v>
      </c>
      <c r="P7" s="512">
        <f>SUM('Table 24'!M9,'Table 24'!O9,'Table 24'!Q9)</f>
        <v>205</v>
      </c>
    </row>
    <row r="8" spans="1:19" x14ac:dyDescent="0.2">
      <c r="A8" s="454" t="s">
        <v>2</v>
      </c>
      <c r="B8" s="491">
        <v>157.09045226130652</v>
      </c>
      <c r="C8" s="491">
        <v>142.38709677419354</v>
      </c>
      <c r="D8" s="491">
        <v>137.34146341463415</v>
      </c>
      <c r="E8" s="491">
        <v>129.65789473684211</v>
      </c>
      <c r="F8" s="491">
        <v>96.928571428571431</v>
      </c>
      <c r="G8" s="491">
        <v>224.44444444444446</v>
      </c>
      <c r="H8" s="491" t="s">
        <v>196</v>
      </c>
      <c r="I8" s="510"/>
      <c r="J8" s="511">
        <v>151.97658079625293</v>
      </c>
      <c r="K8" s="511">
        <v>143.64851485148515</v>
      </c>
      <c r="L8" s="511">
        <v>154.55674846625766</v>
      </c>
      <c r="N8" s="227">
        <f>'Table 24'!S10</f>
        <v>855</v>
      </c>
      <c r="O8" s="510">
        <f>SUM('Table 24'!L10,'Table 24'!N10,'Table 24'!P10)</f>
        <v>650</v>
      </c>
      <c r="P8" s="512">
        <f>SUM('Table 24'!M10,'Table 24'!O10,'Table 24'!Q10)</f>
        <v>205</v>
      </c>
    </row>
    <row r="9" spans="1:19" x14ac:dyDescent="0.2">
      <c r="A9" s="454" t="s">
        <v>3</v>
      </c>
      <c r="B9" s="491">
        <v>193.33165829145727</v>
      </c>
      <c r="C9" s="491">
        <v>129.90322580645162</v>
      </c>
      <c r="D9" s="491">
        <v>185</v>
      </c>
      <c r="E9" s="491">
        <v>137.5</v>
      </c>
      <c r="F9" s="491">
        <v>147.42857142857142</v>
      </c>
      <c r="G9" s="491">
        <v>176.4</v>
      </c>
      <c r="H9" s="491" t="s">
        <v>196</v>
      </c>
      <c r="I9" s="510"/>
      <c r="J9" s="511">
        <v>181.45210727969348</v>
      </c>
      <c r="K9" s="511">
        <v>136.64583333333334</v>
      </c>
      <c r="L9" s="511">
        <v>191.54929577464787</v>
      </c>
      <c r="N9" s="227">
        <f>'Table 24'!S11</f>
        <v>260</v>
      </c>
      <c r="O9" s="510">
        <f>SUM('Table 24'!L11,'Table 24'!N11,'Table 24'!P11)</f>
        <v>210</v>
      </c>
      <c r="P9" s="512">
        <f>SUM('Table 24'!M11,'Table 24'!O11,'Table 24'!Q11)</f>
        <v>45</v>
      </c>
      <c r="Q9" s="506"/>
    </row>
    <row r="10" spans="1:19" x14ac:dyDescent="0.2">
      <c r="A10" s="454" t="s">
        <v>4</v>
      </c>
      <c r="B10" s="491">
        <v>192.41044776119404</v>
      </c>
      <c r="C10" s="491">
        <v>223.68965517241378</v>
      </c>
      <c r="D10" s="491">
        <v>109.25</v>
      </c>
      <c r="E10" s="491">
        <v>258.38461538461536</v>
      </c>
      <c r="F10" s="491">
        <v>229</v>
      </c>
      <c r="G10" s="491">
        <v>45</v>
      </c>
      <c r="H10" s="491" t="s">
        <v>196</v>
      </c>
      <c r="I10" s="510"/>
      <c r="J10" s="511">
        <v>197.58115183246073</v>
      </c>
      <c r="K10" s="511">
        <v>225.81818181818181</v>
      </c>
      <c r="L10" s="511">
        <v>189.12925170068027</v>
      </c>
      <c r="N10" s="227">
        <f>'Table 24'!S12</f>
        <v>190</v>
      </c>
      <c r="O10" s="510">
        <f>SUM('Table 24'!L12,'Table 24'!N12,'Table 24'!P12)</f>
        <v>150</v>
      </c>
      <c r="P10" s="512">
        <f>SUM('Table 24'!M12,'Table 24'!O12,'Table 24'!Q12)</f>
        <v>45</v>
      </c>
      <c r="Q10" s="506"/>
    </row>
    <row r="11" spans="1:19" x14ac:dyDescent="0.2">
      <c r="A11" s="454" t="s">
        <v>5</v>
      </c>
      <c r="B11" s="491">
        <v>151.35797665369651</v>
      </c>
      <c r="C11" s="491">
        <v>131.9433962264151</v>
      </c>
      <c r="D11" s="491">
        <v>98.1</v>
      </c>
      <c r="E11" s="491">
        <v>113.42857142857143</v>
      </c>
      <c r="F11" s="491">
        <v>140.33333333333334</v>
      </c>
      <c r="G11" s="491">
        <v>155.83333333333334</v>
      </c>
      <c r="H11" s="491" t="s">
        <v>196</v>
      </c>
      <c r="I11" s="510"/>
      <c r="J11" s="511">
        <v>145.85250737463127</v>
      </c>
      <c r="K11" s="511">
        <v>132.15151515151516</v>
      </c>
      <c r="L11" s="511">
        <v>149.16483516483515</v>
      </c>
      <c r="N11" s="227">
        <f>'Table 24'!S13</f>
        <v>340</v>
      </c>
      <c r="O11" s="510">
        <f>SUM('Table 24'!L13,'Table 24'!N13,'Table 24'!P13)</f>
        <v>270</v>
      </c>
      <c r="P11" s="512">
        <f>SUM('Table 24'!M13,'Table 24'!O13,'Table 24'!Q13)</f>
        <v>65</v>
      </c>
      <c r="Q11" s="506"/>
    </row>
    <row r="12" spans="1:19" x14ac:dyDescent="0.2">
      <c r="A12" s="454" t="s">
        <v>6</v>
      </c>
      <c r="B12" s="491">
        <v>106.28409090909091</v>
      </c>
      <c r="C12" s="491">
        <v>108.84615384615384</v>
      </c>
      <c r="D12" s="491">
        <v>93.92307692307692</v>
      </c>
      <c r="E12" s="491">
        <v>123.7</v>
      </c>
      <c r="F12" s="491">
        <v>116.57142857142857</v>
      </c>
      <c r="G12" s="491">
        <v>57</v>
      </c>
      <c r="H12" s="491" t="s">
        <v>196</v>
      </c>
      <c r="I12" s="510"/>
      <c r="J12" s="511">
        <v>106.66231343283582</v>
      </c>
      <c r="K12" s="511">
        <v>110.11842105263158</v>
      </c>
      <c r="L12" s="511">
        <v>106.09130434782608</v>
      </c>
      <c r="N12" s="227">
        <f>'Table 24'!S14</f>
        <v>535</v>
      </c>
      <c r="O12" s="510">
        <f>SUM('Table 24'!L14,'Table 24'!N14,'Table 24'!P14)</f>
        <v>460</v>
      </c>
      <c r="P12" s="512">
        <f>SUM('Table 24'!M14,'Table 24'!O14,'Table 24'!Q14)</f>
        <v>75</v>
      </c>
      <c r="Q12" s="506"/>
    </row>
    <row r="13" spans="1:19" x14ac:dyDescent="0.2">
      <c r="A13" s="454" t="s">
        <v>7</v>
      </c>
      <c r="B13" s="491">
        <v>113.09403254972875</v>
      </c>
      <c r="C13" s="491">
        <v>174.2882882882883</v>
      </c>
      <c r="D13" s="491">
        <v>125.71428571428571</v>
      </c>
      <c r="E13" s="491">
        <v>350.875</v>
      </c>
      <c r="F13" s="491">
        <v>106</v>
      </c>
      <c r="G13" s="491">
        <v>156.33333333333334</v>
      </c>
      <c r="H13" s="491" t="s">
        <v>196</v>
      </c>
      <c r="I13" s="510"/>
      <c r="J13" s="511">
        <v>131.13333333333333</v>
      </c>
      <c r="K13" s="511">
        <v>203.58156028368793</v>
      </c>
      <c r="L13" s="511">
        <v>113.49050086355786</v>
      </c>
      <c r="N13" s="227">
        <f>'Table 24'!S15</f>
        <v>720</v>
      </c>
      <c r="O13" s="510">
        <f>SUM('Table 24'!L15,'Table 24'!N15,'Table 24'!P15)</f>
        <v>580</v>
      </c>
      <c r="P13" s="512">
        <f>SUM('Table 24'!M15,'Table 24'!O15,'Table 24'!Q15)</f>
        <v>140</v>
      </c>
      <c r="Q13" s="506"/>
    </row>
    <row r="14" spans="1:19" x14ac:dyDescent="0.2">
      <c r="A14" s="454" t="s">
        <v>8</v>
      </c>
      <c r="B14" s="491">
        <v>75.861842105263165</v>
      </c>
      <c r="C14" s="491">
        <v>77.265306122448976</v>
      </c>
      <c r="D14" s="491">
        <v>59.6875</v>
      </c>
      <c r="E14" s="491">
        <v>136.33333333333334</v>
      </c>
      <c r="F14" s="491">
        <v>84.777777777777771</v>
      </c>
      <c r="G14" s="491">
        <v>95.333333333333329</v>
      </c>
      <c r="H14" s="491" t="s">
        <v>196</v>
      </c>
      <c r="I14" s="510"/>
      <c r="J14" s="511">
        <v>76.666666666666671</v>
      </c>
      <c r="K14" s="511">
        <v>84.310344827586206</v>
      </c>
      <c r="L14" s="511">
        <v>75.319148936170208</v>
      </c>
      <c r="N14" s="227">
        <f>'Table 24'!S16</f>
        <v>385</v>
      </c>
      <c r="O14" s="510">
        <f>SUM('Table 24'!L16,'Table 24'!N16,'Table 24'!P16)</f>
        <v>330</v>
      </c>
      <c r="P14" s="512">
        <f>SUM('Table 24'!M16,'Table 24'!O16,'Table 24'!Q16)</f>
        <v>60</v>
      </c>
      <c r="Q14" s="506"/>
    </row>
    <row r="15" spans="1:19" x14ac:dyDescent="0.2">
      <c r="A15" s="454" t="s">
        <v>9</v>
      </c>
      <c r="B15" s="491">
        <v>281.46666666666664</v>
      </c>
      <c r="C15" s="491">
        <v>380.536231884058</v>
      </c>
      <c r="D15" s="491">
        <v>288.66666666666669</v>
      </c>
      <c r="E15" s="491">
        <v>317.5</v>
      </c>
      <c r="F15" s="491">
        <v>138.33333333333334</v>
      </c>
      <c r="G15" s="491">
        <v>403.5</v>
      </c>
      <c r="H15" s="491">
        <v>147</v>
      </c>
      <c r="I15" s="510"/>
      <c r="J15" s="511">
        <v>312.93838862559244</v>
      </c>
      <c r="K15" s="511">
        <v>375.44444444444446</v>
      </c>
      <c r="L15" s="511">
        <v>274.97674418604652</v>
      </c>
      <c r="M15" s="513"/>
      <c r="N15" s="227">
        <f>'Table 24'!S17</f>
        <v>210</v>
      </c>
      <c r="O15" s="510">
        <f>SUM('Table 24'!L17,'Table 24'!N17,'Table 24'!P17)</f>
        <v>130</v>
      </c>
      <c r="P15" s="512">
        <f>SUM('Table 24'!M17,'Table 24'!O17,'Table 24'!Q17)</f>
        <v>85</v>
      </c>
      <c r="Q15" s="506"/>
    </row>
    <row r="16" spans="1:19" x14ac:dyDescent="0.2">
      <c r="A16" s="454" t="s">
        <v>10</v>
      </c>
      <c r="B16" s="491">
        <v>359.39405204460968</v>
      </c>
      <c r="C16" s="491">
        <v>328.52777777777777</v>
      </c>
      <c r="D16" s="491">
        <v>318.33333333333331</v>
      </c>
      <c r="E16" s="491">
        <v>306.40625</v>
      </c>
      <c r="F16" s="491">
        <v>484.88888888888891</v>
      </c>
      <c r="G16" s="491">
        <v>419.93333333333334</v>
      </c>
      <c r="H16" s="491">
        <v>134.25</v>
      </c>
      <c r="I16" s="510"/>
      <c r="J16" s="511">
        <v>349.21538461538461</v>
      </c>
      <c r="K16" s="511">
        <v>332.80645161290323</v>
      </c>
      <c r="L16" s="511">
        <v>360.71283783783781</v>
      </c>
      <c r="M16" s="513"/>
      <c r="N16" s="227">
        <f>'Table 24'!S18</f>
        <v>455</v>
      </c>
      <c r="O16" s="510">
        <f>SUM('Table 24'!L18,'Table 24'!N18,'Table 24'!P18)</f>
        <v>300</v>
      </c>
      <c r="P16" s="512">
        <f>SUM('Table 24'!M18,'Table 24'!O18,'Table 24'!Q18)</f>
        <v>155</v>
      </c>
      <c r="Q16" s="506"/>
    </row>
    <row r="17" spans="1:17" x14ac:dyDescent="0.2">
      <c r="A17" s="454" t="s">
        <v>11</v>
      </c>
      <c r="B17" s="491">
        <v>121.31343283582089</v>
      </c>
      <c r="C17" s="491">
        <v>141.85</v>
      </c>
      <c r="D17" s="491">
        <v>122.33333333333333</v>
      </c>
      <c r="E17" s="491">
        <v>262.60000000000002</v>
      </c>
      <c r="F17" s="491">
        <v>98</v>
      </c>
      <c r="G17" s="491">
        <v>66</v>
      </c>
      <c r="H17" s="491" t="s">
        <v>196</v>
      </c>
      <c r="I17" s="510"/>
      <c r="J17" s="511">
        <v>131.36363636363637</v>
      </c>
      <c r="K17" s="511">
        <v>162.15384615384616</v>
      </c>
      <c r="L17" s="511">
        <v>120.39726027397261</v>
      </c>
      <c r="M17" s="513"/>
      <c r="N17" s="227">
        <f>'Table 24'!S19</f>
        <v>100</v>
      </c>
      <c r="O17" s="510">
        <f>SUM('Table 24'!L19,'Table 24'!N19,'Table 24'!P19)</f>
        <v>75</v>
      </c>
      <c r="P17" s="512">
        <f>SUM('Table 24'!M19,'Table 24'!O19,'Table 24'!Q19)</f>
        <v>25</v>
      </c>
      <c r="Q17" s="506"/>
    </row>
    <row r="18" spans="1:17" x14ac:dyDescent="0.2">
      <c r="A18" s="454" t="s">
        <v>12</v>
      </c>
      <c r="B18" s="491">
        <v>237.4828869047619</v>
      </c>
      <c r="C18" s="491">
        <v>328.84065934065933</v>
      </c>
      <c r="D18" s="491">
        <v>282.41121495327104</v>
      </c>
      <c r="E18" s="491">
        <v>379.20800000000003</v>
      </c>
      <c r="F18" s="491">
        <v>239.21875</v>
      </c>
      <c r="G18" s="491">
        <v>415.32258064516128</v>
      </c>
      <c r="H18" s="491" t="s">
        <v>196</v>
      </c>
      <c r="I18" s="510"/>
      <c r="J18" s="511">
        <v>268.1098352471293</v>
      </c>
      <c r="K18" s="511">
        <v>346.10384615384618</v>
      </c>
      <c r="L18" s="511">
        <v>240.76196898179367</v>
      </c>
      <c r="M18" s="513"/>
      <c r="N18" s="227">
        <f>'Table 24'!S20</f>
        <v>2005</v>
      </c>
      <c r="O18" s="510">
        <f>SUM('Table 24'!L20,'Table 24'!N20,'Table 24'!P20)</f>
        <v>1480</v>
      </c>
      <c r="P18" s="512">
        <f>SUM('Table 24'!M20,'Table 24'!O20,'Table 24'!Q20)</f>
        <v>520</v>
      </c>
      <c r="Q18" s="506"/>
    </row>
    <row r="19" spans="1:17" x14ac:dyDescent="0.2">
      <c r="A19" s="454" t="s">
        <v>13</v>
      </c>
      <c r="B19" s="491">
        <v>296.89999999999998</v>
      </c>
      <c r="C19" s="491">
        <v>323.35714285714283</v>
      </c>
      <c r="D19" s="491">
        <v>166.33333333333334</v>
      </c>
      <c r="E19" s="491">
        <v>323.14285714285717</v>
      </c>
      <c r="F19" s="491" t="s">
        <v>196</v>
      </c>
      <c r="G19" s="491" t="s">
        <v>196</v>
      </c>
      <c r="H19" s="491">
        <v>432</v>
      </c>
      <c r="I19" s="510"/>
      <c r="J19" s="511">
        <v>300.86666666666667</v>
      </c>
      <c r="K19" s="511">
        <v>323.28571428571428</v>
      </c>
      <c r="L19" s="511">
        <v>289.50943396226415</v>
      </c>
      <c r="M19" s="513"/>
      <c r="N19" s="227">
        <f>'Table 24'!S21</f>
        <v>75</v>
      </c>
      <c r="O19" s="510">
        <f>SUM('Table 24'!L21,'Table 24'!N21,'Table 24'!P21)</f>
        <v>55</v>
      </c>
      <c r="P19" s="512">
        <f>SUM('Table 24'!M21,'Table 24'!O21,'Table 24'!Q21)</f>
        <v>20</v>
      </c>
    </row>
    <row r="20" spans="1:17" x14ac:dyDescent="0.2">
      <c r="A20" s="454" t="s">
        <v>14</v>
      </c>
      <c r="B20" s="491">
        <v>109.86590909090908</v>
      </c>
      <c r="C20" s="491">
        <v>142.55555555555554</v>
      </c>
      <c r="D20" s="491">
        <v>106.38461538461539</v>
      </c>
      <c r="E20" s="491">
        <v>136.94736842105263</v>
      </c>
      <c r="F20" s="491">
        <v>113.15789473684211</v>
      </c>
      <c r="G20" s="491">
        <v>164.875</v>
      </c>
      <c r="H20" s="491" t="s">
        <v>196</v>
      </c>
      <c r="I20" s="510"/>
      <c r="J20" s="511">
        <v>118.25801282051282</v>
      </c>
      <c r="K20" s="511">
        <v>144.20394736842104</v>
      </c>
      <c r="L20" s="511">
        <v>109.90254237288136</v>
      </c>
      <c r="M20" s="513"/>
      <c r="N20" s="227">
        <f>'Table 24'!S22</f>
        <v>625</v>
      </c>
      <c r="O20" s="510">
        <f>SUM('Table 24'!L22,'Table 24'!N22,'Table 24'!P22)</f>
        <v>475</v>
      </c>
      <c r="P20" s="512">
        <f>SUM('Table 24'!M22,'Table 24'!O22,'Table 24'!Q22)</f>
        <v>150</v>
      </c>
      <c r="Q20" s="506"/>
    </row>
    <row r="21" spans="1:17" x14ac:dyDescent="0.2">
      <c r="A21" s="454" t="s">
        <v>15</v>
      </c>
      <c r="B21" s="491">
        <v>153.84543325526931</v>
      </c>
      <c r="C21" s="491">
        <v>157.97999999999999</v>
      </c>
      <c r="D21" s="491">
        <v>123.81967213114754</v>
      </c>
      <c r="E21" s="491">
        <v>226.12307692307692</v>
      </c>
      <c r="F21" s="491">
        <v>226.90909090909091</v>
      </c>
      <c r="G21" s="491">
        <v>251.05</v>
      </c>
      <c r="H21" s="491" t="s">
        <v>196</v>
      </c>
      <c r="I21" s="510"/>
      <c r="J21" s="511">
        <v>159.11736716891357</v>
      </c>
      <c r="K21" s="511">
        <v>176.75820895522389</v>
      </c>
      <c r="L21" s="511">
        <v>152.73542116630671</v>
      </c>
      <c r="M21" s="513"/>
      <c r="N21" s="227">
        <f>'Table 24'!S23</f>
        <v>1260</v>
      </c>
      <c r="O21" s="510">
        <f>SUM('Table 24'!L23,'Table 24'!N23,'Table 24'!P23)</f>
        <v>925</v>
      </c>
      <c r="P21" s="512">
        <f>SUM('Table 24'!M23,'Table 24'!O23,'Table 24'!Q23)</f>
        <v>335</v>
      </c>
    </row>
    <row r="22" spans="1:17" x14ac:dyDescent="0.2">
      <c r="A22" s="454" t="s">
        <v>16</v>
      </c>
      <c r="B22" s="491">
        <v>181.46549507072439</v>
      </c>
      <c r="C22" s="491">
        <v>229.55111111111111</v>
      </c>
      <c r="D22" s="491">
        <v>205.77165354330708</v>
      </c>
      <c r="E22" s="491">
        <v>295.85829959514172</v>
      </c>
      <c r="F22" s="491">
        <v>235.92</v>
      </c>
      <c r="G22" s="491">
        <v>400.75409836065575</v>
      </c>
      <c r="H22" s="491">
        <v>5.333333333333333</v>
      </c>
      <c r="I22" s="510"/>
      <c r="J22" s="511">
        <v>204.39420619142288</v>
      </c>
      <c r="K22" s="511">
        <v>256.83621566632758</v>
      </c>
      <c r="L22" s="511">
        <v>184.29428007889547</v>
      </c>
      <c r="M22" s="513"/>
      <c r="N22" s="227">
        <f>'Table 24'!S24</f>
        <v>3520</v>
      </c>
      <c r="O22" s="510">
        <f>SUM('Table 24'!L24,'Table 24'!N24,'Table 24'!P24)</f>
        <v>2535</v>
      </c>
      <c r="P22" s="512">
        <f>SUM('Table 24'!M24,'Table 24'!O24,'Table 24'!Q24)</f>
        <v>980</v>
      </c>
    </row>
    <row r="23" spans="1:17" x14ac:dyDescent="0.2">
      <c r="A23" s="521" t="s">
        <v>17</v>
      </c>
      <c r="B23" s="541">
        <v>259.54342431761785</v>
      </c>
      <c r="C23" s="541">
        <v>256.96453900709218</v>
      </c>
      <c r="D23" s="541">
        <v>226.2439024390244</v>
      </c>
      <c r="E23" s="541">
        <v>292.04761904761904</v>
      </c>
      <c r="F23" s="541">
        <v>216.16666666666666</v>
      </c>
      <c r="G23" s="542">
        <v>265.55555555555554</v>
      </c>
      <c r="H23" s="542" t="s">
        <v>196</v>
      </c>
      <c r="I23" s="514"/>
      <c r="J23" s="543">
        <v>258.36225266362254</v>
      </c>
      <c r="K23" s="543">
        <v>265.06467661691545</v>
      </c>
      <c r="L23" s="543">
        <v>255.40789473684211</v>
      </c>
      <c r="M23" s="58"/>
      <c r="N23" s="227">
        <f>'Table 24'!S25</f>
        <v>655</v>
      </c>
      <c r="O23" s="510">
        <f>SUM('Table 24'!L25,'Table 24'!N25,'Table 24'!P25)</f>
        <v>455</v>
      </c>
      <c r="P23" s="512">
        <f>SUM('Table 24'!M25,'Table 24'!O25,'Table 24'!Q25)</f>
        <v>200</v>
      </c>
    </row>
    <row r="24" spans="1:17" x14ac:dyDescent="0.2">
      <c r="A24" s="454" t="s">
        <v>18</v>
      </c>
      <c r="B24" s="491">
        <v>91.488</v>
      </c>
      <c r="C24" s="491">
        <v>194.6</v>
      </c>
      <c r="D24" s="491">
        <v>145</v>
      </c>
      <c r="E24" s="491" t="s">
        <v>196</v>
      </c>
      <c r="F24" s="491">
        <v>212.5</v>
      </c>
      <c r="G24" s="491">
        <v>302</v>
      </c>
      <c r="H24" s="491">
        <v>106</v>
      </c>
      <c r="I24" s="510"/>
      <c r="J24" s="511">
        <v>103.57246376811594</v>
      </c>
      <c r="K24" s="511">
        <v>242.33333333333334</v>
      </c>
      <c r="L24" s="511">
        <v>93.796875</v>
      </c>
      <c r="N24" s="227">
        <f>'Table 24'!S26</f>
        <v>140</v>
      </c>
      <c r="O24" s="510">
        <f>SUM('Table 24'!L26,'Table 24'!N26,'Table 24'!P26)</f>
        <v>125</v>
      </c>
      <c r="P24" s="512">
        <f>SUM('Table 24'!M26,'Table 24'!O26,'Table 24'!Q26)</f>
        <v>10</v>
      </c>
      <c r="Q24" s="506"/>
    </row>
    <row r="25" spans="1:17" x14ac:dyDescent="0.2">
      <c r="A25" s="454" t="s">
        <v>19</v>
      </c>
      <c r="B25" s="491">
        <v>294.28272251308903</v>
      </c>
      <c r="C25" s="491">
        <v>478.70238095238096</v>
      </c>
      <c r="D25" s="491">
        <v>162</v>
      </c>
      <c r="E25" s="491">
        <v>342</v>
      </c>
      <c r="F25" s="491">
        <v>268.60000000000002</v>
      </c>
      <c r="G25" s="491">
        <v>276.14285714285717</v>
      </c>
      <c r="H25" s="491" t="s">
        <v>196</v>
      </c>
      <c r="I25" s="510"/>
      <c r="J25" s="511">
        <v>346.53666666666669</v>
      </c>
      <c r="K25" s="511">
        <v>449.00970873786406</v>
      </c>
      <c r="L25" s="511">
        <v>292.95939086294419</v>
      </c>
      <c r="N25" s="227">
        <f>'Table 24'!S27</f>
        <v>300</v>
      </c>
      <c r="O25" s="510">
        <f>SUM('Table 24'!L27,'Table 24'!N27,'Table 24'!P27)</f>
        <v>195</v>
      </c>
      <c r="P25" s="512">
        <f>SUM('Table 24'!M27,'Table 24'!O27,'Table 24'!Q27)</f>
        <v>100</v>
      </c>
    </row>
    <row r="26" spans="1:17" x14ac:dyDescent="0.2">
      <c r="A26" s="454" t="s">
        <v>20</v>
      </c>
      <c r="B26" s="491">
        <v>139.86379928315412</v>
      </c>
      <c r="C26" s="491">
        <v>104.95454545454545</v>
      </c>
      <c r="D26" s="491">
        <v>140.94444444444446</v>
      </c>
      <c r="E26" s="491">
        <v>158.07142857142858</v>
      </c>
      <c r="F26" s="491">
        <v>133.16666666666666</v>
      </c>
      <c r="G26" s="491">
        <v>212.3</v>
      </c>
      <c r="H26" s="491">
        <v>9.1999999999999993</v>
      </c>
      <c r="I26" s="510"/>
      <c r="J26" s="511">
        <v>133.27619047619046</v>
      </c>
      <c r="K26" s="511">
        <v>121.17857142857143</v>
      </c>
      <c r="L26" s="511">
        <v>139.79537953795381</v>
      </c>
      <c r="N26" s="227">
        <f>'Table 24'!S28</f>
        <v>420</v>
      </c>
      <c r="O26" s="510">
        <f>SUM('Table 24'!L28,'Table 24'!N28,'Table 24'!P28)</f>
        <v>305</v>
      </c>
      <c r="P26" s="512">
        <f>SUM('Table 24'!M28,'Table 24'!O28,'Table 24'!Q28)</f>
        <v>115</v>
      </c>
    </row>
    <row r="27" spans="1:17" x14ac:dyDescent="0.2">
      <c r="A27" s="454" t="s">
        <v>21</v>
      </c>
      <c r="B27" s="491">
        <v>127.03883495145631</v>
      </c>
      <c r="C27" s="491">
        <v>110.78333333333333</v>
      </c>
      <c r="D27" s="491">
        <v>89.166666666666671</v>
      </c>
      <c r="E27" s="491">
        <v>185.5</v>
      </c>
      <c r="F27" s="491">
        <v>127.9</v>
      </c>
      <c r="G27" s="491">
        <v>134.42857142857142</v>
      </c>
      <c r="H27" s="491">
        <v>108</v>
      </c>
      <c r="I27" s="510"/>
      <c r="J27" s="511">
        <v>125.19255663430421</v>
      </c>
      <c r="K27" s="511">
        <v>118.85897435897436</v>
      </c>
      <c r="L27" s="511">
        <v>126.20856610800745</v>
      </c>
      <c r="N27" s="227">
        <f>'Table 24'!S29</f>
        <v>620</v>
      </c>
      <c r="O27" s="510">
        <f>SUM('Table 24'!L29,'Table 24'!N29,'Table 24'!P29)</f>
        <v>535</v>
      </c>
      <c r="P27" s="512">
        <f>SUM('Table 24'!M29,'Table 24'!O29,'Table 24'!Q29)</f>
        <v>80</v>
      </c>
    </row>
    <row r="28" spans="1:17" x14ac:dyDescent="0.2">
      <c r="A28" s="454" t="s">
        <v>22</v>
      </c>
      <c r="B28" s="491">
        <v>140.37840670859538</v>
      </c>
      <c r="C28" s="491">
        <v>118.60621761658031</v>
      </c>
      <c r="D28" s="491">
        <v>121.02439024390245</v>
      </c>
      <c r="E28" s="491">
        <v>174.38596491228071</v>
      </c>
      <c r="F28" s="491">
        <v>109.1</v>
      </c>
      <c r="G28" s="491">
        <v>144.05882352941177</v>
      </c>
      <c r="H28" s="491">
        <v>0</v>
      </c>
      <c r="I28" s="510"/>
      <c r="J28" s="511">
        <v>134.74355584930601</v>
      </c>
      <c r="K28" s="511">
        <v>127.08595387840671</v>
      </c>
      <c r="L28" s="511">
        <v>138.40289855072464</v>
      </c>
      <c r="N28" s="227">
        <f>'Table 24'!S30</f>
        <v>1515</v>
      </c>
      <c r="O28" s="510">
        <f>SUM('Table 24'!L30,'Table 24'!N30,'Table 24'!P30)</f>
        <v>1035</v>
      </c>
      <c r="P28" s="512">
        <f>SUM('Table 24'!M30,'Table 24'!O30,'Table 24'!Q30)</f>
        <v>475</v>
      </c>
      <c r="Q28" s="506"/>
    </row>
    <row r="29" spans="1:17" x14ac:dyDescent="0.2">
      <c r="A29" s="454" t="s">
        <v>23</v>
      </c>
      <c r="B29" s="491">
        <v>118.01612903225806</v>
      </c>
      <c r="C29" s="491">
        <v>76.400000000000006</v>
      </c>
      <c r="D29" s="491">
        <v>119</v>
      </c>
      <c r="E29" s="491" t="s">
        <v>196</v>
      </c>
      <c r="F29" s="491">
        <v>143.25</v>
      </c>
      <c r="G29" s="491">
        <v>25</v>
      </c>
      <c r="H29" s="491" t="s">
        <v>196</v>
      </c>
      <c r="I29" s="510"/>
      <c r="J29" s="511">
        <v>110.8</v>
      </c>
      <c r="K29" s="511">
        <v>73.1875</v>
      </c>
      <c r="L29" s="511">
        <v>119.52173913043478</v>
      </c>
      <c r="N29" s="227">
        <f>'Table 24'!S31</f>
        <v>85</v>
      </c>
      <c r="O29" s="510">
        <f>SUM('Table 24'!L31,'Table 24'!N31,'Table 24'!P31)</f>
        <v>70</v>
      </c>
      <c r="P29" s="512">
        <f>SUM('Table 24'!M31,'Table 24'!O31,'Table 24'!Q31)</f>
        <v>15</v>
      </c>
    </row>
    <row r="30" spans="1:17" x14ac:dyDescent="0.2">
      <c r="A30" s="454" t="s">
        <v>24</v>
      </c>
      <c r="B30" s="491">
        <v>95.941666666666663</v>
      </c>
      <c r="C30" s="491">
        <v>96.129629629629633</v>
      </c>
      <c r="D30" s="491">
        <v>52.428571428571431</v>
      </c>
      <c r="E30" s="491">
        <v>123.36363636363636</v>
      </c>
      <c r="F30" s="491">
        <v>133.85714285714286</v>
      </c>
      <c r="G30" s="534">
        <v>200.5</v>
      </c>
      <c r="H30" s="534">
        <v>14</v>
      </c>
      <c r="I30" s="515"/>
      <c r="J30" s="511">
        <v>96.231003039513681</v>
      </c>
      <c r="K30" s="511">
        <v>103.71641791044776</v>
      </c>
      <c r="L30" s="511">
        <v>94.624521072796938</v>
      </c>
      <c r="N30" s="227">
        <f>'Table 24'!S32</f>
        <v>330</v>
      </c>
      <c r="O30" s="510">
        <f>SUM('Table 24'!L32,'Table 24'!N32,'Table 24'!P32)</f>
        <v>260</v>
      </c>
      <c r="P30" s="512">
        <f>SUM('Table 24'!M32,'Table 24'!O32,'Table 24'!Q32)</f>
        <v>65</v>
      </c>
    </row>
    <row r="31" spans="1:17" x14ac:dyDescent="0.2">
      <c r="A31" s="454" t="s">
        <v>25</v>
      </c>
      <c r="B31" s="491">
        <v>129.58196721311475</v>
      </c>
      <c r="C31" s="491">
        <v>104.54761904761905</v>
      </c>
      <c r="D31" s="534">
        <v>122.3</v>
      </c>
      <c r="E31" s="491">
        <v>133.80000000000001</v>
      </c>
      <c r="F31" s="491">
        <v>115.31578947368421</v>
      </c>
      <c r="G31" s="491">
        <v>187.5</v>
      </c>
      <c r="H31" s="491">
        <v>133</v>
      </c>
      <c r="I31" s="510"/>
      <c r="J31" s="511">
        <v>126.59481361426256</v>
      </c>
      <c r="K31" s="511">
        <v>114.4040404040404</v>
      </c>
      <c r="L31" s="511">
        <v>128.91682785299807</v>
      </c>
      <c r="N31" s="227">
        <f>'Table 24'!S33</f>
        <v>615</v>
      </c>
      <c r="O31" s="510">
        <f>SUM('Table 24'!L33,'Table 24'!N33,'Table 24'!P33)</f>
        <v>520</v>
      </c>
      <c r="P31" s="512">
        <f>SUM('Table 24'!M33,'Table 24'!O33,'Table 24'!Q33)</f>
        <v>100</v>
      </c>
      <c r="Q31" s="506"/>
    </row>
    <row r="32" spans="1:17" x14ac:dyDescent="0.2">
      <c r="A32" s="454" t="s">
        <v>26</v>
      </c>
      <c r="B32" s="491">
        <v>147.84210526315789</v>
      </c>
      <c r="C32" s="491">
        <v>180.84210526315789</v>
      </c>
      <c r="D32" s="491">
        <v>87.75</v>
      </c>
      <c r="E32" s="491">
        <v>203.5</v>
      </c>
      <c r="F32" s="491">
        <v>290</v>
      </c>
      <c r="G32" s="491">
        <v>62</v>
      </c>
      <c r="H32" s="491">
        <v>26</v>
      </c>
      <c r="I32" s="510"/>
      <c r="J32" s="511">
        <v>152.66810344827587</v>
      </c>
      <c r="K32" s="511">
        <v>172.47826086956522</v>
      </c>
      <c r="L32" s="511">
        <v>149.09239130434781</v>
      </c>
      <c r="N32" s="227">
        <f>'Table 24'!S34</f>
        <v>230</v>
      </c>
      <c r="O32" s="510">
        <f>SUM('Table 24'!L34,'Table 24'!N34,'Table 24'!P34)</f>
        <v>185</v>
      </c>
      <c r="P32" s="512">
        <f>SUM('Table 24'!M34,'Table 24'!O34,'Table 24'!Q34)</f>
        <v>50</v>
      </c>
    </row>
    <row r="33" spans="1:17" x14ac:dyDescent="0.2">
      <c r="A33" s="454" t="s">
        <v>27</v>
      </c>
      <c r="B33" s="491">
        <v>363.28767123287673</v>
      </c>
      <c r="C33" s="491">
        <v>197.77777777777777</v>
      </c>
      <c r="D33" s="491">
        <v>235.66666666666666</v>
      </c>
      <c r="E33" s="491">
        <v>326.33333333333331</v>
      </c>
      <c r="F33" s="491">
        <v>418</v>
      </c>
      <c r="G33" s="491">
        <v>209.5</v>
      </c>
      <c r="H33" s="491">
        <v>25</v>
      </c>
      <c r="I33" s="510"/>
      <c r="J33" s="511">
        <v>324.89320388349512</v>
      </c>
      <c r="K33" s="511">
        <v>215.56521739130434</v>
      </c>
      <c r="L33" s="511">
        <v>360.51898734177217</v>
      </c>
      <c r="N33" s="227">
        <f>'Table 24'!S35</f>
        <v>105</v>
      </c>
      <c r="O33" s="510">
        <f>SUM('Table 24'!L35,'Table 24'!N35,'Table 24'!P35)</f>
        <v>85</v>
      </c>
      <c r="P33" s="512">
        <f>SUM('Table 24'!M35,'Table 24'!O35,'Table 24'!Q35)</f>
        <v>25</v>
      </c>
    </row>
    <row r="34" spans="1:17" x14ac:dyDescent="0.2">
      <c r="A34" s="454" t="s">
        <v>28</v>
      </c>
      <c r="B34" s="491">
        <v>110.69491525423729</v>
      </c>
      <c r="C34" s="491">
        <v>111.25217391304348</v>
      </c>
      <c r="D34" s="491">
        <v>109.96428571428571</v>
      </c>
      <c r="E34" s="491">
        <v>115.42857142857143</v>
      </c>
      <c r="F34" s="491">
        <v>151.77777777777777</v>
      </c>
      <c r="G34" s="491">
        <v>95.666666666666671</v>
      </c>
      <c r="H34" s="491" t="s">
        <v>196</v>
      </c>
      <c r="I34" s="510"/>
      <c r="J34" s="511">
        <v>111.35643564356435</v>
      </c>
      <c r="K34" s="511">
        <v>111.54676258992805</v>
      </c>
      <c r="L34" s="511">
        <v>111.30985915492958</v>
      </c>
      <c r="N34" s="227">
        <f>'Table 24'!S36</f>
        <v>705</v>
      </c>
      <c r="O34" s="510">
        <f>SUM('Table 24'!L36,'Table 24'!N36,'Table 24'!P36)</f>
        <v>570</v>
      </c>
      <c r="P34" s="512">
        <f>SUM('Table 24'!M36,'Table 24'!O36,'Table 24'!Q36)</f>
        <v>140</v>
      </c>
      <c r="Q34" s="506"/>
    </row>
    <row r="35" spans="1:17" x14ac:dyDescent="0.2">
      <c r="A35" s="454" t="s">
        <v>29</v>
      </c>
      <c r="B35" s="491">
        <v>154.50070721357849</v>
      </c>
      <c r="C35" s="491">
        <v>247.35422343324251</v>
      </c>
      <c r="D35" s="491">
        <v>159.86956521739131</v>
      </c>
      <c r="E35" s="491">
        <v>267.86274509803923</v>
      </c>
      <c r="F35" s="491">
        <v>199.68965517241378</v>
      </c>
      <c r="G35" s="491">
        <v>308.25925925925924</v>
      </c>
      <c r="H35" s="491" t="s">
        <v>196</v>
      </c>
      <c r="I35" s="510"/>
      <c r="J35" s="511">
        <v>192.24501661129568</v>
      </c>
      <c r="K35" s="511">
        <v>253.4</v>
      </c>
      <c r="L35" s="511">
        <v>156.38998682476944</v>
      </c>
      <c r="N35" s="227">
        <f>'Table 24'!S37</f>
        <v>1205</v>
      </c>
      <c r="O35" s="510">
        <f>SUM('Table 24'!L37,'Table 24'!N37,'Table 24'!P37)</f>
        <v>760</v>
      </c>
      <c r="P35" s="512">
        <f>SUM('Table 24'!M37,'Table 24'!O37,'Table 24'!Q37)</f>
        <v>440</v>
      </c>
      <c r="Q35" s="506"/>
    </row>
    <row r="36" spans="1:17" x14ac:dyDescent="0.2">
      <c r="A36" s="454" t="s">
        <v>30</v>
      </c>
      <c r="B36" s="491">
        <v>222.57446808510639</v>
      </c>
      <c r="C36" s="491">
        <v>247.39024390243901</v>
      </c>
      <c r="D36" s="491">
        <v>96.785714285714292</v>
      </c>
      <c r="E36" s="491">
        <v>232</v>
      </c>
      <c r="F36" s="491">
        <v>141</v>
      </c>
      <c r="G36" s="491">
        <v>360</v>
      </c>
      <c r="H36" s="491">
        <v>43</v>
      </c>
      <c r="I36" s="510"/>
      <c r="J36" s="511">
        <v>225.19</v>
      </c>
      <c r="K36" s="511">
        <v>251.8125</v>
      </c>
      <c r="L36" s="511">
        <v>213.49753694581281</v>
      </c>
      <c r="N36" s="227">
        <f>'Table 24'!S38</f>
        <v>300</v>
      </c>
      <c r="O36" s="510">
        <f>SUM('Table 24'!L38,'Table 24'!N38,'Table 24'!P38)</f>
        <v>205</v>
      </c>
      <c r="P36" s="512">
        <f>SUM('Table 24'!M38,'Table 24'!O38,'Table 24'!Q38)</f>
        <v>95</v>
      </c>
    </row>
    <row r="37" spans="1:17" x14ac:dyDescent="0.2">
      <c r="A37" s="454" t="s">
        <v>31</v>
      </c>
      <c r="B37" s="491">
        <v>167.01443298969073</v>
      </c>
      <c r="C37" s="491">
        <v>117.29113924050633</v>
      </c>
      <c r="D37" s="491">
        <v>161.45454545454547</v>
      </c>
      <c r="E37" s="491">
        <v>148</v>
      </c>
      <c r="F37" s="491">
        <v>106</v>
      </c>
      <c r="G37" s="491">
        <v>110</v>
      </c>
      <c r="H37" s="491">
        <v>116</v>
      </c>
      <c r="I37" s="510"/>
      <c r="J37" s="511">
        <v>158.69102990033224</v>
      </c>
      <c r="K37" s="511">
        <v>121.08</v>
      </c>
      <c r="L37" s="511">
        <v>166.28343313373253</v>
      </c>
      <c r="N37" s="227">
        <f>'Table 24'!S39</f>
        <v>600</v>
      </c>
      <c r="O37" s="510">
        <f>SUM('Table 24'!L39,'Table 24'!N39,'Table 24'!P39)</f>
        <v>500</v>
      </c>
      <c r="P37" s="512">
        <f>SUM('Table 24'!M39,'Table 24'!O39,'Table 24'!Q39)</f>
        <v>100</v>
      </c>
    </row>
    <row r="38" spans="1:17" x14ac:dyDescent="0.2">
      <c r="A38" s="454" t="s">
        <v>32</v>
      </c>
      <c r="B38" s="491">
        <v>137.85714285714286</v>
      </c>
      <c r="C38" s="491">
        <v>254.72103004291844</v>
      </c>
      <c r="D38" s="491">
        <v>146.19230769230768</v>
      </c>
      <c r="E38" s="491">
        <v>276.33999999999997</v>
      </c>
      <c r="F38" s="491">
        <v>197.42592592592592</v>
      </c>
      <c r="G38" s="491">
        <v>262.44230769230768</v>
      </c>
      <c r="H38" s="491">
        <v>97.125</v>
      </c>
      <c r="I38" s="510"/>
      <c r="J38" s="511">
        <v>178.85004686035614</v>
      </c>
      <c r="K38" s="511">
        <v>259.14626865671642</v>
      </c>
      <c r="L38" s="511">
        <v>142.59944751381215</v>
      </c>
      <c r="N38" s="494">
        <f>'Table 24'!S40</f>
        <v>1065</v>
      </c>
      <c r="O38" s="516">
        <f>SUM('Table 24'!L40,'Table 24'!N40,'Table 24'!P40)</f>
        <v>725</v>
      </c>
      <c r="P38" s="517">
        <f>SUM('Table 24'!M40,'Table 24'!O40,'Table 24'!Q40)</f>
        <v>335</v>
      </c>
    </row>
    <row r="40" spans="1:17" x14ac:dyDescent="0.2">
      <c r="A40" t="s">
        <v>308</v>
      </c>
      <c r="B40" s="506"/>
      <c r="C40" s="506"/>
      <c r="D40" s="506"/>
      <c r="E40" s="506"/>
      <c r="F40" s="506"/>
      <c r="G40" s="506"/>
      <c r="H40" s="506"/>
      <c r="I40" s="518"/>
      <c r="J40" s="506"/>
      <c r="K40" s="506"/>
      <c r="L40" s="506"/>
    </row>
  </sheetData>
  <mergeCells count="5">
    <mergeCell ref="N3:P3"/>
    <mergeCell ref="B4:L4"/>
    <mergeCell ref="N4:N5"/>
    <mergeCell ref="O4:O5"/>
    <mergeCell ref="P4:P5"/>
  </mergeCell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21"/>
  <sheetViews>
    <sheetView workbookViewId="0">
      <selection activeCell="A22" sqref="A22"/>
    </sheetView>
  </sheetViews>
  <sheetFormatPr defaultColWidth="8.85546875" defaultRowHeight="12.75" x14ac:dyDescent="0.2"/>
  <cols>
    <col min="1" max="1" customWidth="true" width="33.0" collapsed="false"/>
    <col min="6" max="6" bestFit="true" customWidth="true" width="10.85546875" collapsed="false"/>
  </cols>
  <sheetData>
    <row r="1" spans="1:9" x14ac:dyDescent="0.2">
      <c r="A1" s="228" t="s">
        <v>420</v>
      </c>
    </row>
    <row r="2" spans="1:9" x14ac:dyDescent="0.2">
      <c r="A2" s="519" t="s">
        <v>355</v>
      </c>
    </row>
    <row r="3" spans="1:9" x14ac:dyDescent="0.2">
      <c r="A3" s="519"/>
    </row>
    <row r="4" spans="1:9" x14ac:dyDescent="0.2">
      <c r="B4" s="721" t="s">
        <v>336</v>
      </c>
      <c r="C4" s="722"/>
      <c r="D4" s="722"/>
      <c r="E4" s="722"/>
      <c r="F4" s="722"/>
      <c r="G4" s="722"/>
      <c r="H4" s="722"/>
      <c r="I4" s="723"/>
    </row>
    <row r="5" spans="1:9" x14ac:dyDescent="0.2">
      <c r="B5" s="591" t="s">
        <v>405</v>
      </c>
      <c r="C5" s="591" t="s">
        <v>406</v>
      </c>
      <c r="D5" s="591" t="s">
        <v>407</v>
      </c>
      <c r="E5" s="591" t="s">
        <v>408</v>
      </c>
      <c r="F5" s="591" t="s">
        <v>395</v>
      </c>
      <c r="G5" s="591" t="s">
        <v>396</v>
      </c>
      <c r="H5" s="591" t="s">
        <v>397</v>
      </c>
      <c r="I5" s="591" t="s">
        <v>398</v>
      </c>
    </row>
    <row r="6" spans="1:9" x14ac:dyDescent="0.2">
      <c r="A6" s="587" t="s">
        <v>1</v>
      </c>
      <c r="B6" s="588" t="s">
        <v>290</v>
      </c>
      <c r="C6" s="588">
        <v>0</v>
      </c>
      <c r="D6" s="588">
        <v>0</v>
      </c>
      <c r="E6" s="588">
        <v>0</v>
      </c>
      <c r="F6" s="588">
        <v>0</v>
      </c>
      <c r="G6" s="588">
        <v>0</v>
      </c>
      <c r="H6" s="588">
        <v>0</v>
      </c>
      <c r="I6" s="588">
        <v>5</v>
      </c>
    </row>
    <row r="7" spans="1:9" x14ac:dyDescent="0.2">
      <c r="A7" s="587" t="s">
        <v>3</v>
      </c>
      <c r="B7" s="588">
        <v>50</v>
      </c>
      <c r="C7" s="588">
        <v>10</v>
      </c>
      <c r="D7" s="588">
        <v>5</v>
      </c>
      <c r="E7" s="588" t="s">
        <v>290</v>
      </c>
      <c r="F7" s="588" t="s">
        <v>290</v>
      </c>
      <c r="G7" s="588" t="s">
        <v>290</v>
      </c>
      <c r="H7" s="588">
        <v>0</v>
      </c>
      <c r="I7" s="588" t="s">
        <v>290</v>
      </c>
    </row>
    <row r="8" spans="1:9" x14ac:dyDescent="0.2">
      <c r="A8" s="587" t="s">
        <v>5</v>
      </c>
      <c r="B8" s="588">
        <v>0</v>
      </c>
      <c r="C8" s="588" t="s">
        <v>290</v>
      </c>
      <c r="D8" s="588">
        <v>0</v>
      </c>
      <c r="E8" s="588">
        <v>0</v>
      </c>
      <c r="F8" s="588">
        <v>0</v>
      </c>
      <c r="G8" s="588">
        <v>0</v>
      </c>
      <c r="H8" s="588">
        <v>0</v>
      </c>
      <c r="I8" s="588" t="s">
        <v>290</v>
      </c>
    </row>
    <row r="9" spans="1:9" x14ac:dyDescent="0.2">
      <c r="A9" s="587" t="s">
        <v>9</v>
      </c>
      <c r="B9" s="588" t="s">
        <v>290</v>
      </c>
      <c r="C9" s="588" t="s">
        <v>290</v>
      </c>
      <c r="D9" s="588">
        <v>0</v>
      </c>
      <c r="E9" s="588">
        <v>0</v>
      </c>
      <c r="F9" s="588">
        <v>0</v>
      </c>
      <c r="G9" s="588">
        <v>0</v>
      </c>
      <c r="H9" s="588">
        <v>0</v>
      </c>
      <c r="I9" s="588">
        <v>0</v>
      </c>
    </row>
    <row r="10" spans="1:9" x14ac:dyDescent="0.2">
      <c r="A10" s="587" t="s">
        <v>11</v>
      </c>
      <c r="B10" s="588">
        <v>0</v>
      </c>
      <c r="C10" s="588">
        <v>0</v>
      </c>
      <c r="D10" s="588">
        <v>0</v>
      </c>
      <c r="E10" s="588">
        <v>0</v>
      </c>
      <c r="F10" s="588">
        <v>0</v>
      </c>
      <c r="G10" s="588" t="s">
        <v>290</v>
      </c>
      <c r="H10" s="588">
        <v>0</v>
      </c>
      <c r="I10" s="588">
        <v>0</v>
      </c>
    </row>
    <row r="11" spans="1:9" x14ac:dyDescent="0.2">
      <c r="A11" s="587" t="s">
        <v>15</v>
      </c>
      <c r="B11" s="588">
        <v>10</v>
      </c>
      <c r="C11" s="588" t="s">
        <v>290</v>
      </c>
      <c r="D11" s="588">
        <v>0</v>
      </c>
      <c r="E11" s="588" t="s">
        <v>290</v>
      </c>
      <c r="F11" s="588">
        <v>0</v>
      </c>
      <c r="G11" s="588">
        <v>0</v>
      </c>
      <c r="H11" s="588">
        <v>0</v>
      </c>
      <c r="I11" s="588">
        <v>30</v>
      </c>
    </row>
    <row r="12" spans="1:9" x14ac:dyDescent="0.2">
      <c r="A12" s="587" t="s">
        <v>16</v>
      </c>
      <c r="B12" s="588">
        <v>895</v>
      </c>
      <c r="C12" s="588">
        <v>755</v>
      </c>
      <c r="D12" s="588">
        <v>565</v>
      </c>
      <c r="E12" s="588">
        <v>840</v>
      </c>
      <c r="F12" s="588">
        <v>835</v>
      </c>
      <c r="G12" s="588">
        <v>870</v>
      </c>
      <c r="H12" s="588">
        <v>440</v>
      </c>
      <c r="I12" s="588">
        <v>1220</v>
      </c>
    </row>
    <row r="13" spans="1:9" x14ac:dyDescent="0.2">
      <c r="A13" s="587" t="s">
        <v>17</v>
      </c>
      <c r="B13" s="588" t="s">
        <v>290</v>
      </c>
      <c r="C13" s="588" t="s">
        <v>290</v>
      </c>
      <c r="D13" s="588" t="s">
        <v>290</v>
      </c>
      <c r="E13" s="588">
        <v>20</v>
      </c>
      <c r="F13" s="588">
        <v>25</v>
      </c>
      <c r="G13" s="588">
        <v>25</v>
      </c>
      <c r="H13" s="588">
        <v>15</v>
      </c>
      <c r="I13" s="588">
        <v>15</v>
      </c>
    </row>
    <row r="14" spans="1:9" x14ac:dyDescent="0.2">
      <c r="A14" s="587" t="s">
        <v>19</v>
      </c>
      <c r="B14" s="588" t="s">
        <v>290</v>
      </c>
      <c r="C14" s="588">
        <v>0</v>
      </c>
      <c r="D14" s="588">
        <v>0</v>
      </c>
      <c r="E14" s="588">
        <v>0</v>
      </c>
      <c r="F14" s="588">
        <v>0</v>
      </c>
      <c r="G14" s="588">
        <v>0</v>
      </c>
      <c r="H14" s="588">
        <v>0</v>
      </c>
      <c r="I14" s="588">
        <v>0</v>
      </c>
    </row>
    <row r="15" spans="1:9" x14ac:dyDescent="0.2">
      <c r="A15" s="587" t="s">
        <v>22</v>
      </c>
      <c r="B15" s="588">
        <v>10</v>
      </c>
      <c r="C15" s="588" t="s">
        <v>290</v>
      </c>
      <c r="D15" s="588">
        <v>0</v>
      </c>
      <c r="E15" s="588">
        <v>5</v>
      </c>
      <c r="F15" s="588">
        <v>20</v>
      </c>
      <c r="G15" s="588">
        <v>5</v>
      </c>
      <c r="H15" s="588">
        <v>0</v>
      </c>
      <c r="I15" s="588">
        <v>0</v>
      </c>
    </row>
    <row r="16" spans="1:9" x14ac:dyDescent="0.2">
      <c r="A16" s="587" t="s">
        <v>23</v>
      </c>
      <c r="B16" s="588">
        <v>0</v>
      </c>
      <c r="C16" s="588" t="s">
        <v>290</v>
      </c>
      <c r="D16" s="588">
        <v>0</v>
      </c>
      <c r="E16" s="588">
        <v>0</v>
      </c>
      <c r="F16" s="588">
        <v>0</v>
      </c>
      <c r="G16" s="588">
        <v>0</v>
      </c>
      <c r="H16" s="588">
        <v>0</v>
      </c>
      <c r="I16" s="588">
        <v>0</v>
      </c>
    </row>
    <row r="17" spans="1:9" x14ac:dyDescent="0.2">
      <c r="A17" s="587" t="s">
        <v>29</v>
      </c>
      <c r="B17" s="588">
        <v>5</v>
      </c>
      <c r="C17" s="588">
        <v>5</v>
      </c>
      <c r="D17" s="588" t="s">
        <v>290</v>
      </c>
      <c r="E17" s="588">
        <v>4</v>
      </c>
      <c r="F17" s="588">
        <v>10</v>
      </c>
      <c r="G17" s="588">
        <v>4</v>
      </c>
      <c r="H17" s="588" t="s">
        <v>290</v>
      </c>
      <c r="I17" s="588">
        <v>0</v>
      </c>
    </row>
    <row r="18" spans="1:9" x14ac:dyDescent="0.2">
      <c r="A18" s="587" t="s">
        <v>30</v>
      </c>
      <c r="B18" s="588" t="s">
        <v>290</v>
      </c>
      <c r="C18" s="588" t="s">
        <v>290</v>
      </c>
      <c r="D18" s="588" t="s">
        <v>290</v>
      </c>
      <c r="E18" s="588" t="s">
        <v>290</v>
      </c>
      <c r="F18" s="588">
        <v>5</v>
      </c>
      <c r="G18" s="588" t="s">
        <v>290</v>
      </c>
      <c r="H18" s="588" t="s">
        <v>290</v>
      </c>
      <c r="I18" s="588" t="s">
        <v>290</v>
      </c>
    </row>
    <row r="19" spans="1:9" x14ac:dyDescent="0.2">
      <c r="A19" s="589" t="s">
        <v>394</v>
      </c>
      <c r="B19" s="590">
        <v>975</v>
      </c>
      <c r="C19" s="590">
        <v>780</v>
      </c>
      <c r="D19" s="590">
        <v>580</v>
      </c>
      <c r="E19" s="590">
        <v>880</v>
      </c>
      <c r="F19" s="590">
        <v>890</v>
      </c>
      <c r="G19" s="590">
        <v>910</v>
      </c>
      <c r="H19" s="590">
        <v>460</v>
      </c>
      <c r="I19" s="590">
        <v>1275</v>
      </c>
    </row>
    <row r="20" spans="1:9" x14ac:dyDescent="0.2">
      <c r="F20" s="228"/>
    </row>
    <row r="21" spans="1:9" x14ac:dyDescent="0.2">
      <c r="A21" t="s">
        <v>291</v>
      </c>
    </row>
  </sheetData>
  <mergeCells count="1">
    <mergeCell ref="B4:I4"/>
  </mergeCells>
  <pageMargins left="0.7" right="0.7" top="0.75" bottom="0.75" header="0.3" footer="0.3"/>
  <pageSetup paperSize="9" orientation="portrait" horizontalDpi="90" verticalDpi="9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9"/>
  <sheetViews>
    <sheetView workbookViewId="0">
      <selection activeCell="O25" sqref="O25"/>
    </sheetView>
  </sheetViews>
  <sheetFormatPr defaultColWidth="8.85546875" defaultRowHeight="12.75" x14ac:dyDescent="0.2"/>
  <cols>
    <col min="1" max="1" customWidth="true" width="21.140625" collapsed="false"/>
  </cols>
  <sheetData>
    <row r="1" spans="1:9" x14ac:dyDescent="0.2">
      <c r="A1" s="228" t="s">
        <v>425</v>
      </c>
    </row>
    <row r="2" spans="1:9" x14ac:dyDescent="0.2">
      <c r="A2" s="519" t="s">
        <v>335</v>
      </c>
    </row>
    <row r="3" spans="1:9" x14ac:dyDescent="0.2">
      <c r="A3" s="519"/>
    </row>
    <row r="4" spans="1:9" x14ac:dyDescent="0.2">
      <c r="B4" s="721" t="s">
        <v>337</v>
      </c>
      <c r="C4" s="722"/>
      <c r="D4" s="722"/>
      <c r="E4" s="722"/>
      <c r="F4" s="722"/>
      <c r="G4" s="722"/>
      <c r="H4" s="722"/>
      <c r="I4" s="722"/>
    </row>
    <row r="5" spans="1:9" x14ac:dyDescent="0.2">
      <c r="B5" s="591" t="s">
        <v>405</v>
      </c>
      <c r="C5" s="591" t="s">
        <v>406</v>
      </c>
      <c r="D5" s="591" t="s">
        <v>407</v>
      </c>
      <c r="E5" s="591" t="s">
        <v>408</v>
      </c>
      <c r="F5" s="591" t="s">
        <v>395</v>
      </c>
      <c r="G5" s="591" t="s">
        <v>396</v>
      </c>
      <c r="H5" s="591" t="s">
        <v>397</v>
      </c>
      <c r="I5" s="591" t="s">
        <v>398</v>
      </c>
    </row>
    <row r="6" spans="1:9" x14ac:dyDescent="0.2">
      <c r="A6" s="587" t="s">
        <v>3</v>
      </c>
      <c r="B6" s="592">
        <v>0</v>
      </c>
      <c r="C6" s="592">
        <v>0</v>
      </c>
      <c r="D6" s="592">
        <v>0</v>
      </c>
      <c r="E6" s="592">
        <v>0</v>
      </c>
      <c r="F6" s="592">
        <v>0</v>
      </c>
      <c r="G6" s="592">
        <v>0</v>
      </c>
      <c r="H6" s="592" t="s">
        <v>290</v>
      </c>
      <c r="I6" s="592">
        <v>0</v>
      </c>
    </row>
    <row r="7" spans="1:9" x14ac:dyDescent="0.2">
      <c r="A7" s="587" t="s">
        <v>5</v>
      </c>
      <c r="B7" s="588">
        <v>0</v>
      </c>
      <c r="C7" s="588">
        <v>0</v>
      </c>
      <c r="D7" s="588" t="s">
        <v>290</v>
      </c>
      <c r="E7" s="588">
        <v>0</v>
      </c>
      <c r="F7" s="588">
        <v>0</v>
      </c>
      <c r="G7" s="588" t="s">
        <v>290</v>
      </c>
      <c r="H7" s="588">
        <v>0</v>
      </c>
      <c r="I7" s="588" t="s">
        <v>290</v>
      </c>
    </row>
    <row r="8" spans="1:9" x14ac:dyDescent="0.2">
      <c r="A8" s="587" t="s">
        <v>9</v>
      </c>
      <c r="B8" s="588">
        <v>10</v>
      </c>
      <c r="C8" s="588">
        <v>0</v>
      </c>
      <c r="D8" s="588">
        <v>10</v>
      </c>
      <c r="E8" s="588">
        <v>5</v>
      </c>
      <c r="F8" s="588" t="s">
        <v>290</v>
      </c>
      <c r="G8" s="588">
        <v>0</v>
      </c>
      <c r="H8" s="588">
        <v>5</v>
      </c>
      <c r="I8" s="588">
        <v>0</v>
      </c>
    </row>
    <row r="9" spans="1:9" x14ac:dyDescent="0.2">
      <c r="A9" s="587" t="s">
        <v>12</v>
      </c>
      <c r="B9" s="588">
        <v>60</v>
      </c>
      <c r="C9" s="588">
        <v>75</v>
      </c>
      <c r="D9" s="588">
        <v>75</v>
      </c>
      <c r="E9" s="588">
        <v>65</v>
      </c>
      <c r="F9" s="588">
        <v>165</v>
      </c>
      <c r="G9" s="588">
        <v>115</v>
      </c>
      <c r="H9" s="588">
        <v>105</v>
      </c>
      <c r="I9" s="588">
        <v>80</v>
      </c>
    </row>
    <row r="10" spans="1:9" x14ac:dyDescent="0.2">
      <c r="A10" s="587" t="s">
        <v>15</v>
      </c>
      <c r="B10" s="588" t="s">
        <v>290</v>
      </c>
      <c r="C10" s="588">
        <v>0</v>
      </c>
      <c r="D10" s="588">
        <v>0</v>
      </c>
      <c r="E10" s="588" t="s">
        <v>290</v>
      </c>
      <c r="F10" s="588">
        <v>0</v>
      </c>
      <c r="G10" s="588">
        <v>0</v>
      </c>
      <c r="H10" s="588">
        <v>0</v>
      </c>
      <c r="I10" s="588" t="s">
        <v>290</v>
      </c>
    </row>
    <row r="11" spans="1:9" x14ac:dyDescent="0.2">
      <c r="A11" s="587" t="s">
        <v>16</v>
      </c>
      <c r="B11" s="588" t="s">
        <v>290</v>
      </c>
      <c r="C11" s="588" t="s">
        <v>290</v>
      </c>
      <c r="D11" s="588" t="s">
        <v>290</v>
      </c>
      <c r="E11" s="588">
        <v>5</v>
      </c>
      <c r="F11" s="588" t="s">
        <v>290</v>
      </c>
      <c r="G11" s="588" t="s">
        <v>290</v>
      </c>
      <c r="H11" s="588" t="s">
        <v>290</v>
      </c>
      <c r="I11" s="588">
        <v>5</v>
      </c>
    </row>
    <row r="12" spans="1:9" x14ac:dyDescent="0.2">
      <c r="A12" s="587" t="s">
        <v>17</v>
      </c>
      <c r="B12" s="588" t="s">
        <v>290</v>
      </c>
      <c r="C12" s="588">
        <v>0</v>
      </c>
      <c r="D12" s="588" t="s">
        <v>290</v>
      </c>
      <c r="E12" s="588">
        <v>5</v>
      </c>
      <c r="F12" s="588">
        <v>5</v>
      </c>
      <c r="G12" s="588">
        <v>5</v>
      </c>
      <c r="H12" s="588">
        <v>5</v>
      </c>
      <c r="I12" s="588">
        <v>5</v>
      </c>
    </row>
    <row r="13" spans="1:9" x14ac:dyDescent="0.2">
      <c r="A13" s="587" t="s">
        <v>19</v>
      </c>
      <c r="B13" s="588" t="s">
        <v>290</v>
      </c>
      <c r="C13" s="588">
        <v>0</v>
      </c>
      <c r="D13" s="588" t="s">
        <v>290</v>
      </c>
      <c r="E13" s="588" t="s">
        <v>290</v>
      </c>
      <c r="F13" s="588">
        <v>5</v>
      </c>
      <c r="G13" s="588">
        <v>5</v>
      </c>
      <c r="H13" s="588" t="s">
        <v>290</v>
      </c>
      <c r="I13" s="588">
        <v>0</v>
      </c>
    </row>
    <row r="14" spans="1:9" x14ac:dyDescent="0.2">
      <c r="A14" s="587" t="s">
        <v>29</v>
      </c>
      <c r="B14" s="588">
        <v>0</v>
      </c>
      <c r="C14" s="588">
        <v>0</v>
      </c>
      <c r="D14" s="588">
        <v>0</v>
      </c>
      <c r="E14" s="588">
        <v>0</v>
      </c>
      <c r="F14" s="588">
        <v>0</v>
      </c>
      <c r="G14" s="588">
        <v>0</v>
      </c>
      <c r="H14" s="588" t="s">
        <v>290</v>
      </c>
      <c r="I14" s="588">
        <v>0</v>
      </c>
    </row>
    <row r="15" spans="1:9" x14ac:dyDescent="0.2">
      <c r="A15" s="587" t="s">
        <v>30</v>
      </c>
      <c r="B15" s="588">
        <v>0</v>
      </c>
      <c r="C15" s="588" t="s">
        <v>290</v>
      </c>
      <c r="D15" s="588">
        <v>0</v>
      </c>
      <c r="E15" s="588" t="s">
        <v>290</v>
      </c>
      <c r="F15" s="588" t="s">
        <v>290</v>
      </c>
      <c r="G15" s="588" t="s">
        <v>290</v>
      </c>
      <c r="H15" s="588">
        <v>5</v>
      </c>
      <c r="I15" s="588">
        <v>5</v>
      </c>
    </row>
    <row r="16" spans="1:9" x14ac:dyDescent="0.2">
      <c r="A16" s="587" t="s">
        <v>32</v>
      </c>
      <c r="B16" s="588">
        <v>5</v>
      </c>
      <c r="C16" s="588" t="s">
        <v>290</v>
      </c>
      <c r="D16" s="588">
        <v>40</v>
      </c>
      <c r="E16" s="588">
        <v>20</v>
      </c>
      <c r="F16" s="588">
        <v>10</v>
      </c>
      <c r="G16" s="588">
        <v>40</v>
      </c>
      <c r="H16" s="588">
        <v>30</v>
      </c>
      <c r="I16" s="588" t="s">
        <v>290</v>
      </c>
    </row>
    <row r="17" spans="1:9" x14ac:dyDescent="0.2">
      <c r="A17" s="589" t="s">
        <v>394</v>
      </c>
      <c r="B17" s="590">
        <v>80</v>
      </c>
      <c r="C17" s="590">
        <v>80</v>
      </c>
      <c r="D17" s="590">
        <v>130</v>
      </c>
      <c r="E17" s="590">
        <v>105</v>
      </c>
      <c r="F17" s="590">
        <v>195</v>
      </c>
      <c r="G17" s="590">
        <v>170</v>
      </c>
      <c r="H17" s="590">
        <v>155</v>
      </c>
      <c r="I17" s="590">
        <v>100</v>
      </c>
    </row>
    <row r="19" spans="1:9" x14ac:dyDescent="0.2">
      <c r="A19" t="s">
        <v>291</v>
      </c>
    </row>
  </sheetData>
  <mergeCells count="1">
    <mergeCell ref="B4:I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39997558519241921"/>
  </sheetPr>
  <dimension ref="A1:U33"/>
  <sheetViews>
    <sheetView showGridLines="0" zoomScaleNormal="100" workbookViewId="0">
      <selection activeCell="R18" sqref="R18"/>
    </sheetView>
  </sheetViews>
  <sheetFormatPr defaultColWidth="11.42578125" defaultRowHeight="12.75" x14ac:dyDescent="0.2"/>
  <cols>
    <col min="1" max="1" customWidth="true" style="47" width="47.28515625" collapsed="false"/>
    <col min="2" max="4" customWidth="true" style="64" width="10.7109375" collapsed="false"/>
    <col min="5" max="18" customWidth="true" style="47" width="10.7109375" collapsed="false"/>
    <col min="19" max="19" customWidth="true" style="47" width="10.140625" collapsed="false"/>
    <col min="20" max="20" customWidth="true" style="47" width="11.7109375" collapsed="false"/>
    <col min="21" max="233" customWidth="true" style="47" width="11.42578125" collapsed="false"/>
    <col min="234" max="234" customWidth="true" style="47" width="25.0" collapsed="false"/>
    <col min="235" max="253" customWidth="true" style="47" width="11.42578125" collapsed="false"/>
    <col min="254" max="255" customWidth="true" style="47" width="13.0" collapsed="false"/>
    <col min="256" max="16384" style="47" width="11.42578125" collapsed="false"/>
  </cols>
  <sheetData>
    <row r="1" spans="1:21" x14ac:dyDescent="0.2">
      <c r="A1" s="51" t="s">
        <v>421</v>
      </c>
      <c r="D1" s="65"/>
      <c r="J1" s="65"/>
      <c r="L1" s="159" t="s">
        <v>131</v>
      </c>
    </row>
    <row r="2" spans="1:21" x14ac:dyDescent="0.2">
      <c r="A2" s="51"/>
      <c r="D2" s="65"/>
    </row>
    <row r="3" spans="1:21" x14ac:dyDescent="0.2">
      <c r="A3" s="725" t="s">
        <v>243</v>
      </c>
      <c r="B3" s="635" t="s">
        <v>190</v>
      </c>
      <c r="C3" s="635" t="s">
        <v>191</v>
      </c>
      <c r="D3" s="635" t="s">
        <v>192</v>
      </c>
      <c r="E3" s="635" t="s">
        <v>193</v>
      </c>
      <c r="F3" s="635" t="s">
        <v>194</v>
      </c>
      <c r="G3" s="635" t="s">
        <v>132</v>
      </c>
      <c r="H3" s="637" t="s">
        <v>133</v>
      </c>
      <c r="I3" s="637" t="s">
        <v>134</v>
      </c>
      <c r="J3" s="637" t="s">
        <v>135</v>
      </c>
      <c r="K3" s="637" t="s">
        <v>136</v>
      </c>
      <c r="L3" s="637" t="s">
        <v>137</v>
      </c>
      <c r="M3" s="637" t="s">
        <v>138</v>
      </c>
      <c r="N3" s="637" t="s">
        <v>139</v>
      </c>
      <c r="O3" s="639" t="s">
        <v>145</v>
      </c>
      <c r="P3" s="639" t="s">
        <v>261</v>
      </c>
      <c r="Q3" s="639" t="s">
        <v>265</v>
      </c>
      <c r="R3" s="639" t="s">
        <v>357</v>
      </c>
      <c r="S3" s="727" t="s">
        <v>386</v>
      </c>
      <c r="T3" s="728"/>
    </row>
    <row r="4" spans="1:21" ht="22.5" customHeight="1" x14ac:dyDescent="0.2">
      <c r="A4" s="726"/>
      <c r="B4" s="636"/>
      <c r="C4" s="636"/>
      <c r="D4" s="636"/>
      <c r="E4" s="636"/>
      <c r="F4" s="636"/>
      <c r="G4" s="636"/>
      <c r="H4" s="638"/>
      <c r="I4" s="638"/>
      <c r="J4" s="638"/>
      <c r="K4" s="638"/>
      <c r="L4" s="638"/>
      <c r="M4" s="638"/>
      <c r="N4" s="638"/>
      <c r="O4" s="640"/>
      <c r="P4" s="640"/>
      <c r="Q4" s="640"/>
      <c r="R4" s="640"/>
      <c r="S4" s="204" t="s">
        <v>140</v>
      </c>
      <c r="T4" s="205" t="s">
        <v>141</v>
      </c>
    </row>
    <row r="5" spans="1:21" ht="25.5" customHeight="1" x14ac:dyDescent="0.2">
      <c r="A5" s="79" t="s">
        <v>188</v>
      </c>
      <c r="B5" s="54">
        <v>23795</v>
      </c>
      <c r="C5" s="54">
        <v>26877</v>
      </c>
      <c r="D5" s="54">
        <v>27996</v>
      </c>
      <c r="E5" s="54">
        <v>30523</v>
      </c>
      <c r="F5" s="54">
        <v>30177</v>
      </c>
      <c r="G5" s="54">
        <v>29061</v>
      </c>
      <c r="H5" s="54">
        <v>32149</v>
      </c>
      <c r="I5" s="54">
        <v>34390</v>
      </c>
      <c r="J5" s="54">
        <v>34349</v>
      </c>
      <c r="K5" s="54">
        <v>32997</v>
      </c>
      <c r="L5" s="54">
        <v>29687</v>
      </c>
      <c r="M5" s="54">
        <v>28666</v>
      </c>
      <c r="N5" s="54">
        <v>27735</v>
      </c>
      <c r="O5" s="112">
        <v>26144</v>
      </c>
      <c r="P5" s="112">
        <v>26728</v>
      </c>
      <c r="Q5" s="112">
        <v>27105</v>
      </c>
      <c r="R5" s="112">
        <v>28629</v>
      </c>
      <c r="S5" s="112">
        <f>R5-Q5</f>
        <v>1524</v>
      </c>
      <c r="T5" s="296">
        <f>S5/Q5</f>
        <v>5.6225788599889318E-2</v>
      </c>
    </row>
    <row r="6" spans="1:21" ht="20.100000000000001" customHeight="1" x14ac:dyDescent="0.2">
      <c r="A6" s="200" t="s">
        <v>127</v>
      </c>
      <c r="B6" s="56">
        <v>9500</v>
      </c>
      <c r="C6" s="56">
        <v>9008</v>
      </c>
      <c r="D6" s="56">
        <v>9918</v>
      </c>
      <c r="E6" s="56">
        <v>10937</v>
      </c>
      <c r="F6" s="56">
        <v>11092</v>
      </c>
      <c r="G6" s="56">
        <v>10613</v>
      </c>
      <c r="H6" s="56">
        <v>11818</v>
      </c>
      <c r="I6" s="56">
        <v>12565</v>
      </c>
      <c r="J6" s="56">
        <v>12249</v>
      </c>
      <c r="K6" s="56">
        <v>11938</v>
      </c>
      <c r="L6" s="56">
        <v>11290</v>
      </c>
      <c r="M6" s="56">
        <v>11045</v>
      </c>
      <c r="N6" s="56">
        <v>10945</v>
      </c>
      <c r="O6" s="108">
        <v>10539</v>
      </c>
      <c r="P6" s="108">
        <v>10652</v>
      </c>
      <c r="Q6" s="108">
        <v>11101</v>
      </c>
      <c r="R6" s="108">
        <v>11722</v>
      </c>
      <c r="S6" s="217">
        <f t="shared" ref="S6:S13" si="0">R6-Q6</f>
        <v>621</v>
      </c>
      <c r="T6" s="311">
        <f t="shared" ref="T6:T13" si="1">S6/Q6</f>
        <v>5.5940906224664445E-2</v>
      </c>
      <c r="U6" s="260"/>
    </row>
    <row r="7" spans="1:21" x14ac:dyDescent="0.2">
      <c r="A7" s="201" t="s">
        <v>251</v>
      </c>
      <c r="B7" s="56">
        <v>1414</v>
      </c>
      <c r="C7" s="56">
        <v>3984</v>
      </c>
      <c r="D7" s="56">
        <v>4994</v>
      </c>
      <c r="E7" s="56">
        <v>5777</v>
      </c>
      <c r="F7" s="56">
        <v>5704</v>
      </c>
      <c r="G7" s="56">
        <v>6237</v>
      </c>
      <c r="H7" s="56">
        <v>7183</v>
      </c>
      <c r="I7" s="56">
        <v>8223</v>
      </c>
      <c r="J7" s="56">
        <v>8084</v>
      </c>
      <c r="K7" s="56">
        <v>7570</v>
      </c>
      <c r="L7" s="56">
        <v>6792</v>
      </c>
      <c r="M7" s="56">
        <v>6112</v>
      </c>
      <c r="N7" s="56">
        <v>6050</v>
      </c>
      <c r="O7" s="108">
        <v>5755</v>
      </c>
      <c r="P7" s="108">
        <v>6174</v>
      </c>
      <c r="Q7" s="108">
        <v>6418</v>
      </c>
      <c r="R7" s="108">
        <v>7154</v>
      </c>
      <c r="S7" s="217">
        <f t="shared" si="0"/>
        <v>736</v>
      </c>
      <c r="T7" s="311">
        <f t="shared" si="1"/>
        <v>0.11467746961670303</v>
      </c>
    </row>
    <row r="8" spans="1:21" x14ac:dyDescent="0.2">
      <c r="A8" s="201" t="s">
        <v>175</v>
      </c>
      <c r="B8" s="56">
        <v>452</v>
      </c>
      <c r="C8" s="56">
        <v>704</v>
      </c>
      <c r="D8" s="56">
        <v>864</v>
      </c>
      <c r="E8" s="56">
        <v>1200</v>
      </c>
      <c r="F8" s="56">
        <v>1553</v>
      </c>
      <c r="G8" s="56">
        <v>1666</v>
      </c>
      <c r="H8" s="56">
        <v>2054</v>
      </c>
      <c r="I8" s="56">
        <v>2005</v>
      </c>
      <c r="J8" s="56">
        <v>1953</v>
      </c>
      <c r="K8" s="56">
        <v>1960</v>
      </c>
      <c r="L8" s="56">
        <v>1797</v>
      </c>
      <c r="M8" s="56">
        <v>1841</v>
      </c>
      <c r="N8" s="56">
        <v>1868</v>
      </c>
      <c r="O8" s="108">
        <v>1610</v>
      </c>
      <c r="P8" s="108">
        <v>1431</v>
      </c>
      <c r="Q8" s="108">
        <v>1392</v>
      </c>
      <c r="R8" s="108">
        <v>1349</v>
      </c>
      <c r="S8" s="217">
        <f t="shared" si="0"/>
        <v>-43</v>
      </c>
      <c r="T8" s="311">
        <f t="shared" si="1"/>
        <v>-3.089080459770115E-2</v>
      </c>
    </row>
    <row r="9" spans="1:21" ht="20.100000000000001" customHeight="1" x14ac:dyDescent="0.2">
      <c r="A9" s="200" t="s">
        <v>186</v>
      </c>
      <c r="B9" s="56">
        <v>2940</v>
      </c>
      <c r="C9" s="56">
        <v>2978</v>
      </c>
      <c r="D9" s="56">
        <v>873</v>
      </c>
      <c r="E9" s="56">
        <v>1118</v>
      </c>
      <c r="F9" s="56">
        <v>968</v>
      </c>
      <c r="G9" s="56">
        <v>515</v>
      </c>
      <c r="H9" s="56">
        <v>434</v>
      </c>
      <c r="I9" s="56">
        <v>522</v>
      </c>
      <c r="J9" s="56">
        <v>507</v>
      </c>
      <c r="K9" s="56">
        <v>521</v>
      </c>
      <c r="L9" s="56">
        <v>360</v>
      </c>
      <c r="M9" s="56">
        <v>370</v>
      </c>
      <c r="N9" s="56">
        <v>355</v>
      </c>
      <c r="O9" s="108">
        <v>234</v>
      </c>
      <c r="P9" s="108">
        <v>261</v>
      </c>
      <c r="Q9" s="108">
        <v>240</v>
      </c>
      <c r="R9" s="108">
        <v>293</v>
      </c>
      <c r="S9" s="217">
        <f t="shared" si="0"/>
        <v>53</v>
      </c>
      <c r="T9" s="311">
        <f t="shared" si="1"/>
        <v>0.22083333333333333</v>
      </c>
    </row>
    <row r="10" spans="1:21" x14ac:dyDescent="0.2">
      <c r="A10" s="200" t="s">
        <v>130</v>
      </c>
      <c r="B10" s="56">
        <v>1106</v>
      </c>
      <c r="C10" s="56">
        <v>1233</v>
      </c>
      <c r="D10" s="56">
        <v>1310</v>
      </c>
      <c r="E10" s="56">
        <v>1785</v>
      </c>
      <c r="F10" s="56">
        <v>1867</v>
      </c>
      <c r="G10" s="56">
        <v>1385</v>
      </c>
      <c r="H10" s="56">
        <v>1681</v>
      </c>
      <c r="I10" s="56">
        <v>2048</v>
      </c>
      <c r="J10" s="56">
        <v>2315</v>
      </c>
      <c r="K10" s="56">
        <v>2122</v>
      </c>
      <c r="L10" s="56">
        <v>1821</v>
      </c>
      <c r="M10" s="56">
        <v>2040</v>
      </c>
      <c r="N10" s="56">
        <v>1756</v>
      </c>
      <c r="O10" s="108">
        <v>1615</v>
      </c>
      <c r="P10" s="108">
        <v>1852</v>
      </c>
      <c r="Q10" s="108">
        <v>1907</v>
      </c>
      <c r="R10" s="108">
        <v>2020</v>
      </c>
      <c r="S10" s="217">
        <f t="shared" si="0"/>
        <v>113</v>
      </c>
      <c r="T10" s="311">
        <f t="shared" si="1"/>
        <v>5.9255374934452022E-2</v>
      </c>
    </row>
    <row r="11" spans="1:21" ht="20.100000000000001" customHeight="1" x14ac:dyDescent="0.2">
      <c r="A11" s="200" t="s">
        <v>128</v>
      </c>
      <c r="B11" s="56">
        <v>1690</v>
      </c>
      <c r="C11" s="56">
        <v>1828</v>
      </c>
      <c r="D11" s="56">
        <v>1998</v>
      </c>
      <c r="E11" s="56">
        <v>2002</v>
      </c>
      <c r="F11" s="56">
        <v>1695</v>
      </c>
      <c r="G11" s="56">
        <v>1748</v>
      </c>
      <c r="H11" s="56">
        <v>1854</v>
      </c>
      <c r="I11" s="56">
        <v>2023</v>
      </c>
      <c r="J11" s="56">
        <v>1986</v>
      </c>
      <c r="K11" s="56">
        <v>1821</v>
      </c>
      <c r="L11" s="56">
        <v>1530</v>
      </c>
      <c r="M11" s="56">
        <v>1206</v>
      </c>
      <c r="N11" s="56">
        <v>1198</v>
      </c>
      <c r="O11" s="108">
        <v>1073</v>
      </c>
      <c r="P11" s="108">
        <v>1098</v>
      </c>
      <c r="Q11" s="108">
        <v>1175</v>
      </c>
      <c r="R11" s="108">
        <v>1274</v>
      </c>
      <c r="S11" s="217">
        <f t="shared" si="0"/>
        <v>99</v>
      </c>
      <c r="T11" s="311">
        <f t="shared" si="1"/>
        <v>8.4255319148936164E-2</v>
      </c>
    </row>
    <row r="12" spans="1:21" x14ac:dyDescent="0.2">
      <c r="A12" s="200" t="s">
        <v>129</v>
      </c>
      <c r="B12" s="56">
        <v>1030</v>
      </c>
      <c r="C12" s="56">
        <v>1030</v>
      </c>
      <c r="D12" s="56">
        <v>901</v>
      </c>
      <c r="E12" s="56">
        <v>1263</v>
      </c>
      <c r="F12" s="56">
        <v>1292</v>
      </c>
      <c r="G12" s="56">
        <v>1164</v>
      </c>
      <c r="H12" s="56">
        <v>1270</v>
      </c>
      <c r="I12" s="56">
        <v>1698</v>
      </c>
      <c r="J12" s="56">
        <v>1628</v>
      </c>
      <c r="K12" s="56">
        <v>1561</v>
      </c>
      <c r="L12" s="56">
        <v>1302</v>
      </c>
      <c r="M12" s="56">
        <v>1237</v>
      </c>
      <c r="N12" s="56">
        <v>1102</v>
      </c>
      <c r="O12" s="108">
        <v>1060</v>
      </c>
      <c r="P12" s="108">
        <v>1106</v>
      </c>
      <c r="Q12" s="108">
        <v>1116</v>
      </c>
      <c r="R12" s="108">
        <v>1194</v>
      </c>
      <c r="S12" s="217">
        <f t="shared" si="0"/>
        <v>78</v>
      </c>
      <c r="T12" s="311">
        <f t="shared" si="1"/>
        <v>6.9892473118279563E-2</v>
      </c>
    </row>
    <row r="13" spans="1:21" ht="22.5" customHeight="1" x14ac:dyDescent="0.2">
      <c r="A13" s="200" t="s">
        <v>252</v>
      </c>
      <c r="B13" s="60">
        <v>5663</v>
      </c>
      <c r="C13" s="60">
        <v>6112</v>
      </c>
      <c r="D13" s="60">
        <v>7138</v>
      </c>
      <c r="E13" s="60">
        <v>6441</v>
      </c>
      <c r="F13" s="60">
        <v>6006</v>
      </c>
      <c r="G13" s="60">
        <v>5733</v>
      </c>
      <c r="H13" s="60">
        <v>5855</v>
      </c>
      <c r="I13" s="60">
        <v>5306</v>
      </c>
      <c r="J13" s="60">
        <v>5627</v>
      </c>
      <c r="K13" s="60">
        <v>5504</v>
      </c>
      <c r="L13" s="60">
        <v>4795</v>
      </c>
      <c r="M13" s="60">
        <v>4815</v>
      </c>
      <c r="N13" s="60">
        <v>4461</v>
      </c>
      <c r="O13" s="109">
        <v>4258</v>
      </c>
      <c r="P13" s="109">
        <v>4154</v>
      </c>
      <c r="Q13" s="109">
        <v>3756</v>
      </c>
      <c r="R13" s="109">
        <v>3623</v>
      </c>
      <c r="S13" s="310">
        <f t="shared" si="0"/>
        <v>-133</v>
      </c>
      <c r="T13" s="312">
        <f t="shared" si="1"/>
        <v>-3.541001064962726E-2</v>
      </c>
    </row>
    <row r="14" spans="1:21" ht="22.5" customHeight="1" x14ac:dyDescent="0.2">
      <c r="A14" s="593" t="s">
        <v>253</v>
      </c>
      <c r="B14" s="247">
        <f>SUM(B6:B8)/B5</f>
        <v>0.4776633746585417</v>
      </c>
      <c r="C14" s="247">
        <f t="shared" ref="C14:R14" si="2">SUM(C6:C8)/C5</f>
        <v>0.50958068236782383</v>
      </c>
      <c r="D14" s="247">
        <f t="shared" si="2"/>
        <v>0.56350907272467499</v>
      </c>
      <c r="E14" s="247">
        <f t="shared" si="2"/>
        <v>0.5869016806998002</v>
      </c>
      <c r="F14" s="247">
        <f t="shared" si="2"/>
        <v>0.60804586274314876</v>
      </c>
      <c r="G14" s="247">
        <f t="shared" si="2"/>
        <v>0.63714256219675858</v>
      </c>
      <c r="H14" s="247">
        <f t="shared" si="2"/>
        <v>0.65491928209275563</v>
      </c>
      <c r="I14" s="247">
        <f t="shared" si="2"/>
        <v>0.6627798778714743</v>
      </c>
      <c r="J14" s="247">
        <f t="shared" si="2"/>
        <v>0.64881073684823432</v>
      </c>
      <c r="K14" s="247">
        <f t="shared" si="2"/>
        <v>0.65060460041821988</v>
      </c>
      <c r="L14" s="247">
        <f t="shared" si="2"/>
        <v>0.66961969885808603</v>
      </c>
      <c r="M14" s="247">
        <f t="shared" si="2"/>
        <v>0.6627363427056443</v>
      </c>
      <c r="N14" s="247">
        <f t="shared" si="2"/>
        <v>0.68011537768162966</v>
      </c>
      <c r="O14" s="247">
        <f t="shared" si="2"/>
        <v>0.68482252141982869</v>
      </c>
      <c r="P14" s="247">
        <f t="shared" si="2"/>
        <v>0.68306644717150555</v>
      </c>
      <c r="Q14" s="247">
        <f t="shared" si="2"/>
        <v>0.69769415237041132</v>
      </c>
      <c r="R14" s="247">
        <f t="shared" si="2"/>
        <v>0.70645150022704251</v>
      </c>
      <c r="T14" s="246"/>
    </row>
    <row r="15" spans="1:21" x14ac:dyDescent="0.2">
      <c r="A15" s="300"/>
      <c r="B15" s="300"/>
      <c r="C15" s="300"/>
      <c r="D15" s="300"/>
      <c r="E15" s="300"/>
      <c r="F15" s="300"/>
      <c r="G15" s="300"/>
      <c r="H15" s="300"/>
      <c r="I15" s="300"/>
      <c r="J15" s="300"/>
      <c r="K15" s="300"/>
      <c r="L15" s="300"/>
      <c r="M15" s="300"/>
      <c r="N15" s="300"/>
      <c r="O15" s="300"/>
      <c r="P15" s="300"/>
      <c r="Q15" s="300"/>
      <c r="R15" s="300"/>
      <c r="T15" s="245"/>
    </row>
    <row r="16" spans="1:21" x14ac:dyDescent="0.2">
      <c r="A16" s="725" t="s">
        <v>244</v>
      </c>
      <c r="B16" s="635" t="s">
        <v>190</v>
      </c>
      <c r="C16" s="635" t="s">
        <v>191</v>
      </c>
      <c r="D16" s="635" t="s">
        <v>192</v>
      </c>
      <c r="E16" s="635" t="s">
        <v>193</v>
      </c>
      <c r="F16" s="635" t="s">
        <v>194</v>
      </c>
      <c r="G16" s="635" t="s">
        <v>132</v>
      </c>
      <c r="H16" s="637" t="s">
        <v>133</v>
      </c>
      <c r="I16" s="637" t="s">
        <v>134</v>
      </c>
      <c r="J16" s="637" t="s">
        <v>135</v>
      </c>
      <c r="K16" s="637" t="s">
        <v>136</v>
      </c>
      <c r="L16" s="637" t="s">
        <v>137</v>
      </c>
      <c r="M16" s="637" t="s">
        <v>138</v>
      </c>
      <c r="N16" s="637" t="s">
        <v>139</v>
      </c>
      <c r="O16" s="639" t="s">
        <v>145</v>
      </c>
      <c r="P16" s="639" t="s">
        <v>261</v>
      </c>
      <c r="Q16" s="639" t="s">
        <v>265</v>
      </c>
      <c r="R16" s="639" t="s">
        <v>357</v>
      </c>
      <c r="S16" s="727" t="s">
        <v>386</v>
      </c>
      <c r="T16" s="728"/>
    </row>
    <row r="17" spans="1:20" ht="22.5" customHeight="1" x14ac:dyDescent="0.2">
      <c r="A17" s="726"/>
      <c r="B17" s="636"/>
      <c r="C17" s="636"/>
      <c r="D17" s="636"/>
      <c r="E17" s="636"/>
      <c r="F17" s="636"/>
      <c r="G17" s="636"/>
      <c r="H17" s="638"/>
      <c r="I17" s="638"/>
      <c r="J17" s="638"/>
      <c r="K17" s="638"/>
      <c r="L17" s="638"/>
      <c r="M17" s="638"/>
      <c r="N17" s="638"/>
      <c r="O17" s="640"/>
      <c r="P17" s="640"/>
      <c r="Q17" s="640"/>
      <c r="R17" s="640"/>
      <c r="S17" s="202" t="s">
        <v>140</v>
      </c>
      <c r="T17" s="203" t="s">
        <v>141</v>
      </c>
    </row>
    <row r="18" spans="1:20" ht="22.5" customHeight="1" x14ac:dyDescent="0.2">
      <c r="A18" s="79" t="s">
        <v>188</v>
      </c>
      <c r="B18" s="54">
        <v>11530</v>
      </c>
      <c r="C18" s="54">
        <v>11967</v>
      </c>
      <c r="D18" s="54">
        <v>11290</v>
      </c>
      <c r="E18" s="54">
        <v>11757</v>
      </c>
      <c r="F18" s="54">
        <v>11325</v>
      </c>
      <c r="G18" s="54">
        <v>9801</v>
      </c>
      <c r="H18" s="54">
        <v>8780</v>
      </c>
      <c r="I18" s="54">
        <v>7952</v>
      </c>
      <c r="J18" s="54">
        <v>6999</v>
      </c>
      <c r="K18" s="54">
        <v>4897</v>
      </c>
      <c r="L18" s="54">
        <v>3402</v>
      </c>
      <c r="M18" s="54">
        <v>1792</v>
      </c>
      <c r="N18" s="54">
        <v>1729</v>
      </c>
      <c r="O18" s="112">
        <v>1669</v>
      </c>
      <c r="P18" s="112">
        <v>1483</v>
      </c>
      <c r="Q18" s="112">
        <v>1454</v>
      </c>
      <c r="R18" s="112">
        <v>1514</v>
      </c>
      <c r="S18" s="54">
        <f>R18-Q18</f>
        <v>60</v>
      </c>
      <c r="T18" s="396">
        <f>S18/Q18</f>
        <v>4.1265474552957357E-2</v>
      </c>
    </row>
    <row r="19" spans="1:20" ht="20.100000000000001" customHeight="1" x14ac:dyDescent="0.2">
      <c r="A19" s="200" t="s">
        <v>127</v>
      </c>
      <c r="B19" s="56">
        <v>830</v>
      </c>
      <c r="C19" s="56">
        <v>879</v>
      </c>
      <c r="D19" s="56">
        <v>722</v>
      </c>
      <c r="E19" s="56">
        <v>684</v>
      </c>
      <c r="F19" s="56">
        <v>766</v>
      </c>
      <c r="G19" s="56">
        <v>684</v>
      </c>
      <c r="H19" s="56">
        <v>550</v>
      </c>
      <c r="I19" s="56">
        <v>532</v>
      </c>
      <c r="J19" s="56">
        <v>502</v>
      </c>
      <c r="K19" s="56">
        <v>461</v>
      </c>
      <c r="L19" s="56">
        <v>405</v>
      </c>
      <c r="M19" s="248">
        <v>242</v>
      </c>
      <c r="N19" s="248">
        <v>216</v>
      </c>
      <c r="O19" s="249">
        <v>200</v>
      </c>
      <c r="P19" s="249">
        <v>191</v>
      </c>
      <c r="Q19" s="249">
        <v>200</v>
      </c>
      <c r="R19" s="249">
        <v>197</v>
      </c>
      <c r="S19" s="290">
        <f t="shared" ref="S19:S26" si="3">R19-Q19</f>
        <v>-3</v>
      </c>
      <c r="T19" s="397">
        <f t="shared" ref="T19:T26" si="4">S19/Q19</f>
        <v>-1.4999999999999999E-2</v>
      </c>
    </row>
    <row r="20" spans="1:20" x14ac:dyDescent="0.2">
      <c r="A20" s="201" t="s">
        <v>251</v>
      </c>
      <c r="B20" s="248">
        <v>97</v>
      </c>
      <c r="C20" s="248">
        <v>196</v>
      </c>
      <c r="D20" s="56">
        <v>261</v>
      </c>
      <c r="E20" s="56">
        <v>269</v>
      </c>
      <c r="F20" s="56">
        <v>235</v>
      </c>
      <c r="G20" s="56">
        <v>207</v>
      </c>
      <c r="H20" s="56">
        <v>151</v>
      </c>
      <c r="I20" s="248">
        <v>127</v>
      </c>
      <c r="J20" s="248">
        <v>119</v>
      </c>
      <c r="K20" s="248">
        <v>101</v>
      </c>
      <c r="L20" s="248">
        <v>75</v>
      </c>
      <c r="M20" s="248">
        <v>53</v>
      </c>
      <c r="N20" s="248">
        <v>62</v>
      </c>
      <c r="O20" s="249">
        <v>66</v>
      </c>
      <c r="P20" s="249">
        <v>55</v>
      </c>
      <c r="Q20" s="249">
        <v>55</v>
      </c>
      <c r="R20" s="249">
        <v>68</v>
      </c>
      <c r="S20" s="290">
        <f t="shared" si="3"/>
        <v>13</v>
      </c>
      <c r="T20" s="397">
        <f t="shared" si="4"/>
        <v>0.23636363636363636</v>
      </c>
    </row>
    <row r="21" spans="1:20" x14ac:dyDescent="0.2">
      <c r="A21" s="201" t="s">
        <v>175</v>
      </c>
      <c r="B21" s="248">
        <v>188</v>
      </c>
      <c r="C21" s="248">
        <v>383</v>
      </c>
      <c r="D21" s="248">
        <v>447</v>
      </c>
      <c r="E21" s="248">
        <v>562</v>
      </c>
      <c r="F21" s="248">
        <v>648</v>
      </c>
      <c r="G21" s="248">
        <v>614</v>
      </c>
      <c r="H21" s="56">
        <v>708</v>
      </c>
      <c r="I21" s="56">
        <v>759</v>
      </c>
      <c r="J21" s="248">
        <v>705</v>
      </c>
      <c r="K21" s="248">
        <v>603</v>
      </c>
      <c r="L21" s="248">
        <v>426</v>
      </c>
      <c r="M21" s="248">
        <v>240</v>
      </c>
      <c r="N21" s="248">
        <v>208</v>
      </c>
      <c r="O21" s="249">
        <v>188</v>
      </c>
      <c r="P21" s="249">
        <v>166</v>
      </c>
      <c r="Q21" s="249">
        <v>124</v>
      </c>
      <c r="R21" s="249">
        <v>121</v>
      </c>
      <c r="S21" s="290">
        <f t="shared" si="3"/>
        <v>-3</v>
      </c>
      <c r="T21" s="397">
        <f t="shared" si="4"/>
        <v>-2.4193548387096774E-2</v>
      </c>
    </row>
    <row r="22" spans="1:20" ht="20.100000000000001" customHeight="1" x14ac:dyDescent="0.2">
      <c r="A22" s="200" t="s">
        <v>186</v>
      </c>
      <c r="B22" s="56">
        <v>1640</v>
      </c>
      <c r="C22" s="56">
        <v>1385</v>
      </c>
      <c r="D22" s="248">
        <v>530</v>
      </c>
      <c r="E22" s="248">
        <v>513</v>
      </c>
      <c r="F22" s="248">
        <v>439</v>
      </c>
      <c r="G22" s="248">
        <v>313</v>
      </c>
      <c r="H22" s="248">
        <v>213</v>
      </c>
      <c r="I22" s="248">
        <v>178</v>
      </c>
      <c r="J22" s="248">
        <v>135</v>
      </c>
      <c r="K22" s="248">
        <v>132</v>
      </c>
      <c r="L22" s="248">
        <v>98</v>
      </c>
      <c r="M22" s="248">
        <v>19</v>
      </c>
      <c r="N22" s="248">
        <v>22</v>
      </c>
      <c r="O22" s="249">
        <v>14</v>
      </c>
      <c r="P22" s="249">
        <v>9</v>
      </c>
      <c r="Q22" s="249">
        <v>6</v>
      </c>
      <c r="R22" s="249">
        <v>16</v>
      </c>
      <c r="S22" s="290">
        <f t="shared" si="3"/>
        <v>10</v>
      </c>
      <c r="T22" s="397">
        <f t="shared" si="4"/>
        <v>1.6666666666666667</v>
      </c>
    </row>
    <row r="23" spans="1:20" x14ac:dyDescent="0.2">
      <c r="A23" s="200" t="s">
        <v>130</v>
      </c>
      <c r="B23" s="248">
        <v>621</v>
      </c>
      <c r="C23" s="56">
        <v>886</v>
      </c>
      <c r="D23" s="56">
        <v>890</v>
      </c>
      <c r="E23" s="56">
        <v>1111</v>
      </c>
      <c r="F23" s="56">
        <v>1151</v>
      </c>
      <c r="G23" s="248">
        <v>607</v>
      </c>
      <c r="H23" s="248">
        <v>608</v>
      </c>
      <c r="I23" s="248">
        <v>601</v>
      </c>
      <c r="J23" s="248">
        <v>563</v>
      </c>
      <c r="K23" s="248">
        <v>383</v>
      </c>
      <c r="L23" s="248">
        <v>280</v>
      </c>
      <c r="M23" s="248">
        <v>225</v>
      </c>
      <c r="N23" s="248">
        <v>218</v>
      </c>
      <c r="O23" s="249">
        <v>263</v>
      </c>
      <c r="P23" s="249">
        <v>196</v>
      </c>
      <c r="Q23" s="249">
        <v>224</v>
      </c>
      <c r="R23" s="249">
        <v>249</v>
      </c>
      <c r="S23" s="290">
        <f t="shared" si="3"/>
        <v>25</v>
      </c>
      <c r="T23" s="397">
        <f t="shared" si="4"/>
        <v>0.11160714285714286</v>
      </c>
    </row>
    <row r="24" spans="1:20" ht="20.100000000000001" customHeight="1" x14ac:dyDescent="0.2">
      <c r="A24" s="200" t="s">
        <v>128</v>
      </c>
      <c r="B24" s="56">
        <v>1619</v>
      </c>
      <c r="C24" s="56">
        <v>1389</v>
      </c>
      <c r="D24" s="56">
        <v>1545</v>
      </c>
      <c r="E24" s="56">
        <v>1549</v>
      </c>
      <c r="F24" s="56">
        <v>1279</v>
      </c>
      <c r="G24" s="56">
        <v>1293</v>
      </c>
      <c r="H24" s="56">
        <v>1299</v>
      </c>
      <c r="I24" s="56">
        <v>1122</v>
      </c>
      <c r="J24" s="56">
        <v>902</v>
      </c>
      <c r="K24" s="248">
        <v>505</v>
      </c>
      <c r="L24" s="248">
        <v>242</v>
      </c>
      <c r="M24" s="248">
        <v>93</v>
      </c>
      <c r="N24" s="248">
        <v>106</v>
      </c>
      <c r="O24" s="249">
        <v>81</v>
      </c>
      <c r="P24" s="249">
        <v>85</v>
      </c>
      <c r="Q24" s="249">
        <v>115</v>
      </c>
      <c r="R24" s="249">
        <v>117</v>
      </c>
      <c r="S24" s="290">
        <f t="shared" si="3"/>
        <v>2</v>
      </c>
      <c r="T24" s="397">
        <f t="shared" si="4"/>
        <v>1.7391304347826087E-2</v>
      </c>
    </row>
    <row r="25" spans="1:20" x14ac:dyDescent="0.2">
      <c r="A25" s="200" t="s">
        <v>129</v>
      </c>
      <c r="B25" s="56">
        <v>1355</v>
      </c>
      <c r="C25" s="56">
        <v>1408</v>
      </c>
      <c r="D25" s="56">
        <v>1283</v>
      </c>
      <c r="E25" s="56">
        <v>1565</v>
      </c>
      <c r="F25" s="56">
        <v>1893</v>
      </c>
      <c r="G25" s="56">
        <v>1837</v>
      </c>
      <c r="H25" s="56">
        <v>1633</v>
      </c>
      <c r="I25" s="56">
        <v>1591</v>
      </c>
      <c r="J25" s="56">
        <v>1570</v>
      </c>
      <c r="K25" s="56">
        <v>981</v>
      </c>
      <c r="L25" s="248">
        <v>647</v>
      </c>
      <c r="M25" s="248">
        <v>308</v>
      </c>
      <c r="N25" s="248">
        <v>277</v>
      </c>
      <c r="O25" s="249">
        <v>249</v>
      </c>
      <c r="P25" s="249">
        <v>255</v>
      </c>
      <c r="Q25" s="249">
        <v>228</v>
      </c>
      <c r="R25" s="249">
        <v>224</v>
      </c>
      <c r="S25" s="290">
        <f t="shared" si="3"/>
        <v>-4</v>
      </c>
      <c r="T25" s="397">
        <f t="shared" si="4"/>
        <v>-1.7543859649122806E-2</v>
      </c>
    </row>
    <row r="26" spans="1:20" x14ac:dyDescent="0.2">
      <c r="A26" s="200" t="s">
        <v>252</v>
      </c>
      <c r="B26" s="60">
        <v>5180</v>
      </c>
      <c r="C26" s="60">
        <v>5441</v>
      </c>
      <c r="D26" s="60">
        <v>5612</v>
      </c>
      <c r="E26" s="60">
        <v>5504</v>
      </c>
      <c r="F26" s="60">
        <v>4914</v>
      </c>
      <c r="G26" s="60">
        <v>4246</v>
      </c>
      <c r="H26" s="60">
        <v>3618</v>
      </c>
      <c r="I26" s="60">
        <v>3042</v>
      </c>
      <c r="J26" s="60">
        <v>2503</v>
      </c>
      <c r="K26" s="60">
        <v>1731</v>
      </c>
      <c r="L26" s="60">
        <v>1229</v>
      </c>
      <c r="M26" s="250">
        <v>612</v>
      </c>
      <c r="N26" s="250">
        <v>620</v>
      </c>
      <c r="O26" s="251">
        <v>608</v>
      </c>
      <c r="P26" s="251">
        <v>526</v>
      </c>
      <c r="Q26" s="251">
        <v>502</v>
      </c>
      <c r="R26" s="251">
        <v>522</v>
      </c>
      <c r="S26" s="309">
        <f t="shared" si="3"/>
        <v>20</v>
      </c>
      <c r="T26" s="398">
        <f t="shared" si="4"/>
        <v>3.9840637450199202E-2</v>
      </c>
    </row>
    <row r="28" spans="1:20" ht="25.5" customHeight="1" x14ac:dyDescent="0.2">
      <c r="A28" s="724" t="s">
        <v>259</v>
      </c>
      <c r="B28" s="724"/>
      <c r="C28" s="724"/>
      <c r="D28" s="724"/>
      <c r="E28" s="724"/>
      <c r="F28" s="724"/>
      <c r="G28" s="724"/>
      <c r="H28" s="724"/>
      <c r="I28" s="724"/>
      <c r="J28" s="724"/>
      <c r="K28" s="724"/>
      <c r="L28" s="724"/>
      <c r="M28" s="724"/>
      <c r="N28" s="724"/>
      <c r="O28" s="724"/>
      <c r="P28" s="724"/>
      <c r="Q28" s="724"/>
      <c r="R28" s="724"/>
      <c r="S28" s="724"/>
      <c r="T28" s="724"/>
    </row>
    <row r="29" spans="1:20" x14ac:dyDescent="0.2">
      <c r="A29" s="47" t="s">
        <v>260</v>
      </c>
      <c r="I29" s="299"/>
      <c r="J29" s="299"/>
      <c r="K29" s="299"/>
      <c r="L29" s="299"/>
      <c r="M29" s="299"/>
      <c r="N29" s="299"/>
      <c r="O29" s="299"/>
      <c r="P29" s="299"/>
      <c r="Q29" s="299"/>
      <c r="R29" s="299"/>
      <c r="S29" s="58"/>
    </row>
    <row r="30" spans="1:20" x14ac:dyDescent="0.2">
      <c r="B30" s="244"/>
      <c r="C30" s="244"/>
      <c r="D30" s="244"/>
      <c r="E30" s="244"/>
      <c r="F30" s="244"/>
      <c r="G30" s="244"/>
      <c r="H30" s="244"/>
      <c r="I30" s="300"/>
      <c r="J30" s="300"/>
      <c r="K30" s="300"/>
      <c r="L30" s="300"/>
      <c r="M30" s="300"/>
      <c r="N30" s="300"/>
      <c r="O30" s="300"/>
      <c r="P30" s="300"/>
      <c r="Q30" s="300"/>
      <c r="R30" s="300"/>
      <c r="S30" s="244"/>
      <c r="T30" s="244"/>
    </row>
    <row r="31" spans="1:20" x14ac:dyDescent="0.2">
      <c r="B31" s="243"/>
      <c r="C31" s="243"/>
      <c r="D31" s="243"/>
      <c r="E31" s="243"/>
      <c r="F31" s="243"/>
      <c r="G31" s="243"/>
      <c r="H31" s="243"/>
      <c r="I31" s="243"/>
      <c r="J31" s="243"/>
      <c r="K31" s="243"/>
      <c r="L31" s="243"/>
      <c r="M31" s="243"/>
      <c r="N31" s="243"/>
      <c r="O31" s="243"/>
      <c r="P31" s="243"/>
      <c r="Q31" s="243"/>
      <c r="R31" s="243"/>
      <c r="S31" s="243"/>
      <c r="T31" s="243"/>
    </row>
    <row r="32" spans="1:20" x14ac:dyDescent="0.2">
      <c r="B32" s="407"/>
      <c r="C32" s="407"/>
      <c r="D32" s="407"/>
      <c r="E32" s="407"/>
      <c r="F32" s="407"/>
      <c r="G32" s="407"/>
      <c r="H32" s="407"/>
      <c r="I32" s="407"/>
      <c r="J32" s="407"/>
      <c r="K32" s="407"/>
      <c r="L32" s="407"/>
      <c r="M32" s="407"/>
      <c r="N32" s="407"/>
      <c r="O32" s="407"/>
      <c r="P32" s="407"/>
      <c r="Q32" s="407"/>
      <c r="R32" s="407"/>
    </row>
    <row r="33" spans="2:18" x14ac:dyDescent="0.2">
      <c r="B33" s="243"/>
      <c r="C33" s="243"/>
      <c r="D33" s="243"/>
      <c r="E33" s="243"/>
      <c r="F33" s="243"/>
      <c r="G33" s="243"/>
      <c r="H33" s="243"/>
      <c r="I33" s="243"/>
      <c r="J33" s="243"/>
      <c r="K33" s="243"/>
      <c r="L33" s="243"/>
      <c r="M33" s="243"/>
      <c r="N33" s="243"/>
      <c r="O33" s="243"/>
      <c r="P33" s="243"/>
      <c r="Q33" s="243"/>
      <c r="R33" s="243"/>
    </row>
  </sheetData>
  <mergeCells count="39">
    <mergeCell ref="R3:R4"/>
    <mergeCell ref="R16:R17"/>
    <mergeCell ref="O3:O4"/>
    <mergeCell ref="M16:M17"/>
    <mergeCell ref="A16:A17"/>
    <mergeCell ref="B16:B17"/>
    <mergeCell ref="C16:C17"/>
    <mergeCell ref="D16:D17"/>
    <mergeCell ref="E16:E17"/>
    <mergeCell ref="H16:H17"/>
    <mergeCell ref="I16:I17"/>
    <mergeCell ref="P3:P4"/>
    <mergeCell ref="P16:P17"/>
    <mergeCell ref="Q3:Q4"/>
    <mergeCell ref="Q16:Q17"/>
    <mergeCell ref="O16:O17"/>
    <mergeCell ref="K3:K4"/>
    <mergeCell ref="L3:L4"/>
    <mergeCell ref="K16:K17"/>
    <mergeCell ref="L16:L17"/>
    <mergeCell ref="N3:N4"/>
    <mergeCell ref="N16:N17"/>
    <mergeCell ref="M3:M4"/>
    <mergeCell ref="A28:T28"/>
    <mergeCell ref="A3:A4"/>
    <mergeCell ref="S16:T16"/>
    <mergeCell ref="B3:B4"/>
    <mergeCell ref="C3:C4"/>
    <mergeCell ref="D3:D4"/>
    <mergeCell ref="E3:E4"/>
    <mergeCell ref="F3:F4"/>
    <mergeCell ref="G3:G4"/>
    <mergeCell ref="H3:H4"/>
    <mergeCell ref="I3:I4"/>
    <mergeCell ref="J3:J4"/>
    <mergeCell ref="F16:F17"/>
    <mergeCell ref="G16:G17"/>
    <mergeCell ref="S3:T3"/>
    <mergeCell ref="J16:J17"/>
  </mergeCells>
  <hyperlinks>
    <hyperlink ref="L1" location="Contents!A1" display="Back to contents"/>
  </hyperlinks>
  <pageMargins left="0.75" right="0.75" top="1" bottom="1" header="0.5" footer="0.5"/>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39997558519241921"/>
  </sheetPr>
  <dimension ref="A1:L81"/>
  <sheetViews>
    <sheetView showGridLines="0" topLeftCell="A13" zoomScaleNormal="100" workbookViewId="0"/>
  </sheetViews>
  <sheetFormatPr defaultColWidth="11.42578125" defaultRowHeight="12.75" x14ac:dyDescent="0.2"/>
  <cols>
    <col min="1" max="1" customWidth="true" style="47" width="22.42578125" collapsed="false"/>
    <col min="2" max="2" bestFit="true" customWidth="true" style="64" width="11.140625" collapsed="false"/>
    <col min="3" max="3" bestFit="true" customWidth="true" style="64" width="16.7109375" collapsed="false"/>
    <col min="4" max="4" bestFit="true" customWidth="true" style="64" width="16.140625" collapsed="false"/>
    <col min="5" max="5" bestFit="true" customWidth="true" style="47" width="16.140625" collapsed="false"/>
    <col min="6" max="6" customWidth="true" style="47" width="17.42578125" collapsed="false"/>
    <col min="7" max="7" bestFit="true" customWidth="true" style="47" width="13.85546875" collapsed="false"/>
    <col min="8" max="8" customWidth="true" style="47" width="11.7109375" collapsed="false"/>
    <col min="9" max="9" customWidth="true" style="47" width="17.42578125" collapsed="false"/>
    <col min="10" max="10" bestFit="true" customWidth="true" style="47" width="12.7109375" collapsed="false"/>
    <col min="11" max="11" customWidth="true" style="47" width="3.85546875" collapsed="false"/>
    <col min="12" max="12" customWidth="true" style="47" width="16.0" collapsed="false"/>
    <col min="13" max="233" customWidth="true" style="47" width="11.42578125" collapsed="false"/>
    <col min="234" max="234" customWidth="true" style="47" width="25.0" collapsed="false"/>
    <col min="235" max="253" customWidth="true" style="47" width="11.42578125" collapsed="false"/>
    <col min="254" max="255" customWidth="true" style="47" width="13.0" collapsed="false"/>
    <col min="256" max="16384" style="47" width="11.42578125" collapsed="false"/>
  </cols>
  <sheetData>
    <row r="1" spans="1:12" x14ac:dyDescent="0.2">
      <c r="A1" s="51" t="s">
        <v>422</v>
      </c>
      <c r="D1" s="65"/>
      <c r="K1" s="159" t="s">
        <v>131</v>
      </c>
    </row>
    <row r="2" spans="1:12" x14ac:dyDescent="0.2">
      <c r="A2" s="52"/>
      <c r="B2" s="66"/>
      <c r="C2" s="66"/>
      <c r="D2" s="244"/>
      <c r="K2" s="65"/>
    </row>
    <row r="3" spans="1:12" s="11" customFormat="1" ht="38.25" x14ac:dyDescent="0.2">
      <c r="A3" s="252"/>
      <c r="B3" s="255" t="s">
        <v>127</v>
      </c>
      <c r="C3" s="219" t="s">
        <v>251</v>
      </c>
      <c r="D3" s="255" t="s">
        <v>175</v>
      </c>
      <c r="E3" s="255" t="s">
        <v>186</v>
      </c>
      <c r="F3" s="219" t="s">
        <v>128</v>
      </c>
      <c r="G3" s="219" t="s">
        <v>129</v>
      </c>
      <c r="H3" s="219" t="s">
        <v>130</v>
      </c>
      <c r="I3" s="219" t="s">
        <v>252</v>
      </c>
      <c r="J3" s="219" t="s">
        <v>254</v>
      </c>
      <c r="L3" s="399" t="s">
        <v>253</v>
      </c>
    </row>
    <row r="4" spans="1:12" s="11" customFormat="1" ht="20.100000000000001" customHeight="1" x14ac:dyDescent="0.2">
      <c r="A4" s="36" t="s">
        <v>33</v>
      </c>
      <c r="B4" s="271">
        <v>11720</v>
      </c>
      <c r="C4" s="263">
        <v>7155</v>
      </c>
      <c r="D4" s="271">
        <v>1350</v>
      </c>
      <c r="E4" s="264">
        <v>295</v>
      </c>
      <c r="F4" s="271">
        <v>1275</v>
      </c>
      <c r="G4" s="263">
        <v>1195</v>
      </c>
      <c r="H4" s="271">
        <v>2020</v>
      </c>
      <c r="I4" s="271">
        <v>3625</v>
      </c>
      <c r="J4" s="265">
        <v>28630</v>
      </c>
      <c r="L4" s="256">
        <f>SUM(B4:D4)/J4</f>
        <v>0.70642682500873211</v>
      </c>
    </row>
    <row r="5" spans="1:12" s="11" customFormat="1" ht="20.100000000000001" customHeight="1" x14ac:dyDescent="0.2">
      <c r="A5" s="20" t="s">
        <v>1</v>
      </c>
      <c r="B5" s="272">
        <v>710</v>
      </c>
      <c r="C5" s="266">
        <v>210</v>
      </c>
      <c r="D5" s="272">
        <v>40</v>
      </c>
      <c r="E5" s="266">
        <v>0</v>
      </c>
      <c r="F5" s="272">
        <v>50</v>
      </c>
      <c r="G5" s="266">
        <v>65</v>
      </c>
      <c r="H5" s="272">
        <v>100</v>
      </c>
      <c r="I5" s="272">
        <v>90</v>
      </c>
      <c r="J5" s="267">
        <v>1265</v>
      </c>
      <c r="L5" s="400">
        <f t="shared" ref="L5:L36" si="0">SUM(B5:D5)/J5</f>
        <v>0.75889328063241102</v>
      </c>
    </row>
    <row r="6" spans="1:12" s="11" customFormat="1" x14ac:dyDescent="0.2">
      <c r="A6" s="20" t="s">
        <v>2</v>
      </c>
      <c r="B6" s="272">
        <v>490</v>
      </c>
      <c r="C6" s="266">
        <v>165</v>
      </c>
      <c r="D6" s="272">
        <v>50</v>
      </c>
      <c r="E6" s="266">
        <v>5</v>
      </c>
      <c r="F6" s="272">
        <v>60</v>
      </c>
      <c r="G6" s="266">
        <v>30</v>
      </c>
      <c r="H6" s="272">
        <v>60</v>
      </c>
      <c r="I6" s="272">
        <v>85</v>
      </c>
      <c r="J6" s="267">
        <v>945</v>
      </c>
      <c r="L6" s="400">
        <f t="shared" si="0"/>
        <v>0.74603174603174605</v>
      </c>
    </row>
    <row r="7" spans="1:12" s="11" customFormat="1" x14ac:dyDescent="0.2">
      <c r="A7" s="20" t="s">
        <v>3</v>
      </c>
      <c r="B7" s="272">
        <v>375</v>
      </c>
      <c r="C7" s="266">
        <v>60</v>
      </c>
      <c r="D7" s="272">
        <v>25</v>
      </c>
      <c r="E7" s="266">
        <v>0</v>
      </c>
      <c r="F7" s="272">
        <v>15</v>
      </c>
      <c r="G7" s="266">
        <v>10</v>
      </c>
      <c r="H7" s="272">
        <v>55</v>
      </c>
      <c r="I7" s="272">
        <v>60</v>
      </c>
      <c r="J7" s="267">
        <v>600</v>
      </c>
      <c r="L7" s="400">
        <f t="shared" si="0"/>
        <v>0.76666666666666672</v>
      </c>
    </row>
    <row r="8" spans="1:12" s="11" customFormat="1" x14ac:dyDescent="0.2">
      <c r="A8" s="20" t="s">
        <v>4</v>
      </c>
      <c r="B8" s="272">
        <v>5</v>
      </c>
      <c r="C8" s="266">
        <v>215</v>
      </c>
      <c r="D8" s="272">
        <v>25</v>
      </c>
      <c r="E8" s="266">
        <v>0</v>
      </c>
      <c r="F8" s="272">
        <v>25</v>
      </c>
      <c r="G8" s="266">
        <v>15</v>
      </c>
      <c r="H8" s="272">
        <v>25</v>
      </c>
      <c r="I8" s="272">
        <v>25</v>
      </c>
      <c r="J8" s="267">
        <v>335</v>
      </c>
      <c r="L8" s="400">
        <f t="shared" si="0"/>
        <v>0.73134328358208955</v>
      </c>
    </row>
    <row r="9" spans="1:12" s="11" customFormat="1" ht="20.100000000000001" customHeight="1" x14ac:dyDescent="0.2">
      <c r="A9" s="20" t="s">
        <v>5</v>
      </c>
      <c r="B9" s="272">
        <v>220</v>
      </c>
      <c r="C9" s="266">
        <v>55</v>
      </c>
      <c r="D9" s="272">
        <v>5</v>
      </c>
      <c r="E9" s="266">
        <v>0</v>
      </c>
      <c r="F9" s="272">
        <v>40</v>
      </c>
      <c r="G9" s="266">
        <v>15</v>
      </c>
      <c r="H9" s="272">
        <v>40</v>
      </c>
      <c r="I9" s="272">
        <v>55</v>
      </c>
      <c r="J9" s="267">
        <v>430</v>
      </c>
      <c r="L9" s="400">
        <f t="shared" si="0"/>
        <v>0.65116279069767447</v>
      </c>
    </row>
    <row r="10" spans="1:12" s="11" customFormat="1" x14ac:dyDescent="0.2">
      <c r="A10" s="20" t="s">
        <v>6</v>
      </c>
      <c r="B10" s="272">
        <v>0</v>
      </c>
      <c r="C10" s="266">
        <v>480</v>
      </c>
      <c r="D10" s="272">
        <v>30</v>
      </c>
      <c r="E10" s="266">
        <v>0</v>
      </c>
      <c r="F10" s="272">
        <v>25</v>
      </c>
      <c r="G10" s="266">
        <v>30</v>
      </c>
      <c r="H10" s="272">
        <v>35</v>
      </c>
      <c r="I10" s="272">
        <v>55</v>
      </c>
      <c r="J10" s="267">
        <v>660</v>
      </c>
      <c r="L10" s="400">
        <f t="shared" si="0"/>
        <v>0.77272727272727271</v>
      </c>
    </row>
    <row r="11" spans="1:12" s="11" customFormat="1" x14ac:dyDescent="0.2">
      <c r="A11" s="20" t="s">
        <v>7</v>
      </c>
      <c r="B11" s="272">
        <v>505</v>
      </c>
      <c r="C11" s="266">
        <v>210</v>
      </c>
      <c r="D11" s="272">
        <v>60</v>
      </c>
      <c r="E11" s="266">
        <v>0</v>
      </c>
      <c r="F11" s="272">
        <v>45</v>
      </c>
      <c r="G11" s="266">
        <v>35</v>
      </c>
      <c r="H11" s="272">
        <v>60</v>
      </c>
      <c r="I11" s="272">
        <v>130</v>
      </c>
      <c r="J11" s="268">
        <v>1050</v>
      </c>
      <c r="L11" s="400">
        <f t="shared" si="0"/>
        <v>0.73809523809523814</v>
      </c>
    </row>
    <row r="12" spans="1:12" s="11" customFormat="1" x14ac:dyDescent="0.2">
      <c r="A12" s="20" t="s">
        <v>8</v>
      </c>
      <c r="B12" s="272">
        <v>345</v>
      </c>
      <c r="C12" s="266">
        <v>60</v>
      </c>
      <c r="D12" s="272">
        <v>30</v>
      </c>
      <c r="E12" s="266">
        <v>0</v>
      </c>
      <c r="F12" s="272">
        <v>45</v>
      </c>
      <c r="G12" s="266">
        <v>25</v>
      </c>
      <c r="H12" s="272">
        <v>35</v>
      </c>
      <c r="I12" s="272">
        <v>45</v>
      </c>
      <c r="J12" s="267">
        <v>585</v>
      </c>
      <c r="L12" s="400">
        <f t="shared" si="0"/>
        <v>0.74358974358974361</v>
      </c>
    </row>
    <row r="13" spans="1:12" s="11" customFormat="1" ht="20.100000000000001" customHeight="1" x14ac:dyDescent="0.2">
      <c r="A13" s="20" t="s">
        <v>9</v>
      </c>
      <c r="B13" s="272">
        <v>120</v>
      </c>
      <c r="C13" s="266">
        <v>40</v>
      </c>
      <c r="D13" s="272">
        <v>45</v>
      </c>
      <c r="E13" s="266">
        <v>0</v>
      </c>
      <c r="F13" s="272">
        <v>30</v>
      </c>
      <c r="G13" s="266">
        <v>5</v>
      </c>
      <c r="H13" s="272">
        <v>25</v>
      </c>
      <c r="I13" s="272">
        <v>65</v>
      </c>
      <c r="J13" s="267">
        <v>335</v>
      </c>
      <c r="L13" s="400">
        <f t="shared" si="0"/>
        <v>0.61194029850746268</v>
      </c>
    </row>
    <row r="14" spans="1:12" s="11" customFormat="1" x14ac:dyDescent="0.2">
      <c r="A14" s="20" t="s">
        <v>10</v>
      </c>
      <c r="B14" s="272">
        <v>295</v>
      </c>
      <c r="C14" s="266">
        <v>80</v>
      </c>
      <c r="D14" s="272">
        <v>20</v>
      </c>
      <c r="E14" s="266">
        <v>0</v>
      </c>
      <c r="F14" s="272">
        <v>25</v>
      </c>
      <c r="G14" s="266">
        <v>20</v>
      </c>
      <c r="H14" s="272">
        <v>15</v>
      </c>
      <c r="I14" s="272">
        <v>115</v>
      </c>
      <c r="J14" s="267">
        <v>575</v>
      </c>
      <c r="L14" s="400">
        <f t="shared" si="0"/>
        <v>0.68695652173913047</v>
      </c>
    </row>
    <row r="15" spans="1:12" s="11" customFormat="1" x14ac:dyDescent="0.2">
      <c r="A15" s="20" t="s">
        <v>11</v>
      </c>
      <c r="B15" s="272">
        <v>135</v>
      </c>
      <c r="C15" s="266">
        <v>25</v>
      </c>
      <c r="D15" s="272">
        <v>10</v>
      </c>
      <c r="E15" s="266">
        <v>0</v>
      </c>
      <c r="F15" s="272">
        <v>15</v>
      </c>
      <c r="G15" s="266">
        <v>10</v>
      </c>
      <c r="H15" s="272">
        <v>15</v>
      </c>
      <c r="I15" s="272">
        <v>15</v>
      </c>
      <c r="J15" s="267">
        <v>225</v>
      </c>
      <c r="L15" s="400">
        <f t="shared" si="0"/>
        <v>0.75555555555555554</v>
      </c>
    </row>
    <row r="16" spans="1:12" s="11" customFormat="1" x14ac:dyDescent="0.2">
      <c r="A16" s="20" t="s">
        <v>12</v>
      </c>
      <c r="B16" s="273">
        <v>1085</v>
      </c>
      <c r="C16" s="266">
        <v>455</v>
      </c>
      <c r="D16" s="272">
        <v>350</v>
      </c>
      <c r="E16" s="266">
        <v>0</v>
      </c>
      <c r="F16" s="272">
        <v>70</v>
      </c>
      <c r="G16" s="266">
        <v>65</v>
      </c>
      <c r="H16" s="272">
        <v>120</v>
      </c>
      <c r="I16" s="272">
        <v>510</v>
      </c>
      <c r="J16" s="268">
        <v>2655</v>
      </c>
      <c r="L16" s="400">
        <f t="shared" si="0"/>
        <v>0.71186440677966101</v>
      </c>
    </row>
    <row r="17" spans="1:12" s="11" customFormat="1" ht="20.100000000000001" customHeight="1" x14ac:dyDescent="0.2">
      <c r="A17" s="20" t="s">
        <v>13</v>
      </c>
      <c r="B17" s="272">
        <v>5</v>
      </c>
      <c r="C17" s="266">
        <v>65</v>
      </c>
      <c r="D17" s="272">
        <v>5</v>
      </c>
      <c r="E17" s="266">
        <v>0</v>
      </c>
      <c r="F17" s="272">
        <v>5</v>
      </c>
      <c r="G17" s="266">
        <v>5</v>
      </c>
      <c r="H17" s="272">
        <v>10</v>
      </c>
      <c r="I17" s="272">
        <v>20</v>
      </c>
      <c r="J17" s="267">
        <v>110</v>
      </c>
      <c r="L17" s="400">
        <f t="shared" si="0"/>
        <v>0.68181818181818177</v>
      </c>
    </row>
    <row r="18" spans="1:12" s="11" customFormat="1" x14ac:dyDescent="0.2">
      <c r="A18" s="20" t="s">
        <v>14</v>
      </c>
      <c r="B18" s="272">
        <v>475</v>
      </c>
      <c r="C18" s="266">
        <v>80</v>
      </c>
      <c r="D18" s="272">
        <v>25</v>
      </c>
      <c r="E18" s="266">
        <v>0</v>
      </c>
      <c r="F18" s="272">
        <v>35</v>
      </c>
      <c r="G18" s="266">
        <v>40</v>
      </c>
      <c r="H18" s="272">
        <v>70</v>
      </c>
      <c r="I18" s="272">
        <v>45</v>
      </c>
      <c r="J18" s="267">
        <v>770</v>
      </c>
      <c r="L18" s="400">
        <f t="shared" si="0"/>
        <v>0.75324675324675328</v>
      </c>
    </row>
    <row r="19" spans="1:12" s="11" customFormat="1" x14ac:dyDescent="0.2">
      <c r="A19" s="20" t="s">
        <v>15</v>
      </c>
      <c r="B19" s="272">
        <v>1010</v>
      </c>
      <c r="C19" s="266">
        <v>145</v>
      </c>
      <c r="D19" s="272">
        <v>105</v>
      </c>
      <c r="E19" s="266">
        <v>5</v>
      </c>
      <c r="F19" s="272">
        <v>90</v>
      </c>
      <c r="G19" s="266">
        <v>70</v>
      </c>
      <c r="H19" s="272">
        <v>80</v>
      </c>
      <c r="I19" s="272">
        <v>345</v>
      </c>
      <c r="J19" s="268">
        <v>1845</v>
      </c>
      <c r="L19" s="400">
        <f t="shared" si="0"/>
        <v>0.68292682926829273</v>
      </c>
    </row>
    <row r="20" spans="1:12" s="11" customFormat="1" x14ac:dyDescent="0.2">
      <c r="A20" s="20" t="s">
        <v>16</v>
      </c>
      <c r="B20" s="272">
        <v>40</v>
      </c>
      <c r="C20" s="269">
        <v>2555</v>
      </c>
      <c r="D20" s="272">
        <v>85</v>
      </c>
      <c r="E20" s="266">
        <v>265</v>
      </c>
      <c r="F20" s="272">
        <v>100</v>
      </c>
      <c r="G20" s="266">
        <v>230</v>
      </c>
      <c r="H20" s="272">
        <v>425</v>
      </c>
      <c r="I20" s="273">
        <v>740</v>
      </c>
      <c r="J20" s="268">
        <v>4445</v>
      </c>
      <c r="L20" s="400">
        <f t="shared" si="0"/>
        <v>0.60292463442069744</v>
      </c>
    </row>
    <row r="21" spans="1:12" s="11" customFormat="1" ht="20.100000000000001" customHeight="1" x14ac:dyDescent="0.2">
      <c r="A21" s="20" t="s">
        <v>17</v>
      </c>
      <c r="B21" s="272">
        <v>470</v>
      </c>
      <c r="C21" s="266">
        <v>280</v>
      </c>
      <c r="D21" s="272">
        <v>40</v>
      </c>
      <c r="E21" s="266">
        <v>0</v>
      </c>
      <c r="F21" s="272">
        <v>55</v>
      </c>
      <c r="G21" s="266">
        <v>55</v>
      </c>
      <c r="H21" s="272">
        <v>70</v>
      </c>
      <c r="I21" s="272">
        <v>95</v>
      </c>
      <c r="J21" s="268">
        <v>1060</v>
      </c>
      <c r="L21" s="400">
        <f t="shared" si="0"/>
        <v>0.74528301886792447</v>
      </c>
    </row>
    <row r="22" spans="1:12" s="11" customFormat="1" x14ac:dyDescent="0.2">
      <c r="A22" s="20" t="s">
        <v>18</v>
      </c>
      <c r="B22" s="272">
        <v>0</v>
      </c>
      <c r="C22" s="266">
        <v>90</v>
      </c>
      <c r="D22" s="272">
        <v>5</v>
      </c>
      <c r="E22" s="266">
        <v>0</v>
      </c>
      <c r="F22" s="272">
        <v>10</v>
      </c>
      <c r="G22" s="266">
        <v>5</v>
      </c>
      <c r="H22" s="272">
        <v>20</v>
      </c>
      <c r="I22" s="272">
        <v>10</v>
      </c>
      <c r="J22" s="267">
        <v>140</v>
      </c>
      <c r="L22" s="400">
        <f t="shared" si="0"/>
        <v>0.6785714285714286</v>
      </c>
    </row>
    <row r="23" spans="1:12" s="11" customFormat="1" x14ac:dyDescent="0.2">
      <c r="A23" s="20" t="s">
        <v>19</v>
      </c>
      <c r="B23" s="272">
        <v>165</v>
      </c>
      <c r="C23" s="266">
        <v>140</v>
      </c>
      <c r="D23" s="272">
        <v>55</v>
      </c>
      <c r="E23" s="266">
        <v>0</v>
      </c>
      <c r="F23" s="272">
        <v>5</v>
      </c>
      <c r="G23" s="266">
        <v>55</v>
      </c>
      <c r="H23" s="272">
        <v>25</v>
      </c>
      <c r="I23" s="272">
        <v>180</v>
      </c>
      <c r="J23" s="267">
        <v>625</v>
      </c>
      <c r="L23" s="400">
        <f t="shared" si="0"/>
        <v>0.57599999999999996</v>
      </c>
    </row>
    <row r="24" spans="1:12" s="11" customFormat="1" x14ac:dyDescent="0.2">
      <c r="A24" s="20" t="s">
        <v>20</v>
      </c>
      <c r="B24" s="272">
        <v>160</v>
      </c>
      <c r="C24" s="266">
        <v>75</v>
      </c>
      <c r="D24" s="272">
        <v>10</v>
      </c>
      <c r="E24" s="266">
        <v>0</v>
      </c>
      <c r="F24" s="272">
        <v>20</v>
      </c>
      <c r="G24" s="266">
        <v>20</v>
      </c>
      <c r="H24" s="272">
        <v>10</v>
      </c>
      <c r="I24" s="272">
        <v>10</v>
      </c>
      <c r="J24" s="267">
        <v>310</v>
      </c>
      <c r="L24" s="400">
        <f t="shared" si="0"/>
        <v>0.79032258064516125</v>
      </c>
    </row>
    <row r="25" spans="1:12" s="11" customFormat="1" ht="20.100000000000001" customHeight="1" x14ac:dyDescent="0.2">
      <c r="A25" s="20" t="s">
        <v>21</v>
      </c>
      <c r="B25" s="272">
        <v>245</v>
      </c>
      <c r="C25" s="266">
        <v>115</v>
      </c>
      <c r="D25" s="272">
        <v>40</v>
      </c>
      <c r="E25" s="266">
        <v>0</v>
      </c>
      <c r="F25" s="272">
        <v>55</v>
      </c>
      <c r="G25" s="266">
        <v>90</v>
      </c>
      <c r="H25" s="272">
        <v>170</v>
      </c>
      <c r="I25" s="272">
        <v>20</v>
      </c>
      <c r="J25" s="267">
        <v>740</v>
      </c>
      <c r="L25" s="400">
        <f t="shared" si="0"/>
        <v>0.54054054054054057</v>
      </c>
    </row>
    <row r="26" spans="1:12" s="11" customFormat="1" x14ac:dyDescent="0.2">
      <c r="A26" s="20" t="s">
        <v>22</v>
      </c>
      <c r="B26" s="272">
        <v>1355</v>
      </c>
      <c r="C26" s="266">
        <v>90</v>
      </c>
      <c r="D26" s="272">
        <v>50</v>
      </c>
      <c r="E26" s="266">
        <v>5</v>
      </c>
      <c r="F26" s="272">
        <v>100</v>
      </c>
      <c r="G26" s="266">
        <v>55</v>
      </c>
      <c r="H26" s="272">
        <v>130</v>
      </c>
      <c r="I26" s="272">
        <v>215</v>
      </c>
      <c r="J26" s="268">
        <v>1995</v>
      </c>
      <c r="L26" s="400">
        <f t="shared" si="0"/>
        <v>0.74937343358395991</v>
      </c>
    </row>
    <row r="27" spans="1:12" s="11" customFormat="1" x14ac:dyDescent="0.2">
      <c r="A27" s="20" t="s">
        <v>23</v>
      </c>
      <c r="B27" s="272">
        <v>30</v>
      </c>
      <c r="C27" s="266">
        <v>30</v>
      </c>
      <c r="D27" s="272">
        <v>0</v>
      </c>
      <c r="E27" s="266">
        <v>0</v>
      </c>
      <c r="F27" s="272">
        <v>10</v>
      </c>
      <c r="G27" s="266">
        <v>5</v>
      </c>
      <c r="H27" s="272">
        <v>0</v>
      </c>
      <c r="I27" s="272">
        <v>0</v>
      </c>
      <c r="J27" s="267">
        <v>75</v>
      </c>
      <c r="L27" s="400">
        <f t="shared" si="0"/>
        <v>0.8</v>
      </c>
    </row>
    <row r="28" spans="1:12" s="11" customFormat="1" x14ac:dyDescent="0.2">
      <c r="A28" s="20" t="s">
        <v>24</v>
      </c>
      <c r="B28" s="272">
        <v>435</v>
      </c>
      <c r="C28" s="266">
        <v>170</v>
      </c>
      <c r="D28" s="272">
        <v>35</v>
      </c>
      <c r="E28" s="266">
        <v>5</v>
      </c>
      <c r="F28" s="272">
        <v>40</v>
      </c>
      <c r="G28" s="266">
        <v>20</v>
      </c>
      <c r="H28" s="272">
        <v>45</v>
      </c>
      <c r="I28" s="272">
        <v>40</v>
      </c>
      <c r="J28" s="267">
        <v>795</v>
      </c>
      <c r="L28" s="400">
        <f t="shared" si="0"/>
        <v>0.80503144654088055</v>
      </c>
    </row>
    <row r="29" spans="1:12" s="11" customFormat="1" ht="20.100000000000001" customHeight="1" x14ac:dyDescent="0.2">
      <c r="A29" s="20" t="s">
        <v>25</v>
      </c>
      <c r="B29" s="272">
        <v>350</v>
      </c>
      <c r="C29" s="266">
        <v>135</v>
      </c>
      <c r="D29" s="272">
        <v>15</v>
      </c>
      <c r="E29" s="266">
        <v>0</v>
      </c>
      <c r="F29" s="272">
        <v>30</v>
      </c>
      <c r="G29" s="266">
        <v>35</v>
      </c>
      <c r="H29" s="272">
        <v>45</v>
      </c>
      <c r="I29" s="272">
        <v>95</v>
      </c>
      <c r="J29" s="267">
        <v>710</v>
      </c>
      <c r="L29" s="400">
        <f t="shared" si="0"/>
        <v>0.70422535211267601</v>
      </c>
    </row>
    <row r="30" spans="1:12" s="11" customFormat="1" x14ac:dyDescent="0.2">
      <c r="A30" s="20" t="s">
        <v>26</v>
      </c>
      <c r="B30" s="272">
        <v>0</v>
      </c>
      <c r="C30" s="266">
        <v>440</v>
      </c>
      <c r="D30" s="272">
        <v>55</v>
      </c>
      <c r="E30" s="266">
        <v>0</v>
      </c>
      <c r="F30" s="272">
        <v>20</v>
      </c>
      <c r="G30" s="266">
        <v>5</v>
      </c>
      <c r="H30" s="272">
        <v>30</v>
      </c>
      <c r="I30" s="272">
        <v>80</v>
      </c>
      <c r="J30" s="267">
        <v>635</v>
      </c>
      <c r="L30" s="400">
        <f t="shared" si="0"/>
        <v>0.77952755905511806</v>
      </c>
    </row>
    <row r="31" spans="1:12" s="11" customFormat="1" x14ac:dyDescent="0.2">
      <c r="A31" s="20" t="s">
        <v>27</v>
      </c>
      <c r="B31" s="272">
        <v>55</v>
      </c>
      <c r="C31" s="266">
        <v>30</v>
      </c>
      <c r="D31" s="272">
        <v>5</v>
      </c>
      <c r="E31" s="266">
        <v>0</v>
      </c>
      <c r="F31" s="272">
        <v>5</v>
      </c>
      <c r="G31" s="266">
        <v>5</v>
      </c>
      <c r="H31" s="272">
        <v>0</v>
      </c>
      <c r="I31" s="272">
        <v>20</v>
      </c>
      <c r="J31" s="267">
        <v>115</v>
      </c>
      <c r="L31" s="400">
        <f t="shared" si="0"/>
        <v>0.78260869565217395</v>
      </c>
    </row>
    <row r="32" spans="1:12" s="11" customFormat="1" x14ac:dyDescent="0.2">
      <c r="A32" s="20" t="s">
        <v>28</v>
      </c>
      <c r="B32" s="272">
        <v>400</v>
      </c>
      <c r="C32" s="266">
        <v>45</v>
      </c>
      <c r="D32" s="272">
        <v>25</v>
      </c>
      <c r="E32" s="266">
        <v>0</v>
      </c>
      <c r="F32" s="272">
        <v>15</v>
      </c>
      <c r="G32" s="266">
        <v>25</v>
      </c>
      <c r="H32" s="272">
        <v>40</v>
      </c>
      <c r="I32" s="272">
        <v>95</v>
      </c>
      <c r="J32" s="267">
        <v>640</v>
      </c>
      <c r="L32" s="400">
        <f t="shared" si="0"/>
        <v>0.734375</v>
      </c>
    </row>
    <row r="33" spans="1:12" s="11" customFormat="1" ht="20.100000000000001" customHeight="1" x14ac:dyDescent="0.2">
      <c r="A33" s="20" t="s">
        <v>29</v>
      </c>
      <c r="B33" s="272">
        <v>960</v>
      </c>
      <c r="C33" s="266">
        <v>190</v>
      </c>
      <c r="D33" s="272">
        <v>45</v>
      </c>
      <c r="E33" s="266">
        <v>0</v>
      </c>
      <c r="F33" s="272">
        <v>90</v>
      </c>
      <c r="G33" s="266">
        <v>55</v>
      </c>
      <c r="H33" s="272">
        <v>140</v>
      </c>
      <c r="I33" s="272">
        <v>130</v>
      </c>
      <c r="J33" s="268">
        <v>1615</v>
      </c>
      <c r="L33" s="400">
        <f t="shared" si="0"/>
        <v>0.73993808049535603</v>
      </c>
    </row>
    <row r="34" spans="1:12" s="11" customFormat="1" x14ac:dyDescent="0.2">
      <c r="A34" s="20" t="s">
        <v>30</v>
      </c>
      <c r="B34" s="272">
        <v>195</v>
      </c>
      <c r="C34" s="266">
        <v>45</v>
      </c>
      <c r="D34" s="272">
        <v>10</v>
      </c>
      <c r="E34" s="266">
        <v>0</v>
      </c>
      <c r="F34" s="272">
        <v>20</v>
      </c>
      <c r="G34" s="266">
        <v>30</v>
      </c>
      <c r="H34" s="272">
        <v>45</v>
      </c>
      <c r="I34" s="272">
        <v>25</v>
      </c>
      <c r="J34" s="267">
        <v>370</v>
      </c>
      <c r="L34" s="400">
        <f t="shared" si="0"/>
        <v>0.67567567567567566</v>
      </c>
    </row>
    <row r="35" spans="1:12" s="11" customFormat="1" x14ac:dyDescent="0.2">
      <c r="A35" s="20" t="s">
        <v>31</v>
      </c>
      <c r="B35" s="272">
        <v>375</v>
      </c>
      <c r="C35" s="266">
        <v>210</v>
      </c>
      <c r="D35" s="272">
        <v>10</v>
      </c>
      <c r="E35" s="266">
        <v>0</v>
      </c>
      <c r="F35" s="272">
        <v>60</v>
      </c>
      <c r="G35" s="266">
        <v>20</v>
      </c>
      <c r="H35" s="272">
        <v>45</v>
      </c>
      <c r="I35" s="272">
        <v>90</v>
      </c>
      <c r="J35" s="267">
        <v>810</v>
      </c>
      <c r="L35" s="400">
        <f t="shared" si="0"/>
        <v>0.73456790123456794</v>
      </c>
    </row>
    <row r="36" spans="1:12" s="11" customFormat="1" x14ac:dyDescent="0.2">
      <c r="A36" s="22" t="s">
        <v>32</v>
      </c>
      <c r="B36" s="274">
        <v>715</v>
      </c>
      <c r="C36" s="262">
        <v>160</v>
      </c>
      <c r="D36" s="274">
        <v>35</v>
      </c>
      <c r="E36" s="262">
        <v>0</v>
      </c>
      <c r="F36" s="274">
        <v>55</v>
      </c>
      <c r="G36" s="262">
        <v>45</v>
      </c>
      <c r="H36" s="274">
        <v>35</v>
      </c>
      <c r="I36" s="274">
        <v>125</v>
      </c>
      <c r="J36" s="270">
        <v>1170</v>
      </c>
      <c r="L36" s="401">
        <f t="shared" si="0"/>
        <v>0.77777777777777779</v>
      </c>
    </row>
    <row r="37" spans="1:12" ht="12.75" customHeight="1" x14ac:dyDescent="0.2">
      <c r="A37" s="258" t="s">
        <v>199</v>
      </c>
      <c r="B37" s="258"/>
      <c r="C37" s="258"/>
      <c r="D37" s="258"/>
      <c r="E37" s="83"/>
      <c r="F37" s="83"/>
      <c r="G37" s="83"/>
      <c r="H37" s="83"/>
      <c r="I37" s="83"/>
      <c r="J37" s="83"/>
    </row>
    <row r="38" spans="1:12" x14ac:dyDescent="0.2">
      <c r="A38" s="258" t="s">
        <v>257</v>
      </c>
      <c r="B38" s="67"/>
      <c r="C38" s="67"/>
      <c r="D38" s="67"/>
    </row>
    <row r="39" spans="1:12" x14ac:dyDescent="0.2">
      <c r="A39" s="58"/>
      <c r="E39" s="64"/>
      <c r="F39" s="64"/>
      <c r="G39" s="64"/>
      <c r="H39" s="64"/>
      <c r="I39" s="64"/>
      <c r="J39" s="64"/>
      <c r="L39" s="257"/>
    </row>
    <row r="40" spans="1:12" x14ac:dyDescent="0.2">
      <c r="E40" s="64"/>
      <c r="F40" s="64"/>
      <c r="G40" s="64"/>
      <c r="H40" s="64"/>
      <c r="I40" s="64"/>
      <c r="J40" s="64"/>
      <c r="L40" s="257"/>
    </row>
    <row r="41" spans="1:12" x14ac:dyDescent="0.2">
      <c r="E41" s="64"/>
      <c r="F41" s="64"/>
      <c r="G41" s="64"/>
      <c r="H41" s="64"/>
      <c r="I41" s="64"/>
      <c r="J41" s="64"/>
    </row>
    <row r="42" spans="1:12" x14ac:dyDescent="0.2">
      <c r="E42" s="64"/>
      <c r="F42" s="64"/>
      <c r="G42" s="64"/>
      <c r="H42" s="64"/>
      <c r="I42" s="64"/>
      <c r="J42" s="64"/>
    </row>
    <row r="43" spans="1:12" x14ac:dyDescent="0.2">
      <c r="E43" s="64"/>
      <c r="F43" s="64"/>
      <c r="G43" s="64"/>
      <c r="H43" s="64"/>
      <c r="I43" s="64"/>
      <c r="J43" s="64"/>
    </row>
    <row r="44" spans="1:12" x14ac:dyDescent="0.2">
      <c r="E44" s="64"/>
      <c r="F44" s="64"/>
      <c r="G44" s="64"/>
      <c r="H44" s="64"/>
      <c r="I44" s="64"/>
      <c r="J44" s="64"/>
    </row>
    <row r="45" spans="1:12" x14ac:dyDescent="0.2">
      <c r="E45" s="64"/>
      <c r="F45" s="64"/>
      <c r="G45" s="64"/>
      <c r="H45" s="64"/>
      <c r="I45" s="64"/>
      <c r="J45" s="64"/>
    </row>
    <row r="46" spans="1:12" x14ac:dyDescent="0.2">
      <c r="E46" s="64"/>
      <c r="F46" s="64"/>
      <c r="G46" s="64"/>
      <c r="H46" s="64"/>
      <c r="I46" s="64"/>
      <c r="J46" s="64"/>
    </row>
    <row r="47" spans="1:12" x14ac:dyDescent="0.2">
      <c r="E47" s="64"/>
      <c r="F47" s="64"/>
      <c r="G47" s="64"/>
      <c r="H47" s="64"/>
      <c r="I47" s="64"/>
      <c r="J47" s="64"/>
    </row>
    <row r="48" spans="1:12" x14ac:dyDescent="0.2">
      <c r="E48" s="64"/>
      <c r="F48" s="64"/>
      <c r="G48" s="64"/>
      <c r="H48" s="64"/>
      <c r="I48" s="64"/>
      <c r="J48" s="64"/>
    </row>
    <row r="49" spans="5:10" x14ac:dyDescent="0.2">
      <c r="E49" s="64"/>
      <c r="F49" s="64"/>
      <c r="G49" s="64"/>
      <c r="H49" s="64"/>
      <c r="I49" s="64"/>
      <c r="J49" s="64"/>
    </row>
    <row r="50" spans="5:10" x14ac:dyDescent="0.2">
      <c r="E50" s="64"/>
      <c r="F50" s="64"/>
      <c r="G50" s="64"/>
      <c r="H50" s="64"/>
      <c r="I50" s="64"/>
      <c r="J50" s="64"/>
    </row>
    <row r="51" spans="5:10" x14ac:dyDescent="0.2">
      <c r="E51" s="64"/>
      <c r="F51" s="64"/>
      <c r="G51" s="64"/>
      <c r="H51" s="64"/>
      <c r="I51" s="64"/>
      <c r="J51" s="64"/>
    </row>
    <row r="52" spans="5:10" x14ac:dyDescent="0.2">
      <c r="E52" s="64"/>
      <c r="F52" s="64"/>
      <c r="G52" s="64"/>
      <c r="H52" s="64"/>
      <c r="I52" s="64"/>
      <c r="J52" s="64"/>
    </row>
    <row r="53" spans="5:10" x14ac:dyDescent="0.2">
      <c r="E53" s="64"/>
      <c r="F53" s="64"/>
      <c r="G53" s="64"/>
      <c r="H53" s="64"/>
      <c r="I53" s="64"/>
      <c r="J53" s="64"/>
    </row>
    <row r="54" spans="5:10" x14ac:dyDescent="0.2">
      <c r="E54" s="64"/>
      <c r="F54" s="64"/>
      <c r="G54" s="64"/>
      <c r="H54" s="64"/>
      <c r="I54" s="64"/>
      <c r="J54" s="64"/>
    </row>
    <row r="55" spans="5:10" x14ac:dyDescent="0.2">
      <c r="E55" s="64"/>
      <c r="F55" s="64"/>
      <c r="G55" s="64"/>
      <c r="H55" s="64"/>
      <c r="I55" s="64"/>
      <c r="J55" s="64"/>
    </row>
    <row r="56" spans="5:10" x14ac:dyDescent="0.2">
      <c r="E56" s="64"/>
      <c r="F56" s="64"/>
      <c r="G56" s="64"/>
      <c r="H56" s="64"/>
      <c r="I56" s="64"/>
      <c r="J56" s="64"/>
    </row>
    <row r="57" spans="5:10" x14ac:dyDescent="0.2">
      <c r="E57" s="64"/>
      <c r="F57" s="64"/>
      <c r="G57" s="64"/>
      <c r="H57" s="64"/>
      <c r="I57" s="64"/>
      <c r="J57" s="64"/>
    </row>
    <row r="58" spans="5:10" x14ac:dyDescent="0.2">
      <c r="E58" s="64"/>
      <c r="F58" s="64"/>
      <c r="G58" s="64"/>
      <c r="H58" s="64"/>
      <c r="I58" s="64"/>
      <c r="J58" s="64"/>
    </row>
    <row r="59" spans="5:10" x14ac:dyDescent="0.2">
      <c r="E59" s="64"/>
      <c r="F59" s="64"/>
      <c r="G59" s="64"/>
      <c r="H59" s="64"/>
      <c r="I59" s="64"/>
      <c r="J59" s="64"/>
    </row>
    <row r="60" spans="5:10" x14ac:dyDescent="0.2">
      <c r="E60" s="64"/>
      <c r="F60" s="64"/>
      <c r="G60" s="64"/>
      <c r="H60" s="64"/>
      <c r="I60" s="64"/>
      <c r="J60" s="64"/>
    </row>
    <row r="61" spans="5:10" x14ac:dyDescent="0.2">
      <c r="E61" s="64"/>
      <c r="F61" s="64"/>
      <c r="G61" s="64"/>
      <c r="H61" s="64"/>
      <c r="I61" s="64"/>
      <c r="J61" s="64"/>
    </row>
    <row r="62" spans="5:10" x14ac:dyDescent="0.2">
      <c r="E62" s="64"/>
      <c r="F62" s="64"/>
      <c r="G62" s="64"/>
      <c r="H62" s="64"/>
      <c r="I62" s="64"/>
      <c r="J62" s="64"/>
    </row>
    <row r="63" spans="5:10" x14ac:dyDescent="0.2">
      <c r="E63" s="64"/>
      <c r="F63" s="64"/>
      <c r="G63" s="64"/>
      <c r="H63" s="64"/>
      <c r="I63" s="64"/>
      <c r="J63" s="64"/>
    </row>
    <row r="64" spans="5:10" x14ac:dyDescent="0.2">
      <c r="E64" s="64"/>
      <c r="F64" s="64"/>
      <c r="G64" s="64"/>
      <c r="H64" s="64"/>
      <c r="I64" s="64"/>
      <c r="J64" s="64"/>
    </row>
    <row r="65" spans="5:10" x14ac:dyDescent="0.2">
      <c r="E65" s="64"/>
      <c r="F65" s="64"/>
      <c r="G65" s="64"/>
      <c r="H65" s="64"/>
      <c r="I65" s="64"/>
      <c r="J65" s="64"/>
    </row>
    <row r="66" spans="5:10" x14ac:dyDescent="0.2">
      <c r="E66" s="64"/>
      <c r="F66" s="64"/>
      <c r="G66" s="64"/>
      <c r="H66" s="64"/>
      <c r="I66" s="64"/>
      <c r="J66" s="64"/>
    </row>
    <row r="67" spans="5:10" x14ac:dyDescent="0.2">
      <c r="E67" s="64"/>
      <c r="F67" s="64"/>
      <c r="G67" s="64"/>
      <c r="H67" s="64"/>
      <c r="I67" s="64"/>
      <c r="J67" s="64"/>
    </row>
    <row r="68" spans="5:10" x14ac:dyDescent="0.2">
      <c r="E68" s="64"/>
      <c r="F68" s="64"/>
      <c r="G68" s="64"/>
      <c r="H68" s="64"/>
      <c r="I68" s="64"/>
      <c r="J68" s="64"/>
    </row>
    <row r="69" spans="5:10" x14ac:dyDescent="0.2">
      <c r="E69" s="64"/>
      <c r="F69" s="64"/>
      <c r="G69" s="64"/>
      <c r="H69" s="64"/>
      <c r="I69" s="64"/>
      <c r="J69" s="64"/>
    </row>
    <row r="70" spans="5:10" x14ac:dyDescent="0.2">
      <c r="E70" s="64"/>
      <c r="F70" s="64"/>
      <c r="G70" s="64"/>
      <c r="H70" s="64"/>
      <c r="I70" s="64"/>
      <c r="J70" s="64"/>
    </row>
    <row r="71" spans="5:10" x14ac:dyDescent="0.2">
      <c r="E71" s="64"/>
      <c r="F71" s="64"/>
      <c r="G71" s="64"/>
      <c r="H71" s="64"/>
      <c r="I71" s="64"/>
      <c r="J71" s="64"/>
    </row>
    <row r="72" spans="5:10" x14ac:dyDescent="0.2">
      <c r="E72" s="64"/>
      <c r="F72" s="64"/>
      <c r="G72" s="64"/>
      <c r="H72" s="64"/>
      <c r="I72" s="64"/>
      <c r="J72" s="64"/>
    </row>
    <row r="73" spans="5:10" x14ac:dyDescent="0.2">
      <c r="E73" s="64"/>
      <c r="F73" s="64"/>
      <c r="G73" s="64"/>
      <c r="H73" s="64"/>
      <c r="I73" s="64"/>
      <c r="J73" s="64"/>
    </row>
    <row r="74" spans="5:10" x14ac:dyDescent="0.2">
      <c r="E74" s="64"/>
      <c r="F74" s="64"/>
      <c r="G74" s="64"/>
      <c r="H74" s="64"/>
      <c r="I74" s="64"/>
      <c r="J74" s="64"/>
    </row>
    <row r="75" spans="5:10" x14ac:dyDescent="0.2">
      <c r="E75" s="64"/>
      <c r="F75" s="64"/>
      <c r="G75" s="64"/>
      <c r="H75" s="64"/>
      <c r="I75" s="64"/>
      <c r="J75" s="64"/>
    </row>
    <row r="76" spans="5:10" x14ac:dyDescent="0.2">
      <c r="E76" s="64"/>
      <c r="F76" s="64"/>
      <c r="G76" s="64"/>
      <c r="H76" s="64"/>
      <c r="I76" s="64"/>
      <c r="J76" s="64"/>
    </row>
    <row r="77" spans="5:10" x14ac:dyDescent="0.2">
      <c r="E77" s="64"/>
      <c r="F77" s="64"/>
      <c r="G77" s="64"/>
      <c r="H77" s="64"/>
      <c r="I77" s="64"/>
      <c r="J77" s="64"/>
    </row>
    <row r="78" spans="5:10" x14ac:dyDescent="0.2">
      <c r="E78" s="64"/>
      <c r="F78" s="64"/>
      <c r="G78" s="64"/>
      <c r="H78" s="64"/>
      <c r="I78" s="64"/>
      <c r="J78" s="64"/>
    </row>
    <row r="79" spans="5:10" x14ac:dyDescent="0.2">
      <c r="E79" s="64"/>
      <c r="F79" s="64"/>
      <c r="G79" s="64"/>
      <c r="H79" s="64"/>
      <c r="I79" s="64"/>
      <c r="J79" s="64"/>
    </row>
    <row r="80" spans="5:10" x14ac:dyDescent="0.2">
      <c r="E80" s="64"/>
      <c r="F80" s="64"/>
      <c r="G80" s="64"/>
      <c r="H80" s="64"/>
      <c r="I80" s="64"/>
      <c r="J80" s="64"/>
    </row>
    <row r="81" spans="5:10" x14ac:dyDescent="0.2">
      <c r="E81" s="64"/>
      <c r="F81" s="64"/>
      <c r="G81" s="64"/>
      <c r="H81" s="64"/>
      <c r="I81" s="64"/>
      <c r="J81" s="64"/>
    </row>
  </sheetData>
  <hyperlinks>
    <hyperlink ref="K1" location="Contents!A1" display="Back to contents"/>
  </hyperlinks>
  <pageMargins left="0.75" right="0.75" top="1" bottom="1" header="0.5" footer="0.5"/>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39997558519241921"/>
  </sheetPr>
  <dimension ref="A1:L41"/>
  <sheetViews>
    <sheetView showGridLines="0" topLeftCell="A13" zoomScaleNormal="100" workbookViewId="0"/>
  </sheetViews>
  <sheetFormatPr defaultColWidth="11.42578125" defaultRowHeight="12.75" x14ac:dyDescent="0.2"/>
  <cols>
    <col min="1" max="1" customWidth="true" style="47" width="22.42578125" collapsed="false"/>
    <col min="2" max="2" bestFit="true" customWidth="true" style="64" width="11.140625" collapsed="false"/>
    <col min="3" max="3" bestFit="true" customWidth="true" style="64" width="16.7109375" collapsed="false"/>
    <col min="4" max="4" bestFit="true" customWidth="true" style="64" width="16.140625" collapsed="false"/>
    <col min="5" max="5" bestFit="true" customWidth="true" style="47" width="16.140625" collapsed="false"/>
    <col min="6" max="6" customWidth="true" style="47" width="17.42578125" collapsed="false"/>
    <col min="7" max="7" bestFit="true" customWidth="true" style="47" width="13.85546875" collapsed="false"/>
    <col min="8" max="8" customWidth="true" style="47" width="12.0" collapsed="false"/>
    <col min="9" max="9" customWidth="true" style="47" width="17.42578125" collapsed="false"/>
    <col min="10" max="10" bestFit="true" customWidth="true" style="47" width="12.7109375" collapsed="false"/>
    <col min="11" max="11" customWidth="true" style="47" width="6.5703125" collapsed="false"/>
    <col min="12" max="12" customWidth="true" style="47" width="16.0" collapsed="false"/>
    <col min="13" max="233" customWidth="true" style="47" width="11.42578125" collapsed="false"/>
    <col min="234" max="234" customWidth="true" style="47" width="25.0" collapsed="false"/>
    <col min="235" max="253" customWidth="true" style="47" width="11.42578125" collapsed="false"/>
    <col min="254" max="255" customWidth="true" style="47" width="13.0" collapsed="false"/>
    <col min="256" max="16384" style="47" width="11.42578125" collapsed="false"/>
  </cols>
  <sheetData>
    <row r="1" spans="1:12" x14ac:dyDescent="0.2">
      <c r="A1" s="51" t="s">
        <v>423</v>
      </c>
      <c r="D1" s="65"/>
      <c r="K1" s="159" t="s">
        <v>131</v>
      </c>
    </row>
    <row r="2" spans="1:12" x14ac:dyDescent="0.2">
      <c r="A2" s="52"/>
      <c r="B2" s="66"/>
      <c r="C2" s="66"/>
      <c r="K2" s="65"/>
    </row>
    <row r="3" spans="1:12" s="11" customFormat="1" ht="38.25" x14ac:dyDescent="0.2">
      <c r="A3" s="252"/>
      <c r="B3" s="255" t="s">
        <v>127</v>
      </c>
      <c r="C3" s="219" t="s">
        <v>251</v>
      </c>
      <c r="D3" s="255" t="s">
        <v>175</v>
      </c>
      <c r="E3" s="255" t="s">
        <v>186</v>
      </c>
      <c r="F3" s="219" t="s">
        <v>128</v>
      </c>
      <c r="G3" s="219" t="s">
        <v>129</v>
      </c>
      <c r="H3" s="219" t="s">
        <v>130</v>
      </c>
      <c r="I3" s="219" t="s">
        <v>252</v>
      </c>
      <c r="J3" s="219" t="s">
        <v>254</v>
      </c>
      <c r="L3" s="399" t="s">
        <v>253</v>
      </c>
    </row>
    <row r="4" spans="1:12" s="11" customFormat="1" ht="20.100000000000001" customHeight="1" x14ac:dyDescent="0.2">
      <c r="A4" s="275" t="s">
        <v>33</v>
      </c>
      <c r="B4" s="261">
        <v>195</v>
      </c>
      <c r="C4" s="277">
        <v>70</v>
      </c>
      <c r="D4" s="261">
        <v>120</v>
      </c>
      <c r="E4" s="277">
        <v>15</v>
      </c>
      <c r="F4" s="261">
        <v>115</v>
      </c>
      <c r="G4" s="277">
        <v>225</v>
      </c>
      <c r="H4" s="277">
        <v>250</v>
      </c>
      <c r="I4" s="277">
        <v>520</v>
      </c>
      <c r="J4" s="271">
        <v>1515</v>
      </c>
      <c r="L4" s="256">
        <f>SUM(B4:D4)/J4</f>
        <v>0.25412541254125415</v>
      </c>
    </row>
    <row r="5" spans="1:12" s="11" customFormat="1" ht="20.100000000000001" customHeight="1" x14ac:dyDescent="0.2">
      <c r="A5" s="164" t="s">
        <v>1</v>
      </c>
      <c r="B5" s="276">
        <v>5</v>
      </c>
      <c r="C5" s="272">
        <v>5</v>
      </c>
      <c r="D5" s="276">
        <v>15</v>
      </c>
      <c r="E5" s="272">
        <v>0</v>
      </c>
      <c r="F5" s="276">
        <v>0</v>
      </c>
      <c r="G5" s="272">
        <v>10</v>
      </c>
      <c r="H5" s="272">
        <v>10</v>
      </c>
      <c r="I5" s="272">
        <v>15</v>
      </c>
      <c r="J5" s="279">
        <v>60</v>
      </c>
      <c r="L5" s="400">
        <f t="shared" ref="L5:L36" si="0">SUM(B5:D5)/J5</f>
        <v>0.41666666666666669</v>
      </c>
    </row>
    <row r="6" spans="1:12" s="11" customFormat="1" x14ac:dyDescent="0.2">
      <c r="A6" s="164" t="s">
        <v>2</v>
      </c>
      <c r="B6" s="276">
        <v>5</v>
      </c>
      <c r="C6" s="272">
        <v>5</v>
      </c>
      <c r="D6" s="276">
        <v>10</v>
      </c>
      <c r="E6" s="272">
        <v>0</v>
      </c>
      <c r="F6" s="276">
        <v>0</v>
      </c>
      <c r="G6" s="272">
        <v>5</v>
      </c>
      <c r="H6" s="272">
        <v>15</v>
      </c>
      <c r="I6" s="272">
        <v>20</v>
      </c>
      <c r="J6" s="279">
        <v>65</v>
      </c>
      <c r="L6" s="400">
        <f t="shared" si="0"/>
        <v>0.30769230769230771</v>
      </c>
    </row>
    <row r="7" spans="1:12" s="11" customFormat="1" x14ac:dyDescent="0.2">
      <c r="A7" s="164" t="s">
        <v>3</v>
      </c>
      <c r="B7" s="276">
        <v>5</v>
      </c>
      <c r="C7" s="272">
        <v>0</v>
      </c>
      <c r="D7" s="276">
        <v>0</v>
      </c>
      <c r="E7" s="272">
        <v>0</v>
      </c>
      <c r="F7" s="276">
        <v>5</v>
      </c>
      <c r="G7" s="272">
        <v>10</v>
      </c>
      <c r="H7" s="272">
        <v>20</v>
      </c>
      <c r="I7" s="272">
        <v>10</v>
      </c>
      <c r="J7" s="279">
        <v>45</v>
      </c>
      <c r="L7" s="400">
        <f t="shared" si="0"/>
        <v>0.1111111111111111</v>
      </c>
    </row>
    <row r="8" spans="1:12" s="11" customFormat="1" x14ac:dyDescent="0.2">
      <c r="A8" s="164" t="s">
        <v>4</v>
      </c>
      <c r="B8" s="276">
        <v>0</v>
      </c>
      <c r="C8" s="272">
        <v>5</v>
      </c>
      <c r="D8" s="276">
        <v>5</v>
      </c>
      <c r="E8" s="272">
        <v>0</v>
      </c>
      <c r="F8" s="276">
        <v>0</v>
      </c>
      <c r="G8" s="272">
        <v>5</v>
      </c>
      <c r="H8" s="272">
        <v>0</v>
      </c>
      <c r="I8" s="272">
        <v>5</v>
      </c>
      <c r="J8" s="279">
        <v>20</v>
      </c>
      <c r="L8" s="400">
        <f t="shared" si="0"/>
        <v>0.5</v>
      </c>
    </row>
    <row r="9" spans="1:12" s="11" customFormat="1" ht="20.100000000000001" customHeight="1" x14ac:dyDescent="0.2">
      <c r="A9" s="164" t="s">
        <v>5</v>
      </c>
      <c r="B9" s="276">
        <v>5</v>
      </c>
      <c r="C9" s="272">
        <v>0</v>
      </c>
      <c r="D9" s="276">
        <v>0</v>
      </c>
      <c r="E9" s="272">
        <v>0</v>
      </c>
      <c r="F9" s="276">
        <v>10</v>
      </c>
      <c r="G9" s="272">
        <v>5</v>
      </c>
      <c r="H9" s="272">
        <v>10</v>
      </c>
      <c r="I9" s="272">
        <v>30</v>
      </c>
      <c r="J9" s="279">
        <v>55</v>
      </c>
      <c r="L9" s="400">
        <f t="shared" si="0"/>
        <v>9.0909090909090912E-2</v>
      </c>
    </row>
    <row r="10" spans="1:12" s="11" customFormat="1" x14ac:dyDescent="0.2">
      <c r="A10" s="164" t="s">
        <v>6</v>
      </c>
      <c r="B10" s="276">
        <v>0</v>
      </c>
      <c r="C10" s="272">
        <v>0</v>
      </c>
      <c r="D10" s="276">
        <v>5</v>
      </c>
      <c r="E10" s="272">
        <v>0</v>
      </c>
      <c r="F10" s="276">
        <v>10</v>
      </c>
      <c r="G10" s="272">
        <v>5</v>
      </c>
      <c r="H10" s="272">
        <v>5</v>
      </c>
      <c r="I10" s="272">
        <v>15</v>
      </c>
      <c r="J10" s="279">
        <v>35</v>
      </c>
      <c r="L10" s="400">
        <f t="shared" si="0"/>
        <v>0.14285714285714285</v>
      </c>
    </row>
    <row r="11" spans="1:12" s="11" customFormat="1" x14ac:dyDescent="0.2">
      <c r="A11" s="164" t="s">
        <v>7</v>
      </c>
      <c r="B11" s="276">
        <v>0</v>
      </c>
      <c r="C11" s="272">
        <v>0</v>
      </c>
      <c r="D11" s="276">
        <v>0</v>
      </c>
      <c r="E11" s="272">
        <v>0</v>
      </c>
      <c r="F11" s="276">
        <v>0</v>
      </c>
      <c r="G11" s="272">
        <v>0</v>
      </c>
      <c r="H11" s="272">
        <v>0</v>
      </c>
      <c r="I11" s="272">
        <v>5</v>
      </c>
      <c r="J11" s="279">
        <v>10</v>
      </c>
      <c r="L11" s="400">
        <f t="shared" si="0"/>
        <v>0</v>
      </c>
    </row>
    <row r="12" spans="1:12" s="11" customFormat="1" x14ac:dyDescent="0.2">
      <c r="A12" s="164" t="s">
        <v>8</v>
      </c>
      <c r="B12" s="276">
        <v>5</v>
      </c>
      <c r="C12" s="272">
        <v>0</v>
      </c>
      <c r="D12" s="276">
        <v>5</v>
      </c>
      <c r="E12" s="272">
        <v>0</v>
      </c>
      <c r="F12" s="276">
        <v>5</v>
      </c>
      <c r="G12" s="272">
        <v>0</v>
      </c>
      <c r="H12" s="272">
        <v>5</v>
      </c>
      <c r="I12" s="272">
        <v>15</v>
      </c>
      <c r="J12" s="279">
        <v>40</v>
      </c>
      <c r="L12" s="400">
        <f t="shared" si="0"/>
        <v>0.25</v>
      </c>
    </row>
    <row r="13" spans="1:12" s="11" customFormat="1" ht="20.100000000000001" customHeight="1" x14ac:dyDescent="0.2">
      <c r="A13" s="164" t="s">
        <v>9</v>
      </c>
      <c r="B13" s="276">
        <v>0</v>
      </c>
      <c r="C13" s="272">
        <v>0</v>
      </c>
      <c r="D13" s="276">
        <v>0</v>
      </c>
      <c r="E13" s="272">
        <v>0</v>
      </c>
      <c r="F13" s="276">
        <v>0</v>
      </c>
      <c r="G13" s="272">
        <v>0</v>
      </c>
      <c r="H13" s="272">
        <v>0</v>
      </c>
      <c r="I13" s="272">
        <v>5</v>
      </c>
      <c r="J13" s="279">
        <v>15</v>
      </c>
      <c r="L13" s="400">
        <f t="shared" si="0"/>
        <v>0</v>
      </c>
    </row>
    <row r="14" spans="1:12" s="11" customFormat="1" x14ac:dyDescent="0.2">
      <c r="A14" s="164" t="s">
        <v>10</v>
      </c>
      <c r="B14" s="276">
        <v>0</v>
      </c>
      <c r="C14" s="272">
        <v>0</v>
      </c>
      <c r="D14" s="276">
        <v>10</v>
      </c>
      <c r="E14" s="272">
        <v>0</v>
      </c>
      <c r="F14" s="276">
        <v>5</v>
      </c>
      <c r="G14" s="272">
        <v>5</v>
      </c>
      <c r="H14" s="272">
        <v>5</v>
      </c>
      <c r="I14" s="272">
        <v>30</v>
      </c>
      <c r="J14" s="279">
        <v>60</v>
      </c>
      <c r="L14" s="400">
        <f t="shared" si="0"/>
        <v>0.16666666666666666</v>
      </c>
    </row>
    <row r="15" spans="1:12" s="11" customFormat="1" x14ac:dyDescent="0.2">
      <c r="A15" s="164" t="s">
        <v>11</v>
      </c>
      <c r="B15" s="276">
        <v>0</v>
      </c>
      <c r="C15" s="272">
        <v>0</v>
      </c>
      <c r="D15" s="276">
        <v>0</v>
      </c>
      <c r="E15" s="272">
        <v>0</v>
      </c>
      <c r="F15" s="276">
        <v>0</v>
      </c>
      <c r="G15" s="272">
        <v>5</v>
      </c>
      <c r="H15" s="272">
        <v>5</v>
      </c>
      <c r="I15" s="272">
        <v>5</v>
      </c>
      <c r="J15" s="279">
        <v>20</v>
      </c>
      <c r="L15" s="400">
        <f t="shared" si="0"/>
        <v>0</v>
      </c>
    </row>
    <row r="16" spans="1:12" s="11" customFormat="1" x14ac:dyDescent="0.2">
      <c r="A16" s="164" t="s">
        <v>12</v>
      </c>
      <c r="B16" s="276">
        <v>5</v>
      </c>
      <c r="C16" s="272">
        <v>0</v>
      </c>
      <c r="D16" s="276">
        <v>5</v>
      </c>
      <c r="E16" s="272">
        <v>0</v>
      </c>
      <c r="F16" s="276">
        <v>0</v>
      </c>
      <c r="G16" s="272">
        <v>5</v>
      </c>
      <c r="H16" s="272">
        <v>0</v>
      </c>
      <c r="I16" s="272">
        <v>35</v>
      </c>
      <c r="J16" s="279">
        <v>55</v>
      </c>
      <c r="L16" s="400">
        <f t="shared" si="0"/>
        <v>0.18181818181818182</v>
      </c>
    </row>
    <row r="17" spans="1:12" s="11" customFormat="1" ht="20.100000000000001" customHeight="1" x14ac:dyDescent="0.2">
      <c r="A17" s="164" t="s">
        <v>13</v>
      </c>
      <c r="B17" s="276">
        <v>0</v>
      </c>
      <c r="C17" s="272">
        <v>5</v>
      </c>
      <c r="D17" s="276">
        <v>0</v>
      </c>
      <c r="E17" s="272">
        <v>0</v>
      </c>
      <c r="F17" s="276">
        <v>0</v>
      </c>
      <c r="G17" s="272">
        <v>0</v>
      </c>
      <c r="H17" s="272">
        <v>0</v>
      </c>
      <c r="I17" s="272">
        <v>0</v>
      </c>
      <c r="J17" s="279">
        <v>5</v>
      </c>
      <c r="L17" s="400">
        <f t="shared" si="0"/>
        <v>1</v>
      </c>
    </row>
    <row r="18" spans="1:12" s="11" customFormat="1" x14ac:dyDescent="0.2">
      <c r="A18" s="164" t="s">
        <v>14</v>
      </c>
      <c r="B18" s="276">
        <v>5</v>
      </c>
      <c r="C18" s="272">
        <v>0</v>
      </c>
      <c r="D18" s="276">
        <v>5</v>
      </c>
      <c r="E18" s="272">
        <v>0</v>
      </c>
      <c r="F18" s="276">
        <v>5</v>
      </c>
      <c r="G18" s="272">
        <v>15</v>
      </c>
      <c r="H18" s="272">
        <v>55</v>
      </c>
      <c r="I18" s="272">
        <v>25</v>
      </c>
      <c r="J18" s="279">
        <v>115</v>
      </c>
      <c r="L18" s="400">
        <f t="shared" si="0"/>
        <v>8.6956521739130432E-2</v>
      </c>
    </row>
    <row r="19" spans="1:12" s="11" customFormat="1" x14ac:dyDescent="0.2">
      <c r="A19" s="164" t="s">
        <v>15</v>
      </c>
      <c r="B19" s="276">
        <v>50</v>
      </c>
      <c r="C19" s="272">
        <v>5</v>
      </c>
      <c r="D19" s="276">
        <v>10</v>
      </c>
      <c r="E19" s="272">
        <v>5</v>
      </c>
      <c r="F19" s="276">
        <v>5</v>
      </c>
      <c r="G19" s="272">
        <v>25</v>
      </c>
      <c r="H19" s="272">
        <v>10</v>
      </c>
      <c r="I19" s="272">
        <v>50</v>
      </c>
      <c r="J19" s="279">
        <v>160</v>
      </c>
      <c r="L19" s="400">
        <f t="shared" si="0"/>
        <v>0.40625</v>
      </c>
    </row>
    <row r="20" spans="1:12" s="11" customFormat="1" x14ac:dyDescent="0.2">
      <c r="A20" s="164" t="s">
        <v>16</v>
      </c>
      <c r="B20" s="276">
        <v>0</v>
      </c>
      <c r="C20" s="272">
        <v>15</v>
      </c>
      <c r="D20" s="276">
        <v>5</v>
      </c>
      <c r="E20" s="272">
        <v>0</v>
      </c>
      <c r="F20" s="276">
        <v>10</v>
      </c>
      <c r="G20" s="272">
        <v>15</v>
      </c>
      <c r="H20" s="272">
        <v>20</v>
      </c>
      <c r="I20" s="272">
        <v>30</v>
      </c>
      <c r="J20" s="279">
        <v>100</v>
      </c>
      <c r="L20" s="400">
        <f t="shared" si="0"/>
        <v>0.2</v>
      </c>
    </row>
    <row r="21" spans="1:12" s="11" customFormat="1" ht="20.100000000000001" customHeight="1" x14ac:dyDescent="0.2">
      <c r="A21" s="164" t="s">
        <v>17</v>
      </c>
      <c r="B21" s="276">
        <v>10</v>
      </c>
      <c r="C21" s="272">
        <v>0</v>
      </c>
      <c r="D21" s="276">
        <v>5</v>
      </c>
      <c r="E21" s="272">
        <v>0</v>
      </c>
      <c r="F21" s="276">
        <v>5</v>
      </c>
      <c r="G21" s="272">
        <v>5</v>
      </c>
      <c r="H21" s="272">
        <v>5</v>
      </c>
      <c r="I21" s="272">
        <v>15</v>
      </c>
      <c r="J21" s="279">
        <v>40</v>
      </c>
      <c r="L21" s="400">
        <f t="shared" si="0"/>
        <v>0.375</v>
      </c>
    </row>
    <row r="22" spans="1:12" s="11" customFormat="1" x14ac:dyDescent="0.2">
      <c r="A22" s="164" t="s">
        <v>18</v>
      </c>
      <c r="B22" s="276">
        <v>0</v>
      </c>
      <c r="C22" s="272">
        <v>5</v>
      </c>
      <c r="D22" s="276">
        <v>0</v>
      </c>
      <c r="E22" s="272">
        <v>0</v>
      </c>
      <c r="F22" s="276">
        <v>0</v>
      </c>
      <c r="G22" s="272">
        <v>0</v>
      </c>
      <c r="H22" s="272">
        <v>0</v>
      </c>
      <c r="I22" s="272">
        <v>5</v>
      </c>
      <c r="J22" s="279">
        <v>15</v>
      </c>
      <c r="L22" s="400">
        <f t="shared" si="0"/>
        <v>0.33333333333333331</v>
      </c>
    </row>
    <row r="23" spans="1:12" s="11" customFormat="1" x14ac:dyDescent="0.2">
      <c r="A23" s="164" t="s">
        <v>19</v>
      </c>
      <c r="B23" s="276">
        <v>0</v>
      </c>
      <c r="C23" s="272">
        <v>0</v>
      </c>
      <c r="D23" s="276">
        <v>5</v>
      </c>
      <c r="E23" s="272">
        <v>0</v>
      </c>
      <c r="F23" s="276">
        <v>0</v>
      </c>
      <c r="G23" s="272">
        <v>10</v>
      </c>
      <c r="H23" s="272">
        <v>0</v>
      </c>
      <c r="I23" s="272">
        <v>5</v>
      </c>
      <c r="J23" s="279">
        <v>20</v>
      </c>
      <c r="L23" s="400">
        <f t="shared" si="0"/>
        <v>0.25</v>
      </c>
    </row>
    <row r="24" spans="1:12" s="11" customFormat="1" x14ac:dyDescent="0.2">
      <c r="A24" s="164" t="s">
        <v>20</v>
      </c>
      <c r="B24" s="276">
        <v>5</v>
      </c>
      <c r="C24" s="272">
        <v>0</v>
      </c>
      <c r="D24" s="276">
        <v>5</v>
      </c>
      <c r="E24" s="272">
        <v>0</v>
      </c>
      <c r="F24" s="276">
        <v>5</v>
      </c>
      <c r="G24" s="272">
        <v>5</v>
      </c>
      <c r="H24" s="272">
        <v>10</v>
      </c>
      <c r="I24" s="272">
        <v>15</v>
      </c>
      <c r="J24" s="279">
        <v>50</v>
      </c>
      <c r="L24" s="400">
        <f t="shared" si="0"/>
        <v>0.2</v>
      </c>
    </row>
    <row r="25" spans="1:12" s="11" customFormat="1" ht="20.100000000000001" customHeight="1" x14ac:dyDescent="0.2">
      <c r="A25" s="164" t="s">
        <v>21</v>
      </c>
      <c r="B25" s="276">
        <v>0</v>
      </c>
      <c r="C25" s="272">
        <v>0</v>
      </c>
      <c r="D25" s="276">
        <v>5</v>
      </c>
      <c r="E25" s="272">
        <v>0</v>
      </c>
      <c r="F25" s="276">
        <v>5</v>
      </c>
      <c r="G25" s="272">
        <v>5</v>
      </c>
      <c r="H25" s="272">
        <v>15</v>
      </c>
      <c r="I25" s="272">
        <v>5</v>
      </c>
      <c r="J25" s="279">
        <v>30</v>
      </c>
      <c r="L25" s="400">
        <f t="shared" si="0"/>
        <v>0.16666666666666666</v>
      </c>
    </row>
    <row r="26" spans="1:12" s="11" customFormat="1" x14ac:dyDescent="0.2">
      <c r="A26" s="164" t="s">
        <v>22</v>
      </c>
      <c r="B26" s="276">
        <v>25</v>
      </c>
      <c r="C26" s="272">
        <v>5</v>
      </c>
      <c r="D26" s="276">
        <v>10</v>
      </c>
      <c r="E26" s="272">
        <v>0</v>
      </c>
      <c r="F26" s="276">
        <v>10</v>
      </c>
      <c r="G26" s="272">
        <v>30</v>
      </c>
      <c r="H26" s="272">
        <v>10</v>
      </c>
      <c r="I26" s="272">
        <v>65</v>
      </c>
      <c r="J26" s="279">
        <v>160</v>
      </c>
      <c r="L26" s="400">
        <f t="shared" si="0"/>
        <v>0.25</v>
      </c>
    </row>
    <row r="27" spans="1:12" s="11" customFormat="1" x14ac:dyDescent="0.2">
      <c r="A27" s="164" t="s">
        <v>23</v>
      </c>
      <c r="B27" s="276">
        <v>0</v>
      </c>
      <c r="C27" s="272">
        <v>0</v>
      </c>
      <c r="D27" s="276">
        <v>0</v>
      </c>
      <c r="E27" s="272">
        <v>0</v>
      </c>
      <c r="F27" s="276">
        <v>0</v>
      </c>
      <c r="G27" s="272">
        <v>0</v>
      </c>
      <c r="H27" s="272">
        <v>0</v>
      </c>
      <c r="I27" s="272">
        <v>0</v>
      </c>
      <c r="J27" s="279">
        <v>5</v>
      </c>
      <c r="L27" s="400">
        <f t="shared" si="0"/>
        <v>0</v>
      </c>
    </row>
    <row r="28" spans="1:12" s="11" customFormat="1" x14ac:dyDescent="0.2">
      <c r="A28" s="164" t="s">
        <v>24</v>
      </c>
      <c r="B28" s="276">
        <v>20</v>
      </c>
      <c r="C28" s="272">
        <v>0</v>
      </c>
      <c r="D28" s="276">
        <v>0</v>
      </c>
      <c r="E28" s="272">
        <v>0</v>
      </c>
      <c r="F28" s="276">
        <v>5</v>
      </c>
      <c r="G28" s="272">
        <v>10</v>
      </c>
      <c r="H28" s="272">
        <v>5</v>
      </c>
      <c r="I28" s="272">
        <v>5</v>
      </c>
      <c r="J28" s="279">
        <v>45</v>
      </c>
      <c r="L28" s="400">
        <f t="shared" si="0"/>
        <v>0.44444444444444442</v>
      </c>
    </row>
    <row r="29" spans="1:12" s="11" customFormat="1" ht="20.100000000000001" customHeight="1" x14ac:dyDescent="0.2">
      <c r="A29" s="164" t="s">
        <v>25</v>
      </c>
      <c r="B29" s="276">
        <v>10</v>
      </c>
      <c r="C29" s="272">
        <v>0</v>
      </c>
      <c r="D29" s="276">
        <v>0</v>
      </c>
      <c r="E29" s="272">
        <v>0</v>
      </c>
      <c r="F29" s="276">
        <v>0</v>
      </c>
      <c r="G29" s="272">
        <v>0</v>
      </c>
      <c r="H29" s="272">
        <v>0</v>
      </c>
      <c r="I29" s="272">
        <v>5</v>
      </c>
      <c r="J29" s="279">
        <v>20</v>
      </c>
      <c r="L29" s="400">
        <f t="shared" si="0"/>
        <v>0.5</v>
      </c>
    </row>
    <row r="30" spans="1:12" s="11" customFormat="1" x14ac:dyDescent="0.2">
      <c r="A30" s="164" t="s">
        <v>26</v>
      </c>
      <c r="B30" s="276">
        <v>0</v>
      </c>
      <c r="C30" s="272">
        <v>5</v>
      </c>
      <c r="D30" s="276">
        <v>0</v>
      </c>
      <c r="E30" s="272">
        <v>0</v>
      </c>
      <c r="F30" s="276">
        <v>0</v>
      </c>
      <c r="G30" s="272">
        <v>0</v>
      </c>
      <c r="H30" s="272">
        <v>0</v>
      </c>
      <c r="I30" s="272">
        <v>5</v>
      </c>
      <c r="J30" s="279">
        <v>15</v>
      </c>
      <c r="L30" s="400">
        <f t="shared" si="0"/>
        <v>0.33333333333333331</v>
      </c>
    </row>
    <row r="31" spans="1:12" s="11" customFormat="1" x14ac:dyDescent="0.2">
      <c r="A31" s="164" t="s">
        <v>27</v>
      </c>
      <c r="B31" s="276">
        <v>0</v>
      </c>
      <c r="C31" s="272">
        <v>0</v>
      </c>
      <c r="D31" s="276">
        <v>0</v>
      </c>
      <c r="E31" s="272">
        <v>0</v>
      </c>
      <c r="F31" s="276">
        <v>0</v>
      </c>
      <c r="G31" s="272">
        <v>0</v>
      </c>
      <c r="H31" s="272">
        <v>0</v>
      </c>
      <c r="I31" s="272">
        <v>5</v>
      </c>
      <c r="J31" s="279">
        <v>5</v>
      </c>
      <c r="L31" s="400">
        <f t="shared" si="0"/>
        <v>0</v>
      </c>
    </row>
    <row r="32" spans="1:12" s="11" customFormat="1" x14ac:dyDescent="0.2">
      <c r="A32" s="164" t="s">
        <v>28</v>
      </c>
      <c r="B32" s="276">
        <v>0</v>
      </c>
      <c r="C32" s="272">
        <v>0</v>
      </c>
      <c r="D32" s="276">
        <v>0</v>
      </c>
      <c r="E32" s="272">
        <v>0</v>
      </c>
      <c r="F32" s="276">
        <v>0</v>
      </c>
      <c r="G32" s="272">
        <v>0</v>
      </c>
      <c r="H32" s="272">
        <v>0</v>
      </c>
      <c r="I32" s="272">
        <v>20</v>
      </c>
      <c r="J32" s="279">
        <v>25</v>
      </c>
      <c r="L32" s="400">
        <f t="shared" si="0"/>
        <v>0</v>
      </c>
    </row>
    <row r="33" spans="1:12" s="11" customFormat="1" ht="20.100000000000001" customHeight="1" x14ac:dyDescent="0.2">
      <c r="A33" s="164" t="s">
        <v>29</v>
      </c>
      <c r="B33" s="276">
        <v>0</v>
      </c>
      <c r="C33" s="272">
        <v>0</v>
      </c>
      <c r="D33" s="276">
        <v>5</v>
      </c>
      <c r="E33" s="272">
        <v>0</v>
      </c>
      <c r="F33" s="276">
        <v>0</v>
      </c>
      <c r="G33" s="272">
        <v>10</v>
      </c>
      <c r="H33" s="272">
        <v>10</v>
      </c>
      <c r="I33" s="272">
        <v>15</v>
      </c>
      <c r="J33" s="279">
        <v>45</v>
      </c>
      <c r="L33" s="400">
        <f t="shared" si="0"/>
        <v>0.1111111111111111</v>
      </c>
    </row>
    <row r="34" spans="1:12" s="11" customFormat="1" x14ac:dyDescent="0.2">
      <c r="A34" s="164" t="s">
        <v>30</v>
      </c>
      <c r="B34" s="276">
        <v>5</v>
      </c>
      <c r="C34" s="272">
        <v>0</v>
      </c>
      <c r="D34" s="276">
        <v>5</v>
      </c>
      <c r="E34" s="272">
        <v>0</v>
      </c>
      <c r="F34" s="276">
        <v>10</v>
      </c>
      <c r="G34" s="272">
        <v>5</v>
      </c>
      <c r="H34" s="272">
        <v>10</v>
      </c>
      <c r="I34" s="272">
        <v>15</v>
      </c>
      <c r="J34" s="279">
        <v>50</v>
      </c>
      <c r="L34" s="400">
        <f t="shared" si="0"/>
        <v>0.2</v>
      </c>
    </row>
    <row r="35" spans="1:12" s="11" customFormat="1" x14ac:dyDescent="0.2">
      <c r="A35" s="164" t="s">
        <v>31</v>
      </c>
      <c r="B35" s="276">
        <v>35</v>
      </c>
      <c r="C35" s="272">
        <v>0</v>
      </c>
      <c r="D35" s="276">
        <v>0</v>
      </c>
      <c r="E35" s="272">
        <v>0</v>
      </c>
      <c r="F35" s="276">
        <v>5</v>
      </c>
      <c r="G35" s="272">
        <v>5</v>
      </c>
      <c r="H35" s="272">
        <v>10</v>
      </c>
      <c r="I35" s="272">
        <v>15</v>
      </c>
      <c r="J35" s="279">
        <v>70</v>
      </c>
      <c r="L35" s="400">
        <f t="shared" si="0"/>
        <v>0.5</v>
      </c>
    </row>
    <row r="36" spans="1:12" s="11" customFormat="1" x14ac:dyDescent="0.2">
      <c r="A36" s="165" t="s">
        <v>32</v>
      </c>
      <c r="B36" s="276">
        <v>0</v>
      </c>
      <c r="C36" s="274">
        <v>0</v>
      </c>
      <c r="D36" s="276">
        <v>5</v>
      </c>
      <c r="E36" s="274">
        <v>0</v>
      </c>
      <c r="F36" s="278">
        <v>10</v>
      </c>
      <c r="G36" s="274">
        <v>15</v>
      </c>
      <c r="H36" s="274">
        <v>10</v>
      </c>
      <c r="I36" s="274">
        <v>25</v>
      </c>
      <c r="J36" s="280">
        <v>65</v>
      </c>
      <c r="L36" s="401">
        <f t="shared" si="0"/>
        <v>7.6923076923076927E-2</v>
      </c>
    </row>
    <row r="37" spans="1:12" ht="12.75" customHeight="1" x14ac:dyDescent="0.2">
      <c r="A37" s="82" t="s">
        <v>199</v>
      </c>
      <c r="B37" s="82"/>
      <c r="C37" s="82"/>
      <c r="D37" s="82"/>
      <c r="E37" s="83"/>
      <c r="F37" s="83"/>
      <c r="G37" s="83"/>
      <c r="H37" s="83"/>
      <c r="I37" s="83"/>
      <c r="J37" s="83"/>
    </row>
    <row r="38" spans="1:12" x14ac:dyDescent="0.2">
      <c r="A38" s="258" t="s">
        <v>258</v>
      </c>
      <c r="B38" s="67"/>
      <c r="C38" s="67"/>
      <c r="D38" s="67"/>
    </row>
    <row r="39" spans="1:12" x14ac:dyDescent="0.2">
      <c r="L39" s="257"/>
    </row>
    <row r="40" spans="1:12" x14ac:dyDescent="0.2">
      <c r="E40" s="64"/>
      <c r="F40" s="64"/>
      <c r="G40" s="64"/>
      <c r="H40" s="64"/>
      <c r="I40" s="64"/>
      <c r="J40" s="64"/>
      <c r="L40" s="257"/>
    </row>
    <row r="41" spans="1:12" x14ac:dyDescent="0.2">
      <c r="E41" s="64"/>
      <c r="F41" s="64"/>
      <c r="G41" s="64"/>
      <c r="H41" s="64"/>
      <c r="I41" s="64"/>
      <c r="J41" s="64"/>
    </row>
  </sheetData>
  <hyperlinks>
    <hyperlink ref="K1" location="Contents!A1" display="Back to contents"/>
  </hyperlinks>
  <pageMargins left="0.75" right="0.75" top="1" bottom="1" header="0.5" footer="0.5"/>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tint="0.39997558519241921"/>
  </sheetPr>
  <dimension ref="A1:R18"/>
  <sheetViews>
    <sheetView showGridLines="0" workbookViewId="0"/>
  </sheetViews>
  <sheetFormatPr defaultColWidth="8.85546875" defaultRowHeight="12.75" x14ac:dyDescent="0.2"/>
  <cols>
    <col min="1" max="1" customWidth="true" width="36.42578125" collapsed="false"/>
    <col min="2" max="15" bestFit="true" customWidth="true" width="10.28515625" collapsed="false"/>
  </cols>
  <sheetData>
    <row r="1" spans="1:18" x14ac:dyDescent="0.2">
      <c r="A1" s="228" t="s">
        <v>424</v>
      </c>
      <c r="O1" s="159" t="s">
        <v>131</v>
      </c>
    </row>
    <row r="3" spans="1:18" ht="28.5" customHeight="1" x14ac:dyDescent="0.2">
      <c r="B3" s="105" t="s">
        <v>190</v>
      </c>
      <c r="C3" s="105" t="s">
        <v>191</v>
      </c>
      <c r="D3" s="105" t="s">
        <v>192</v>
      </c>
      <c r="E3" s="105" t="s">
        <v>193</v>
      </c>
      <c r="F3" s="105" t="s">
        <v>194</v>
      </c>
      <c r="G3" s="105" t="s">
        <v>132</v>
      </c>
      <c r="H3" s="105" t="s">
        <v>133</v>
      </c>
      <c r="I3" s="105" t="s">
        <v>134</v>
      </c>
      <c r="J3" s="105" t="s">
        <v>135</v>
      </c>
      <c r="K3" s="105" t="s">
        <v>136</v>
      </c>
      <c r="L3" s="105" t="s">
        <v>137</v>
      </c>
      <c r="M3" s="105" t="s">
        <v>138</v>
      </c>
      <c r="N3" s="105" t="s">
        <v>139</v>
      </c>
      <c r="O3" s="105" t="s">
        <v>145</v>
      </c>
      <c r="P3" s="105" t="s">
        <v>261</v>
      </c>
      <c r="Q3" s="105" t="s">
        <v>265</v>
      </c>
      <c r="R3" s="585" t="s">
        <v>357</v>
      </c>
    </row>
    <row r="4" spans="1:18" s="228" customFormat="1" x14ac:dyDescent="0.2">
      <c r="A4" s="229" t="s">
        <v>33</v>
      </c>
      <c r="B4" s="230">
        <v>35325</v>
      </c>
      <c r="C4" s="230">
        <v>38844</v>
      </c>
      <c r="D4" s="230">
        <v>39286</v>
      </c>
      <c r="E4" s="230">
        <v>42280</v>
      </c>
      <c r="F4" s="230">
        <v>41502</v>
      </c>
      <c r="G4" s="230">
        <v>38862</v>
      </c>
      <c r="H4" s="230">
        <v>40929</v>
      </c>
      <c r="I4" s="230">
        <v>42342</v>
      </c>
      <c r="J4" s="230">
        <v>41348</v>
      </c>
      <c r="K4" s="230">
        <v>37894</v>
      </c>
      <c r="L4" s="230">
        <v>33089</v>
      </c>
      <c r="M4" s="230">
        <v>30458</v>
      </c>
      <c r="N4" s="230">
        <v>29464</v>
      </c>
      <c r="O4" s="230">
        <v>27813</v>
      </c>
      <c r="P4" s="230">
        <v>28211</v>
      </c>
      <c r="Q4" s="230">
        <v>28559</v>
      </c>
      <c r="R4" s="230">
        <v>30143</v>
      </c>
    </row>
    <row r="5" spans="1:18" x14ac:dyDescent="0.2">
      <c r="A5" s="224" t="s">
        <v>240</v>
      </c>
      <c r="B5" s="227">
        <v>24482</v>
      </c>
      <c r="C5" s="227">
        <v>27291</v>
      </c>
      <c r="D5" s="227">
        <v>26536</v>
      </c>
      <c r="E5" s="227">
        <v>30335</v>
      </c>
      <c r="F5" s="227">
        <v>30582</v>
      </c>
      <c r="G5" s="227">
        <v>28883</v>
      </c>
      <c r="H5" s="227">
        <v>31456</v>
      </c>
      <c r="I5" s="227">
        <v>33994</v>
      </c>
      <c r="J5" s="227">
        <v>33218</v>
      </c>
      <c r="K5" s="227">
        <v>30659</v>
      </c>
      <c r="L5" s="227">
        <v>27065</v>
      </c>
      <c r="M5" s="227">
        <v>25031</v>
      </c>
      <c r="N5" s="227">
        <v>24383</v>
      </c>
      <c r="O5" s="227">
        <v>22947</v>
      </c>
      <c r="P5" s="227">
        <v>23531</v>
      </c>
      <c r="Q5" s="227">
        <v>24301</v>
      </c>
      <c r="R5" s="227">
        <v>25998</v>
      </c>
    </row>
    <row r="6" spans="1:18" x14ac:dyDescent="0.2">
      <c r="A6" s="224" t="s">
        <v>241</v>
      </c>
      <c r="B6" s="227">
        <v>10843</v>
      </c>
      <c r="C6" s="227">
        <v>11553</v>
      </c>
      <c r="D6" s="227">
        <v>12750</v>
      </c>
      <c r="E6" s="227">
        <v>11945</v>
      </c>
      <c r="F6" s="227">
        <v>10920</v>
      </c>
      <c r="G6" s="227">
        <v>9979</v>
      </c>
      <c r="H6" s="227">
        <v>9473</v>
      </c>
      <c r="I6" s="227">
        <v>8348</v>
      </c>
      <c r="J6" s="227">
        <v>8130</v>
      </c>
      <c r="K6" s="227">
        <v>7235</v>
      </c>
      <c r="L6" s="227">
        <v>6024</v>
      </c>
      <c r="M6" s="227">
        <v>5427</v>
      </c>
      <c r="N6" s="227">
        <v>5081</v>
      </c>
      <c r="O6" s="227">
        <v>4866</v>
      </c>
      <c r="P6" s="227">
        <v>4680</v>
      </c>
      <c r="Q6" s="227">
        <v>4258</v>
      </c>
      <c r="R6" s="227">
        <v>4145</v>
      </c>
    </row>
    <row r="7" spans="1:18" x14ac:dyDescent="0.2">
      <c r="A7" s="225"/>
      <c r="B7" s="226"/>
      <c r="C7" s="226"/>
      <c r="D7" s="226"/>
      <c r="E7" s="226"/>
      <c r="F7" s="226"/>
      <c r="G7" s="226"/>
      <c r="H7" s="226"/>
      <c r="I7" s="226"/>
      <c r="J7" s="226"/>
      <c r="K7" s="226"/>
      <c r="L7" s="226"/>
      <c r="M7" s="226"/>
      <c r="N7" s="226"/>
      <c r="O7" s="226"/>
      <c r="P7" s="226"/>
      <c r="Q7" s="226"/>
      <c r="R7" s="226"/>
    </row>
    <row r="8" spans="1:18" s="228" customFormat="1" x14ac:dyDescent="0.2">
      <c r="A8" s="96" t="s">
        <v>249</v>
      </c>
      <c r="B8" s="231">
        <f>B4/B$4</f>
        <v>1</v>
      </c>
      <c r="C8" s="231">
        <f t="shared" ref="C8:Q8" si="0">C4/C$4</f>
        <v>1</v>
      </c>
      <c r="D8" s="231">
        <f t="shared" si="0"/>
        <v>1</v>
      </c>
      <c r="E8" s="231">
        <f t="shared" si="0"/>
        <v>1</v>
      </c>
      <c r="F8" s="231">
        <f t="shared" si="0"/>
        <v>1</v>
      </c>
      <c r="G8" s="231">
        <f t="shared" si="0"/>
        <v>1</v>
      </c>
      <c r="H8" s="231">
        <f t="shared" si="0"/>
        <v>1</v>
      </c>
      <c r="I8" s="231">
        <f t="shared" si="0"/>
        <v>1</v>
      </c>
      <c r="J8" s="231">
        <f t="shared" si="0"/>
        <v>1</v>
      </c>
      <c r="K8" s="231">
        <f t="shared" si="0"/>
        <v>1</v>
      </c>
      <c r="L8" s="231">
        <f t="shared" si="0"/>
        <v>1</v>
      </c>
      <c r="M8" s="231">
        <f t="shared" si="0"/>
        <v>1</v>
      </c>
      <c r="N8" s="231">
        <f t="shared" si="0"/>
        <v>1</v>
      </c>
      <c r="O8" s="231">
        <f t="shared" si="0"/>
        <v>1</v>
      </c>
      <c r="P8" s="231">
        <f t="shared" si="0"/>
        <v>1</v>
      </c>
      <c r="Q8" s="231">
        <f t="shared" si="0"/>
        <v>1</v>
      </c>
      <c r="R8" s="231">
        <f t="shared" ref="R8" si="1">R4/R$4</f>
        <v>1</v>
      </c>
    </row>
    <row r="9" spans="1:18" x14ac:dyDescent="0.2">
      <c r="A9" s="224" t="s">
        <v>247</v>
      </c>
      <c r="B9" s="184">
        <f t="shared" ref="B9:Q10" si="2">B5/B$4</f>
        <v>0.69305024769992918</v>
      </c>
      <c r="C9" s="184">
        <f t="shared" si="2"/>
        <v>0.70257954896509112</v>
      </c>
      <c r="D9" s="184">
        <f t="shared" si="2"/>
        <v>0.67545690576795803</v>
      </c>
      <c r="E9" s="184">
        <f t="shared" si="2"/>
        <v>0.71747871333964053</v>
      </c>
      <c r="F9" s="184">
        <f t="shared" si="2"/>
        <v>0.73688015035419985</v>
      </c>
      <c r="G9" s="184">
        <f t="shared" si="2"/>
        <v>0.7432195975503062</v>
      </c>
      <c r="H9" s="184">
        <f t="shared" si="2"/>
        <v>0.76855041657504464</v>
      </c>
      <c r="I9" s="184">
        <f t="shared" si="2"/>
        <v>0.80284351235180196</v>
      </c>
      <c r="J9" s="184">
        <f t="shared" si="2"/>
        <v>0.80337622134081454</v>
      </c>
      <c r="K9" s="184">
        <f t="shared" si="2"/>
        <v>0.8090726764131525</v>
      </c>
      <c r="L9" s="184">
        <f t="shared" si="2"/>
        <v>0.81794554081416782</v>
      </c>
      <c r="M9" s="184">
        <f t="shared" si="2"/>
        <v>0.82182021143870243</v>
      </c>
      <c r="N9" s="184">
        <f t="shared" si="2"/>
        <v>0.82755226717349983</v>
      </c>
      <c r="O9" s="184">
        <f t="shared" si="2"/>
        <v>0.82504584187250563</v>
      </c>
      <c r="P9" s="184">
        <f t="shared" si="2"/>
        <v>0.83410726312431316</v>
      </c>
      <c r="Q9" s="184">
        <f t="shared" si="2"/>
        <v>0.85090514373752579</v>
      </c>
      <c r="R9" s="184">
        <f t="shared" ref="R9" si="3">R5/R$4</f>
        <v>0.86248880337060019</v>
      </c>
    </row>
    <row r="10" spans="1:18" x14ac:dyDescent="0.2">
      <c r="A10" s="224" t="s">
        <v>248</v>
      </c>
      <c r="B10" s="184">
        <f t="shared" si="2"/>
        <v>0.30694975230007077</v>
      </c>
      <c r="C10" s="184">
        <f t="shared" si="2"/>
        <v>0.29742045103490888</v>
      </c>
      <c r="D10" s="184">
        <f t="shared" si="2"/>
        <v>0.32454309423204197</v>
      </c>
      <c r="E10" s="184">
        <f t="shared" si="2"/>
        <v>0.28252128666035953</v>
      </c>
      <c r="F10" s="184">
        <f t="shared" si="2"/>
        <v>0.26311984964580021</v>
      </c>
      <c r="G10" s="184">
        <f t="shared" si="2"/>
        <v>0.2567804024496938</v>
      </c>
      <c r="H10" s="184">
        <f t="shared" si="2"/>
        <v>0.23144958342495542</v>
      </c>
      <c r="I10" s="184">
        <f t="shared" si="2"/>
        <v>0.19715648764819801</v>
      </c>
      <c r="J10" s="184">
        <f t="shared" si="2"/>
        <v>0.19662377865918546</v>
      </c>
      <c r="K10" s="184">
        <f t="shared" si="2"/>
        <v>0.19092732358684752</v>
      </c>
      <c r="L10" s="184">
        <f t="shared" si="2"/>
        <v>0.18205445918583216</v>
      </c>
      <c r="M10" s="184">
        <f t="shared" si="2"/>
        <v>0.17817978856129751</v>
      </c>
      <c r="N10" s="184">
        <f t="shared" si="2"/>
        <v>0.17244773282650014</v>
      </c>
      <c r="O10" s="184">
        <f t="shared" si="2"/>
        <v>0.17495415812749435</v>
      </c>
      <c r="P10" s="184">
        <f t="shared" si="2"/>
        <v>0.16589273687568679</v>
      </c>
      <c r="Q10" s="184">
        <f t="shared" si="2"/>
        <v>0.14909485626247418</v>
      </c>
      <c r="R10" s="184">
        <f t="shared" ref="R10" si="4">R6/R$4</f>
        <v>0.13751119662939987</v>
      </c>
    </row>
    <row r="11" spans="1:18" x14ac:dyDescent="0.2">
      <c r="A11" s="225"/>
      <c r="B11" s="226"/>
      <c r="C11" s="226"/>
      <c r="D11" s="226"/>
      <c r="E11" s="226"/>
      <c r="F11" s="226"/>
      <c r="G11" s="226"/>
      <c r="H11" s="226"/>
      <c r="I11" s="226"/>
      <c r="J11" s="226"/>
      <c r="K11" s="226"/>
      <c r="L11" s="226"/>
      <c r="M11" s="226"/>
      <c r="N11" s="226"/>
      <c r="O11" s="226"/>
      <c r="P11" s="226"/>
      <c r="Q11" s="226"/>
      <c r="R11" s="226"/>
    </row>
    <row r="13" spans="1:18" x14ac:dyDescent="0.2">
      <c r="A13" t="s">
        <v>255</v>
      </c>
    </row>
    <row r="14" spans="1:18" x14ac:dyDescent="0.2">
      <c r="B14" s="238"/>
      <c r="C14" s="238"/>
      <c r="D14" s="238"/>
      <c r="E14" s="238"/>
      <c r="F14" s="238"/>
      <c r="G14" s="238"/>
      <c r="H14" s="238"/>
      <c r="I14" s="238"/>
      <c r="J14" s="238"/>
      <c r="K14" s="238"/>
      <c r="L14" s="238"/>
      <c r="M14" s="238"/>
      <c r="N14" s="238"/>
      <c r="O14" s="238"/>
    </row>
    <row r="17" spans="2:18" x14ac:dyDescent="0.2">
      <c r="B17" s="238"/>
      <c r="C17" s="238"/>
      <c r="D17" s="238"/>
      <c r="E17" s="238"/>
      <c r="F17" s="238"/>
      <c r="G17" s="238"/>
      <c r="H17" s="238"/>
      <c r="I17" s="238"/>
      <c r="J17" s="238"/>
      <c r="K17" s="238"/>
      <c r="L17" s="238"/>
      <c r="M17" s="238"/>
      <c r="N17" s="238"/>
      <c r="O17" s="238"/>
      <c r="P17" s="238"/>
      <c r="Q17" s="238"/>
      <c r="R17" s="238"/>
    </row>
    <row r="18" spans="2:18" x14ac:dyDescent="0.2">
      <c r="B18" s="238"/>
      <c r="C18" s="238"/>
      <c r="D18" s="238"/>
      <c r="E18" s="238"/>
      <c r="F18" s="238"/>
      <c r="G18" s="238"/>
      <c r="H18" s="238"/>
      <c r="I18" s="238"/>
      <c r="J18" s="238"/>
      <c r="K18" s="238"/>
      <c r="L18" s="238"/>
      <c r="M18" s="238"/>
      <c r="N18" s="238"/>
      <c r="O18" s="238"/>
      <c r="P18" s="238"/>
      <c r="Q18" s="238"/>
      <c r="R18" s="238"/>
    </row>
  </sheetData>
  <hyperlinks>
    <hyperlink ref="O1" location="Contents!A1" display="Back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33"/>
  <sheetViews>
    <sheetView workbookViewId="0">
      <selection activeCell="E38" sqref="E38"/>
    </sheetView>
  </sheetViews>
  <sheetFormatPr defaultRowHeight="12.75" x14ac:dyDescent="0.2"/>
  <cols>
    <col min="1" max="1" customWidth="true" style="11" width="11.28515625" collapsed="false"/>
    <col min="2" max="5" customWidth="true" style="616" width="8.28515625" collapsed="false"/>
    <col min="6" max="11" customWidth="true" style="11" width="8.28515625" collapsed="false"/>
    <col min="12" max="15" customWidth="true" style="308" width="8.5703125" collapsed="false"/>
    <col min="16" max="255" style="11" width="9.140625" collapsed="false"/>
    <col min="256" max="256" customWidth="true" style="11" width="3.7109375" collapsed="false"/>
    <col min="257" max="257" customWidth="true" style="11" width="61.140625" collapsed="false"/>
    <col min="258" max="265" customWidth="true" style="11" width="11.42578125" collapsed="false"/>
    <col min="266" max="266" bestFit="true" customWidth="true" style="11" width="11.5703125" collapsed="false"/>
    <col min="267" max="267" bestFit="true" customWidth="true" style="11" width="10.28515625" collapsed="false"/>
    <col min="268" max="268" bestFit="true" customWidth="true" style="11" width="10.5703125" collapsed="false"/>
    <col min="269" max="269" bestFit="true" customWidth="true" style="11" width="8.0" collapsed="false"/>
    <col min="270" max="511" style="11" width="9.140625" collapsed="false"/>
    <col min="512" max="512" customWidth="true" style="11" width="3.7109375" collapsed="false"/>
    <col min="513" max="513" customWidth="true" style="11" width="61.140625" collapsed="false"/>
    <col min="514" max="521" customWidth="true" style="11" width="11.42578125" collapsed="false"/>
    <col min="522" max="522" bestFit="true" customWidth="true" style="11" width="11.5703125" collapsed="false"/>
    <col min="523" max="523" bestFit="true" customWidth="true" style="11" width="10.28515625" collapsed="false"/>
    <col min="524" max="524" bestFit="true" customWidth="true" style="11" width="10.5703125" collapsed="false"/>
    <col min="525" max="525" bestFit="true" customWidth="true" style="11" width="8.0" collapsed="false"/>
    <col min="526" max="767" style="11" width="9.140625" collapsed="false"/>
    <col min="768" max="768" customWidth="true" style="11" width="3.7109375" collapsed="false"/>
    <col min="769" max="769" customWidth="true" style="11" width="61.140625" collapsed="false"/>
    <col min="770" max="777" customWidth="true" style="11" width="11.42578125" collapsed="false"/>
    <col min="778" max="778" bestFit="true" customWidth="true" style="11" width="11.5703125" collapsed="false"/>
    <col min="779" max="779" bestFit="true" customWidth="true" style="11" width="10.28515625" collapsed="false"/>
    <col min="780" max="780" bestFit="true" customWidth="true" style="11" width="10.5703125" collapsed="false"/>
    <col min="781" max="781" bestFit="true" customWidth="true" style="11" width="8.0" collapsed="false"/>
    <col min="782" max="1023" style="11" width="9.140625" collapsed="false"/>
    <col min="1024" max="1024" customWidth="true" style="11" width="3.7109375" collapsed="false"/>
    <col min="1025" max="1025" customWidth="true" style="11" width="61.140625" collapsed="false"/>
    <col min="1026" max="1033" customWidth="true" style="11" width="11.42578125" collapsed="false"/>
    <col min="1034" max="1034" bestFit="true" customWidth="true" style="11" width="11.5703125" collapsed="false"/>
    <col min="1035" max="1035" bestFit="true" customWidth="true" style="11" width="10.28515625" collapsed="false"/>
    <col min="1036" max="1036" bestFit="true" customWidth="true" style="11" width="10.5703125" collapsed="false"/>
    <col min="1037" max="1037" bestFit="true" customWidth="true" style="11" width="8.0" collapsed="false"/>
    <col min="1038" max="1279" style="11" width="9.140625" collapsed="false"/>
    <col min="1280" max="1280" customWidth="true" style="11" width="3.7109375" collapsed="false"/>
    <col min="1281" max="1281" customWidth="true" style="11" width="61.140625" collapsed="false"/>
    <col min="1282" max="1289" customWidth="true" style="11" width="11.42578125" collapsed="false"/>
    <col min="1290" max="1290" bestFit="true" customWidth="true" style="11" width="11.5703125" collapsed="false"/>
    <col min="1291" max="1291" bestFit="true" customWidth="true" style="11" width="10.28515625" collapsed="false"/>
    <col min="1292" max="1292" bestFit="true" customWidth="true" style="11" width="10.5703125" collapsed="false"/>
    <col min="1293" max="1293" bestFit="true" customWidth="true" style="11" width="8.0" collapsed="false"/>
    <col min="1294" max="1535" style="11" width="9.140625" collapsed="false"/>
    <col min="1536" max="1536" customWidth="true" style="11" width="3.7109375" collapsed="false"/>
    <col min="1537" max="1537" customWidth="true" style="11" width="61.140625" collapsed="false"/>
    <col min="1538" max="1545" customWidth="true" style="11" width="11.42578125" collapsed="false"/>
    <col min="1546" max="1546" bestFit="true" customWidth="true" style="11" width="11.5703125" collapsed="false"/>
    <col min="1547" max="1547" bestFit="true" customWidth="true" style="11" width="10.28515625" collapsed="false"/>
    <col min="1548" max="1548" bestFit="true" customWidth="true" style="11" width="10.5703125" collapsed="false"/>
    <col min="1549" max="1549" bestFit="true" customWidth="true" style="11" width="8.0" collapsed="false"/>
    <col min="1550" max="1791" style="11" width="9.140625" collapsed="false"/>
    <col min="1792" max="1792" customWidth="true" style="11" width="3.7109375" collapsed="false"/>
    <col min="1793" max="1793" customWidth="true" style="11" width="61.140625" collapsed="false"/>
    <col min="1794" max="1801" customWidth="true" style="11" width="11.42578125" collapsed="false"/>
    <col min="1802" max="1802" bestFit="true" customWidth="true" style="11" width="11.5703125" collapsed="false"/>
    <col min="1803" max="1803" bestFit="true" customWidth="true" style="11" width="10.28515625" collapsed="false"/>
    <col min="1804" max="1804" bestFit="true" customWidth="true" style="11" width="10.5703125" collapsed="false"/>
    <col min="1805" max="1805" bestFit="true" customWidth="true" style="11" width="8.0" collapsed="false"/>
    <col min="1806" max="2047" style="11" width="9.140625" collapsed="false"/>
    <col min="2048" max="2048" customWidth="true" style="11" width="3.7109375" collapsed="false"/>
    <col min="2049" max="2049" customWidth="true" style="11" width="61.140625" collapsed="false"/>
    <col min="2050" max="2057" customWidth="true" style="11" width="11.42578125" collapsed="false"/>
    <col min="2058" max="2058" bestFit="true" customWidth="true" style="11" width="11.5703125" collapsed="false"/>
    <col min="2059" max="2059" bestFit="true" customWidth="true" style="11" width="10.28515625" collapsed="false"/>
    <col min="2060" max="2060" bestFit="true" customWidth="true" style="11" width="10.5703125" collapsed="false"/>
    <col min="2061" max="2061" bestFit="true" customWidth="true" style="11" width="8.0" collapsed="false"/>
    <col min="2062" max="2303" style="11" width="9.140625" collapsed="false"/>
    <col min="2304" max="2304" customWidth="true" style="11" width="3.7109375" collapsed="false"/>
    <col min="2305" max="2305" customWidth="true" style="11" width="61.140625" collapsed="false"/>
    <col min="2306" max="2313" customWidth="true" style="11" width="11.42578125" collapsed="false"/>
    <col min="2314" max="2314" bestFit="true" customWidth="true" style="11" width="11.5703125" collapsed="false"/>
    <col min="2315" max="2315" bestFit="true" customWidth="true" style="11" width="10.28515625" collapsed="false"/>
    <col min="2316" max="2316" bestFit="true" customWidth="true" style="11" width="10.5703125" collapsed="false"/>
    <col min="2317" max="2317" bestFit="true" customWidth="true" style="11" width="8.0" collapsed="false"/>
    <col min="2318" max="2559" style="11" width="9.140625" collapsed="false"/>
    <col min="2560" max="2560" customWidth="true" style="11" width="3.7109375" collapsed="false"/>
    <col min="2561" max="2561" customWidth="true" style="11" width="61.140625" collapsed="false"/>
    <col min="2562" max="2569" customWidth="true" style="11" width="11.42578125" collapsed="false"/>
    <col min="2570" max="2570" bestFit="true" customWidth="true" style="11" width="11.5703125" collapsed="false"/>
    <col min="2571" max="2571" bestFit="true" customWidth="true" style="11" width="10.28515625" collapsed="false"/>
    <col min="2572" max="2572" bestFit="true" customWidth="true" style="11" width="10.5703125" collapsed="false"/>
    <col min="2573" max="2573" bestFit="true" customWidth="true" style="11" width="8.0" collapsed="false"/>
    <col min="2574" max="2815" style="11" width="9.140625" collapsed="false"/>
    <col min="2816" max="2816" customWidth="true" style="11" width="3.7109375" collapsed="false"/>
    <col min="2817" max="2817" customWidth="true" style="11" width="61.140625" collapsed="false"/>
    <col min="2818" max="2825" customWidth="true" style="11" width="11.42578125" collapsed="false"/>
    <col min="2826" max="2826" bestFit="true" customWidth="true" style="11" width="11.5703125" collapsed="false"/>
    <col min="2827" max="2827" bestFit="true" customWidth="true" style="11" width="10.28515625" collapsed="false"/>
    <col min="2828" max="2828" bestFit="true" customWidth="true" style="11" width="10.5703125" collapsed="false"/>
    <col min="2829" max="2829" bestFit="true" customWidth="true" style="11" width="8.0" collapsed="false"/>
    <col min="2830" max="3071" style="11" width="9.140625" collapsed="false"/>
    <col min="3072" max="3072" customWidth="true" style="11" width="3.7109375" collapsed="false"/>
    <col min="3073" max="3073" customWidth="true" style="11" width="61.140625" collapsed="false"/>
    <col min="3074" max="3081" customWidth="true" style="11" width="11.42578125" collapsed="false"/>
    <col min="3082" max="3082" bestFit="true" customWidth="true" style="11" width="11.5703125" collapsed="false"/>
    <col min="3083" max="3083" bestFit="true" customWidth="true" style="11" width="10.28515625" collapsed="false"/>
    <col min="3084" max="3084" bestFit="true" customWidth="true" style="11" width="10.5703125" collapsed="false"/>
    <col min="3085" max="3085" bestFit="true" customWidth="true" style="11" width="8.0" collapsed="false"/>
    <col min="3086" max="3327" style="11" width="9.140625" collapsed="false"/>
    <col min="3328" max="3328" customWidth="true" style="11" width="3.7109375" collapsed="false"/>
    <col min="3329" max="3329" customWidth="true" style="11" width="61.140625" collapsed="false"/>
    <col min="3330" max="3337" customWidth="true" style="11" width="11.42578125" collapsed="false"/>
    <col min="3338" max="3338" bestFit="true" customWidth="true" style="11" width="11.5703125" collapsed="false"/>
    <col min="3339" max="3339" bestFit="true" customWidth="true" style="11" width="10.28515625" collapsed="false"/>
    <col min="3340" max="3340" bestFit="true" customWidth="true" style="11" width="10.5703125" collapsed="false"/>
    <col min="3341" max="3341" bestFit="true" customWidth="true" style="11" width="8.0" collapsed="false"/>
    <col min="3342" max="3583" style="11" width="9.140625" collapsed="false"/>
    <col min="3584" max="3584" customWidth="true" style="11" width="3.7109375" collapsed="false"/>
    <col min="3585" max="3585" customWidth="true" style="11" width="61.140625" collapsed="false"/>
    <col min="3586" max="3593" customWidth="true" style="11" width="11.42578125" collapsed="false"/>
    <col min="3594" max="3594" bestFit="true" customWidth="true" style="11" width="11.5703125" collapsed="false"/>
    <col min="3595" max="3595" bestFit="true" customWidth="true" style="11" width="10.28515625" collapsed="false"/>
    <col min="3596" max="3596" bestFit="true" customWidth="true" style="11" width="10.5703125" collapsed="false"/>
    <col min="3597" max="3597" bestFit="true" customWidth="true" style="11" width="8.0" collapsed="false"/>
    <col min="3598" max="3839" style="11" width="9.140625" collapsed="false"/>
    <col min="3840" max="3840" customWidth="true" style="11" width="3.7109375" collapsed="false"/>
    <col min="3841" max="3841" customWidth="true" style="11" width="61.140625" collapsed="false"/>
    <col min="3842" max="3849" customWidth="true" style="11" width="11.42578125" collapsed="false"/>
    <col min="3850" max="3850" bestFit="true" customWidth="true" style="11" width="11.5703125" collapsed="false"/>
    <col min="3851" max="3851" bestFit="true" customWidth="true" style="11" width="10.28515625" collapsed="false"/>
    <col min="3852" max="3852" bestFit="true" customWidth="true" style="11" width="10.5703125" collapsed="false"/>
    <col min="3853" max="3853" bestFit="true" customWidth="true" style="11" width="8.0" collapsed="false"/>
    <col min="3854" max="4095" style="11" width="9.140625" collapsed="false"/>
    <col min="4096" max="4096" customWidth="true" style="11" width="3.7109375" collapsed="false"/>
    <col min="4097" max="4097" customWidth="true" style="11" width="61.140625" collapsed="false"/>
    <col min="4098" max="4105" customWidth="true" style="11" width="11.42578125" collapsed="false"/>
    <col min="4106" max="4106" bestFit="true" customWidth="true" style="11" width="11.5703125" collapsed="false"/>
    <col min="4107" max="4107" bestFit="true" customWidth="true" style="11" width="10.28515625" collapsed="false"/>
    <col min="4108" max="4108" bestFit="true" customWidth="true" style="11" width="10.5703125" collapsed="false"/>
    <col min="4109" max="4109" bestFit="true" customWidth="true" style="11" width="8.0" collapsed="false"/>
    <col min="4110" max="4351" style="11" width="9.140625" collapsed="false"/>
    <col min="4352" max="4352" customWidth="true" style="11" width="3.7109375" collapsed="false"/>
    <col min="4353" max="4353" customWidth="true" style="11" width="61.140625" collapsed="false"/>
    <col min="4354" max="4361" customWidth="true" style="11" width="11.42578125" collapsed="false"/>
    <col min="4362" max="4362" bestFit="true" customWidth="true" style="11" width="11.5703125" collapsed="false"/>
    <col min="4363" max="4363" bestFit="true" customWidth="true" style="11" width="10.28515625" collapsed="false"/>
    <col min="4364" max="4364" bestFit="true" customWidth="true" style="11" width="10.5703125" collapsed="false"/>
    <col min="4365" max="4365" bestFit="true" customWidth="true" style="11" width="8.0" collapsed="false"/>
    <col min="4366" max="4607" style="11" width="9.140625" collapsed="false"/>
    <col min="4608" max="4608" customWidth="true" style="11" width="3.7109375" collapsed="false"/>
    <col min="4609" max="4609" customWidth="true" style="11" width="61.140625" collapsed="false"/>
    <col min="4610" max="4617" customWidth="true" style="11" width="11.42578125" collapsed="false"/>
    <col min="4618" max="4618" bestFit="true" customWidth="true" style="11" width="11.5703125" collapsed="false"/>
    <col min="4619" max="4619" bestFit="true" customWidth="true" style="11" width="10.28515625" collapsed="false"/>
    <col min="4620" max="4620" bestFit="true" customWidth="true" style="11" width="10.5703125" collapsed="false"/>
    <col min="4621" max="4621" bestFit="true" customWidth="true" style="11" width="8.0" collapsed="false"/>
    <col min="4622" max="4863" style="11" width="9.140625" collapsed="false"/>
    <col min="4864" max="4864" customWidth="true" style="11" width="3.7109375" collapsed="false"/>
    <col min="4865" max="4865" customWidth="true" style="11" width="61.140625" collapsed="false"/>
    <col min="4866" max="4873" customWidth="true" style="11" width="11.42578125" collapsed="false"/>
    <col min="4874" max="4874" bestFit="true" customWidth="true" style="11" width="11.5703125" collapsed="false"/>
    <col min="4875" max="4875" bestFit="true" customWidth="true" style="11" width="10.28515625" collapsed="false"/>
    <col min="4876" max="4876" bestFit="true" customWidth="true" style="11" width="10.5703125" collapsed="false"/>
    <col min="4877" max="4877" bestFit="true" customWidth="true" style="11" width="8.0" collapsed="false"/>
    <col min="4878" max="5119" style="11" width="9.140625" collapsed="false"/>
    <col min="5120" max="5120" customWidth="true" style="11" width="3.7109375" collapsed="false"/>
    <col min="5121" max="5121" customWidth="true" style="11" width="61.140625" collapsed="false"/>
    <col min="5122" max="5129" customWidth="true" style="11" width="11.42578125" collapsed="false"/>
    <col min="5130" max="5130" bestFit="true" customWidth="true" style="11" width="11.5703125" collapsed="false"/>
    <col min="5131" max="5131" bestFit="true" customWidth="true" style="11" width="10.28515625" collapsed="false"/>
    <col min="5132" max="5132" bestFit="true" customWidth="true" style="11" width="10.5703125" collapsed="false"/>
    <col min="5133" max="5133" bestFit="true" customWidth="true" style="11" width="8.0" collapsed="false"/>
    <col min="5134" max="5375" style="11" width="9.140625" collapsed="false"/>
    <col min="5376" max="5376" customWidth="true" style="11" width="3.7109375" collapsed="false"/>
    <col min="5377" max="5377" customWidth="true" style="11" width="61.140625" collapsed="false"/>
    <col min="5378" max="5385" customWidth="true" style="11" width="11.42578125" collapsed="false"/>
    <col min="5386" max="5386" bestFit="true" customWidth="true" style="11" width="11.5703125" collapsed="false"/>
    <col min="5387" max="5387" bestFit="true" customWidth="true" style="11" width="10.28515625" collapsed="false"/>
    <col min="5388" max="5388" bestFit="true" customWidth="true" style="11" width="10.5703125" collapsed="false"/>
    <col min="5389" max="5389" bestFit="true" customWidth="true" style="11" width="8.0" collapsed="false"/>
    <col min="5390" max="5631" style="11" width="9.140625" collapsed="false"/>
    <col min="5632" max="5632" customWidth="true" style="11" width="3.7109375" collapsed="false"/>
    <col min="5633" max="5633" customWidth="true" style="11" width="61.140625" collapsed="false"/>
    <col min="5634" max="5641" customWidth="true" style="11" width="11.42578125" collapsed="false"/>
    <col min="5642" max="5642" bestFit="true" customWidth="true" style="11" width="11.5703125" collapsed="false"/>
    <col min="5643" max="5643" bestFit="true" customWidth="true" style="11" width="10.28515625" collapsed="false"/>
    <col min="5644" max="5644" bestFit="true" customWidth="true" style="11" width="10.5703125" collapsed="false"/>
    <col min="5645" max="5645" bestFit="true" customWidth="true" style="11" width="8.0" collapsed="false"/>
    <col min="5646" max="5887" style="11" width="9.140625" collapsed="false"/>
    <col min="5888" max="5888" customWidth="true" style="11" width="3.7109375" collapsed="false"/>
    <col min="5889" max="5889" customWidth="true" style="11" width="61.140625" collapsed="false"/>
    <col min="5890" max="5897" customWidth="true" style="11" width="11.42578125" collapsed="false"/>
    <col min="5898" max="5898" bestFit="true" customWidth="true" style="11" width="11.5703125" collapsed="false"/>
    <col min="5899" max="5899" bestFit="true" customWidth="true" style="11" width="10.28515625" collapsed="false"/>
    <col min="5900" max="5900" bestFit="true" customWidth="true" style="11" width="10.5703125" collapsed="false"/>
    <col min="5901" max="5901" bestFit="true" customWidth="true" style="11" width="8.0" collapsed="false"/>
    <col min="5902" max="6143" style="11" width="9.140625" collapsed="false"/>
    <col min="6144" max="6144" customWidth="true" style="11" width="3.7109375" collapsed="false"/>
    <col min="6145" max="6145" customWidth="true" style="11" width="61.140625" collapsed="false"/>
    <col min="6146" max="6153" customWidth="true" style="11" width="11.42578125" collapsed="false"/>
    <col min="6154" max="6154" bestFit="true" customWidth="true" style="11" width="11.5703125" collapsed="false"/>
    <col min="6155" max="6155" bestFit="true" customWidth="true" style="11" width="10.28515625" collapsed="false"/>
    <col min="6156" max="6156" bestFit="true" customWidth="true" style="11" width="10.5703125" collapsed="false"/>
    <col min="6157" max="6157" bestFit="true" customWidth="true" style="11" width="8.0" collapsed="false"/>
    <col min="6158" max="6399" style="11" width="9.140625" collapsed="false"/>
    <col min="6400" max="6400" customWidth="true" style="11" width="3.7109375" collapsed="false"/>
    <col min="6401" max="6401" customWidth="true" style="11" width="61.140625" collapsed="false"/>
    <col min="6402" max="6409" customWidth="true" style="11" width="11.42578125" collapsed="false"/>
    <col min="6410" max="6410" bestFit="true" customWidth="true" style="11" width="11.5703125" collapsed="false"/>
    <col min="6411" max="6411" bestFit="true" customWidth="true" style="11" width="10.28515625" collapsed="false"/>
    <col min="6412" max="6412" bestFit="true" customWidth="true" style="11" width="10.5703125" collapsed="false"/>
    <col min="6413" max="6413" bestFit="true" customWidth="true" style="11" width="8.0" collapsed="false"/>
    <col min="6414" max="6655" style="11" width="9.140625" collapsed="false"/>
    <col min="6656" max="6656" customWidth="true" style="11" width="3.7109375" collapsed="false"/>
    <col min="6657" max="6657" customWidth="true" style="11" width="61.140625" collapsed="false"/>
    <col min="6658" max="6665" customWidth="true" style="11" width="11.42578125" collapsed="false"/>
    <col min="6666" max="6666" bestFit="true" customWidth="true" style="11" width="11.5703125" collapsed="false"/>
    <col min="6667" max="6667" bestFit="true" customWidth="true" style="11" width="10.28515625" collapsed="false"/>
    <col min="6668" max="6668" bestFit="true" customWidth="true" style="11" width="10.5703125" collapsed="false"/>
    <col min="6669" max="6669" bestFit="true" customWidth="true" style="11" width="8.0" collapsed="false"/>
    <col min="6670" max="6911" style="11" width="9.140625" collapsed="false"/>
    <col min="6912" max="6912" customWidth="true" style="11" width="3.7109375" collapsed="false"/>
    <col min="6913" max="6913" customWidth="true" style="11" width="61.140625" collapsed="false"/>
    <col min="6914" max="6921" customWidth="true" style="11" width="11.42578125" collapsed="false"/>
    <col min="6922" max="6922" bestFit="true" customWidth="true" style="11" width="11.5703125" collapsed="false"/>
    <col min="6923" max="6923" bestFit="true" customWidth="true" style="11" width="10.28515625" collapsed="false"/>
    <col min="6924" max="6924" bestFit="true" customWidth="true" style="11" width="10.5703125" collapsed="false"/>
    <col min="6925" max="6925" bestFit="true" customWidth="true" style="11" width="8.0" collapsed="false"/>
    <col min="6926" max="7167" style="11" width="9.140625" collapsed="false"/>
    <col min="7168" max="7168" customWidth="true" style="11" width="3.7109375" collapsed="false"/>
    <col min="7169" max="7169" customWidth="true" style="11" width="61.140625" collapsed="false"/>
    <col min="7170" max="7177" customWidth="true" style="11" width="11.42578125" collapsed="false"/>
    <col min="7178" max="7178" bestFit="true" customWidth="true" style="11" width="11.5703125" collapsed="false"/>
    <col min="7179" max="7179" bestFit="true" customWidth="true" style="11" width="10.28515625" collapsed="false"/>
    <col min="7180" max="7180" bestFit="true" customWidth="true" style="11" width="10.5703125" collapsed="false"/>
    <col min="7181" max="7181" bestFit="true" customWidth="true" style="11" width="8.0" collapsed="false"/>
    <col min="7182" max="7423" style="11" width="9.140625" collapsed="false"/>
    <col min="7424" max="7424" customWidth="true" style="11" width="3.7109375" collapsed="false"/>
    <col min="7425" max="7425" customWidth="true" style="11" width="61.140625" collapsed="false"/>
    <col min="7426" max="7433" customWidth="true" style="11" width="11.42578125" collapsed="false"/>
    <col min="7434" max="7434" bestFit="true" customWidth="true" style="11" width="11.5703125" collapsed="false"/>
    <col min="7435" max="7435" bestFit="true" customWidth="true" style="11" width="10.28515625" collapsed="false"/>
    <col min="7436" max="7436" bestFit="true" customWidth="true" style="11" width="10.5703125" collapsed="false"/>
    <col min="7437" max="7437" bestFit="true" customWidth="true" style="11" width="8.0" collapsed="false"/>
    <col min="7438" max="7679" style="11" width="9.140625" collapsed="false"/>
    <col min="7680" max="7680" customWidth="true" style="11" width="3.7109375" collapsed="false"/>
    <col min="7681" max="7681" customWidth="true" style="11" width="61.140625" collapsed="false"/>
    <col min="7682" max="7689" customWidth="true" style="11" width="11.42578125" collapsed="false"/>
    <col min="7690" max="7690" bestFit="true" customWidth="true" style="11" width="11.5703125" collapsed="false"/>
    <col min="7691" max="7691" bestFit="true" customWidth="true" style="11" width="10.28515625" collapsed="false"/>
    <col min="7692" max="7692" bestFit="true" customWidth="true" style="11" width="10.5703125" collapsed="false"/>
    <col min="7693" max="7693" bestFit="true" customWidth="true" style="11" width="8.0" collapsed="false"/>
    <col min="7694" max="7935" style="11" width="9.140625" collapsed="false"/>
    <col min="7936" max="7936" customWidth="true" style="11" width="3.7109375" collapsed="false"/>
    <col min="7937" max="7937" customWidth="true" style="11" width="61.140625" collapsed="false"/>
    <col min="7938" max="7945" customWidth="true" style="11" width="11.42578125" collapsed="false"/>
    <col min="7946" max="7946" bestFit="true" customWidth="true" style="11" width="11.5703125" collapsed="false"/>
    <col min="7947" max="7947" bestFit="true" customWidth="true" style="11" width="10.28515625" collapsed="false"/>
    <col min="7948" max="7948" bestFit="true" customWidth="true" style="11" width="10.5703125" collapsed="false"/>
    <col min="7949" max="7949" bestFit="true" customWidth="true" style="11" width="8.0" collapsed="false"/>
    <col min="7950" max="8191" style="11" width="9.140625" collapsed="false"/>
    <col min="8192" max="8192" customWidth="true" style="11" width="3.7109375" collapsed="false"/>
    <col min="8193" max="8193" customWidth="true" style="11" width="61.140625" collapsed="false"/>
    <col min="8194" max="8201" customWidth="true" style="11" width="11.42578125" collapsed="false"/>
    <col min="8202" max="8202" bestFit="true" customWidth="true" style="11" width="11.5703125" collapsed="false"/>
    <col min="8203" max="8203" bestFit="true" customWidth="true" style="11" width="10.28515625" collapsed="false"/>
    <col min="8204" max="8204" bestFit="true" customWidth="true" style="11" width="10.5703125" collapsed="false"/>
    <col min="8205" max="8205" bestFit="true" customWidth="true" style="11" width="8.0" collapsed="false"/>
    <col min="8206" max="8447" style="11" width="9.140625" collapsed="false"/>
    <col min="8448" max="8448" customWidth="true" style="11" width="3.7109375" collapsed="false"/>
    <col min="8449" max="8449" customWidth="true" style="11" width="61.140625" collapsed="false"/>
    <col min="8450" max="8457" customWidth="true" style="11" width="11.42578125" collapsed="false"/>
    <col min="8458" max="8458" bestFit="true" customWidth="true" style="11" width="11.5703125" collapsed="false"/>
    <col min="8459" max="8459" bestFit="true" customWidth="true" style="11" width="10.28515625" collapsed="false"/>
    <col min="8460" max="8460" bestFit="true" customWidth="true" style="11" width="10.5703125" collapsed="false"/>
    <col min="8461" max="8461" bestFit="true" customWidth="true" style="11" width="8.0" collapsed="false"/>
    <col min="8462" max="8703" style="11" width="9.140625" collapsed="false"/>
    <col min="8704" max="8704" customWidth="true" style="11" width="3.7109375" collapsed="false"/>
    <col min="8705" max="8705" customWidth="true" style="11" width="61.140625" collapsed="false"/>
    <col min="8706" max="8713" customWidth="true" style="11" width="11.42578125" collapsed="false"/>
    <col min="8714" max="8714" bestFit="true" customWidth="true" style="11" width="11.5703125" collapsed="false"/>
    <col min="8715" max="8715" bestFit="true" customWidth="true" style="11" width="10.28515625" collapsed="false"/>
    <col min="8716" max="8716" bestFit="true" customWidth="true" style="11" width="10.5703125" collapsed="false"/>
    <col min="8717" max="8717" bestFit="true" customWidth="true" style="11" width="8.0" collapsed="false"/>
    <col min="8718" max="8959" style="11" width="9.140625" collapsed="false"/>
    <col min="8960" max="8960" customWidth="true" style="11" width="3.7109375" collapsed="false"/>
    <col min="8961" max="8961" customWidth="true" style="11" width="61.140625" collapsed="false"/>
    <col min="8962" max="8969" customWidth="true" style="11" width="11.42578125" collapsed="false"/>
    <col min="8970" max="8970" bestFit="true" customWidth="true" style="11" width="11.5703125" collapsed="false"/>
    <col min="8971" max="8971" bestFit="true" customWidth="true" style="11" width="10.28515625" collapsed="false"/>
    <col min="8972" max="8972" bestFit="true" customWidth="true" style="11" width="10.5703125" collapsed="false"/>
    <col min="8973" max="8973" bestFit="true" customWidth="true" style="11" width="8.0" collapsed="false"/>
    <col min="8974" max="9215" style="11" width="9.140625" collapsed="false"/>
    <col min="9216" max="9216" customWidth="true" style="11" width="3.7109375" collapsed="false"/>
    <col min="9217" max="9217" customWidth="true" style="11" width="61.140625" collapsed="false"/>
    <col min="9218" max="9225" customWidth="true" style="11" width="11.42578125" collapsed="false"/>
    <col min="9226" max="9226" bestFit="true" customWidth="true" style="11" width="11.5703125" collapsed="false"/>
    <col min="9227" max="9227" bestFit="true" customWidth="true" style="11" width="10.28515625" collapsed="false"/>
    <col min="9228" max="9228" bestFit="true" customWidth="true" style="11" width="10.5703125" collapsed="false"/>
    <col min="9229" max="9229" bestFit="true" customWidth="true" style="11" width="8.0" collapsed="false"/>
    <col min="9230" max="9471" style="11" width="9.140625" collapsed="false"/>
    <col min="9472" max="9472" customWidth="true" style="11" width="3.7109375" collapsed="false"/>
    <col min="9473" max="9473" customWidth="true" style="11" width="61.140625" collapsed="false"/>
    <col min="9474" max="9481" customWidth="true" style="11" width="11.42578125" collapsed="false"/>
    <col min="9482" max="9482" bestFit="true" customWidth="true" style="11" width="11.5703125" collapsed="false"/>
    <col min="9483" max="9483" bestFit="true" customWidth="true" style="11" width="10.28515625" collapsed="false"/>
    <col min="9484" max="9484" bestFit="true" customWidth="true" style="11" width="10.5703125" collapsed="false"/>
    <col min="9485" max="9485" bestFit="true" customWidth="true" style="11" width="8.0" collapsed="false"/>
    <col min="9486" max="9727" style="11" width="9.140625" collapsed="false"/>
    <col min="9728" max="9728" customWidth="true" style="11" width="3.7109375" collapsed="false"/>
    <col min="9729" max="9729" customWidth="true" style="11" width="61.140625" collapsed="false"/>
    <col min="9730" max="9737" customWidth="true" style="11" width="11.42578125" collapsed="false"/>
    <col min="9738" max="9738" bestFit="true" customWidth="true" style="11" width="11.5703125" collapsed="false"/>
    <col min="9739" max="9739" bestFit="true" customWidth="true" style="11" width="10.28515625" collapsed="false"/>
    <col min="9740" max="9740" bestFit="true" customWidth="true" style="11" width="10.5703125" collapsed="false"/>
    <col min="9741" max="9741" bestFit="true" customWidth="true" style="11" width="8.0" collapsed="false"/>
    <col min="9742" max="9983" style="11" width="9.140625" collapsed="false"/>
    <col min="9984" max="9984" customWidth="true" style="11" width="3.7109375" collapsed="false"/>
    <col min="9985" max="9985" customWidth="true" style="11" width="61.140625" collapsed="false"/>
    <col min="9986" max="9993" customWidth="true" style="11" width="11.42578125" collapsed="false"/>
    <col min="9994" max="9994" bestFit="true" customWidth="true" style="11" width="11.5703125" collapsed="false"/>
    <col min="9995" max="9995" bestFit="true" customWidth="true" style="11" width="10.28515625" collapsed="false"/>
    <col min="9996" max="9996" bestFit="true" customWidth="true" style="11" width="10.5703125" collapsed="false"/>
    <col min="9997" max="9997" bestFit="true" customWidth="true" style="11" width="8.0" collapsed="false"/>
    <col min="9998" max="10239" style="11" width="9.140625" collapsed="false"/>
    <col min="10240" max="10240" customWidth="true" style="11" width="3.7109375" collapsed="false"/>
    <col min="10241" max="10241" customWidth="true" style="11" width="61.140625" collapsed="false"/>
    <col min="10242" max="10249" customWidth="true" style="11" width="11.42578125" collapsed="false"/>
    <col min="10250" max="10250" bestFit="true" customWidth="true" style="11" width="11.5703125" collapsed="false"/>
    <col min="10251" max="10251" bestFit="true" customWidth="true" style="11" width="10.28515625" collapsed="false"/>
    <col min="10252" max="10252" bestFit="true" customWidth="true" style="11" width="10.5703125" collapsed="false"/>
    <col min="10253" max="10253" bestFit="true" customWidth="true" style="11" width="8.0" collapsed="false"/>
    <col min="10254" max="10495" style="11" width="9.140625" collapsed="false"/>
    <col min="10496" max="10496" customWidth="true" style="11" width="3.7109375" collapsed="false"/>
    <col min="10497" max="10497" customWidth="true" style="11" width="61.140625" collapsed="false"/>
    <col min="10498" max="10505" customWidth="true" style="11" width="11.42578125" collapsed="false"/>
    <col min="10506" max="10506" bestFit="true" customWidth="true" style="11" width="11.5703125" collapsed="false"/>
    <col min="10507" max="10507" bestFit="true" customWidth="true" style="11" width="10.28515625" collapsed="false"/>
    <col min="10508" max="10508" bestFit="true" customWidth="true" style="11" width="10.5703125" collapsed="false"/>
    <col min="10509" max="10509" bestFit="true" customWidth="true" style="11" width="8.0" collapsed="false"/>
    <col min="10510" max="10751" style="11" width="9.140625" collapsed="false"/>
    <col min="10752" max="10752" customWidth="true" style="11" width="3.7109375" collapsed="false"/>
    <col min="10753" max="10753" customWidth="true" style="11" width="61.140625" collapsed="false"/>
    <col min="10754" max="10761" customWidth="true" style="11" width="11.42578125" collapsed="false"/>
    <col min="10762" max="10762" bestFit="true" customWidth="true" style="11" width="11.5703125" collapsed="false"/>
    <col min="10763" max="10763" bestFit="true" customWidth="true" style="11" width="10.28515625" collapsed="false"/>
    <col min="10764" max="10764" bestFit="true" customWidth="true" style="11" width="10.5703125" collapsed="false"/>
    <col min="10765" max="10765" bestFit="true" customWidth="true" style="11" width="8.0" collapsed="false"/>
    <col min="10766" max="11007" style="11" width="9.140625" collapsed="false"/>
    <col min="11008" max="11008" customWidth="true" style="11" width="3.7109375" collapsed="false"/>
    <col min="11009" max="11009" customWidth="true" style="11" width="61.140625" collapsed="false"/>
    <col min="11010" max="11017" customWidth="true" style="11" width="11.42578125" collapsed="false"/>
    <col min="11018" max="11018" bestFit="true" customWidth="true" style="11" width="11.5703125" collapsed="false"/>
    <col min="11019" max="11019" bestFit="true" customWidth="true" style="11" width="10.28515625" collapsed="false"/>
    <col min="11020" max="11020" bestFit="true" customWidth="true" style="11" width="10.5703125" collapsed="false"/>
    <col min="11021" max="11021" bestFit="true" customWidth="true" style="11" width="8.0" collapsed="false"/>
    <col min="11022" max="11263" style="11" width="9.140625" collapsed="false"/>
    <col min="11264" max="11264" customWidth="true" style="11" width="3.7109375" collapsed="false"/>
    <col min="11265" max="11265" customWidth="true" style="11" width="61.140625" collapsed="false"/>
    <col min="11266" max="11273" customWidth="true" style="11" width="11.42578125" collapsed="false"/>
    <col min="11274" max="11274" bestFit="true" customWidth="true" style="11" width="11.5703125" collapsed="false"/>
    <col min="11275" max="11275" bestFit="true" customWidth="true" style="11" width="10.28515625" collapsed="false"/>
    <col min="11276" max="11276" bestFit="true" customWidth="true" style="11" width="10.5703125" collapsed="false"/>
    <col min="11277" max="11277" bestFit="true" customWidth="true" style="11" width="8.0" collapsed="false"/>
    <col min="11278" max="11519" style="11" width="9.140625" collapsed="false"/>
    <col min="11520" max="11520" customWidth="true" style="11" width="3.7109375" collapsed="false"/>
    <col min="11521" max="11521" customWidth="true" style="11" width="61.140625" collapsed="false"/>
    <col min="11522" max="11529" customWidth="true" style="11" width="11.42578125" collapsed="false"/>
    <col min="11530" max="11530" bestFit="true" customWidth="true" style="11" width="11.5703125" collapsed="false"/>
    <col min="11531" max="11531" bestFit="true" customWidth="true" style="11" width="10.28515625" collapsed="false"/>
    <col min="11532" max="11532" bestFit="true" customWidth="true" style="11" width="10.5703125" collapsed="false"/>
    <col min="11533" max="11533" bestFit="true" customWidth="true" style="11" width="8.0" collapsed="false"/>
    <col min="11534" max="11775" style="11" width="9.140625" collapsed="false"/>
    <col min="11776" max="11776" customWidth="true" style="11" width="3.7109375" collapsed="false"/>
    <col min="11777" max="11777" customWidth="true" style="11" width="61.140625" collapsed="false"/>
    <col min="11778" max="11785" customWidth="true" style="11" width="11.42578125" collapsed="false"/>
    <col min="11786" max="11786" bestFit="true" customWidth="true" style="11" width="11.5703125" collapsed="false"/>
    <col min="11787" max="11787" bestFit="true" customWidth="true" style="11" width="10.28515625" collapsed="false"/>
    <col min="11788" max="11788" bestFit="true" customWidth="true" style="11" width="10.5703125" collapsed="false"/>
    <col min="11789" max="11789" bestFit="true" customWidth="true" style="11" width="8.0" collapsed="false"/>
    <col min="11790" max="12031" style="11" width="9.140625" collapsed="false"/>
    <col min="12032" max="12032" customWidth="true" style="11" width="3.7109375" collapsed="false"/>
    <col min="12033" max="12033" customWidth="true" style="11" width="61.140625" collapsed="false"/>
    <col min="12034" max="12041" customWidth="true" style="11" width="11.42578125" collapsed="false"/>
    <col min="12042" max="12042" bestFit="true" customWidth="true" style="11" width="11.5703125" collapsed="false"/>
    <col min="12043" max="12043" bestFit="true" customWidth="true" style="11" width="10.28515625" collapsed="false"/>
    <col min="12044" max="12044" bestFit="true" customWidth="true" style="11" width="10.5703125" collapsed="false"/>
    <col min="12045" max="12045" bestFit="true" customWidth="true" style="11" width="8.0" collapsed="false"/>
    <col min="12046" max="12287" style="11" width="9.140625" collapsed="false"/>
    <col min="12288" max="12288" customWidth="true" style="11" width="3.7109375" collapsed="false"/>
    <col min="12289" max="12289" customWidth="true" style="11" width="61.140625" collapsed="false"/>
    <col min="12290" max="12297" customWidth="true" style="11" width="11.42578125" collapsed="false"/>
    <col min="12298" max="12298" bestFit="true" customWidth="true" style="11" width="11.5703125" collapsed="false"/>
    <col min="12299" max="12299" bestFit="true" customWidth="true" style="11" width="10.28515625" collapsed="false"/>
    <col min="12300" max="12300" bestFit="true" customWidth="true" style="11" width="10.5703125" collapsed="false"/>
    <col min="12301" max="12301" bestFit="true" customWidth="true" style="11" width="8.0" collapsed="false"/>
    <col min="12302" max="12543" style="11" width="9.140625" collapsed="false"/>
    <col min="12544" max="12544" customWidth="true" style="11" width="3.7109375" collapsed="false"/>
    <col min="12545" max="12545" customWidth="true" style="11" width="61.140625" collapsed="false"/>
    <col min="12546" max="12553" customWidth="true" style="11" width="11.42578125" collapsed="false"/>
    <col min="12554" max="12554" bestFit="true" customWidth="true" style="11" width="11.5703125" collapsed="false"/>
    <col min="12555" max="12555" bestFit="true" customWidth="true" style="11" width="10.28515625" collapsed="false"/>
    <col min="12556" max="12556" bestFit="true" customWidth="true" style="11" width="10.5703125" collapsed="false"/>
    <col min="12557" max="12557" bestFit="true" customWidth="true" style="11" width="8.0" collapsed="false"/>
    <col min="12558" max="12799" style="11" width="9.140625" collapsed="false"/>
    <col min="12800" max="12800" customWidth="true" style="11" width="3.7109375" collapsed="false"/>
    <col min="12801" max="12801" customWidth="true" style="11" width="61.140625" collapsed="false"/>
    <col min="12802" max="12809" customWidth="true" style="11" width="11.42578125" collapsed="false"/>
    <col min="12810" max="12810" bestFit="true" customWidth="true" style="11" width="11.5703125" collapsed="false"/>
    <col min="12811" max="12811" bestFit="true" customWidth="true" style="11" width="10.28515625" collapsed="false"/>
    <col min="12812" max="12812" bestFit="true" customWidth="true" style="11" width="10.5703125" collapsed="false"/>
    <col min="12813" max="12813" bestFit="true" customWidth="true" style="11" width="8.0" collapsed="false"/>
    <col min="12814" max="13055" style="11" width="9.140625" collapsed="false"/>
    <col min="13056" max="13056" customWidth="true" style="11" width="3.7109375" collapsed="false"/>
    <col min="13057" max="13057" customWidth="true" style="11" width="61.140625" collapsed="false"/>
    <col min="13058" max="13065" customWidth="true" style="11" width="11.42578125" collapsed="false"/>
    <col min="13066" max="13066" bestFit="true" customWidth="true" style="11" width="11.5703125" collapsed="false"/>
    <col min="13067" max="13067" bestFit="true" customWidth="true" style="11" width="10.28515625" collapsed="false"/>
    <col min="13068" max="13068" bestFit="true" customWidth="true" style="11" width="10.5703125" collapsed="false"/>
    <col min="13069" max="13069" bestFit="true" customWidth="true" style="11" width="8.0" collapsed="false"/>
    <col min="13070" max="13311" style="11" width="9.140625" collapsed="false"/>
    <col min="13312" max="13312" customWidth="true" style="11" width="3.7109375" collapsed="false"/>
    <col min="13313" max="13313" customWidth="true" style="11" width="61.140625" collapsed="false"/>
    <col min="13314" max="13321" customWidth="true" style="11" width="11.42578125" collapsed="false"/>
    <col min="13322" max="13322" bestFit="true" customWidth="true" style="11" width="11.5703125" collapsed="false"/>
    <col min="13323" max="13323" bestFit="true" customWidth="true" style="11" width="10.28515625" collapsed="false"/>
    <col min="13324" max="13324" bestFit="true" customWidth="true" style="11" width="10.5703125" collapsed="false"/>
    <col min="13325" max="13325" bestFit="true" customWidth="true" style="11" width="8.0" collapsed="false"/>
    <col min="13326" max="13567" style="11" width="9.140625" collapsed="false"/>
    <col min="13568" max="13568" customWidth="true" style="11" width="3.7109375" collapsed="false"/>
    <col min="13569" max="13569" customWidth="true" style="11" width="61.140625" collapsed="false"/>
    <col min="13570" max="13577" customWidth="true" style="11" width="11.42578125" collapsed="false"/>
    <col min="13578" max="13578" bestFit="true" customWidth="true" style="11" width="11.5703125" collapsed="false"/>
    <col min="13579" max="13579" bestFit="true" customWidth="true" style="11" width="10.28515625" collapsed="false"/>
    <col min="13580" max="13580" bestFit="true" customWidth="true" style="11" width="10.5703125" collapsed="false"/>
    <col min="13581" max="13581" bestFit="true" customWidth="true" style="11" width="8.0" collapsed="false"/>
    <col min="13582" max="13823" style="11" width="9.140625" collapsed="false"/>
    <col min="13824" max="13824" customWidth="true" style="11" width="3.7109375" collapsed="false"/>
    <col min="13825" max="13825" customWidth="true" style="11" width="61.140625" collapsed="false"/>
    <col min="13826" max="13833" customWidth="true" style="11" width="11.42578125" collapsed="false"/>
    <col min="13834" max="13834" bestFit="true" customWidth="true" style="11" width="11.5703125" collapsed="false"/>
    <col min="13835" max="13835" bestFit="true" customWidth="true" style="11" width="10.28515625" collapsed="false"/>
    <col min="13836" max="13836" bestFit="true" customWidth="true" style="11" width="10.5703125" collapsed="false"/>
    <col min="13837" max="13837" bestFit="true" customWidth="true" style="11" width="8.0" collapsed="false"/>
    <col min="13838" max="14079" style="11" width="9.140625" collapsed="false"/>
    <col min="14080" max="14080" customWidth="true" style="11" width="3.7109375" collapsed="false"/>
    <col min="14081" max="14081" customWidth="true" style="11" width="61.140625" collapsed="false"/>
    <col min="14082" max="14089" customWidth="true" style="11" width="11.42578125" collapsed="false"/>
    <col min="14090" max="14090" bestFit="true" customWidth="true" style="11" width="11.5703125" collapsed="false"/>
    <col min="14091" max="14091" bestFit="true" customWidth="true" style="11" width="10.28515625" collapsed="false"/>
    <col min="14092" max="14092" bestFit="true" customWidth="true" style="11" width="10.5703125" collapsed="false"/>
    <col min="14093" max="14093" bestFit="true" customWidth="true" style="11" width="8.0" collapsed="false"/>
    <col min="14094" max="14335" style="11" width="9.140625" collapsed="false"/>
    <col min="14336" max="14336" customWidth="true" style="11" width="3.7109375" collapsed="false"/>
    <col min="14337" max="14337" customWidth="true" style="11" width="61.140625" collapsed="false"/>
    <col min="14338" max="14345" customWidth="true" style="11" width="11.42578125" collapsed="false"/>
    <col min="14346" max="14346" bestFit="true" customWidth="true" style="11" width="11.5703125" collapsed="false"/>
    <col min="14347" max="14347" bestFit="true" customWidth="true" style="11" width="10.28515625" collapsed="false"/>
    <col min="14348" max="14348" bestFit="true" customWidth="true" style="11" width="10.5703125" collapsed="false"/>
    <col min="14349" max="14349" bestFit="true" customWidth="true" style="11" width="8.0" collapsed="false"/>
    <col min="14350" max="14591" style="11" width="9.140625" collapsed="false"/>
    <col min="14592" max="14592" customWidth="true" style="11" width="3.7109375" collapsed="false"/>
    <col min="14593" max="14593" customWidth="true" style="11" width="61.140625" collapsed="false"/>
    <col min="14594" max="14601" customWidth="true" style="11" width="11.42578125" collapsed="false"/>
    <col min="14602" max="14602" bestFit="true" customWidth="true" style="11" width="11.5703125" collapsed="false"/>
    <col min="14603" max="14603" bestFit="true" customWidth="true" style="11" width="10.28515625" collapsed="false"/>
    <col min="14604" max="14604" bestFit="true" customWidth="true" style="11" width="10.5703125" collapsed="false"/>
    <col min="14605" max="14605" bestFit="true" customWidth="true" style="11" width="8.0" collapsed="false"/>
    <col min="14606" max="14847" style="11" width="9.140625" collapsed="false"/>
    <col min="14848" max="14848" customWidth="true" style="11" width="3.7109375" collapsed="false"/>
    <col min="14849" max="14849" customWidth="true" style="11" width="61.140625" collapsed="false"/>
    <col min="14850" max="14857" customWidth="true" style="11" width="11.42578125" collapsed="false"/>
    <col min="14858" max="14858" bestFit="true" customWidth="true" style="11" width="11.5703125" collapsed="false"/>
    <col min="14859" max="14859" bestFit="true" customWidth="true" style="11" width="10.28515625" collapsed="false"/>
    <col min="14860" max="14860" bestFit="true" customWidth="true" style="11" width="10.5703125" collapsed="false"/>
    <col min="14861" max="14861" bestFit="true" customWidth="true" style="11" width="8.0" collapsed="false"/>
    <col min="14862" max="15103" style="11" width="9.140625" collapsed="false"/>
    <col min="15104" max="15104" customWidth="true" style="11" width="3.7109375" collapsed="false"/>
    <col min="15105" max="15105" customWidth="true" style="11" width="61.140625" collapsed="false"/>
    <col min="15106" max="15113" customWidth="true" style="11" width="11.42578125" collapsed="false"/>
    <col min="15114" max="15114" bestFit="true" customWidth="true" style="11" width="11.5703125" collapsed="false"/>
    <col min="15115" max="15115" bestFit="true" customWidth="true" style="11" width="10.28515625" collapsed="false"/>
    <col min="15116" max="15116" bestFit="true" customWidth="true" style="11" width="10.5703125" collapsed="false"/>
    <col min="15117" max="15117" bestFit="true" customWidth="true" style="11" width="8.0" collapsed="false"/>
    <col min="15118" max="15359" style="11" width="9.140625" collapsed="false"/>
    <col min="15360" max="15360" customWidth="true" style="11" width="3.7109375" collapsed="false"/>
    <col min="15361" max="15361" customWidth="true" style="11" width="61.140625" collapsed="false"/>
    <col min="15362" max="15369" customWidth="true" style="11" width="11.42578125" collapsed="false"/>
    <col min="15370" max="15370" bestFit="true" customWidth="true" style="11" width="11.5703125" collapsed="false"/>
    <col min="15371" max="15371" bestFit="true" customWidth="true" style="11" width="10.28515625" collapsed="false"/>
    <col min="15372" max="15372" bestFit="true" customWidth="true" style="11" width="10.5703125" collapsed="false"/>
    <col min="15373" max="15373" bestFit="true" customWidth="true" style="11" width="8.0" collapsed="false"/>
    <col min="15374" max="15615" style="11" width="9.140625" collapsed="false"/>
    <col min="15616" max="15616" customWidth="true" style="11" width="3.7109375" collapsed="false"/>
    <col min="15617" max="15617" customWidth="true" style="11" width="61.140625" collapsed="false"/>
    <col min="15618" max="15625" customWidth="true" style="11" width="11.42578125" collapsed="false"/>
    <col min="15626" max="15626" bestFit="true" customWidth="true" style="11" width="11.5703125" collapsed="false"/>
    <col min="15627" max="15627" bestFit="true" customWidth="true" style="11" width="10.28515625" collapsed="false"/>
    <col min="15628" max="15628" bestFit="true" customWidth="true" style="11" width="10.5703125" collapsed="false"/>
    <col min="15629" max="15629" bestFit="true" customWidth="true" style="11" width="8.0" collapsed="false"/>
    <col min="15630" max="15871" style="11" width="9.140625" collapsed="false"/>
    <col min="15872" max="15872" customWidth="true" style="11" width="3.7109375" collapsed="false"/>
    <col min="15873" max="15873" customWidth="true" style="11" width="61.140625" collapsed="false"/>
    <col min="15874" max="15881" customWidth="true" style="11" width="11.42578125" collapsed="false"/>
    <col min="15882" max="15882" bestFit="true" customWidth="true" style="11" width="11.5703125" collapsed="false"/>
    <col min="15883" max="15883" bestFit="true" customWidth="true" style="11" width="10.28515625" collapsed="false"/>
    <col min="15884" max="15884" bestFit="true" customWidth="true" style="11" width="10.5703125" collapsed="false"/>
    <col min="15885" max="15885" bestFit="true" customWidth="true" style="11" width="8.0" collapsed="false"/>
    <col min="15886" max="16127" style="11" width="9.140625" collapsed="false"/>
    <col min="16128" max="16128" customWidth="true" style="11" width="3.7109375" collapsed="false"/>
    <col min="16129" max="16129" customWidth="true" style="11" width="61.140625" collapsed="false"/>
    <col min="16130" max="16137" customWidth="true" style="11" width="11.42578125" collapsed="false"/>
    <col min="16138" max="16138" bestFit="true" customWidth="true" style="11" width="11.5703125" collapsed="false"/>
    <col min="16139" max="16139" bestFit="true" customWidth="true" style="11" width="10.28515625" collapsed="false"/>
    <col min="16140" max="16140" bestFit="true" customWidth="true" style="11" width="10.5703125" collapsed="false"/>
    <col min="16141" max="16141" bestFit="true" customWidth="true" style="11" width="8.0" collapsed="false"/>
    <col min="16142" max="16384" style="11" width="9.140625" collapsed="false"/>
  </cols>
  <sheetData>
    <row r="1" spans="1:15" x14ac:dyDescent="0.2">
      <c r="A1" s="628" t="s">
        <v>409</v>
      </c>
    </row>
    <row r="2" spans="1:15" x14ac:dyDescent="0.2">
      <c r="B2" s="621"/>
      <c r="C2" s="621"/>
      <c r="D2" s="621"/>
      <c r="E2" s="621"/>
      <c r="F2" s="621"/>
      <c r="G2" s="621"/>
      <c r="H2" s="621"/>
      <c r="I2" s="621"/>
      <c r="J2" s="621"/>
      <c r="K2" s="621"/>
      <c r="L2" s="621"/>
      <c r="M2" s="621"/>
      <c r="N2" s="621"/>
      <c r="O2" s="621"/>
    </row>
    <row r="3" spans="1:15" ht="25.5" x14ac:dyDescent="0.2">
      <c r="A3" s="622" t="s">
        <v>410</v>
      </c>
      <c r="B3" s="623" t="s">
        <v>193</v>
      </c>
      <c r="C3" s="623" t="s">
        <v>194</v>
      </c>
      <c r="D3" s="623" t="s">
        <v>132</v>
      </c>
      <c r="E3" s="623" t="s">
        <v>133</v>
      </c>
      <c r="F3" s="623" t="s">
        <v>134</v>
      </c>
      <c r="G3" s="623" t="s">
        <v>135</v>
      </c>
      <c r="H3" s="623" t="s">
        <v>136</v>
      </c>
      <c r="I3" s="623" t="s">
        <v>137</v>
      </c>
      <c r="J3" s="623" t="s">
        <v>138</v>
      </c>
      <c r="K3" s="623" t="s">
        <v>139</v>
      </c>
      <c r="L3" s="623" t="s">
        <v>145</v>
      </c>
      <c r="M3" s="623" t="s">
        <v>261</v>
      </c>
      <c r="N3" s="623" t="s">
        <v>265</v>
      </c>
      <c r="O3" s="623" t="s">
        <v>357</v>
      </c>
    </row>
    <row r="4" spans="1:15" x14ac:dyDescent="0.2">
      <c r="A4" s="605">
        <v>43642</v>
      </c>
      <c r="B4" s="606">
        <v>60298</v>
      </c>
      <c r="C4" s="606">
        <v>59215</v>
      </c>
      <c r="D4" s="606">
        <v>57240</v>
      </c>
      <c r="E4" s="606">
        <v>57670</v>
      </c>
      <c r="F4" s="606">
        <v>57211</v>
      </c>
      <c r="G4" s="606">
        <v>55633</v>
      </c>
      <c r="H4" s="606">
        <v>45537</v>
      </c>
      <c r="I4" s="606">
        <v>40027</v>
      </c>
      <c r="J4" s="606">
        <v>36825</v>
      </c>
      <c r="K4" s="606">
        <v>35964</v>
      </c>
      <c r="L4" s="606">
        <v>34973</v>
      </c>
      <c r="M4" s="606">
        <v>34726</v>
      </c>
      <c r="N4" s="606">
        <v>35573</v>
      </c>
      <c r="O4" s="606">
        <v>36465</v>
      </c>
    </row>
    <row r="5" spans="1:15" x14ac:dyDescent="0.2">
      <c r="A5" s="605">
        <v>43270</v>
      </c>
      <c r="B5" s="606">
        <v>60542</v>
      </c>
      <c r="C5" s="606">
        <v>59586</v>
      </c>
      <c r="D5" s="606">
        <v>57325</v>
      </c>
      <c r="E5" s="606">
        <v>57672</v>
      </c>
      <c r="F5" s="606">
        <v>57212</v>
      </c>
      <c r="G5" s="606">
        <v>55640</v>
      </c>
      <c r="H5" s="606">
        <v>45537</v>
      </c>
      <c r="I5" s="606">
        <v>40028</v>
      </c>
      <c r="J5" s="606">
        <v>36825</v>
      </c>
      <c r="K5" s="606">
        <v>35964</v>
      </c>
      <c r="L5" s="606">
        <v>34939</v>
      </c>
      <c r="M5" s="606">
        <v>34570</v>
      </c>
      <c r="N5" s="606">
        <v>34972</v>
      </c>
      <c r="O5" s="606"/>
    </row>
    <row r="6" spans="1:15" x14ac:dyDescent="0.2">
      <c r="A6" s="605">
        <v>42913</v>
      </c>
      <c r="B6" s="606">
        <v>60560</v>
      </c>
      <c r="C6" s="606">
        <v>59590</v>
      </c>
      <c r="D6" s="606">
        <v>57327</v>
      </c>
      <c r="E6" s="606">
        <v>57676</v>
      </c>
      <c r="F6" s="606">
        <v>57213</v>
      </c>
      <c r="G6" s="606">
        <v>55642</v>
      </c>
      <c r="H6" s="606">
        <v>45545</v>
      </c>
      <c r="I6" s="606">
        <v>40036</v>
      </c>
      <c r="J6" s="606">
        <v>36819</v>
      </c>
      <c r="K6" s="606">
        <v>35946</v>
      </c>
      <c r="L6" s="606">
        <v>34926</v>
      </c>
      <c r="M6" s="606">
        <v>34100</v>
      </c>
      <c r="N6" s="606"/>
      <c r="O6" s="606"/>
    </row>
    <row r="7" spans="1:15" x14ac:dyDescent="0.2">
      <c r="A7" s="605">
        <v>42549</v>
      </c>
      <c r="B7" s="606">
        <v>60568</v>
      </c>
      <c r="C7" s="606">
        <v>59596</v>
      </c>
      <c r="D7" s="606">
        <v>57337</v>
      </c>
      <c r="E7" s="606">
        <v>57682</v>
      </c>
      <c r="F7" s="606">
        <v>57217</v>
      </c>
      <c r="G7" s="606">
        <v>55646</v>
      </c>
      <c r="H7" s="606">
        <v>45551</v>
      </c>
      <c r="I7" s="606">
        <v>40040</v>
      </c>
      <c r="J7" s="606">
        <v>36824</v>
      </c>
      <c r="K7" s="606">
        <v>35949</v>
      </c>
      <c r="L7" s="606">
        <v>34662</v>
      </c>
      <c r="M7" s="606"/>
      <c r="N7" s="606"/>
      <c r="O7" s="606"/>
    </row>
    <row r="8" spans="1:15" x14ac:dyDescent="0.2">
      <c r="A8" s="605">
        <v>42185</v>
      </c>
      <c r="B8" s="606">
        <v>60662</v>
      </c>
      <c r="C8" s="606">
        <v>59554</v>
      </c>
      <c r="D8" s="606">
        <v>57253</v>
      </c>
      <c r="E8" s="606">
        <v>57682</v>
      </c>
      <c r="F8" s="606">
        <v>57220</v>
      </c>
      <c r="G8" s="606">
        <v>55646</v>
      </c>
      <c r="H8" s="606">
        <v>45552</v>
      </c>
      <c r="I8" s="606">
        <v>40051</v>
      </c>
      <c r="J8" s="606">
        <v>37234</v>
      </c>
      <c r="K8" s="606">
        <v>35764</v>
      </c>
      <c r="L8" s="607"/>
      <c r="M8" s="607"/>
      <c r="N8" s="607"/>
      <c r="O8" s="607"/>
    </row>
    <row r="9" spans="1:15" x14ac:dyDescent="0.2">
      <c r="A9" s="605">
        <v>41814</v>
      </c>
      <c r="B9" s="607">
        <v>60662</v>
      </c>
      <c r="C9" s="607">
        <v>59555</v>
      </c>
      <c r="D9" s="607">
        <v>57255</v>
      </c>
      <c r="E9" s="607">
        <v>57688</v>
      </c>
      <c r="F9" s="607">
        <v>57228</v>
      </c>
      <c r="G9" s="607">
        <v>55651</v>
      </c>
      <c r="H9" s="607">
        <v>45550</v>
      </c>
      <c r="I9" s="607">
        <v>40050</v>
      </c>
      <c r="J9" s="607">
        <v>36457</v>
      </c>
      <c r="K9" s="607"/>
      <c r="L9" s="607"/>
      <c r="M9" s="607"/>
      <c r="N9" s="607"/>
      <c r="O9" s="607"/>
    </row>
    <row r="10" spans="1:15" ht="14.25" customHeight="1" x14ac:dyDescent="0.2">
      <c r="A10" s="605">
        <v>41471</v>
      </c>
      <c r="B10" s="607">
        <v>60684</v>
      </c>
      <c r="C10" s="607">
        <v>59609</v>
      </c>
      <c r="D10" s="607">
        <v>57208</v>
      </c>
      <c r="E10" s="607">
        <v>57676</v>
      </c>
      <c r="F10" s="607">
        <v>57211</v>
      </c>
      <c r="G10" s="607">
        <v>55644</v>
      </c>
      <c r="H10" s="607">
        <v>45547</v>
      </c>
      <c r="I10" s="607">
        <v>39827</v>
      </c>
      <c r="J10" s="607"/>
      <c r="K10" s="607"/>
      <c r="L10" s="607"/>
      <c r="M10" s="607"/>
      <c r="N10" s="607"/>
      <c r="O10" s="607"/>
    </row>
    <row r="11" spans="1:15" x14ac:dyDescent="0.2">
      <c r="A11" s="605">
        <v>41086</v>
      </c>
      <c r="B11" s="607">
        <v>60698</v>
      </c>
      <c r="C11" s="607">
        <v>59608</v>
      </c>
      <c r="D11" s="607">
        <v>57211</v>
      </c>
      <c r="E11" s="607">
        <v>57681</v>
      </c>
      <c r="F11" s="607">
        <v>57214</v>
      </c>
      <c r="G11" s="607">
        <v>55663</v>
      </c>
      <c r="H11" s="607">
        <v>45322</v>
      </c>
      <c r="I11" s="607"/>
      <c r="J11" s="607"/>
      <c r="K11" s="607"/>
      <c r="L11" s="607"/>
      <c r="M11" s="607"/>
      <c r="N11" s="607"/>
      <c r="O11" s="607"/>
    </row>
    <row r="12" spans="1:15" x14ac:dyDescent="0.2">
      <c r="A12" s="608">
        <v>40785</v>
      </c>
      <c r="B12" s="609">
        <v>60820</v>
      </c>
      <c r="C12" s="609">
        <v>59654</v>
      </c>
      <c r="D12" s="609">
        <v>57239</v>
      </c>
      <c r="E12" s="609">
        <v>57668</v>
      </c>
      <c r="F12" s="609">
        <v>57122</v>
      </c>
      <c r="G12" s="609">
        <v>55227</v>
      </c>
      <c r="H12" s="609"/>
      <c r="I12" s="609"/>
      <c r="J12" s="609"/>
      <c r="K12" s="609"/>
      <c r="L12" s="609"/>
      <c r="M12" s="609"/>
      <c r="N12" s="609"/>
      <c r="O12" s="609"/>
    </row>
    <row r="13" spans="1:15" x14ac:dyDescent="0.2">
      <c r="B13" s="610"/>
      <c r="C13" s="610"/>
      <c r="D13" s="610"/>
      <c r="E13" s="610"/>
      <c r="F13" s="610"/>
      <c r="G13" s="610"/>
      <c r="H13" s="610"/>
      <c r="I13" s="610"/>
      <c r="J13" s="610"/>
      <c r="K13" s="610"/>
      <c r="L13" s="611"/>
      <c r="M13" s="611"/>
      <c r="N13" s="611"/>
      <c r="O13" s="611"/>
    </row>
    <row r="14" spans="1:15" x14ac:dyDescent="0.2">
      <c r="A14" s="624" t="s">
        <v>411</v>
      </c>
      <c r="B14" s="625"/>
      <c r="C14" s="625"/>
      <c r="D14" s="625"/>
      <c r="E14" s="625"/>
      <c r="F14" s="625"/>
      <c r="G14" s="625"/>
      <c r="H14" s="625"/>
      <c r="I14" s="625"/>
      <c r="J14" s="625"/>
      <c r="K14" s="625"/>
      <c r="L14" s="625"/>
      <c r="M14" s="625"/>
      <c r="N14" s="625"/>
      <c r="O14" s="625"/>
    </row>
    <row r="15" spans="1:15" x14ac:dyDescent="0.2">
      <c r="A15" s="626">
        <v>43270</v>
      </c>
      <c r="B15" s="612">
        <f>B$4-B5</f>
        <v>-244</v>
      </c>
      <c r="C15" s="612">
        <f t="shared" ref="C15:N16" si="0">C$4-C5</f>
        <v>-371</v>
      </c>
      <c r="D15" s="612">
        <f t="shared" si="0"/>
        <v>-85</v>
      </c>
      <c r="E15" s="612">
        <f t="shared" si="0"/>
        <v>-2</v>
      </c>
      <c r="F15" s="612">
        <f t="shared" si="0"/>
        <v>-1</v>
      </c>
      <c r="G15" s="612">
        <f t="shared" si="0"/>
        <v>-7</v>
      </c>
      <c r="H15" s="612">
        <f t="shared" si="0"/>
        <v>0</v>
      </c>
      <c r="I15" s="612">
        <f t="shared" si="0"/>
        <v>-1</v>
      </c>
      <c r="J15" s="612">
        <f t="shared" si="0"/>
        <v>0</v>
      </c>
      <c r="K15" s="612">
        <f t="shared" si="0"/>
        <v>0</v>
      </c>
      <c r="L15" s="612">
        <f t="shared" si="0"/>
        <v>34</v>
      </c>
      <c r="M15" s="612">
        <f t="shared" si="0"/>
        <v>156</v>
      </c>
      <c r="N15" s="612">
        <f t="shared" si="0"/>
        <v>601</v>
      </c>
      <c r="O15" s="612"/>
    </row>
    <row r="16" spans="1:15" x14ac:dyDescent="0.2">
      <c r="A16" s="605">
        <v>42913</v>
      </c>
      <c r="B16" s="612">
        <f t="shared" ref="B16:L22" si="1">B$4-B6</f>
        <v>-262</v>
      </c>
      <c r="C16" s="612">
        <f t="shared" si="1"/>
        <v>-375</v>
      </c>
      <c r="D16" s="612">
        <f t="shared" si="1"/>
        <v>-87</v>
      </c>
      <c r="E16" s="612">
        <f t="shared" si="1"/>
        <v>-6</v>
      </c>
      <c r="F16" s="612">
        <f t="shared" si="1"/>
        <v>-2</v>
      </c>
      <c r="G16" s="612">
        <f t="shared" si="1"/>
        <v>-9</v>
      </c>
      <c r="H16" s="612">
        <f t="shared" si="1"/>
        <v>-8</v>
      </c>
      <c r="I16" s="612">
        <f t="shared" si="1"/>
        <v>-9</v>
      </c>
      <c r="J16" s="612">
        <f t="shared" si="1"/>
        <v>6</v>
      </c>
      <c r="K16" s="612">
        <f t="shared" si="1"/>
        <v>18</v>
      </c>
      <c r="L16" s="612">
        <f t="shared" si="1"/>
        <v>47</v>
      </c>
      <c r="M16" s="612">
        <f t="shared" si="0"/>
        <v>626</v>
      </c>
      <c r="N16" s="612"/>
      <c r="O16" s="612"/>
    </row>
    <row r="17" spans="1:15" x14ac:dyDescent="0.2">
      <c r="A17" s="605">
        <v>42549</v>
      </c>
      <c r="B17" s="612">
        <f t="shared" si="1"/>
        <v>-270</v>
      </c>
      <c r="C17" s="612">
        <f t="shared" si="1"/>
        <v>-381</v>
      </c>
      <c r="D17" s="612">
        <f t="shared" si="1"/>
        <v>-97</v>
      </c>
      <c r="E17" s="612">
        <f t="shared" si="1"/>
        <v>-12</v>
      </c>
      <c r="F17" s="612">
        <f t="shared" si="1"/>
        <v>-6</v>
      </c>
      <c r="G17" s="612">
        <f t="shared" si="1"/>
        <v>-13</v>
      </c>
      <c r="H17" s="612">
        <f t="shared" si="1"/>
        <v>-14</v>
      </c>
      <c r="I17" s="612">
        <f t="shared" si="1"/>
        <v>-13</v>
      </c>
      <c r="J17" s="612">
        <f t="shared" si="1"/>
        <v>1</v>
      </c>
      <c r="K17" s="612">
        <f t="shared" si="1"/>
        <v>15</v>
      </c>
      <c r="L17" s="612">
        <f t="shared" si="1"/>
        <v>311</v>
      </c>
      <c r="M17" s="612"/>
      <c r="N17" s="612"/>
      <c r="O17" s="612"/>
    </row>
    <row r="18" spans="1:15" x14ac:dyDescent="0.2">
      <c r="A18" s="605">
        <v>42185</v>
      </c>
      <c r="B18" s="612">
        <f t="shared" si="1"/>
        <v>-364</v>
      </c>
      <c r="C18" s="612">
        <f t="shared" si="1"/>
        <v>-339</v>
      </c>
      <c r="D18" s="612">
        <f t="shared" si="1"/>
        <v>-13</v>
      </c>
      <c r="E18" s="612">
        <f t="shared" si="1"/>
        <v>-12</v>
      </c>
      <c r="F18" s="612">
        <f t="shared" si="1"/>
        <v>-9</v>
      </c>
      <c r="G18" s="612">
        <f t="shared" si="1"/>
        <v>-13</v>
      </c>
      <c r="H18" s="612">
        <f t="shared" si="1"/>
        <v>-15</v>
      </c>
      <c r="I18" s="612">
        <f t="shared" si="1"/>
        <v>-24</v>
      </c>
      <c r="J18" s="612">
        <f t="shared" si="1"/>
        <v>-409</v>
      </c>
      <c r="K18" s="612">
        <f t="shared" si="1"/>
        <v>200</v>
      </c>
      <c r="L18" s="612"/>
      <c r="M18" s="612"/>
      <c r="N18" s="612"/>
      <c r="O18" s="612"/>
    </row>
    <row r="19" spans="1:15" x14ac:dyDescent="0.2">
      <c r="A19" s="605">
        <v>41814</v>
      </c>
      <c r="B19" s="612">
        <f t="shared" si="1"/>
        <v>-364</v>
      </c>
      <c r="C19" s="612">
        <f t="shared" si="1"/>
        <v>-340</v>
      </c>
      <c r="D19" s="612">
        <f t="shared" si="1"/>
        <v>-15</v>
      </c>
      <c r="E19" s="612">
        <f t="shared" si="1"/>
        <v>-18</v>
      </c>
      <c r="F19" s="612">
        <f t="shared" si="1"/>
        <v>-17</v>
      </c>
      <c r="G19" s="612">
        <f t="shared" si="1"/>
        <v>-18</v>
      </c>
      <c r="H19" s="612">
        <f t="shared" si="1"/>
        <v>-13</v>
      </c>
      <c r="I19" s="612">
        <f t="shared" si="1"/>
        <v>-23</v>
      </c>
      <c r="J19" s="612">
        <f t="shared" si="1"/>
        <v>368</v>
      </c>
      <c r="K19" s="612"/>
      <c r="L19" s="612"/>
      <c r="M19" s="612"/>
      <c r="N19" s="612"/>
      <c r="O19" s="612"/>
    </row>
    <row r="20" spans="1:15" x14ac:dyDescent="0.2">
      <c r="A20" s="605">
        <v>41471</v>
      </c>
      <c r="B20" s="612">
        <f t="shared" si="1"/>
        <v>-386</v>
      </c>
      <c r="C20" s="612">
        <f t="shared" si="1"/>
        <v>-394</v>
      </c>
      <c r="D20" s="612">
        <f t="shared" si="1"/>
        <v>32</v>
      </c>
      <c r="E20" s="612">
        <f t="shared" si="1"/>
        <v>-6</v>
      </c>
      <c r="F20" s="612">
        <f t="shared" si="1"/>
        <v>0</v>
      </c>
      <c r="G20" s="612">
        <f t="shared" si="1"/>
        <v>-11</v>
      </c>
      <c r="H20" s="612">
        <f t="shared" si="1"/>
        <v>-10</v>
      </c>
      <c r="I20" s="612">
        <f t="shared" si="1"/>
        <v>200</v>
      </c>
      <c r="J20" s="612"/>
      <c r="K20" s="612"/>
      <c r="L20" s="612"/>
      <c r="M20" s="612"/>
      <c r="N20" s="612"/>
      <c r="O20" s="612"/>
    </row>
    <row r="21" spans="1:15" x14ac:dyDescent="0.2">
      <c r="A21" s="605">
        <v>41086</v>
      </c>
      <c r="B21" s="612">
        <f t="shared" si="1"/>
        <v>-400</v>
      </c>
      <c r="C21" s="612">
        <f t="shared" si="1"/>
        <v>-393</v>
      </c>
      <c r="D21" s="612">
        <f t="shared" si="1"/>
        <v>29</v>
      </c>
      <c r="E21" s="612">
        <f t="shared" si="1"/>
        <v>-11</v>
      </c>
      <c r="F21" s="612">
        <f t="shared" si="1"/>
        <v>-3</v>
      </c>
      <c r="G21" s="612">
        <f t="shared" si="1"/>
        <v>-30</v>
      </c>
      <c r="H21" s="612">
        <f t="shared" si="1"/>
        <v>215</v>
      </c>
      <c r="I21" s="612"/>
      <c r="J21" s="612"/>
      <c r="K21" s="612"/>
      <c r="L21" s="612"/>
      <c r="M21" s="612"/>
      <c r="N21" s="612"/>
      <c r="O21" s="612"/>
    </row>
    <row r="22" spans="1:15" x14ac:dyDescent="0.2">
      <c r="A22" s="627">
        <v>40785</v>
      </c>
      <c r="B22" s="613">
        <f t="shared" si="1"/>
        <v>-522</v>
      </c>
      <c r="C22" s="613">
        <f t="shared" si="1"/>
        <v>-439</v>
      </c>
      <c r="D22" s="613">
        <f t="shared" si="1"/>
        <v>1</v>
      </c>
      <c r="E22" s="613">
        <f t="shared" si="1"/>
        <v>2</v>
      </c>
      <c r="F22" s="613">
        <f t="shared" si="1"/>
        <v>89</v>
      </c>
      <c r="G22" s="613">
        <f t="shared" si="1"/>
        <v>406</v>
      </c>
      <c r="H22" s="613"/>
      <c r="I22" s="613"/>
      <c r="J22" s="613"/>
      <c r="K22" s="613"/>
      <c r="L22" s="613"/>
      <c r="M22" s="613"/>
      <c r="N22" s="613"/>
      <c r="O22" s="613"/>
    </row>
    <row r="23" spans="1:15" x14ac:dyDescent="0.2">
      <c r="A23" s="614"/>
      <c r="B23" s="615"/>
      <c r="C23" s="615"/>
      <c r="D23" s="615"/>
      <c r="E23" s="615"/>
      <c r="F23" s="615"/>
      <c r="G23" s="615"/>
      <c r="H23" s="615"/>
      <c r="I23" s="615"/>
      <c r="J23" s="615"/>
      <c r="K23" s="615"/>
    </row>
    <row r="24" spans="1:15" x14ac:dyDescent="0.2">
      <c r="A24" s="10" t="s">
        <v>412</v>
      </c>
      <c r="F24" s="617"/>
    </row>
    <row r="25" spans="1:15" x14ac:dyDescent="0.2">
      <c r="A25" s="619"/>
      <c r="B25" s="620"/>
      <c r="C25" s="620"/>
      <c r="D25" s="620"/>
      <c r="E25" s="620"/>
      <c r="F25" s="620"/>
      <c r="G25" s="620"/>
      <c r="H25" s="620"/>
      <c r="I25" s="620"/>
      <c r="J25" s="620"/>
      <c r="K25" s="620"/>
      <c r="L25" s="620"/>
      <c r="M25" s="620"/>
      <c r="N25" s="620"/>
      <c r="O25" s="620"/>
    </row>
    <row r="26" spans="1:15" x14ac:dyDescent="0.2">
      <c r="A26" s="626">
        <v>43270</v>
      </c>
      <c r="B26" s="618">
        <f>B15/B$4</f>
        <v>-4.0465687087465584E-3</v>
      </c>
      <c r="C26" s="618">
        <f t="shared" ref="C26:N27" si="2">C15/C$4</f>
        <v>-6.2653043992231695E-3</v>
      </c>
      <c r="D26" s="618">
        <f t="shared" si="2"/>
        <v>-1.4849755415793152E-3</v>
      </c>
      <c r="E26" s="618">
        <f t="shared" si="2"/>
        <v>-3.468007629616785E-5</v>
      </c>
      <c r="F26" s="618">
        <f t="shared" si="2"/>
        <v>-1.7479156106343187E-5</v>
      </c>
      <c r="G26" s="618">
        <f t="shared" si="2"/>
        <v>-1.2582460050689339E-4</v>
      </c>
      <c r="H26" s="618">
        <f t="shared" si="2"/>
        <v>0</v>
      </c>
      <c r="I26" s="618">
        <f t="shared" si="2"/>
        <v>-2.4983136382941515E-5</v>
      </c>
      <c r="J26" s="618">
        <f t="shared" si="2"/>
        <v>0</v>
      </c>
      <c r="K26" s="618">
        <f t="shared" si="2"/>
        <v>0</v>
      </c>
      <c r="L26" s="618">
        <f t="shared" si="2"/>
        <v>9.7217853772910536E-4</v>
      </c>
      <c r="M26" s="618">
        <f t="shared" si="2"/>
        <v>4.4923112365374647E-3</v>
      </c>
      <c r="N26" s="618">
        <f t="shared" si="2"/>
        <v>1.6894835971101679E-2</v>
      </c>
      <c r="O26" s="618"/>
    </row>
    <row r="27" spans="1:15" x14ac:dyDescent="0.2">
      <c r="A27" s="605">
        <v>42913</v>
      </c>
      <c r="B27" s="618">
        <f t="shared" ref="B27:L33" si="3">B16/B$4</f>
        <v>-4.3450860725065509E-3</v>
      </c>
      <c r="C27" s="618">
        <f t="shared" si="3"/>
        <v>-6.3328548509668159E-3</v>
      </c>
      <c r="D27" s="618">
        <f t="shared" si="3"/>
        <v>-1.5199161425576519E-3</v>
      </c>
      <c r="E27" s="618">
        <f t="shared" si="3"/>
        <v>-1.0404022888850356E-4</v>
      </c>
      <c r="F27" s="618">
        <f t="shared" si="3"/>
        <v>-3.4958312212686375E-5</v>
      </c>
      <c r="G27" s="618">
        <f t="shared" si="3"/>
        <v>-1.6177448636600579E-4</v>
      </c>
      <c r="H27" s="618">
        <f t="shared" si="3"/>
        <v>-1.7568131409622943E-4</v>
      </c>
      <c r="I27" s="618">
        <f t="shared" si="3"/>
        <v>-2.2484822744647364E-4</v>
      </c>
      <c r="J27" s="618">
        <f t="shared" si="3"/>
        <v>1.6293279022403258E-4</v>
      </c>
      <c r="K27" s="618">
        <f t="shared" si="3"/>
        <v>5.005005005005005E-4</v>
      </c>
      <c r="L27" s="618">
        <f t="shared" si="3"/>
        <v>1.3438938609784692E-3</v>
      </c>
      <c r="M27" s="618">
        <f t="shared" si="2"/>
        <v>1.8026838679951623E-2</v>
      </c>
      <c r="N27" s="618"/>
      <c r="O27" s="618"/>
    </row>
    <row r="28" spans="1:15" x14ac:dyDescent="0.2">
      <c r="A28" s="605">
        <v>42549</v>
      </c>
      <c r="B28" s="618">
        <f t="shared" si="3"/>
        <v>-4.4777604563998805E-3</v>
      </c>
      <c r="C28" s="618">
        <f t="shared" si="3"/>
        <v>-6.434180528582285E-3</v>
      </c>
      <c r="D28" s="618">
        <f t="shared" si="3"/>
        <v>-1.6946191474493362E-3</v>
      </c>
      <c r="E28" s="618">
        <f t="shared" si="3"/>
        <v>-2.0808045777700711E-4</v>
      </c>
      <c r="F28" s="618">
        <f t="shared" si="3"/>
        <v>-1.0487493663805912E-4</v>
      </c>
      <c r="G28" s="618">
        <f t="shared" si="3"/>
        <v>-2.3367425808423059E-4</v>
      </c>
      <c r="H28" s="618">
        <f t="shared" si="3"/>
        <v>-3.0744229966840153E-4</v>
      </c>
      <c r="I28" s="618">
        <f t="shared" si="3"/>
        <v>-3.2478077297823967E-4</v>
      </c>
      <c r="J28" s="618">
        <f t="shared" si="3"/>
        <v>2.7155465037338763E-5</v>
      </c>
      <c r="K28" s="618">
        <f t="shared" si="3"/>
        <v>4.1708375041708373E-4</v>
      </c>
      <c r="L28" s="618">
        <f t="shared" si="3"/>
        <v>8.8925742715809334E-3</v>
      </c>
      <c r="M28" s="618"/>
      <c r="N28" s="618"/>
      <c r="O28" s="618"/>
    </row>
    <row r="29" spans="1:15" x14ac:dyDescent="0.2">
      <c r="A29" s="605">
        <v>42185</v>
      </c>
      <c r="B29" s="618">
        <f t="shared" si="3"/>
        <v>-6.036684467146506E-3</v>
      </c>
      <c r="C29" s="618">
        <f t="shared" si="3"/>
        <v>-5.7249007852740019E-3</v>
      </c>
      <c r="D29" s="618">
        <f t="shared" si="3"/>
        <v>-2.2711390635918937E-4</v>
      </c>
      <c r="E29" s="618">
        <f t="shared" si="3"/>
        <v>-2.0808045777700711E-4</v>
      </c>
      <c r="F29" s="618">
        <f t="shared" si="3"/>
        <v>-1.5731240495708867E-4</v>
      </c>
      <c r="G29" s="618">
        <f t="shared" si="3"/>
        <v>-2.3367425808423059E-4</v>
      </c>
      <c r="H29" s="618">
        <f t="shared" si="3"/>
        <v>-3.2940246393043022E-4</v>
      </c>
      <c r="I29" s="618">
        <f t="shared" si="3"/>
        <v>-5.9959527319059631E-4</v>
      </c>
      <c r="J29" s="618">
        <f t="shared" si="3"/>
        <v>-1.1106585200271555E-2</v>
      </c>
      <c r="K29" s="618">
        <f t="shared" si="3"/>
        <v>5.5611166722277835E-3</v>
      </c>
      <c r="L29" s="618"/>
      <c r="M29" s="618"/>
      <c r="N29" s="618"/>
      <c r="O29" s="618"/>
    </row>
    <row r="30" spans="1:15" x14ac:dyDescent="0.2">
      <c r="A30" s="605">
        <v>41814</v>
      </c>
      <c r="B30" s="618">
        <f t="shared" si="3"/>
        <v>-6.036684467146506E-3</v>
      </c>
      <c r="C30" s="618">
        <f t="shared" si="3"/>
        <v>-5.7417883982099132E-3</v>
      </c>
      <c r="D30" s="618">
        <f t="shared" si="3"/>
        <v>-2.6205450733752622E-4</v>
      </c>
      <c r="E30" s="618">
        <f t="shared" si="3"/>
        <v>-3.1212068666551068E-4</v>
      </c>
      <c r="F30" s="618">
        <f t="shared" si="3"/>
        <v>-2.9714565380783417E-4</v>
      </c>
      <c r="G30" s="618">
        <f t="shared" si="3"/>
        <v>-3.2354897273201158E-4</v>
      </c>
      <c r="H30" s="618">
        <f t="shared" si="3"/>
        <v>-2.8548213540637284E-4</v>
      </c>
      <c r="I30" s="618">
        <f t="shared" si="3"/>
        <v>-5.7461213680765478E-4</v>
      </c>
      <c r="J30" s="618">
        <f t="shared" si="3"/>
        <v>9.9932111337406645E-3</v>
      </c>
      <c r="K30" s="618"/>
      <c r="L30" s="618"/>
      <c r="M30" s="618"/>
      <c r="N30" s="618"/>
      <c r="O30" s="618"/>
    </row>
    <row r="31" spans="1:15" x14ac:dyDescent="0.2">
      <c r="A31" s="605">
        <v>41471</v>
      </c>
      <c r="B31" s="618">
        <f t="shared" si="3"/>
        <v>-6.4015390228531624E-3</v>
      </c>
      <c r="C31" s="618">
        <f t="shared" si="3"/>
        <v>-6.6537194967491347E-3</v>
      </c>
      <c r="D31" s="618">
        <f t="shared" si="3"/>
        <v>5.5904961565338921E-4</v>
      </c>
      <c r="E31" s="618">
        <f t="shared" si="3"/>
        <v>-1.0404022888850356E-4</v>
      </c>
      <c r="F31" s="618">
        <f t="shared" si="3"/>
        <v>0</v>
      </c>
      <c r="G31" s="618">
        <f t="shared" si="3"/>
        <v>-1.9772437222511819E-4</v>
      </c>
      <c r="H31" s="618">
        <f t="shared" si="3"/>
        <v>-2.196016426202868E-4</v>
      </c>
      <c r="I31" s="618">
        <f t="shared" si="3"/>
        <v>4.9966272765883026E-3</v>
      </c>
      <c r="J31" s="618"/>
      <c r="K31" s="618"/>
      <c r="L31" s="618"/>
      <c r="M31" s="618"/>
      <c r="N31" s="618"/>
      <c r="O31" s="618"/>
    </row>
    <row r="32" spans="1:15" x14ac:dyDescent="0.2">
      <c r="A32" s="605">
        <v>41086</v>
      </c>
      <c r="B32" s="618">
        <f t="shared" si="3"/>
        <v>-6.6337191946664901E-3</v>
      </c>
      <c r="C32" s="618">
        <f t="shared" si="3"/>
        <v>-6.6368318838132233E-3</v>
      </c>
      <c r="D32" s="618">
        <f t="shared" si="3"/>
        <v>5.0663871418588394E-4</v>
      </c>
      <c r="E32" s="618">
        <f t="shared" si="3"/>
        <v>-1.907404196289232E-4</v>
      </c>
      <c r="F32" s="618">
        <f t="shared" si="3"/>
        <v>-5.2437468319029559E-5</v>
      </c>
      <c r="G32" s="618">
        <f t="shared" si="3"/>
        <v>-5.3924828788668594E-4</v>
      </c>
      <c r="H32" s="618">
        <f t="shared" si="3"/>
        <v>4.721435316336166E-3</v>
      </c>
      <c r="I32" s="618"/>
      <c r="J32" s="618"/>
      <c r="K32" s="618"/>
      <c r="L32" s="618"/>
      <c r="M32" s="618"/>
      <c r="N32" s="618"/>
      <c r="O32" s="618"/>
    </row>
    <row r="33" spans="1:15" x14ac:dyDescent="0.2">
      <c r="A33" s="608">
        <v>40785</v>
      </c>
      <c r="B33" s="620">
        <f t="shared" si="3"/>
        <v>-8.6570035490397684E-3</v>
      </c>
      <c r="C33" s="620">
        <f t="shared" si="3"/>
        <v>-7.4136620788651528E-3</v>
      </c>
      <c r="D33" s="620">
        <f t="shared" si="3"/>
        <v>1.7470300489168413E-5</v>
      </c>
      <c r="E33" s="620">
        <f t="shared" si="3"/>
        <v>3.468007629616785E-5</v>
      </c>
      <c r="F33" s="620">
        <f t="shared" si="3"/>
        <v>1.5556448934645436E-3</v>
      </c>
      <c r="G33" s="620">
        <f t="shared" si="3"/>
        <v>7.2978268293998165E-3</v>
      </c>
      <c r="H33" s="620"/>
      <c r="I33" s="620"/>
      <c r="J33" s="620"/>
      <c r="K33" s="620"/>
      <c r="L33" s="620"/>
      <c r="M33" s="620"/>
      <c r="N33" s="620"/>
      <c r="O33" s="6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A1:T54"/>
  <sheetViews>
    <sheetView showGridLines="0" topLeftCell="H1" zoomScaleNormal="100" workbookViewId="0">
      <selection activeCell="A36" sqref="A36"/>
    </sheetView>
  </sheetViews>
  <sheetFormatPr defaultColWidth="11.42578125" defaultRowHeight="12.75" x14ac:dyDescent="0.2"/>
  <cols>
    <col min="1" max="1" customWidth="true" style="11" width="41.85546875" collapsed="false"/>
    <col min="2" max="3" bestFit="true" customWidth="true" style="11" width="11.0" collapsed="false"/>
    <col min="4" max="5" customWidth="true" style="11" width="11.42578125" collapsed="false"/>
    <col min="6" max="7" bestFit="true" customWidth="true" style="11" width="11.0" collapsed="false"/>
    <col min="8" max="18" customWidth="true" style="11" width="11.42578125" collapsed="false"/>
    <col min="19" max="20" customWidth="true" style="13" width="13.0" collapsed="false"/>
    <col min="21" max="254" customWidth="true" style="11" width="11.42578125" collapsed="false"/>
    <col min="255" max="255" customWidth="true" style="11" width="25.0" collapsed="false"/>
    <col min="256" max="16384" style="11" width="11.42578125" collapsed="false"/>
  </cols>
  <sheetData>
    <row r="1" spans="1:20" x14ac:dyDescent="0.2">
      <c r="A1" s="10" t="s">
        <v>399</v>
      </c>
      <c r="I1" s="12"/>
      <c r="T1" s="159" t="s">
        <v>131</v>
      </c>
    </row>
    <row r="2" spans="1:20" x14ac:dyDescent="0.2">
      <c r="A2" s="14"/>
      <c r="B2" s="14"/>
      <c r="C2" s="14"/>
      <c r="D2" s="14"/>
      <c r="E2" s="14"/>
      <c r="F2" s="14"/>
      <c r="G2" s="14"/>
      <c r="H2" s="14"/>
      <c r="I2" s="14"/>
      <c r="J2" s="14"/>
      <c r="K2" s="14"/>
      <c r="L2" s="14"/>
      <c r="M2" s="14"/>
      <c r="N2" s="14"/>
      <c r="O2" s="14"/>
      <c r="P2" s="14"/>
      <c r="Q2" s="14"/>
      <c r="R2" s="14"/>
      <c r="T2" s="12"/>
    </row>
    <row r="3" spans="1:20" x14ac:dyDescent="0.2">
      <c r="A3" s="635"/>
      <c r="B3" s="652" t="s">
        <v>190</v>
      </c>
      <c r="C3" s="652" t="s">
        <v>191</v>
      </c>
      <c r="D3" s="652" t="s">
        <v>192</v>
      </c>
      <c r="E3" s="652" t="s">
        <v>193</v>
      </c>
      <c r="F3" s="652" t="s">
        <v>194</v>
      </c>
      <c r="G3" s="652" t="s">
        <v>132</v>
      </c>
      <c r="H3" s="637" t="s">
        <v>133</v>
      </c>
      <c r="I3" s="637" t="s">
        <v>134</v>
      </c>
      <c r="J3" s="655" t="s">
        <v>135</v>
      </c>
      <c r="K3" s="637" t="s">
        <v>136</v>
      </c>
      <c r="L3" s="637" t="s">
        <v>137</v>
      </c>
      <c r="M3" s="637" t="s">
        <v>138</v>
      </c>
      <c r="N3" s="637" t="s">
        <v>139</v>
      </c>
      <c r="O3" s="637" t="s">
        <v>145</v>
      </c>
      <c r="P3" s="637" t="s">
        <v>261</v>
      </c>
      <c r="Q3" s="637" t="s">
        <v>265</v>
      </c>
      <c r="R3" s="637" t="s">
        <v>357</v>
      </c>
      <c r="S3" s="641" t="s">
        <v>358</v>
      </c>
      <c r="T3" s="642"/>
    </row>
    <row r="4" spans="1:20" x14ac:dyDescent="0.2">
      <c r="A4" s="636"/>
      <c r="B4" s="653"/>
      <c r="C4" s="653"/>
      <c r="D4" s="653"/>
      <c r="E4" s="653"/>
      <c r="F4" s="653"/>
      <c r="G4" s="653"/>
      <c r="H4" s="654"/>
      <c r="I4" s="654"/>
      <c r="J4" s="656"/>
      <c r="K4" s="638"/>
      <c r="L4" s="638"/>
      <c r="M4" s="638"/>
      <c r="N4" s="638"/>
      <c r="O4" s="638"/>
      <c r="P4" s="638"/>
      <c r="Q4" s="638"/>
      <c r="R4" s="638"/>
      <c r="S4" s="15" t="s">
        <v>140</v>
      </c>
      <c r="T4" s="16" t="s">
        <v>141</v>
      </c>
    </row>
    <row r="5" spans="1:20" x14ac:dyDescent="0.2">
      <c r="A5" s="17" t="s">
        <v>148</v>
      </c>
      <c r="B5" s="112">
        <f>'Table 1'!B5</f>
        <v>52070</v>
      </c>
      <c r="C5" s="112">
        <f>'Table 1'!C5</f>
        <v>56558</v>
      </c>
      <c r="D5" s="112">
        <f>'Table 1'!D5</f>
        <v>57292</v>
      </c>
      <c r="E5" s="112">
        <f>'Table 1'!E5</f>
        <v>60298</v>
      </c>
      <c r="F5" s="112">
        <f>'Table 1'!F5</f>
        <v>59215</v>
      </c>
      <c r="G5" s="112">
        <f>'Table 1'!G5</f>
        <v>57240</v>
      </c>
      <c r="H5" s="112">
        <f>'Table 1'!H5</f>
        <v>57670</v>
      </c>
      <c r="I5" s="112">
        <f>'Table 1'!I5</f>
        <v>57211</v>
      </c>
      <c r="J5" s="112">
        <f>'Table 1'!J5</f>
        <v>55633</v>
      </c>
      <c r="K5" s="112">
        <f>'Table 1'!K5</f>
        <v>45537</v>
      </c>
      <c r="L5" s="112">
        <f>'Table 1'!L5</f>
        <v>40027</v>
      </c>
      <c r="M5" s="112">
        <f>'Table 1'!M5</f>
        <v>36825</v>
      </c>
      <c r="N5" s="112">
        <f>'Table 1'!N5</f>
        <v>35964</v>
      </c>
      <c r="O5" s="112">
        <f>'Table 1'!O5</f>
        <v>34973</v>
      </c>
      <c r="P5" s="112">
        <f>'Table 1'!P5</f>
        <v>34726</v>
      </c>
      <c r="Q5" s="112">
        <f>'Table 1'!Q5</f>
        <v>35573</v>
      </c>
      <c r="R5" s="112">
        <f>'Table 1'!R5</f>
        <v>36465</v>
      </c>
      <c r="S5" s="19">
        <f>R5-Q5</f>
        <v>892</v>
      </c>
      <c r="T5" s="122">
        <f>S5/Q5</f>
        <v>2.5075197481235767E-2</v>
      </c>
    </row>
    <row r="6" spans="1:20" s="47" customFormat="1" ht="25.5" x14ac:dyDescent="0.2">
      <c r="A6" s="175" t="s">
        <v>195</v>
      </c>
      <c r="B6" s="108">
        <v>6716</v>
      </c>
      <c r="C6" s="108">
        <v>6730</v>
      </c>
      <c r="D6" s="108">
        <v>5704</v>
      </c>
      <c r="E6" s="108">
        <v>5558</v>
      </c>
      <c r="F6" s="108">
        <v>5443</v>
      </c>
      <c r="G6" s="56">
        <v>5615</v>
      </c>
      <c r="H6" s="56">
        <v>5845</v>
      </c>
      <c r="I6" s="56">
        <v>4939</v>
      </c>
      <c r="J6" s="56">
        <v>4461</v>
      </c>
      <c r="K6" s="56">
        <v>3467</v>
      </c>
      <c r="L6" s="56">
        <v>3096</v>
      </c>
      <c r="M6" s="56">
        <v>2771</v>
      </c>
      <c r="N6" s="56">
        <v>2597</v>
      </c>
      <c r="O6" s="56">
        <v>2437</v>
      </c>
      <c r="P6" s="108">
        <v>2690</v>
      </c>
      <c r="Q6" s="108">
        <v>2675</v>
      </c>
      <c r="R6" s="108">
        <v>2876</v>
      </c>
      <c r="S6" s="176">
        <f>R6-Q6</f>
        <v>201</v>
      </c>
      <c r="T6" s="177">
        <f>S6/Q6</f>
        <v>7.5140186915887849E-2</v>
      </c>
    </row>
    <row r="7" spans="1:20" s="47" customFormat="1" x14ac:dyDescent="0.2">
      <c r="A7" s="178" t="s">
        <v>150</v>
      </c>
      <c r="B7" s="110">
        <f>B6/B5</f>
        <v>0.12898021893604764</v>
      </c>
      <c r="C7" s="110">
        <f t="shared" ref="C7:R7" si="0">C6/C5</f>
        <v>0.11899289225220128</v>
      </c>
      <c r="D7" s="110">
        <f t="shared" si="0"/>
        <v>9.9560148013684291E-2</v>
      </c>
      <c r="E7" s="110">
        <f t="shared" si="0"/>
        <v>9.2175528209890875E-2</v>
      </c>
      <c r="F7" s="110">
        <f t="shared" si="0"/>
        <v>9.1919277210166336E-2</v>
      </c>
      <c r="G7" s="110">
        <f t="shared" si="0"/>
        <v>9.8095737246680637E-2</v>
      </c>
      <c r="H7" s="110">
        <f t="shared" si="0"/>
        <v>0.10135252297555054</v>
      </c>
      <c r="I7" s="110">
        <f t="shared" si="0"/>
        <v>8.6329552009228996E-2</v>
      </c>
      <c r="J7" s="110">
        <f t="shared" si="0"/>
        <v>8.0186220408750203E-2</v>
      </c>
      <c r="K7" s="110">
        <f t="shared" si="0"/>
        <v>7.6135889496453432E-2</v>
      </c>
      <c r="L7" s="110">
        <f t="shared" si="0"/>
        <v>7.7347790241586931E-2</v>
      </c>
      <c r="M7" s="110">
        <f t="shared" si="0"/>
        <v>7.5247793618465716E-2</v>
      </c>
      <c r="N7" s="110">
        <f t="shared" si="0"/>
        <v>7.2211099988877772E-2</v>
      </c>
      <c r="O7" s="110">
        <f t="shared" si="0"/>
        <v>6.9682326366053815E-2</v>
      </c>
      <c r="P7" s="110">
        <f t="shared" si="0"/>
        <v>7.7463571963370378E-2</v>
      </c>
      <c r="Q7" s="110">
        <f t="shared" si="0"/>
        <v>7.5197481235768707E-2</v>
      </c>
      <c r="R7" s="110">
        <f t="shared" si="0"/>
        <v>7.8870149458384747E-2</v>
      </c>
      <c r="S7" s="176"/>
      <c r="T7" s="177"/>
    </row>
    <row r="8" spans="1:20" s="47" customFormat="1" x14ac:dyDescent="0.2">
      <c r="A8" s="178"/>
      <c r="B8" s="110"/>
      <c r="C8" s="110"/>
      <c r="D8" s="110"/>
      <c r="E8" s="110"/>
      <c r="F8" s="110"/>
      <c r="G8" s="113"/>
      <c r="H8" s="113"/>
      <c r="I8" s="113"/>
      <c r="J8" s="113"/>
      <c r="K8" s="113"/>
      <c r="L8" s="113"/>
      <c r="M8" s="113"/>
      <c r="N8" s="113"/>
      <c r="O8" s="113"/>
      <c r="P8" s="110"/>
      <c r="Q8" s="110"/>
      <c r="R8" s="110"/>
      <c r="S8" s="176"/>
      <c r="T8" s="177"/>
    </row>
    <row r="9" spans="1:20" s="47" customFormat="1" x14ac:dyDescent="0.2">
      <c r="A9" s="175" t="s">
        <v>151</v>
      </c>
      <c r="B9" s="108">
        <v>5287</v>
      </c>
      <c r="C9" s="108">
        <v>5276</v>
      </c>
      <c r="D9" s="108">
        <v>4148</v>
      </c>
      <c r="E9" s="108">
        <v>3883</v>
      </c>
      <c r="F9" s="108">
        <v>3817</v>
      </c>
      <c r="G9" s="56">
        <v>3426</v>
      </c>
      <c r="H9" s="56">
        <v>3297</v>
      </c>
      <c r="I9" s="56">
        <v>2744</v>
      </c>
      <c r="J9" s="56">
        <v>2523</v>
      </c>
      <c r="K9" s="56">
        <v>1963</v>
      </c>
      <c r="L9" s="56">
        <v>1762</v>
      </c>
      <c r="M9" s="56">
        <v>1560</v>
      </c>
      <c r="N9" s="56">
        <v>1513</v>
      </c>
      <c r="O9" s="56">
        <v>1404</v>
      </c>
      <c r="P9" s="108">
        <v>1580</v>
      </c>
      <c r="Q9" s="108">
        <v>1546</v>
      </c>
      <c r="R9" s="108">
        <v>1643</v>
      </c>
      <c r="S9" s="176">
        <f>R9-Q9</f>
        <v>97</v>
      </c>
      <c r="T9" s="177">
        <f>S9/Q9</f>
        <v>6.2742561448900391E-2</v>
      </c>
    </row>
    <row r="10" spans="1:20" s="47" customFormat="1" x14ac:dyDescent="0.2">
      <c r="A10" s="179" t="s">
        <v>150</v>
      </c>
      <c r="B10" s="114">
        <f>B9/B5</f>
        <v>0.10153639331668907</v>
      </c>
      <c r="C10" s="114">
        <f t="shared" ref="C10:R10" si="1">C9/C5</f>
        <v>9.3284769617030305E-2</v>
      </c>
      <c r="D10" s="114">
        <f t="shared" si="1"/>
        <v>7.2401033303078968E-2</v>
      </c>
      <c r="E10" s="114">
        <f t="shared" si="1"/>
        <v>6.4396829082224952E-2</v>
      </c>
      <c r="F10" s="114">
        <f t="shared" si="1"/>
        <v>6.4460018576374234E-2</v>
      </c>
      <c r="G10" s="114">
        <f t="shared" si="1"/>
        <v>5.9853249475890984E-2</v>
      </c>
      <c r="H10" s="114">
        <f t="shared" si="1"/>
        <v>5.7170105774232705E-2</v>
      </c>
      <c r="I10" s="114">
        <f t="shared" si="1"/>
        <v>4.7962804355805702E-2</v>
      </c>
      <c r="J10" s="114">
        <f t="shared" si="1"/>
        <v>4.535078101127029E-2</v>
      </c>
      <c r="K10" s="114">
        <f t="shared" si="1"/>
        <v>4.3107802446362302E-2</v>
      </c>
      <c r="L10" s="114">
        <f t="shared" si="1"/>
        <v>4.4020286306742949E-2</v>
      </c>
      <c r="M10" s="114">
        <f t="shared" si="1"/>
        <v>4.2362525458248472E-2</v>
      </c>
      <c r="N10" s="114">
        <f t="shared" si="1"/>
        <v>4.2069847625403181E-2</v>
      </c>
      <c r="O10" s="114">
        <f t="shared" si="1"/>
        <v>4.0145254910931287E-2</v>
      </c>
      <c r="P10" s="114">
        <f t="shared" si="1"/>
        <v>4.5499049703392268E-2</v>
      </c>
      <c r="Q10" s="114">
        <f t="shared" si="1"/>
        <v>4.3459927473083519E-2</v>
      </c>
      <c r="R10" s="114">
        <f t="shared" si="1"/>
        <v>4.5056903880433291E-2</v>
      </c>
      <c r="S10" s="180"/>
      <c r="T10" s="181"/>
    </row>
    <row r="11" spans="1:20" x14ac:dyDescent="0.2">
      <c r="A11" s="643" t="s">
        <v>146</v>
      </c>
      <c r="B11" s="643"/>
      <c r="C11" s="643"/>
      <c r="D11" s="643"/>
      <c r="E11" s="643"/>
      <c r="F11" s="643"/>
      <c r="G11" s="643"/>
      <c r="H11" s="643"/>
      <c r="I11" s="643"/>
      <c r="J11" s="643"/>
      <c r="K11" s="643"/>
      <c r="L11" s="643"/>
      <c r="M11" s="643"/>
      <c r="N11" s="643"/>
      <c r="O11" s="643"/>
      <c r="P11" s="643"/>
      <c r="Q11" s="643"/>
      <c r="R11" s="643"/>
      <c r="S11" s="643"/>
      <c r="T11" s="643"/>
    </row>
    <row r="12" spans="1:20" x14ac:dyDescent="0.2">
      <c r="A12" s="31"/>
      <c r="B12" s="31"/>
      <c r="C12" s="31"/>
      <c r="D12" s="31"/>
      <c r="E12" s="31"/>
      <c r="F12" s="31"/>
      <c r="G12" s="31"/>
      <c r="H12" s="31"/>
      <c r="I12" s="31"/>
      <c r="J12" s="31"/>
      <c r="K12" s="31"/>
      <c r="L12" s="31"/>
      <c r="M12" s="31"/>
      <c r="N12" s="31"/>
      <c r="O12" s="31"/>
      <c r="P12" s="31"/>
      <c r="Q12" s="31"/>
      <c r="R12" s="584"/>
      <c r="S12" s="31"/>
      <c r="T12" s="31"/>
    </row>
    <row r="13" spans="1:20" x14ac:dyDescent="0.2">
      <c r="A13" s="10" t="s">
        <v>413</v>
      </c>
      <c r="B13" s="27"/>
      <c r="C13" s="27"/>
      <c r="D13" s="27"/>
      <c r="E13" s="27"/>
      <c r="F13" s="27"/>
      <c r="G13" s="27"/>
      <c r="H13" s="27"/>
      <c r="I13" s="27"/>
      <c r="J13" s="27"/>
      <c r="K13" s="27"/>
      <c r="L13" s="27"/>
      <c r="M13" s="27"/>
      <c r="N13" s="27"/>
      <c r="O13" s="27"/>
      <c r="P13" s="27"/>
      <c r="Q13" s="27"/>
      <c r="R13" s="27"/>
      <c r="S13" s="28"/>
      <c r="T13" s="29"/>
    </row>
    <row r="14" spans="1:20" x14ac:dyDescent="0.2">
      <c r="A14" s="10"/>
      <c r="B14" s="27"/>
      <c r="C14" s="27"/>
      <c r="D14" s="27"/>
      <c r="E14" s="27"/>
      <c r="F14" s="27"/>
      <c r="G14" s="27"/>
      <c r="H14" s="27"/>
      <c r="I14" s="27"/>
      <c r="J14" s="27"/>
      <c r="K14" s="27"/>
      <c r="L14" s="27"/>
      <c r="M14" s="27"/>
      <c r="N14" s="27"/>
      <c r="O14" s="27"/>
      <c r="P14" s="27"/>
      <c r="Q14" s="27"/>
      <c r="R14" s="27"/>
      <c r="S14" s="28"/>
      <c r="T14" s="29"/>
    </row>
    <row r="15" spans="1:20" ht="20.100000000000001" customHeight="1" x14ac:dyDescent="0.2">
      <c r="A15" s="26"/>
      <c r="B15" s="649" t="s">
        <v>153</v>
      </c>
      <c r="C15" s="650"/>
      <c r="D15" s="650"/>
      <c r="E15" s="650"/>
      <c r="F15" s="650"/>
      <c r="G15" s="650"/>
      <c r="H15" s="650"/>
      <c r="I15" s="651"/>
      <c r="J15"/>
      <c r="K15"/>
      <c r="L15"/>
      <c r="M15"/>
      <c r="S15" s="11"/>
      <c r="T15" s="11"/>
    </row>
    <row r="16" spans="1:20" ht="12.75" customHeight="1" x14ac:dyDescent="0.2">
      <c r="A16" s="26"/>
      <c r="B16" s="646" t="s">
        <v>147</v>
      </c>
      <c r="C16" s="647"/>
      <c r="D16" s="647"/>
      <c r="E16" s="648"/>
      <c r="F16" s="646" t="s">
        <v>149</v>
      </c>
      <c r="G16" s="647"/>
      <c r="H16" s="647"/>
      <c r="I16" s="648"/>
      <c r="J16"/>
      <c r="K16"/>
      <c r="L16"/>
      <c r="M16"/>
      <c r="S16" s="11"/>
      <c r="T16" s="11"/>
    </row>
    <row r="17" spans="1:20" ht="26.25" customHeight="1" x14ac:dyDescent="0.2">
      <c r="A17" s="635"/>
      <c r="B17" s="637" t="s">
        <v>265</v>
      </c>
      <c r="C17" s="637" t="s">
        <v>357</v>
      </c>
      <c r="D17" s="644" t="s">
        <v>358</v>
      </c>
      <c r="E17" s="645"/>
      <c r="F17" s="637" t="s">
        <v>265</v>
      </c>
      <c r="G17" s="637" t="s">
        <v>357</v>
      </c>
      <c r="H17" s="644" t="s">
        <v>358</v>
      </c>
      <c r="I17" s="645"/>
      <c r="J17"/>
      <c r="K17"/>
      <c r="L17"/>
      <c r="M17"/>
      <c r="S17" s="11"/>
      <c r="T17" s="11"/>
    </row>
    <row r="18" spans="1:20" ht="12.75" customHeight="1" x14ac:dyDescent="0.2">
      <c r="A18" s="636"/>
      <c r="B18" s="638"/>
      <c r="C18" s="638"/>
      <c r="D18" s="317" t="s">
        <v>140</v>
      </c>
      <c r="E18" s="318" t="s">
        <v>152</v>
      </c>
      <c r="F18" s="638"/>
      <c r="G18" s="638"/>
      <c r="H18" s="317" t="s">
        <v>140</v>
      </c>
      <c r="I18" s="318" t="s">
        <v>152</v>
      </c>
      <c r="J18"/>
      <c r="K18" s="408"/>
      <c r="S18" s="11"/>
      <c r="T18" s="11"/>
    </row>
    <row r="19" spans="1:20" x14ac:dyDescent="0.2">
      <c r="A19" s="17" t="s">
        <v>33</v>
      </c>
      <c r="B19" s="402">
        <v>2675</v>
      </c>
      <c r="C19" s="403">
        <v>2875</v>
      </c>
      <c r="D19" s="319">
        <f>C19-B19</f>
        <v>200</v>
      </c>
      <c r="E19" s="320">
        <f>IFERROR(D19/B19, "-")</f>
        <v>7.476635514018691E-2</v>
      </c>
      <c r="F19" s="404">
        <v>1545</v>
      </c>
      <c r="G19" s="403">
        <v>1645</v>
      </c>
      <c r="H19" s="319">
        <f>G19-F19</f>
        <v>100</v>
      </c>
      <c r="I19" s="320">
        <f t="shared" ref="I19:I51" si="2">IFERROR(H19/F19, "-")</f>
        <v>6.4724919093851127E-2</v>
      </c>
      <c r="J19"/>
      <c r="K19" s="408"/>
      <c r="S19" s="11"/>
      <c r="T19" s="11"/>
    </row>
    <row r="20" spans="1:20" ht="20.100000000000001" customHeight="1" x14ac:dyDescent="0.2">
      <c r="A20" s="20" t="s">
        <v>1</v>
      </c>
      <c r="B20" s="253">
        <v>80</v>
      </c>
      <c r="C20" s="313">
        <v>105</v>
      </c>
      <c r="D20" s="321">
        <f t="shared" ref="D20:D51" si="3">C20-B20</f>
        <v>25</v>
      </c>
      <c r="E20" s="322">
        <f t="shared" ref="E20:E51" si="4">IFERROR(D20/B20, "-")</f>
        <v>0.3125</v>
      </c>
      <c r="F20" s="315">
        <v>45</v>
      </c>
      <c r="G20" s="313">
        <v>60</v>
      </c>
      <c r="H20" s="321">
        <f t="shared" ref="H20:H51" si="5">G20-F20</f>
        <v>15</v>
      </c>
      <c r="I20" s="322">
        <f t="shared" si="2"/>
        <v>0.33333333333333331</v>
      </c>
      <c r="J20"/>
      <c r="S20" s="11"/>
      <c r="T20" s="11"/>
    </row>
    <row r="21" spans="1:20" x14ac:dyDescent="0.2">
      <c r="A21" s="20" t="s">
        <v>2</v>
      </c>
      <c r="B21" s="253">
        <v>110</v>
      </c>
      <c r="C21" s="313">
        <v>115</v>
      </c>
      <c r="D21" s="321">
        <f t="shared" si="3"/>
        <v>5</v>
      </c>
      <c r="E21" s="322">
        <f t="shared" si="4"/>
        <v>4.5454545454545456E-2</v>
      </c>
      <c r="F21" s="315">
        <v>45</v>
      </c>
      <c r="G21" s="313">
        <v>55</v>
      </c>
      <c r="H21" s="321">
        <f t="shared" si="5"/>
        <v>10</v>
      </c>
      <c r="I21" s="322">
        <f t="shared" si="2"/>
        <v>0.22222222222222221</v>
      </c>
      <c r="J21"/>
      <c r="S21" s="11"/>
      <c r="T21" s="11"/>
    </row>
    <row r="22" spans="1:20" x14ac:dyDescent="0.2">
      <c r="A22" s="20" t="s">
        <v>3</v>
      </c>
      <c r="B22" s="253">
        <v>45</v>
      </c>
      <c r="C22" s="313">
        <v>40</v>
      </c>
      <c r="D22" s="321">
        <f t="shared" si="3"/>
        <v>-5</v>
      </c>
      <c r="E22" s="322">
        <f t="shared" si="4"/>
        <v>-0.1111111111111111</v>
      </c>
      <c r="F22" s="315">
        <v>25</v>
      </c>
      <c r="G22" s="313">
        <v>15</v>
      </c>
      <c r="H22" s="321">
        <f t="shared" si="5"/>
        <v>-10</v>
      </c>
      <c r="I22" s="322">
        <f t="shared" si="2"/>
        <v>-0.4</v>
      </c>
      <c r="J22"/>
      <c r="S22" s="11"/>
      <c r="T22" s="11"/>
    </row>
    <row r="23" spans="1:20" x14ac:dyDescent="0.2">
      <c r="A23" s="20" t="s">
        <v>4</v>
      </c>
      <c r="B23" s="253">
        <v>40</v>
      </c>
      <c r="C23" s="313">
        <v>45</v>
      </c>
      <c r="D23" s="321">
        <f t="shared" si="3"/>
        <v>5</v>
      </c>
      <c r="E23" s="322">
        <f t="shared" si="4"/>
        <v>0.125</v>
      </c>
      <c r="F23" s="315">
        <v>25</v>
      </c>
      <c r="G23" s="313">
        <v>30</v>
      </c>
      <c r="H23" s="321">
        <f t="shared" si="5"/>
        <v>5</v>
      </c>
      <c r="I23" s="322">
        <f t="shared" si="2"/>
        <v>0.2</v>
      </c>
      <c r="J23"/>
      <c r="S23" s="11"/>
      <c r="T23" s="11"/>
    </row>
    <row r="24" spans="1:20" ht="20.100000000000001" customHeight="1" x14ac:dyDescent="0.2">
      <c r="A24" s="20" t="s">
        <v>5</v>
      </c>
      <c r="B24" s="253">
        <v>55</v>
      </c>
      <c r="C24" s="313">
        <v>75</v>
      </c>
      <c r="D24" s="321">
        <f t="shared" si="3"/>
        <v>20</v>
      </c>
      <c r="E24" s="322">
        <f t="shared" si="4"/>
        <v>0.36363636363636365</v>
      </c>
      <c r="F24" s="315">
        <v>25</v>
      </c>
      <c r="G24" s="313">
        <v>30</v>
      </c>
      <c r="H24" s="321">
        <f t="shared" si="5"/>
        <v>5</v>
      </c>
      <c r="I24" s="322">
        <f t="shared" si="2"/>
        <v>0.2</v>
      </c>
      <c r="J24"/>
      <c r="S24" s="11"/>
      <c r="T24" s="11"/>
    </row>
    <row r="25" spans="1:20" x14ac:dyDescent="0.2">
      <c r="A25" s="20" t="s">
        <v>6</v>
      </c>
      <c r="B25" s="253">
        <v>100</v>
      </c>
      <c r="C25" s="313">
        <v>120</v>
      </c>
      <c r="D25" s="321">
        <f t="shared" si="3"/>
        <v>20</v>
      </c>
      <c r="E25" s="322">
        <f t="shared" si="4"/>
        <v>0.2</v>
      </c>
      <c r="F25" s="315">
        <v>50</v>
      </c>
      <c r="G25" s="313">
        <v>50</v>
      </c>
      <c r="H25" s="321">
        <f t="shared" si="5"/>
        <v>0</v>
      </c>
      <c r="I25" s="322">
        <f t="shared" si="2"/>
        <v>0</v>
      </c>
      <c r="J25"/>
      <c r="S25" s="11"/>
      <c r="T25" s="11"/>
    </row>
    <row r="26" spans="1:20" x14ac:dyDescent="0.2">
      <c r="A26" s="20" t="s">
        <v>7</v>
      </c>
      <c r="B26" s="253">
        <v>175</v>
      </c>
      <c r="C26" s="313">
        <v>135</v>
      </c>
      <c r="D26" s="321">
        <f t="shared" si="3"/>
        <v>-40</v>
      </c>
      <c r="E26" s="322">
        <f t="shared" si="4"/>
        <v>-0.22857142857142856</v>
      </c>
      <c r="F26" s="315">
        <v>85</v>
      </c>
      <c r="G26" s="313">
        <v>65</v>
      </c>
      <c r="H26" s="321">
        <f t="shared" si="5"/>
        <v>-20</v>
      </c>
      <c r="I26" s="322">
        <f t="shared" si="2"/>
        <v>-0.23529411764705882</v>
      </c>
      <c r="J26"/>
      <c r="S26" s="11"/>
      <c r="T26" s="11"/>
    </row>
    <row r="27" spans="1:20" x14ac:dyDescent="0.2">
      <c r="A27" s="20" t="s">
        <v>8</v>
      </c>
      <c r="B27" s="253">
        <v>65</v>
      </c>
      <c r="C27" s="313">
        <v>90</v>
      </c>
      <c r="D27" s="321">
        <f t="shared" si="3"/>
        <v>25</v>
      </c>
      <c r="E27" s="322">
        <f t="shared" si="4"/>
        <v>0.38461538461538464</v>
      </c>
      <c r="F27" s="315">
        <v>35</v>
      </c>
      <c r="G27" s="313">
        <v>40</v>
      </c>
      <c r="H27" s="321">
        <f t="shared" si="5"/>
        <v>5</v>
      </c>
      <c r="I27" s="322">
        <f t="shared" si="2"/>
        <v>0.14285714285714285</v>
      </c>
      <c r="J27"/>
      <c r="S27" s="11"/>
      <c r="T27" s="11"/>
    </row>
    <row r="28" spans="1:20" ht="20.100000000000001" customHeight="1" x14ac:dyDescent="0.2">
      <c r="A28" s="20" t="s">
        <v>9</v>
      </c>
      <c r="B28" s="253">
        <v>35</v>
      </c>
      <c r="C28" s="313">
        <v>30</v>
      </c>
      <c r="D28" s="321">
        <f t="shared" si="3"/>
        <v>-5</v>
      </c>
      <c r="E28" s="322">
        <f t="shared" si="4"/>
        <v>-0.14285714285714285</v>
      </c>
      <c r="F28" s="315">
        <v>15</v>
      </c>
      <c r="G28" s="313">
        <v>20</v>
      </c>
      <c r="H28" s="321">
        <f t="shared" si="5"/>
        <v>5</v>
      </c>
      <c r="I28" s="322">
        <f t="shared" si="2"/>
        <v>0.33333333333333331</v>
      </c>
      <c r="J28"/>
      <c r="S28" s="11"/>
      <c r="T28" s="11"/>
    </row>
    <row r="29" spans="1:20" x14ac:dyDescent="0.2">
      <c r="A29" s="20" t="s">
        <v>10</v>
      </c>
      <c r="B29" s="253">
        <v>20</v>
      </c>
      <c r="C29" s="313">
        <v>20</v>
      </c>
      <c r="D29" s="321">
        <f t="shared" si="3"/>
        <v>0</v>
      </c>
      <c r="E29" s="322">
        <f t="shared" si="4"/>
        <v>0</v>
      </c>
      <c r="F29" s="315">
        <v>15</v>
      </c>
      <c r="G29" s="313">
        <v>10</v>
      </c>
      <c r="H29" s="321">
        <f t="shared" si="5"/>
        <v>-5</v>
      </c>
      <c r="I29" s="322">
        <f t="shared" si="2"/>
        <v>-0.33333333333333331</v>
      </c>
      <c r="J29"/>
      <c r="S29" s="11"/>
      <c r="T29" s="11"/>
    </row>
    <row r="30" spans="1:20" x14ac:dyDescent="0.2">
      <c r="A30" s="20" t="s">
        <v>11</v>
      </c>
      <c r="B30" s="253">
        <v>40</v>
      </c>
      <c r="C30" s="313">
        <v>30</v>
      </c>
      <c r="D30" s="321">
        <f t="shared" si="3"/>
        <v>-10</v>
      </c>
      <c r="E30" s="322">
        <f t="shared" si="4"/>
        <v>-0.25</v>
      </c>
      <c r="F30" s="315">
        <v>10</v>
      </c>
      <c r="G30" s="313">
        <v>5</v>
      </c>
      <c r="H30" s="321">
        <f t="shared" si="5"/>
        <v>-5</v>
      </c>
      <c r="I30" s="322">
        <f t="shared" si="2"/>
        <v>-0.5</v>
      </c>
      <c r="J30"/>
      <c r="S30" s="11"/>
      <c r="T30" s="11"/>
    </row>
    <row r="31" spans="1:20" x14ac:dyDescent="0.2">
      <c r="A31" s="20" t="s">
        <v>142</v>
      </c>
      <c r="B31" s="253">
        <v>305</v>
      </c>
      <c r="C31" s="313">
        <v>355</v>
      </c>
      <c r="D31" s="321">
        <f t="shared" si="3"/>
        <v>50</v>
      </c>
      <c r="E31" s="322">
        <f t="shared" si="4"/>
        <v>0.16393442622950818</v>
      </c>
      <c r="F31" s="315">
        <v>190</v>
      </c>
      <c r="G31" s="313">
        <v>230</v>
      </c>
      <c r="H31" s="321">
        <f t="shared" si="5"/>
        <v>40</v>
      </c>
      <c r="I31" s="322">
        <f t="shared" si="2"/>
        <v>0.21052631578947367</v>
      </c>
      <c r="J31"/>
      <c r="S31" s="11"/>
      <c r="T31" s="11"/>
    </row>
    <row r="32" spans="1:20" ht="20.100000000000001" customHeight="1" x14ac:dyDescent="0.2">
      <c r="A32" s="20" t="s">
        <v>13</v>
      </c>
      <c r="B32" s="253">
        <v>20</v>
      </c>
      <c r="C32" s="313">
        <v>15</v>
      </c>
      <c r="D32" s="321">
        <f t="shared" si="3"/>
        <v>-5</v>
      </c>
      <c r="E32" s="322">
        <f t="shared" si="4"/>
        <v>-0.25</v>
      </c>
      <c r="F32" s="315">
        <v>10</v>
      </c>
      <c r="G32" s="313">
        <v>5</v>
      </c>
      <c r="H32" s="321">
        <f t="shared" si="5"/>
        <v>-5</v>
      </c>
      <c r="I32" s="322">
        <f t="shared" si="2"/>
        <v>-0.5</v>
      </c>
      <c r="J32"/>
      <c r="S32" s="11"/>
      <c r="T32" s="11"/>
    </row>
    <row r="33" spans="1:20" x14ac:dyDescent="0.2">
      <c r="A33" s="20" t="s">
        <v>14</v>
      </c>
      <c r="B33" s="253">
        <v>10</v>
      </c>
      <c r="C33" s="313">
        <v>10</v>
      </c>
      <c r="D33" s="321">
        <f t="shared" si="3"/>
        <v>0</v>
      </c>
      <c r="E33" s="322">
        <f t="shared" si="4"/>
        <v>0</v>
      </c>
      <c r="F33" s="315">
        <v>5</v>
      </c>
      <c r="G33" s="313">
        <v>5</v>
      </c>
      <c r="H33" s="321">
        <f t="shared" si="5"/>
        <v>0</v>
      </c>
      <c r="I33" s="322">
        <f t="shared" si="2"/>
        <v>0</v>
      </c>
      <c r="J33"/>
      <c r="S33" s="11"/>
      <c r="T33" s="11"/>
    </row>
    <row r="34" spans="1:20" x14ac:dyDescent="0.2">
      <c r="A34" s="20" t="s">
        <v>15</v>
      </c>
      <c r="B34" s="253">
        <v>115</v>
      </c>
      <c r="C34" s="313">
        <v>145</v>
      </c>
      <c r="D34" s="321">
        <f t="shared" si="3"/>
        <v>30</v>
      </c>
      <c r="E34" s="322">
        <f t="shared" si="4"/>
        <v>0.2608695652173913</v>
      </c>
      <c r="F34" s="315">
        <v>75</v>
      </c>
      <c r="G34" s="313">
        <v>90</v>
      </c>
      <c r="H34" s="321">
        <f t="shared" si="5"/>
        <v>15</v>
      </c>
      <c r="I34" s="322">
        <f t="shared" si="2"/>
        <v>0.2</v>
      </c>
      <c r="J34"/>
      <c r="S34" s="11"/>
      <c r="T34" s="11"/>
    </row>
    <row r="35" spans="1:20" x14ac:dyDescent="0.2">
      <c r="A35" s="20" t="s">
        <v>16</v>
      </c>
      <c r="B35" s="253">
        <v>535</v>
      </c>
      <c r="C35" s="313">
        <v>540</v>
      </c>
      <c r="D35" s="321">
        <f t="shared" si="3"/>
        <v>5</v>
      </c>
      <c r="E35" s="322">
        <f t="shared" si="4"/>
        <v>9.3457943925233638E-3</v>
      </c>
      <c r="F35" s="315">
        <v>460</v>
      </c>
      <c r="G35" s="313">
        <v>425</v>
      </c>
      <c r="H35" s="321">
        <f t="shared" si="5"/>
        <v>-35</v>
      </c>
      <c r="I35" s="322">
        <f t="shared" si="2"/>
        <v>-7.6086956521739135E-2</v>
      </c>
      <c r="J35"/>
      <c r="S35" s="11"/>
      <c r="T35" s="11"/>
    </row>
    <row r="36" spans="1:20" ht="20.100000000000001" customHeight="1" x14ac:dyDescent="0.2">
      <c r="A36" s="20" t="s">
        <v>17</v>
      </c>
      <c r="B36" s="253">
        <v>105</v>
      </c>
      <c r="C36" s="313">
        <v>95</v>
      </c>
      <c r="D36" s="321">
        <f t="shared" si="3"/>
        <v>-10</v>
      </c>
      <c r="E36" s="322">
        <f t="shared" si="4"/>
        <v>-9.5238095238095233E-2</v>
      </c>
      <c r="F36" s="315">
        <v>65</v>
      </c>
      <c r="G36" s="313">
        <v>60</v>
      </c>
      <c r="H36" s="321">
        <f t="shared" si="5"/>
        <v>-5</v>
      </c>
      <c r="I36" s="322">
        <f t="shared" si="2"/>
        <v>-7.6923076923076927E-2</v>
      </c>
      <c r="J36"/>
      <c r="S36" s="11"/>
      <c r="T36" s="11"/>
    </row>
    <row r="37" spans="1:20" x14ac:dyDescent="0.2">
      <c r="A37" s="20" t="s">
        <v>18</v>
      </c>
      <c r="B37" s="253">
        <v>15</v>
      </c>
      <c r="C37" s="313">
        <v>15</v>
      </c>
      <c r="D37" s="321">
        <f t="shared" si="3"/>
        <v>0</v>
      </c>
      <c r="E37" s="322">
        <f t="shared" si="4"/>
        <v>0</v>
      </c>
      <c r="F37" s="315">
        <v>10</v>
      </c>
      <c r="G37" s="313">
        <v>10</v>
      </c>
      <c r="H37" s="321">
        <f t="shared" si="5"/>
        <v>0</v>
      </c>
      <c r="I37" s="322">
        <f t="shared" si="2"/>
        <v>0</v>
      </c>
      <c r="J37"/>
      <c r="S37" s="11"/>
      <c r="T37" s="11"/>
    </row>
    <row r="38" spans="1:20" x14ac:dyDescent="0.2">
      <c r="A38" s="20" t="s">
        <v>19</v>
      </c>
      <c r="B38" s="253">
        <v>0</v>
      </c>
      <c r="C38" s="313">
        <v>5</v>
      </c>
      <c r="D38" s="321">
        <f t="shared" si="3"/>
        <v>5</v>
      </c>
      <c r="E38" s="322" t="str">
        <f t="shared" si="4"/>
        <v>-</v>
      </c>
      <c r="F38" s="315">
        <v>0</v>
      </c>
      <c r="G38" s="313">
        <v>5</v>
      </c>
      <c r="H38" s="321">
        <f t="shared" si="5"/>
        <v>5</v>
      </c>
      <c r="I38" s="322" t="str">
        <f t="shared" si="2"/>
        <v>-</v>
      </c>
      <c r="J38"/>
      <c r="S38" s="11"/>
      <c r="T38" s="11"/>
    </row>
    <row r="39" spans="1:20" x14ac:dyDescent="0.2">
      <c r="A39" s="20" t="s">
        <v>20</v>
      </c>
      <c r="B39" s="253">
        <v>70</v>
      </c>
      <c r="C39" s="313">
        <v>85</v>
      </c>
      <c r="D39" s="321">
        <f t="shared" si="3"/>
        <v>15</v>
      </c>
      <c r="E39" s="322">
        <f t="shared" si="4"/>
        <v>0.21428571428571427</v>
      </c>
      <c r="F39" s="315">
        <v>30</v>
      </c>
      <c r="G39" s="313">
        <v>35</v>
      </c>
      <c r="H39" s="321">
        <f t="shared" si="5"/>
        <v>5</v>
      </c>
      <c r="I39" s="322">
        <f t="shared" si="2"/>
        <v>0.16666666666666666</v>
      </c>
      <c r="J39"/>
      <c r="S39" s="11"/>
      <c r="T39" s="11"/>
    </row>
    <row r="40" spans="1:20" ht="20.100000000000001" customHeight="1" x14ac:dyDescent="0.2">
      <c r="A40" s="20" t="s">
        <v>21</v>
      </c>
      <c r="B40" s="253">
        <v>30</v>
      </c>
      <c r="C40" s="313">
        <v>20</v>
      </c>
      <c r="D40" s="321">
        <f t="shared" si="3"/>
        <v>-10</v>
      </c>
      <c r="E40" s="322">
        <f t="shared" si="4"/>
        <v>-0.33333333333333331</v>
      </c>
      <c r="F40" s="315">
        <v>30</v>
      </c>
      <c r="G40" s="313">
        <v>20</v>
      </c>
      <c r="H40" s="321">
        <f t="shared" si="5"/>
        <v>-10</v>
      </c>
      <c r="I40" s="322">
        <f t="shared" si="2"/>
        <v>-0.33333333333333331</v>
      </c>
      <c r="J40"/>
      <c r="S40" s="11"/>
      <c r="T40" s="11"/>
    </row>
    <row r="41" spans="1:20" x14ac:dyDescent="0.2">
      <c r="A41" s="20" t="s">
        <v>22</v>
      </c>
      <c r="B41" s="253">
        <v>150</v>
      </c>
      <c r="C41" s="313">
        <v>105</v>
      </c>
      <c r="D41" s="321">
        <f t="shared" si="3"/>
        <v>-45</v>
      </c>
      <c r="E41" s="322">
        <f t="shared" si="4"/>
        <v>-0.3</v>
      </c>
      <c r="F41" s="315">
        <v>5</v>
      </c>
      <c r="G41" s="313">
        <v>10</v>
      </c>
      <c r="H41" s="321">
        <f t="shared" si="5"/>
        <v>5</v>
      </c>
      <c r="I41" s="322">
        <f t="shared" si="2"/>
        <v>1</v>
      </c>
      <c r="J41"/>
      <c r="S41" s="11"/>
      <c r="T41" s="11"/>
    </row>
    <row r="42" spans="1:20" x14ac:dyDescent="0.2">
      <c r="A42" s="20" t="s">
        <v>143</v>
      </c>
      <c r="B42" s="253">
        <v>15</v>
      </c>
      <c r="C42" s="313">
        <v>10</v>
      </c>
      <c r="D42" s="321">
        <f t="shared" si="3"/>
        <v>-5</v>
      </c>
      <c r="E42" s="322">
        <f t="shared" si="4"/>
        <v>-0.33333333333333331</v>
      </c>
      <c r="F42" s="315">
        <v>10</v>
      </c>
      <c r="G42" s="313">
        <v>10</v>
      </c>
      <c r="H42" s="321">
        <f t="shared" si="5"/>
        <v>0</v>
      </c>
      <c r="I42" s="322">
        <f t="shared" si="2"/>
        <v>0</v>
      </c>
      <c r="J42"/>
      <c r="S42" s="11"/>
      <c r="T42" s="11"/>
    </row>
    <row r="43" spans="1:20" x14ac:dyDescent="0.2">
      <c r="A43" s="20" t="s">
        <v>24</v>
      </c>
      <c r="B43" s="253">
        <v>45</v>
      </c>
      <c r="C43" s="313">
        <v>45</v>
      </c>
      <c r="D43" s="321">
        <f t="shared" si="3"/>
        <v>0</v>
      </c>
      <c r="E43" s="322">
        <f t="shared" si="4"/>
        <v>0</v>
      </c>
      <c r="F43" s="315">
        <v>25</v>
      </c>
      <c r="G43" s="313">
        <v>15</v>
      </c>
      <c r="H43" s="321">
        <f t="shared" si="5"/>
        <v>-10</v>
      </c>
      <c r="I43" s="322">
        <f t="shared" si="2"/>
        <v>-0.4</v>
      </c>
      <c r="J43"/>
      <c r="S43" s="11"/>
      <c r="T43" s="11"/>
    </row>
    <row r="44" spans="1:20" ht="20.100000000000001" customHeight="1" x14ac:dyDescent="0.2">
      <c r="A44" s="20" t="s">
        <v>25</v>
      </c>
      <c r="B44" s="253">
        <v>80</v>
      </c>
      <c r="C44" s="313">
        <v>75</v>
      </c>
      <c r="D44" s="321">
        <f t="shared" si="3"/>
        <v>-5</v>
      </c>
      <c r="E44" s="322">
        <f t="shared" si="4"/>
        <v>-6.25E-2</v>
      </c>
      <c r="F44" s="315">
        <v>40</v>
      </c>
      <c r="G44" s="313">
        <v>40</v>
      </c>
      <c r="H44" s="321">
        <f t="shared" si="5"/>
        <v>0</v>
      </c>
      <c r="I44" s="322">
        <f t="shared" si="2"/>
        <v>0</v>
      </c>
      <c r="J44"/>
      <c r="S44" s="11"/>
      <c r="T44" s="11"/>
    </row>
    <row r="45" spans="1:20" x14ac:dyDescent="0.2">
      <c r="A45" s="20" t="s">
        <v>144</v>
      </c>
      <c r="B45" s="253">
        <v>30</v>
      </c>
      <c r="C45" s="313">
        <v>30</v>
      </c>
      <c r="D45" s="321">
        <f t="shared" si="3"/>
        <v>0</v>
      </c>
      <c r="E45" s="322">
        <f t="shared" si="4"/>
        <v>0</v>
      </c>
      <c r="F45" s="315">
        <v>10</v>
      </c>
      <c r="G45" s="313">
        <v>15</v>
      </c>
      <c r="H45" s="321">
        <f t="shared" si="5"/>
        <v>5</v>
      </c>
      <c r="I45" s="322">
        <f t="shared" si="2"/>
        <v>0.5</v>
      </c>
      <c r="J45"/>
      <c r="S45" s="11"/>
      <c r="T45" s="11"/>
    </row>
    <row r="46" spans="1:20" x14ac:dyDescent="0.2">
      <c r="A46" s="20" t="s">
        <v>27</v>
      </c>
      <c r="B46" s="253">
        <v>10</v>
      </c>
      <c r="C46" s="313">
        <v>10</v>
      </c>
      <c r="D46" s="321">
        <f t="shared" si="3"/>
        <v>0</v>
      </c>
      <c r="E46" s="322">
        <f t="shared" si="4"/>
        <v>0</v>
      </c>
      <c r="F46" s="315">
        <v>5</v>
      </c>
      <c r="G46" s="313">
        <v>5</v>
      </c>
      <c r="H46" s="321">
        <f t="shared" si="5"/>
        <v>0</v>
      </c>
      <c r="I46" s="322">
        <f t="shared" si="2"/>
        <v>0</v>
      </c>
      <c r="J46"/>
      <c r="S46" s="11"/>
      <c r="T46" s="11"/>
    </row>
    <row r="47" spans="1:20" x14ac:dyDescent="0.2">
      <c r="A47" s="20" t="s">
        <v>28</v>
      </c>
      <c r="B47" s="253">
        <v>75</v>
      </c>
      <c r="C47" s="313">
        <v>110</v>
      </c>
      <c r="D47" s="321">
        <f t="shared" si="3"/>
        <v>35</v>
      </c>
      <c r="E47" s="322">
        <f t="shared" si="4"/>
        <v>0.46666666666666667</v>
      </c>
      <c r="F47" s="315">
        <v>35</v>
      </c>
      <c r="G47" s="313">
        <v>45</v>
      </c>
      <c r="H47" s="321">
        <f t="shared" si="5"/>
        <v>10</v>
      </c>
      <c r="I47" s="322">
        <f t="shared" si="2"/>
        <v>0.2857142857142857</v>
      </c>
      <c r="J47"/>
      <c r="S47" s="11"/>
      <c r="T47" s="11"/>
    </row>
    <row r="48" spans="1:20" ht="20.100000000000001" customHeight="1" x14ac:dyDescent="0.2">
      <c r="A48" s="20" t="s">
        <v>29</v>
      </c>
      <c r="B48" s="253">
        <v>105</v>
      </c>
      <c r="C48" s="313">
        <v>130</v>
      </c>
      <c r="D48" s="321">
        <f t="shared" si="3"/>
        <v>25</v>
      </c>
      <c r="E48" s="322">
        <f t="shared" si="4"/>
        <v>0.23809523809523808</v>
      </c>
      <c r="F48" s="315">
        <v>45</v>
      </c>
      <c r="G48" s="313">
        <v>70</v>
      </c>
      <c r="H48" s="321">
        <f t="shared" si="5"/>
        <v>25</v>
      </c>
      <c r="I48" s="322">
        <f t="shared" si="2"/>
        <v>0.55555555555555558</v>
      </c>
      <c r="J48"/>
      <c r="S48" s="11"/>
      <c r="T48" s="11"/>
    </row>
    <row r="49" spans="1:20" x14ac:dyDescent="0.2">
      <c r="A49" s="20" t="s">
        <v>30</v>
      </c>
      <c r="B49" s="253">
        <v>35</v>
      </c>
      <c r="C49" s="313">
        <v>45</v>
      </c>
      <c r="D49" s="321">
        <f t="shared" si="3"/>
        <v>10</v>
      </c>
      <c r="E49" s="322">
        <f t="shared" si="4"/>
        <v>0.2857142857142857</v>
      </c>
      <c r="F49" s="315">
        <v>20</v>
      </c>
      <c r="G49" s="313">
        <v>30</v>
      </c>
      <c r="H49" s="321">
        <f t="shared" si="5"/>
        <v>10</v>
      </c>
      <c r="I49" s="322">
        <f t="shared" si="2"/>
        <v>0.5</v>
      </c>
      <c r="J49"/>
      <c r="S49" s="11"/>
      <c r="T49" s="11"/>
    </row>
    <row r="50" spans="1:20" x14ac:dyDescent="0.2">
      <c r="A50" s="20" t="s">
        <v>31</v>
      </c>
      <c r="B50" s="253">
        <v>5</v>
      </c>
      <c r="C50" s="313">
        <v>70</v>
      </c>
      <c r="D50" s="321">
        <f t="shared" si="3"/>
        <v>65</v>
      </c>
      <c r="E50" s="322">
        <f t="shared" si="4"/>
        <v>13</v>
      </c>
      <c r="F50" s="315">
        <v>0</v>
      </c>
      <c r="G50" s="313">
        <v>35</v>
      </c>
      <c r="H50" s="321">
        <f t="shared" si="5"/>
        <v>35</v>
      </c>
      <c r="I50" s="322" t="str">
        <f t="shared" si="2"/>
        <v>-</v>
      </c>
      <c r="J50"/>
      <c r="S50" s="11"/>
      <c r="T50" s="11"/>
    </row>
    <row r="51" spans="1:20" x14ac:dyDescent="0.2">
      <c r="A51" s="22" t="s">
        <v>32</v>
      </c>
      <c r="B51" s="254">
        <v>165</v>
      </c>
      <c r="C51" s="314">
        <v>160</v>
      </c>
      <c r="D51" s="323">
        <f t="shared" si="3"/>
        <v>-5</v>
      </c>
      <c r="E51" s="324">
        <f t="shared" si="4"/>
        <v>-3.0303030303030304E-2</v>
      </c>
      <c r="F51" s="316">
        <v>110</v>
      </c>
      <c r="G51" s="314">
        <v>100</v>
      </c>
      <c r="H51" s="323">
        <f t="shared" si="5"/>
        <v>-10</v>
      </c>
      <c r="I51" s="324">
        <f t="shared" si="2"/>
        <v>-9.0909090909090912E-2</v>
      </c>
      <c r="J51"/>
      <c r="S51" s="11"/>
      <c r="T51" s="11"/>
    </row>
    <row r="52" spans="1:20" x14ac:dyDescent="0.2">
      <c r="S52" s="11"/>
      <c r="T52" s="11"/>
    </row>
    <row r="53" spans="1:20" x14ac:dyDescent="0.2">
      <c r="A53" s="11" t="s">
        <v>256</v>
      </c>
      <c r="S53" s="11"/>
      <c r="T53" s="11"/>
    </row>
    <row r="54" spans="1:20" x14ac:dyDescent="0.2">
      <c r="S54" s="11"/>
      <c r="T54" s="11"/>
    </row>
  </sheetData>
  <mergeCells count="30">
    <mergeCell ref="E3:E4"/>
    <mergeCell ref="M3:M4"/>
    <mergeCell ref="N3:N4"/>
    <mergeCell ref="O3:O4"/>
    <mergeCell ref="S3:T3"/>
    <mergeCell ref="P3:P4"/>
    <mergeCell ref="Q3:Q4"/>
    <mergeCell ref="R3:R4"/>
    <mergeCell ref="B15:I15"/>
    <mergeCell ref="F17:F18"/>
    <mergeCell ref="G17:G18"/>
    <mergeCell ref="C17:C18"/>
    <mergeCell ref="L3:L4"/>
    <mergeCell ref="K3:K4"/>
    <mergeCell ref="A11:T11"/>
    <mergeCell ref="A3:A4"/>
    <mergeCell ref="G3:G4"/>
    <mergeCell ref="H3:H4"/>
    <mergeCell ref="I3:I4"/>
    <mergeCell ref="J3:J4"/>
    <mergeCell ref="B3:B4"/>
    <mergeCell ref="C3:C4"/>
    <mergeCell ref="D3:D4"/>
    <mergeCell ref="F3:F4"/>
    <mergeCell ref="A17:A18"/>
    <mergeCell ref="B17:B18"/>
    <mergeCell ref="D17:E17"/>
    <mergeCell ref="H17:I17"/>
    <mergeCell ref="B16:E16"/>
    <mergeCell ref="F16:I16"/>
  </mergeCells>
  <hyperlinks>
    <hyperlink ref="T1" location="Contents!A1" display="Back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sheetPr>
  <dimension ref="A1:Z40"/>
  <sheetViews>
    <sheetView showGridLines="0" zoomScaleNormal="100" workbookViewId="0">
      <selection activeCell="A10" sqref="A10"/>
    </sheetView>
  </sheetViews>
  <sheetFormatPr defaultColWidth="11.42578125" defaultRowHeight="12.75" x14ac:dyDescent="0.2"/>
  <cols>
    <col min="1" max="1" customWidth="true" style="11" width="56.85546875" collapsed="false"/>
    <col min="2" max="13" customWidth="true" style="11" width="10.28515625" collapsed="false"/>
    <col min="14" max="15" customWidth="true" style="13" width="13.0" collapsed="false"/>
    <col min="16" max="249" customWidth="true" style="11" width="11.42578125" collapsed="false"/>
    <col min="250" max="250" customWidth="true" style="11" width="25.0" collapsed="false"/>
    <col min="251" max="16384" style="11" width="11.42578125" collapsed="false"/>
  </cols>
  <sheetData>
    <row r="1" spans="1:26" x14ac:dyDescent="0.2">
      <c r="A1" s="10" t="s">
        <v>360</v>
      </c>
      <c r="D1" s="12"/>
      <c r="O1" s="159" t="s">
        <v>131</v>
      </c>
    </row>
    <row r="2" spans="1:26" x14ac:dyDescent="0.2">
      <c r="A2" s="14"/>
      <c r="B2" s="14"/>
      <c r="C2" s="14"/>
      <c r="D2" s="14"/>
      <c r="E2" s="14"/>
      <c r="F2" s="14"/>
      <c r="G2" s="14"/>
      <c r="H2" s="14"/>
      <c r="I2" s="14"/>
      <c r="J2" s="14"/>
      <c r="K2" s="14"/>
      <c r="L2" s="14"/>
      <c r="M2" s="14"/>
      <c r="O2" s="12"/>
    </row>
    <row r="3" spans="1:26" x14ac:dyDescent="0.2">
      <c r="A3" s="635"/>
      <c r="B3" s="635" t="s">
        <v>132</v>
      </c>
      <c r="C3" s="637" t="s">
        <v>133</v>
      </c>
      <c r="D3" s="637" t="s">
        <v>134</v>
      </c>
      <c r="E3" s="655" t="s">
        <v>135</v>
      </c>
      <c r="F3" s="637" t="s">
        <v>136</v>
      </c>
      <c r="G3" s="637" t="s">
        <v>137</v>
      </c>
      <c r="H3" s="637" t="s">
        <v>138</v>
      </c>
      <c r="I3" s="637" t="s">
        <v>139</v>
      </c>
      <c r="J3" s="637" t="s">
        <v>145</v>
      </c>
      <c r="K3" s="637" t="s">
        <v>261</v>
      </c>
      <c r="L3" s="637" t="s">
        <v>265</v>
      </c>
      <c r="M3" s="637" t="s">
        <v>357</v>
      </c>
      <c r="N3" s="641" t="s">
        <v>358</v>
      </c>
      <c r="O3" s="642"/>
    </row>
    <row r="4" spans="1:26" x14ac:dyDescent="0.2">
      <c r="A4" s="636"/>
      <c r="B4" s="657"/>
      <c r="C4" s="658"/>
      <c r="D4" s="658"/>
      <c r="E4" s="656"/>
      <c r="F4" s="638"/>
      <c r="G4" s="638"/>
      <c r="H4" s="638"/>
      <c r="I4" s="638"/>
      <c r="J4" s="638"/>
      <c r="K4" s="638"/>
      <c r="L4" s="638"/>
      <c r="M4" s="638"/>
      <c r="N4" s="30" t="s">
        <v>140</v>
      </c>
      <c r="O4" s="33" t="s">
        <v>141</v>
      </c>
    </row>
    <row r="5" spans="1:26" x14ac:dyDescent="0.2">
      <c r="A5" s="17" t="s">
        <v>33</v>
      </c>
      <c r="B5" s="100">
        <v>57240</v>
      </c>
      <c r="C5" s="100">
        <v>57670</v>
      </c>
      <c r="D5" s="100">
        <v>57211</v>
      </c>
      <c r="E5" s="100">
        <v>55633</v>
      </c>
      <c r="F5" s="100">
        <v>45537</v>
      </c>
      <c r="G5" s="100">
        <v>40027</v>
      </c>
      <c r="H5" s="100">
        <v>36825</v>
      </c>
      <c r="I5" s="100">
        <v>35964</v>
      </c>
      <c r="J5" s="100">
        <v>34973</v>
      </c>
      <c r="K5" s="100">
        <v>34726</v>
      </c>
      <c r="L5" s="325">
        <v>35573</v>
      </c>
      <c r="M5" s="325">
        <v>36465</v>
      </c>
      <c r="N5" s="555">
        <f>M5-L5</f>
        <v>892</v>
      </c>
      <c r="O5" s="122">
        <f>N5/L5</f>
        <v>2.5075197481235767E-2</v>
      </c>
    </row>
    <row r="6" spans="1:26" ht="20.100000000000001" customHeight="1" x14ac:dyDescent="0.2">
      <c r="A6" s="20" t="s">
        <v>92</v>
      </c>
      <c r="B6" s="85">
        <v>4141</v>
      </c>
      <c r="C6" s="85">
        <v>2394</v>
      </c>
      <c r="D6" s="85">
        <v>1872</v>
      </c>
      <c r="E6" s="85">
        <v>2319</v>
      </c>
      <c r="F6" s="85">
        <v>2700</v>
      </c>
      <c r="G6" s="85">
        <v>2339</v>
      </c>
      <c r="H6" s="85">
        <v>1798</v>
      </c>
      <c r="I6" s="85">
        <v>1682</v>
      </c>
      <c r="J6" s="85">
        <v>1907</v>
      </c>
      <c r="K6" s="85">
        <v>1724</v>
      </c>
      <c r="L6" s="326">
        <v>1703</v>
      </c>
      <c r="M6" s="326">
        <v>1528</v>
      </c>
      <c r="N6" s="556">
        <f t="shared" ref="N6:N29" si="0">M6-L6</f>
        <v>-175</v>
      </c>
      <c r="O6" s="328">
        <f t="shared" ref="O6:O29" si="1">N6/L6</f>
        <v>-0.10275983558426306</v>
      </c>
      <c r="P6" s="221"/>
    </row>
    <row r="7" spans="1:26" x14ac:dyDescent="0.2">
      <c r="A7" s="20" t="s">
        <v>93</v>
      </c>
      <c r="B7" s="85">
        <v>5626</v>
      </c>
      <c r="C7" s="85">
        <v>5417</v>
      </c>
      <c r="D7" s="85">
        <v>5065</v>
      </c>
      <c r="E7" s="85">
        <v>4658</v>
      </c>
      <c r="F7" s="85">
        <v>3822</v>
      </c>
      <c r="G7" s="85">
        <v>3123</v>
      </c>
      <c r="H7" s="85">
        <v>2964</v>
      </c>
      <c r="I7" s="85">
        <v>2830</v>
      </c>
      <c r="J7" s="85">
        <v>2848</v>
      </c>
      <c r="K7" s="85">
        <v>2934</v>
      </c>
      <c r="L7" s="326">
        <v>3228</v>
      </c>
      <c r="M7" s="326">
        <v>3588</v>
      </c>
      <c r="N7" s="556">
        <f t="shared" si="0"/>
        <v>360</v>
      </c>
      <c r="O7" s="328">
        <f t="shared" si="1"/>
        <v>0.11152416356877323</v>
      </c>
      <c r="P7" s="222"/>
      <c r="Q7" s="221"/>
    </row>
    <row r="8" spans="1:26" x14ac:dyDescent="0.2">
      <c r="A8" s="20" t="s">
        <v>94</v>
      </c>
      <c r="B8" s="85">
        <v>2433</v>
      </c>
      <c r="C8" s="85">
        <v>2476</v>
      </c>
      <c r="D8" s="85">
        <v>2433</v>
      </c>
      <c r="E8" s="85">
        <v>2142</v>
      </c>
      <c r="F8" s="85">
        <v>1891</v>
      </c>
      <c r="G8" s="85">
        <v>1656</v>
      </c>
      <c r="H8" s="85">
        <v>1565</v>
      </c>
      <c r="I8" s="85">
        <v>1567</v>
      </c>
      <c r="J8" s="85">
        <v>1614</v>
      </c>
      <c r="K8" s="85">
        <v>1607</v>
      </c>
      <c r="L8" s="326">
        <v>1784</v>
      </c>
      <c r="M8" s="326">
        <v>1844</v>
      </c>
      <c r="N8" s="556">
        <f t="shared" si="0"/>
        <v>60</v>
      </c>
      <c r="O8" s="328">
        <f t="shared" si="1"/>
        <v>3.3632286995515695E-2</v>
      </c>
    </row>
    <row r="9" spans="1:26" x14ac:dyDescent="0.2">
      <c r="A9" s="20" t="s">
        <v>95</v>
      </c>
      <c r="B9" s="85">
        <v>7626</v>
      </c>
      <c r="C9" s="85">
        <v>8100</v>
      </c>
      <c r="D9" s="85">
        <v>8501</v>
      </c>
      <c r="E9" s="85">
        <v>8617</v>
      </c>
      <c r="F9" s="85">
        <v>6984</v>
      </c>
      <c r="G9" s="85">
        <v>6784</v>
      </c>
      <c r="H9" s="85">
        <v>6471</v>
      </c>
      <c r="I9" s="85">
        <v>6351</v>
      </c>
      <c r="J9" s="85">
        <v>6226</v>
      </c>
      <c r="K9" s="85">
        <v>6419</v>
      </c>
      <c r="L9" s="326">
        <v>6590</v>
      </c>
      <c r="M9" s="326">
        <v>6205</v>
      </c>
      <c r="N9" s="556">
        <f t="shared" si="0"/>
        <v>-385</v>
      </c>
      <c r="O9" s="328">
        <f t="shared" si="1"/>
        <v>-5.8421851289833078E-2</v>
      </c>
      <c r="P9" s="222"/>
      <c r="Q9" s="222"/>
      <c r="R9" s="222"/>
      <c r="S9" s="222"/>
      <c r="T9" s="222"/>
      <c r="U9" s="222"/>
      <c r="V9" s="222"/>
      <c r="W9" s="222"/>
      <c r="X9" s="222"/>
      <c r="Y9" s="222"/>
      <c r="Z9" s="222"/>
    </row>
    <row r="10" spans="1:26" ht="27" customHeight="1" x14ac:dyDescent="0.2">
      <c r="A10" s="32" t="s">
        <v>96</v>
      </c>
      <c r="B10" s="85">
        <v>487</v>
      </c>
      <c r="C10" s="85">
        <v>458</v>
      </c>
      <c r="D10" s="85">
        <v>474</v>
      </c>
      <c r="E10" s="85">
        <v>439</v>
      </c>
      <c r="F10" s="85">
        <v>277</v>
      </c>
      <c r="G10" s="85">
        <v>273</v>
      </c>
      <c r="H10" s="85">
        <v>257</v>
      </c>
      <c r="I10" s="85">
        <v>230</v>
      </c>
      <c r="J10" s="85">
        <v>234</v>
      </c>
      <c r="K10" s="85">
        <v>241</v>
      </c>
      <c r="L10" s="326">
        <v>243</v>
      </c>
      <c r="M10" s="326">
        <v>269</v>
      </c>
      <c r="N10" s="556">
        <f t="shared" si="0"/>
        <v>26</v>
      </c>
      <c r="O10" s="328">
        <f t="shared" si="1"/>
        <v>0.10699588477366255</v>
      </c>
    </row>
    <row r="11" spans="1:26" x14ac:dyDescent="0.2">
      <c r="A11" s="20" t="s">
        <v>97</v>
      </c>
      <c r="B11" s="85">
        <v>4322</v>
      </c>
      <c r="C11" s="85">
        <v>3779</v>
      </c>
      <c r="D11" s="85">
        <v>3752</v>
      </c>
      <c r="E11" s="85">
        <v>3344</v>
      </c>
      <c r="F11" s="85">
        <v>2268</v>
      </c>
      <c r="G11" s="85">
        <v>1933</v>
      </c>
      <c r="H11" s="85">
        <v>1739</v>
      </c>
      <c r="I11" s="85">
        <v>1445</v>
      </c>
      <c r="J11" s="85">
        <v>1141</v>
      </c>
      <c r="K11" s="85">
        <v>1106</v>
      </c>
      <c r="L11" s="326">
        <v>1215</v>
      </c>
      <c r="M11" s="326">
        <v>1247</v>
      </c>
      <c r="N11" s="556">
        <f t="shared" si="0"/>
        <v>32</v>
      </c>
      <c r="O11" s="328">
        <f t="shared" si="1"/>
        <v>2.6337448559670781E-2</v>
      </c>
    </row>
    <row r="12" spans="1:26" x14ac:dyDescent="0.2">
      <c r="A12" s="20" t="s">
        <v>98</v>
      </c>
      <c r="B12" s="85">
        <v>14773</v>
      </c>
      <c r="C12" s="85">
        <v>15930</v>
      </c>
      <c r="D12" s="85">
        <v>16186</v>
      </c>
      <c r="E12" s="85">
        <v>15505</v>
      </c>
      <c r="F12" s="85">
        <v>12400</v>
      </c>
      <c r="G12" s="85">
        <v>10176</v>
      </c>
      <c r="H12" s="85">
        <v>9098</v>
      </c>
      <c r="I12" s="85">
        <v>8655</v>
      </c>
      <c r="J12" s="85">
        <v>8500</v>
      </c>
      <c r="K12" s="85">
        <v>8300</v>
      </c>
      <c r="L12" s="326">
        <v>8202</v>
      </c>
      <c r="M12" s="326">
        <v>8403</v>
      </c>
      <c r="N12" s="556">
        <f t="shared" si="0"/>
        <v>201</v>
      </c>
      <c r="O12" s="328">
        <f t="shared" si="1"/>
        <v>2.4506217995610827E-2</v>
      </c>
      <c r="P12" s="221"/>
      <c r="Q12" s="221"/>
    </row>
    <row r="13" spans="1:26" x14ac:dyDescent="0.2">
      <c r="A13" s="20" t="s">
        <v>99</v>
      </c>
      <c r="B13" s="85">
        <v>9524</v>
      </c>
      <c r="C13" s="85">
        <v>10845</v>
      </c>
      <c r="D13" s="85">
        <v>10755</v>
      </c>
      <c r="E13" s="85">
        <v>10653</v>
      </c>
      <c r="F13" s="85">
        <v>8541</v>
      </c>
      <c r="G13" s="85">
        <v>7699</v>
      </c>
      <c r="H13" s="85">
        <v>6959</v>
      </c>
      <c r="I13" s="85">
        <v>6496</v>
      </c>
      <c r="J13" s="85">
        <v>6281</v>
      </c>
      <c r="K13" s="85">
        <v>6413</v>
      </c>
      <c r="L13" s="326">
        <v>6698</v>
      </c>
      <c r="M13" s="326">
        <v>6799</v>
      </c>
      <c r="N13" s="556">
        <f t="shared" si="0"/>
        <v>101</v>
      </c>
      <c r="O13" s="328">
        <f t="shared" si="1"/>
        <v>1.5079128097939683E-2</v>
      </c>
      <c r="P13" s="222"/>
    </row>
    <row r="14" spans="1:26" ht="20.100000000000001" customHeight="1" x14ac:dyDescent="0.2">
      <c r="A14" s="20" t="s">
        <v>100</v>
      </c>
      <c r="B14" s="85">
        <v>190</v>
      </c>
      <c r="C14" s="85">
        <v>193</v>
      </c>
      <c r="D14" s="85">
        <v>165</v>
      </c>
      <c r="E14" s="85">
        <v>158</v>
      </c>
      <c r="F14" s="85">
        <v>139</v>
      </c>
      <c r="G14" s="85">
        <v>117</v>
      </c>
      <c r="H14" s="85">
        <v>112</v>
      </c>
      <c r="I14" s="85">
        <v>78</v>
      </c>
      <c r="J14" s="85">
        <v>56</v>
      </c>
      <c r="K14" s="85">
        <v>47</v>
      </c>
      <c r="L14" s="326">
        <v>52</v>
      </c>
      <c r="M14" s="326">
        <v>59</v>
      </c>
      <c r="N14" s="556">
        <f t="shared" si="0"/>
        <v>7</v>
      </c>
      <c r="O14" s="328">
        <f t="shared" si="1"/>
        <v>0.13461538461538461</v>
      </c>
    </row>
    <row r="15" spans="1:26" x14ac:dyDescent="0.2">
      <c r="A15" s="20" t="s">
        <v>101</v>
      </c>
      <c r="B15" s="85">
        <v>1960</v>
      </c>
      <c r="C15" s="85">
        <v>2390</v>
      </c>
      <c r="D15" s="85">
        <v>2438</v>
      </c>
      <c r="E15" s="85">
        <v>2261</v>
      </c>
      <c r="F15" s="85">
        <v>2247</v>
      </c>
      <c r="G15" s="85">
        <v>2211</v>
      </c>
      <c r="H15" s="85">
        <v>2139</v>
      </c>
      <c r="I15" s="85">
        <v>2085</v>
      </c>
      <c r="J15" s="85">
        <v>1984</v>
      </c>
      <c r="K15" s="85">
        <v>1958</v>
      </c>
      <c r="L15" s="326">
        <v>1873</v>
      </c>
      <c r="M15" s="326">
        <v>1822</v>
      </c>
      <c r="N15" s="556">
        <f t="shared" si="0"/>
        <v>-51</v>
      </c>
      <c r="O15" s="328">
        <f t="shared" si="1"/>
        <v>-2.7229044313934865E-2</v>
      </c>
    </row>
    <row r="16" spans="1:26" x14ac:dyDescent="0.2">
      <c r="A16" s="20" t="s">
        <v>102</v>
      </c>
      <c r="B16" s="85">
        <v>374</v>
      </c>
      <c r="C16" s="85">
        <v>404</v>
      </c>
      <c r="D16" s="85">
        <v>401</v>
      </c>
      <c r="E16" s="85">
        <v>324</v>
      </c>
      <c r="F16" s="85">
        <v>317</v>
      </c>
      <c r="G16" s="85">
        <v>265</v>
      </c>
      <c r="H16" s="85">
        <v>276</v>
      </c>
      <c r="I16" s="85">
        <v>289</v>
      </c>
      <c r="J16" s="85">
        <v>272</v>
      </c>
      <c r="K16" s="85">
        <v>272</v>
      </c>
      <c r="L16" s="326">
        <v>273</v>
      </c>
      <c r="M16" s="326">
        <v>263</v>
      </c>
      <c r="N16" s="556">
        <f t="shared" si="0"/>
        <v>-10</v>
      </c>
      <c r="O16" s="328">
        <f t="shared" si="1"/>
        <v>-3.6630036630036632E-2</v>
      </c>
    </row>
    <row r="17" spans="1:15" ht="25.5" x14ac:dyDescent="0.2">
      <c r="A17" s="32" t="s">
        <v>103</v>
      </c>
      <c r="B17" s="85">
        <v>204</v>
      </c>
      <c r="C17" s="85">
        <v>170</v>
      </c>
      <c r="D17" s="85">
        <v>157</v>
      </c>
      <c r="E17" s="85">
        <v>157</v>
      </c>
      <c r="F17" s="85">
        <v>105</v>
      </c>
      <c r="G17" s="85">
        <v>72</v>
      </c>
      <c r="H17" s="85">
        <v>67</v>
      </c>
      <c r="I17" s="85">
        <v>58</v>
      </c>
      <c r="J17" s="85">
        <v>53</v>
      </c>
      <c r="K17" s="85">
        <v>44</v>
      </c>
      <c r="L17" s="326">
        <v>52</v>
      </c>
      <c r="M17" s="326">
        <v>51</v>
      </c>
      <c r="N17" s="556">
        <f t="shared" si="0"/>
        <v>-1</v>
      </c>
      <c r="O17" s="328">
        <f t="shared" si="1"/>
        <v>-1.9230769230769232E-2</v>
      </c>
    </row>
    <row r="18" spans="1:15" ht="20.100000000000001" customHeight="1" x14ac:dyDescent="0.2">
      <c r="A18" s="20" t="s">
        <v>104</v>
      </c>
      <c r="B18" s="85">
        <v>1455</v>
      </c>
      <c r="C18" s="85">
        <v>1098</v>
      </c>
      <c r="D18" s="85">
        <v>1277</v>
      </c>
      <c r="E18" s="85">
        <v>966</v>
      </c>
      <c r="F18" s="85">
        <v>634</v>
      </c>
      <c r="G18" s="85">
        <v>670</v>
      </c>
      <c r="H18" s="85">
        <v>615</v>
      </c>
      <c r="I18" s="85">
        <v>826</v>
      </c>
      <c r="J18" s="85">
        <v>1053</v>
      </c>
      <c r="K18" s="85">
        <v>1018</v>
      </c>
      <c r="L18" s="326">
        <v>891</v>
      </c>
      <c r="M18" s="326">
        <v>1034</v>
      </c>
      <c r="N18" s="556">
        <f t="shared" si="0"/>
        <v>143</v>
      </c>
      <c r="O18" s="328">
        <f t="shared" si="1"/>
        <v>0.16049382716049382</v>
      </c>
    </row>
    <row r="19" spans="1:15" x14ac:dyDescent="0.2">
      <c r="A19" s="20" t="s">
        <v>105</v>
      </c>
      <c r="B19" s="85">
        <v>287</v>
      </c>
      <c r="C19" s="85">
        <v>257</v>
      </c>
      <c r="D19" s="85">
        <v>263</v>
      </c>
      <c r="E19" s="85">
        <v>226</v>
      </c>
      <c r="F19" s="85">
        <v>195</v>
      </c>
      <c r="G19" s="85">
        <v>198</v>
      </c>
      <c r="H19" s="85">
        <v>139</v>
      </c>
      <c r="I19" s="85">
        <v>131</v>
      </c>
      <c r="J19" s="85">
        <v>116</v>
      </c>
      <c r="K19" s="85">
        <v>119</v>
      </c>
      <c r="L19" s="326">
        <v>90</v>
      </c>
      <c r="M19" s="326">
        <v>69</v>
      </c>
      <c r="N19" s="556">
        <f t="shared" si="0"/>
        <v>-21</v>
      </c>
      <c r="O19" s="328">
        <f t="shared" si="1"/>
        <v>-0.23333333333333334</v>
      </c>
    </row>
    <row r="20" spans="1:15" x14ac:dyDescent="0.2">
      <c r="A20" s="20" t="s">
        <v>0</v>
      </c>
      <c r="B20" s="85">
        <v>175</v>
      </c>
      <c r="C20" s="85">
        <v>209</v>
      </c>
      <c r="D20" s="85">
        <v>175</v>
      </c>
      <c r="E20" s="85">
        <v>155</v>
      </c>
      <c r="F20" s="85">
        <v>142</v>
      </c>
      <c r="G20" s="85">
        <v>111</v>
      </c>
      <c r="H20" s="85">
        <v>122</v>
      </c>
      <c r="I20" s="85">
        <v>185</v>
      </c>
      <c r="J20" s="85">
        <v>101</v>
      </c>
      <c r="K20" s="85">
        <v>76</v>
      </c>
      <c r="L20" s="326">
        <v>64</v>
      </c>
      <c r="M20" s="326">
        <v>73</v>
      </c>
      <c r="N20" s="556">
        <f t="shared" si="0"/>
        <v>9</v>
      </c>
      <c r="O20" s="328">
        <f t="shared" si="1"/>
        <v>0.140625</v>
      </c>
    </row>
    <row r="21" spans="1:15" x14ac:dyDescent="0.2">
      <c r="A21" s="20" t="s">
        <v>106</v>
      </c>
      <c r="B21" s="85">
        <v>366</v>
      </c>
      <c r="C21" s="85">
        <v>403</v>
      </c>
      <c r="D21" s="85">
        <v>313</v>
      </c>
      <c r="E21" s="85">
        <v>290</v>
      </c>
      <c r="F21" s="85">
        <v>183</v>
      </c>
      <c r="G21" s="85">
        <v>165</v>
      </c>
      <c r="H21" s="85">
        <v>159</v>
      </c>
      <c r="I21" s="85">
        <v>137</v>
      </c>
      <c r="J21" s="85">
        <v>135</v>
      </c>
      <c r="K21" s="85">
        <v>131</v>
      </c>
      <c r="L21" s="326">
        <v>131</v>
      </c>
      <c r="M21" s="326">
        <v>146</v>
      </c>
      <c r="N21" s="556">
        <f t="shared" si="0"/>
        <v>15</v>
      </c>
      <c r="O21" s="328">
        <f t="shared" si="1"/>
        <v>0.11450381679389313</v>
      </c>
    </row>
    <row r="22" spans="1:15" ht="20.100000000000001" customHeight="1" x14ac:dyDescent="0.2">
      <c r="A22" s="20" t="s">
        <v>107</v>
      </c>
      <c r="B22" s="85">
        <v>293</v>
      </c>
      <c r="C22" s="85">
        <v>332</v>
      </c>
      <c r="D22" s="85">
        <v>305</v>
      </c>
      <c r="E22" s="85">
        <v>238</v>
      </c>
      <c r="F22" s="85">
        <v>191</v>
      </c>
      <c r="G22" s="85">
        <v>166</v>
      </c>
      <c r="H22" s="85">
        <v>206</v>
      </c>
      <c r="I22" s="85">
        <v>202</v>
      </c>
      <c r="J22" s="85">
        <v>189</v>
      </c>
      <c r="K22" s="85">
        <v>166</v>
      </c>
      <c r="L22" s="326">
        <v>190</v>
      </c>
      <c r="M22" s="326">
        <v>239</v>
      </c>
      <c r="N22" s="556">
        <f t="shared" si="0"/>
        <v>49</v>
      </c>
      <c r="O22" s="328">
        <f t="shared" si="1"/>
        <v>0.25789473684210529</v>
      </c>
    </row>
    <row r="23" spans="1:15" x14ac:dyDescent="0.2">
      <c r="A23" s="20" t="s">
        <v>108</v>
      </c>
      <c r="B23" s="85">
        <v>648</v>
      </c>
      <c r="C23" s="85">
        <v>810</v>
      </c>
      <c r="D23" s="85">
        <v>911</v>
      </c>
      <c r="E23" s="85">
        <v>1038</v>
      </c>
      <c r="F23" s="85">
        <v>786</v>
      </c>
      <c r="G23" s="85">
        <v>581</v>
      </c>
      <c r="H23" s="85">
        <v>670</v>
      </c>
      <c r="I23" s="85">
        <v>714</v>
      </c>
      <c r="J23" s="85">
        <v>720</v>
      </c>
      <c r="K23" s="85">
        <v>691</v>
      </c>
      <c r="L23" s="326">
        <v>746</v>
      </c>
      <c r="M23" s="326">
        <v>775</v>
      </c>
      <c r="N23" s="556">
        <f t="shared" si="0"/>
        <v>29</v>
      </c>
      <c r="O23" s="328">
        <f t="shared" si="1"/>
        <v>3.8873994638069703E-2</v>
      </c>
    </row>
    <row r="24" spans="1:15" x14ac:dyDescent="0.2">
      <c r="A24" s="20" t="s">
        <v>34</v>
      </c>
      <c r="B24" s="85">
        <v>2356</v>
      </c>
      <c r="C24" s="85">
        <v>2005</v>
      </c>
      <c r="D24" s="85">
        <v>1768</v>
      </c>
      <c r="E24" s="85">
        <v>2143</v>
      </c>
      <c r="F24" s="85">
        <v>1715</v>
      </c>
      <c r="G24" s="85">
        <v>1488</v>
      </c>
      <c r="H24" s="85">
        <v>1167</v>
      </c>
      <c r="I24" s="85">
        <v>1453</v>
      </c>
      <c r="J24" s="85">
        <v>1083</v>
      </c>
      <c r="K24" s="85">
        <v>955</v>
      </c>
      <c r="L24" s="326">
        <v>981</v>
      </c>
      <c r="M24" s="326">
        <v>1238</v>
      </c>
      <c r="N24" s="556">
        <f t="shared" si="0"/>
        <v>257</v>
      </c>
      <c r="O24" s="328">
        <f t="shared" si="1"/>
        <v>0.26197757390417942</v>
      </c>
    </row>
    <row r="25" spans="1:15" x14ac:dyDescent="0.2">
      <c r="A25" s="20" t="s">
        <v>109</v>
      </c>
      <c r="B25" s="108">
        <v>0</v>
      </c>
      <c r="C25" s="108">
        <v>0</v>
      </c>
      <c r="D25" s="108">
        <v>0</v>
      </c>
      <c r="E25" s="108">
        <v>0</v>
      </c>
      <c r="F25" s="108">
        <v>0</v>
      </c>
      <c r="G25" s="108">
        <v>0</v>
      </c>
      <c r="H25" s="85">
        <v>17</v>
      </c>
      <c r="I25" s="85">
        <v>45</v>
      </c>
      <c r="J25" s="85">
        <v>47</v>
      </c>
      <c r="K25" s="85">
        <v>51</v>
      </c>
      <c r="L25" s="326">
        <v>16</v>
      </c>
      <c r="M25" s="326">
        <v>41</v>
      </c>
      <c r="N25" s="556">
        <f t="shared" si="0"/>
        <v>25</v>
      </c>
      <c r="O25" s="328">
        <f t="shared" si="1"/>
        <v>1.5625</v>
      </c>
    </row>
    <row r="26" spans="1:15" ht="20.100000000000001" customHeight="1" x14ac:dyDescent="0.2">
      <c r="A26" s="20" t="s">
        <v>110</v>
      </c>
      <c r="B26" s="108">
        <v>0</v>
      </c>
      <c r="C26" s="108">
        <v>0</v>
      </c>
      <c r="D26" s="108">
        <v>0</v>
      </c>
      <c r="E26" s="108">
        <v>0</v>
      </c>
      <c r="F26" s="108">
        <v>0</v>
      </c>
      <c r="G26" s="108">
        <v>0</v>
      </c>
      <c r="H26" s="85">
        <v>187</v>
      </c>
      <c r="I26" s="85">
        <v>369</v>
      </c>
      <c r="J26" s="85">
        <v>310</v>
      </c>
      <c r="K26" s="85">
        <v>339</v>
      </c>
      <c r="L26" s="326">
        <v>363</v>
      </c>
      <c r="M26" s="326">
        <v>562</v>
      </c>
      <c r="N26" s="556">
        <f t="shared" si="0"/>
        <v>199</v>
      </c>
      <c r="O26" s="328">
        <f t="shared" si="1"/>
        <v>0.54820936639118456</v>
      </c>
    </row>
    <row r="27" spans="1:15" x14ac:dyDescent="0.2">
      <c r="A27" s="20" t="s">
        <v>111</v>
      </c>
      <c r="B27" s="108">
        <v>0</v>
      </c>
      <c r="C27" s="108">
        <v>0</v>
      </c>
      <c r="D27" s="108">
        <v>0</v>
      </c>
      <c r="E27" s="108">
        <v>0</v>
      </c>
      <c r="F27" s="108">
        <v>0</v>
      </c>
      <c r="G27" s="108">
        <v>0</v>
      </c>
      <c r="H27" s="85">
        <v>78</v>
      </c>
      <c r="I27" s="85">
        <v>99</v>
      </c>
      <c r="J27" s="85">
        <v>82</v>
      </c>
      <c r="K27" s="85">
        <v>74</v>
      </c>
      <c r="L27" s="326">
        <v>123</v>
      </c>
      <c r="M27" s="326">
        <v>130</v>
      </c>
      <c r="N27" s="556">
        <f t="shared" si="0"/>
        <v>7</v>
      </c>
      <c r="O27" s="328">
        <f t="shared" si="1"/>
        <v>5.6910569105691054E-2</v>
      </c>
    </row>
    <row r="28" spans="1:15" x14ac:dyDescent="0.2">
      <c r="A28" s="20" t="s">
        <v>112</v>
      </c>
      <c r="B28" s="108">
        <v>0</v>
      </c>
      <c r="C28" s="108">
        <v>0</v>
      </c>
      <c r="D28" s="108">
        <v>0</v>
      </c>
      <c r="E28" s="108">
        <v>0</v>
      </c>
      <c r="F28" s="108">
        <v>0</v>
      </c>
      <c r="G28" s="108">
        <v>0</v>
      </c>
      <c r="H28" s="85">
        <v>12</v>
      </c>
      <c r="I28" s="85">
        <v>20</v>
      </c>
      <c r="J28" s="85">
        <v>7</v>
      </c>
      <c r="K28" s="85">
        <v>26</v>
      </c>
      <c r="L28" s="326">
        <v>30</v>
      </c>
      <c r="M28" s="326">
        <v>34</v>
      </c>
      <c r="N28" s="556">
        <f t="shared" si="0"/>
        <v>4</v>
      </c>
      <c r="O28" s="328">
        <f t="shared" si="1"/>
        <v>0.13333333333333333</v>
      </c>
    </row>
    <row r="29" spans="1:15" x14ac:dyDescent="0.2">
      <c r="A29" s="22" t="s">
        <v>113</v>
      </c>
      <c r="B29" s="109">
        <v>0</v>
      </c>
      <c r="C29" s="109">
        <v>0</v>
      </c>
      <c r="D29" s="109">
        <v>0</v>
      </c>
      <c r="E29" s="109">
        <v>0</v>
      </c>
      <c r="F29" s="109">
        <v>0</v>
      </c>
      <c r="G29" s="109">
        <v>0</v>
      </c>
      <c r="H29" s="86">
        <v>8</v>
      </c>
      <c r="I29" s="86">
        <v>17</v>
      </c>
      <c r="J29" s="86">
        <v>14</v>
      </c>
      <c r="K29" s="86">
        <v>15</v>
      </c>
      <c r="L29" s="327">
        <v>35</v>
      </c>
      <c r="M29" s="327">
        <v>46</v>
      </c>
      <c r="N29" s="557">
        <f t="shared" si="0"/>
        <v>11</v>
      </c>
      <c r="O29" s="329">
        <f t="shared" si="1"/>
        <v>0.31428571428571428</v>
      </c>
    </row>
    <row r="30" spans="1:15" x14ac:dyDescent="0.2">
      <c r="A30" s="643" t="s">
        <v>210</v>
      </c>
      <c r="B30" s="643"/>
      <c r="C30" s="643"/>
      <c r="D30" s="643"/>
      <c r="E30" s="643"/>
      <c r="F30" s="643"/>
      <c r="G30" s="643"/>
      <c r="H30" s="643"/>
      <c r="I30" s="643"/>
      <c r="J30" s="643"/>
      <c r="K30" s="643"/>
      <c r="L30" s="643"/>
      <c r="M30" s="643"/>
      <c r="N30" s="643"/>
      <c r="O30" s="643"/>
    </row>
    <row r="32" spans="1:15" x14ac:dyDescent="0.2">
      <c r="B32" s="222"/>
      <c r="C32" s="222"/>
      <c r="D32" s="222"/>
      <c r="E32" s="222"/>
      <c r="F32" s="222"/>
      <c r="G32" s="222"/>
      <c r="H32" s="222"/>
      <c r="I32" s="222"/>
      <c r="J32" s="222"/>
      <c r="K32" s="222"/>
      <c r="L32" s="222"/>
      <c r="M32" s="222"/>
    </row>
    <row r="33" spans="2:15" x14ac:dyDescent="0.2">
      <c r="B33" s="221"/>
      <c r="C33" s="221"/>
      <c r="D33" s="221"/>
      <c r="E33" s="221"/>
      <c r="F33" s="221"/>
      <c r="G33" s="221"/>
      <c r="H33" s="221"/>
      <c r="I33" s="301"/>
      <c r="N33" s="11"/>
      <c r="O33" s="11"/>
    </row>
    <row r="34" spans="2:15" x14ac:dyDescent="0.2">
      <c r="B34" s="302"/>
      <c r="C34" s="302"/>
      <c r="D34" s="302"/>
      <c r="E34" s="302"/>
      <c r="F34" s="302"/>
      <c r="G34" s="302"/>
      <c r="H34" s="302"/>
      <c r="I34" s="13"/>
      <c r="N34" s="11"/>
      <c r="O34" s="11"/>
    </row>
    <row r="35" spans="2:15" x14ac:dyDescent="0.2">
      <c r="I35" s="13"/>
      <c r="N35" s="11"/>
      <c r="O35" s="11"/>
    </row>
    <row r="36" spans="2:15" x14ac:dyDescent="0.2">
      <c r="I36" s="13"/>
      <c r="N36" s="11"/>
      <c r="O36" s="11"/>
    </row>
    <row r="37" spans="2:15" x14ac:dyDescent="0.2">
      <c r="I37" s="13"/>
      <c r="N37" s="11"/>
      <c r="O37" s="11"/>
    </row>
    <row r="38" spans="2:15" x14ac:dyDescent="0.2">
      <c r="I38" s="13"/>
      <c r="N38" s="11"/>
      <c r="O38" s="11"/>
    </row>
    <row r="39" spans="2:15" x14ac:dyDescent="0.2">
      <c r="I39" s="13"/>
      <c r="N39" s="11"/>
      <c r="O39" s="11"/>
    </row>
    <row r="40" spans="2:15" x14ac:dyDescent="0.2">
      <c r="I40" s="13"/>
      <c r="N40" s="11"/>
      <c r="O40" s="11"/>
    </row>
  </sheetData>
  <mergeCells count="15">
    <mergeCell ref="N3:O3"/>
    <mergeCell ref="K3:K4"/>
    <mergeCell ref="L3:L4"/>
    <mergeCell ref="A30:O30"/>
    <mergeCell ref="A3:A4"/>
    <mergeCell ref="B3:B4"/>
    <mergeCell ref="C3:C4"/>
    <mergeCell ref="D3:D4"/>
    <mergeCell ref="E3:E4"/>
    <mergeCell ref="F3:F4"/>
    <mergeCell ref="G3:G4"/>
    <mergeCell ref="H3:H4"/>
    <mergeCell ref="I3:I4"/>
    <mergeCell ref="M3:M4"/>
    <mergeCell ref="J3:J4"/>
  </mergeCells>
  <hyperlinks>
    <hyperlink ref="O1" location="Contents!A1" display="Back to contents"/>
  </hyperlink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A1:O22"/>
  <sheetViews>
    <sheetView showGridLines="0" zoomScaleNormal="100" workbookViewId="0"/>
  </sheetViews>
  <sheetFormatPr defaultColWidth="11.42578125" defaultRowHeight="12.75" x14ac:dyDescent="0.2"/>
  <cols>
    <col min="1" max="1" customWidth="true" style="11" width="41.7109375" collapsed="false"/>
    <col min="2" max="10" bestFit="true" customWidth="true" style="11" width="9.42578125" collapsed="false"/>
    <col min="11" max="13" customWidth="true" style="11" width="9.42578125" collapsed="false"/>
    <col min="14" max="14" customWidth="true" style="11" width="11.85546875" collapsed="false"/>
    <col min="15" max="15" customWidth="true" style="11" width="12.42578125" collapsed="false"/>
    <col min="16" max="247" customWidth="true" style="11" width="11.42578125" collapsed="false"/>
    <col min="248" max="248" customWidth="true" style="11" width="25.0" collapsed="false"/>
    <col min="249" max="16384" style="11" width="11.42578125" collapsed="false"/>
  </cols>
  <sheetData>
    <row r="1" spans="1:15" x14ac:dyDescent="0.2">
      <c r="A1" s="10" t="s">
        <v>361</v>
      </c>
      <c r="D1" s="12"/>
      <c r="O1" s="159" t="s">
        <v>131</v>
      </c>
    </row>
    <row r="2" spans="1:15" x14ac:dyDescent="0.2">
      <c r="A2" s="14"/>
      <c r="B2" s="14"/>
      <c r="C2" s="14"/>
      <c r="D2" s="14"/>
      <c r="E2" s="14"/>
      <c r="F2" s="14"/>
      <c r="G2" s="14"/>
      <c r="H2" s="14"/>
      <c r="I2" s="14"/>
      <c r="J2" s="12"/>
      <c r="K2" s="12"/>
      <c r="L2" s="12"/>
      <c r="M2" s="12"/>
    </row>
    <row r="3" spans="1:15" x14ac:dyDescent="0.2">
      <c r="A3" s="635"/>
      <c r="B3" s="635" t="s">
        <v>132</v>
      </c>
      <c r="C3" s="637" t="s">
        <v>133</v>
      </c>
      <c r="D3" s="637" t="s">
        <v>134</v>
      </c>
      <c r="E3" s="637" t="s">
        <v>135</v>
      </c>
      <c r="F3" s="637" t="s">
        <v>136</v>
      </c>
      <c r="G3" s="637" t="s">
        <v>137</v>
      </c>
      <c r="H3" s="637" t="s">
        <v>138</v>
      </c>
      <c r="I3" s="637" t="s">
        <v>139</v>
      </c>
      <c r="J3" s="637" t="s">
        <v>145</v>
      </c>
      <c r="K3" s="637" t="s">
        <v>261</v>
      </c>
      <c r="L3" s="637" t="s">
        <v>265</v>
      </c>
      <c r="M3" s="637" t="s">
        <v>357</v>
      </c>
      <c r="N3" s="641" t="s">
        <v>358</v>
      </c>
      <c r="O3" s="642"/>
    </row>
    <row r="4" spans="1:15" x14ac:dyDescent="0.2">
      <c r="A4" s="636"/>
      <c r="B4" s="636"/>
      <c r="C4" s="638"/>
      <c r="D4" s="638"/>
      <c r="E4" s="638"/>
      <c r="F4" s="638"/>
      <c r="G4" s="638"/>
      <c r="H4" s="638"/>
      <c r="I4" s="638"/>
      <c r="J4" s="638"/>
      <c r="K4" s="638"/>
      <c r="L4" s="638"/>
      <c r="M4" s="638"/>
      <c r="N4" s="15" t="s">
        <v>140</v>
      </c>
      <c r="O4" s="16" t="s">
        <v>141</v>
      </c>
    </row>
    <row r="5" spans="1:15" s="152" customFormat="1" ht="19.5" customHeight="1" x14ac:dyDescent="0.2">
      <c r="A5" s="173" t="s">
        <v>155</v>
      </c>
      <c r="B5" s="174">
        <v>57240</v>
      </c>
      <c r="C5" s="174">
        <v>57670</v>
      </c>
      <c r="D5" s="174">
        <v>57211</v>
      </c>
      <c r="E5" s="174">
        <v>55633</v>
      </c>
      <c r="F5" s="174">
        <v>45537</v>
      </c>
      <c r="G5" s="174">
        <v>40027</v>
      </c>
      <c r="H5" s="174">
        <v>36825</v>
      </c>
      <c r="I5" s="174">
        <v>35964</v>
      </c>
      <c r="J5" s="174">
        <v>34973</v>
      </c>
      <c r="K5" s="174">
        <v>34726</v>
      </c>
      <c r="L5" s="174">
        <v>35573</v>
      </c>
      <c r="M5" s="174">
        <v>36465</v>
      </c>
      <c r="N5" s="330">
        <f>M5-L5</f>
        <v>892</v>
      </c>
      <c r="O5" s="331">
        <f>N5/L5</f>
        <v>2.5075197481235767E-2</v>
      </c>
    </row>
    <row r="6" spans="1:15" s="47" customFormat="1" ht="20.100000000000001" customHeight="1" x14ac:dyDescent="0.2">
      <c r="A6" s="138" t="s">
        <v>211</v>
      </c>
      <c r="B6" s="171">
        <f>B9+B11</f>
        <v>1918</v>
      </c>
      <c r="C6" s="171">
        <f t="shared" ref="C6:J6" si="0">C9+C11</f>
        <v>1957</v>
      </c>
      <c r="D6" s="171">
        <f t="shared" si="0"/>
        <v>1757</v>
      </c>
      <c r="E6" s="171">
        <f t="shared" si="0"/>
        <v>1691</v>
      </c>
      <c r="F6" s="171">
        <f t="shared" si="0"/>
        <v>1241</v>
      </c>
      <c r="G6" s="171">
        <f t="shared" si="0"/>
        <v>1086</v>
      </c>
      <c r="H6" s="171">
        <f t="shared" si="0"/>
        <v>966</v>
      </c>
      <c r="I6" s="171">
        <f t="shared" si="0"/>
        <v>923</v>
      </c>
      <c r="J6" s="171">
        <f t="shared" si="0"/>
        <v>890</v>
      </c>
      <c r="K6" s="171">
        <f>K9+K11</f>
        <v>811</v>
      </c>
      <c r="L6" s="171">
        <f>L9+L11</f>
        <v>919</v>
      </c>
      <c r="M6" s="171">
        <f>M9+M11</f>
        <v>993</v>
      </c>
      <c r="N6" s="659">
        <f>M6-L6</f>
        <v>74</v>
      </c>
      <c r="O6" s="661">
        <f>N6/L6</f>
        <v>8.0522306855277476E-2</v>
      </c>
    </row>
    <row r="7" spans="1:15" s="47" customFormat="1" x14ac:dyDescent="0.2">
      <c r="A7" s="165" t="s">
        <v>150</v>
      </c>
      <c r="B7" s="172">
        <f t="shared" ref="B7:J7" si="1">B6/(B5-B15)</f>
        <v>3.7582787945291372E-2</v>
      </c>
      <c r="C7" s="172">
        <f t="shared" si="1"/>
        <v>3.6791246804030682E-2</v>
      </c>
      <c r="D7" s="172">
        <f t="shared" si="1"/>
        <v>3.2083706151963917E-2</v>
      </c>
      <c r="E7" s="172">
        <f t="shared" si="1"/>
        <v>3.1927346877124084E-2</v>
      </c>
      <c r="F7" s="172">
        <f t="shared" si="1"/>
        <v>2.8526768268855023E-2</v>
      </c>
      <c r="G7" s="172">
        <f t="shared" si="1"/>
        <v>2.8262849707221861E-2</v>
      </c>
      <c r="H7" s="172">
        <f t="shared" si="1"/>
        <v>2.7335238688134922E-2</v>
      </c>
      <c r="I7" s="172">
        <f t="shared" si="1"/>
        <v>2.6723414111584007E-2</v>
      </c>
      <c r="J7" s="172">
        <f t="shared" si="1"/>
        <v>2.6364121097221398E-2</v>
      </c>
      <c r="K7" s="172">
        <f>K6/(K5-K15)</f>
        <v>2.4301809900515402E-2</v>
      </c>
      <c r="L7" s="172">
        <f>L6/(L5-L15)</f>
        <v>2.6909112204263293E-2</v>
      </c>
      <c r="M7" s="172">
        <f>M6/(M5-M15)</f>
        <v>2.8513998564249819E-2</v>
      </c>
      <c r="N7" s="660"/>
      <c r="O7" s="662"/>
    </row>
    <row r="8" spans="1:15" s="47" customFormat="1" x14ac:dyDescent="0.2">
      <c r="A8" s="164"/>
      <c r="B8" s="167"/>
      <c r="C8" s="167"/>
      <c r="D8" s="167"/>
      <c r="E8" s="167"/>
      <c r="F8" s="167"/>
      <c r="G8" s="167"/>
      <c r="H8" s="167"/>
      <c r="I8" s="167"/>
      <c r="J8" s="167"/>
      <c r="K8" s="167"/>
      <c r="L8" s="167"/>
      <c r="M8" s="167"/>
      <c r="N8" s="332"/>
      <c r="O8" s="558"/>
    </row>
    <row r="9" spans="1:15" ht="20.100000000000001" customHeight="1" x14ac:dyDescent="0.2">
      <c r="A9" s="39" t="s">
        <v>36</v>
      </c>
      <c r="B9" s="161">
        <v>670</v>
      </c>
      <c r="C9" s="92">
        <v>644</v>
      </c>
      <c r="D9" s="92">
        <v>524</v>
      </c>
      <c r="E9" s="92">
        <v>541</v>
      </c>
      <c r="F9" s="92">
        <v>455</v>
      </c>
      <c r="G9" s="92">
        <v>372</v>
      </c>
      <c r="H9" s="92">
        <v>344</v>
      </c>
      <c r="I9" s="92">
        <v>259</v>
      </c>
      <c r="J9" s="92">
        <v>231</v>
      </c>
      <c r="K9" s="92">
        <v>213</v>
      </c>
      <c r="L9" s="92">
        <v>208</v>
      </c>
      <c r="M9" s="92">
        <v>226</v>
      </c>
      <c r="N9" s="335">
        <f>M9-L9</f>
        <v>18</v>
      </c>
      <c r="O9" s="559">
        <f>N9/L9</f>
        <v>8.6538461538461536E-2</v>
      </c>
    </row>
    <row r="10" spans="1:15" x14ac:dyDescent="0.2">
      <c r="A10" s="164" t="s">
        <v>150</v>
      </c>
      <c r="B10" s="162">
        <f>B9/B5</f>
        <v>1.1705101327742837E-2</v>
      </c>
      <c r="C10" s="101">
        <f t="shared" ref="C10:M10" si="2">C9/C5</f>
        <v>1.1166984567366048E-2</v>
      </c>
      <c r="D10" s="101">
        <f t="shared" si="2"/>
        <v>9.1590777997238287E-3</v>
      </c>
      <c r="E10" s="101">
        <f t="shared" si="2"/>
        <v>9.7244441248899027E-3</v>
      </c>
      <c r="F10" s="101">
        <f t="shared" si="2"/>
        <v>9.9918747392230486E-3</v>
      </c>
      <c r="G10" s="101">
        <f t="shared" si="2"/>
        <v>9.2937267344542426E-3</v>
      </c>
      <c r="H10" s="101">
        <f t="shared" si="2"/>
        <v>9.3414799728445356E-3</v>
      </c>
      <c r="I10" s="101">
        <f t="shared" si="2"/>
        <v>7.2016460905349796E-3</v>
      </c>
      <c r="J10" s="101">
        <f t="shared" si="2"/>
        <v>6.6050953592771567E-3</v>
      </c>
      <c r="K10" s="101">
        <f t="shared" si="2"/>
        <v>6.1337326498876925E-3</v>
      </c>
      <c r="L10" s="101">
        <f t="shared" si="2"/>
        <v>5.8471312512298652E-3</v>
      </c>
      <c r="M10" s="101">
        <f t="shared" si="2"/>
        <v>6.1977238447826679E-3</v>
      </c>
      <c r="N10" s="333"/>
      <c r="O10" s="560"/>
    </row>
    <row r="11" spans="1:15" ht="20.100000000000001" customHeight="1" x14ac:dyDescent="0.2">
      <c r="A11" s="39" t="s">
        <v>37</v>
      </c>
      <c r="B11" s="161">
        <v>1248</v>
      </c>
      <c r="C11" s="92">
        <v>1313</v>
      </c>
      <c r="D11" s="92">
        <v>1233</v>
      </c>
      <c r="E11" s="92">
        <v>1150</v>
      </c>
      <c r="F11" s="92">
        <v>786</v>
      </c>
      <c r="G11" s="92">
        <v>714</v>
      </c>
      <c r="H11" s="92">
        <v>622</v>
      </c>
      <c r="I11" s="92">
        <v>664</v>
      </c>
      <c r="J11" s="92">
        <v>659</v>
      </c>
      <c r="K11" s="92">
        <v>598</v>
      </c>
      <c r="L11" s="92">
        <v>711</v>
      </c>
      <c r="M11" s="92">
        <v>767</v>
      </c>
      <c r="N11" s="333">
        <f>M11-L11</f>
        <v>56</v>
      </c>
      <c r="O11" s="561">
        <f>N11/L11</f>
        <v>7.8762306610407881E-2</v>
      </c>
    </row>
    <row r="12" spans="1:15" x14ac:dyDescent="0.2">
      <c r="A12" s="164" t="s">
        <v>150</v>
      </c>
      <c r="B12" s="162">
        <f>B11/B5</f>
        <v>2.180293501048218E-2</v>
      </c>
      <c r="C12" s="101">
        <f t="shared" ref="C12:M12" si="3">C11/C5</f>
        <v>2.2767470088434195E-2</v>
      </c>
      <c r="D12" s="101">
        <f t="shared" si="3"/>
        <v>2.1551799479121149E-2</v>
      </c>
      <c r="E12" s="101">
        <f t="shared" si="3"/>
        <v>2.0671184368989629E-2</v>
      </c>
      <c r="F12" s="101">
        <f t="shared" si="3"/>
        <v>1.7260689109954541E-2</v>
      </c>
      <c r="G12" s="101">
        <f t="shared" si="3"/>
        <v>1.7837959377420241E-2</v>
      </c>
      <c r="H12" s="101">
        <f t="shared" si="3"/>
        <v>1.6890699253224711E-2</v>
      </c>
      <c r="I12" s="101">
        <f t="shared" si="3"/>
        <v>1.8462907351796242E-2</v>
      </c>
      <c r="J12" s="101">
        <f t="shared" si="3"/>
        <v>1.8843107540102363E-2</v>
      </c>
      <c r="K12" s="101">
        <f t="shared" si="3"/>
        <v>1.7220526406726947E-2</v>
      </c>
      <c r="L12" s="101">
        <f t="shared" si="3"/>
        <v>1.9987068844348241E-2</v>
      </c>
      <c r="M12" s="101">
        <f t="shared" si="3"/>
        <v>2.1033868092691622E-2</v>
      </c>
      <c r="N12" s="333"/>
      <c r="O12" s="560"/>
    </row>
    <row r="13" spans="1:15" s="47" customFormat="1" x14ac:dyDescent="0.2">
      <c r="A13" s="48"/>
      <c r="C13" s="160"/>
      <c r="D13" s="160"/>
      <c r="E13" s="160"/>
      <c r="F13" s="160"/>
      <c r="G13" s="160"/>
      <c r="H13" s="160"/>
      <c r="I13" s="160"/>
      <c r="J13" s="160"/>
      <c r="K13" s="160"/>
      <c r="L13" s="160"/>
      <c r="M13" s="160"/>
      <c r="N13" s="334"/>
      <c r="O13" s="562"/>
    </row>
    <row r="14" spans="1:15" ht="20.100000000000001" customHeight="1" x14ac:dyDescent="0.2">
      <c r="A14" s="168" t="s">
        <v>38</v>
      </c>
      <c r="B14" s="169">
        <v>49116</v>
      </c>
      <c r="C14" s="170">
        <v>51235</v>
      </c>
      <c r="D14" s="170">
        <v>53006</v>
      </c>
      <c r="E14" s="170">
        <v>51273</v>
      </c>
      <c r="F14" s="170">
        <v>42262</v>
      </c>
      <c r="G14" s="170">
        <v>37339</v>
      </c>
      <c r="H14" s="170">
        <v>34373</v>
      </c>
      <c r="I14" s="170">
        <v>33616</v>
      </c>
      <c r="J14" s="170">
        <v>32868</v>
      </c>
      <c r="K14" s="170">
        <v>32561</v>
      </c>
      <c r="L14" s="170">
        <v>33233</v>
      </c>
      <c r="M14" s="170">
        <v>33832</v>
      </c>
      <c r="N14" s="336">
        <f>M14-L14</f>
        <v>599</v>
      </c>
      <c r="O14" s="563">
        <f>N14/L14</f>
        <v>1.802425300153462E-2</v>
      </c>
    </row>
    <row r="15" spans="1:15" x14ac:dyDescent="0.2">
      <c r="A15" s="165" t="s">
        <v>39</v>
      </c>
      <c r="B15" s="163">
        <v>6206</v>
      </c>
      <c r="C15" s="102">
        <v>4478</v>
      </c>
      <c r="D15" s="102">
        <v>2448</v>
      </c>
      <c r="E15" s="102">
        <v>2669</v>
      </c>
      <c r="F15" s="102">
        <v>2034</v>
      </c>
      <c r="G15" s="102">
        <v>1602</v>
      </c>
      <c r="H15" s="102">
        <v>1486</v>
      </c>
      <c r="I15" s="102">
        <v>1425</v>
      </c>
      <c r="J15" s="102">
        <v>1215</v>
      </c>
      <c r="K15" s="102">
        <v>1354</v>
      </c>
      <c r="L15" s="102">
        <v>1421</v>
      </c>
      <c r="M15" s="102">
        <v>1640</v>
      </c>
      <c r="N15" s="337">
        <f>M15-L15</f>
        <v>219</v>
      </c>
      <c r="O15" s="564">
        <f>N15/L15</f>
        <v>0.15411681914144967</v>
      </c>
    </row>
    <row r="17" spans="1:13" x14ac:dyDescent="0.2">
      <c r="A17" s="26"/>
      <c r="B17" s="27"/>
      <c r="C17" s="27"/>
      <c r="D17" s="27"/>
      <c r="E17" s="27"/>
      <c r="F17" s="27"/>
      <c r="G17" s="27"/>
      <c r="H17" s="27"/>
      <c r="I17" s="27"/>
      <c r="J17" s="27"/>
      <c r="K17" s="27"/>
      <c r="L17" s="27"/>
      <c r="M17" s="27"/>
    </row>
    <row r="18" spans="1:13" ht="30.75" customHeight="1" x14ac:dyDescent="0.2">
      <c r="A18" s="643"/>
      <c r="B18" s="643"/>
      <c r="C18" s="643"/>
      <c r="D18" s="643"/>
      <c r="E18" s="643"/>
      <c r="F18" s="643"/>
      <c r="G18" s="643"/>
      <c r="H18" s="643"/>
      <c r="I18" s="643"/>
      <c r="J18" s="643"/>
      <c r="K18" s="31"/>
      <c r="L18" s="31"/>
      <c r="M18" s="31"/>
    </row>
    <row r="19" spans="1:13" customFormat="1" x14ac:dyDescent="0.2"/>
    <row r="20" spans="1:13" customFormat="1" x14ac:dyDescent="0.2"/>
    <row r="21" spans="1:13" customFormat="1" x14ac:dyDescent="0.2">
      <c r="B21" s="166"/>
      <c r="C21" s="166"/>
      <c r="D21" s="166"/>
      <c r="E21" s="166"/>
      <c r="F21" s="166"/>
      <c r="G21" s="166"/>
      <c r="H21" s="166"/>
      <c r="I21" s="166"/>
      <c r="J21" s="166"/>
      <c r="K21" s="166"/>
      <c r="L21" s="166"/>
      <c r="M21" s="166"/>
    </row>
    <row r="22" spans="1:13" customFormat="1" x14ac:dyDescent="0.2">
      <c r="B22" s="43"/>
    </row>
  </sheetData>
  <mergeCells count="17">
    <mergeCell ref="K3:K4"/>
    <mergeCell ref="L3:L4"/>
    <mergeCell ref="N6:N7"/>
    <mergeCell ref="O6:O7"/>
    <mergeCell ref="N3:O3"/>
    <mergeCell ref="M3:M4"/>
    <mergeCell ref="A18:J18"/>
    <mergeCell ref="A3:A4"/>
    <mergeCell ref="B3:B4"/>
    <mergeCell ref="C3:C4"/>
    <mergeCell ref="D3:D4"/>
    <mergeCell ref="E3:E4"/>
    <mergeCell ref="F3:F4"/>
    <mergeCell ref="G3:G4"/>
    <mergeCell ref="H3:H4"/>
    <mergeCell ref="I3:I4"/>
    <mergeCell ref="J3:J4"/>
  </mergeCells>
  <hyperlinks>
    <hyperlink ref="O1" location="Contents!A1" display="Back to contents"/>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O29"/>
  <sheetViews>
    <sheetView showGridLines="0" zoomScaleNormal="100" workbookViewId="0">
      <selection activeCell="G34" sqref="G34"/>
    </sheetView>
  </sheetViews>
  <sheetFormatPr defaultColWidth="11.42578125" defaultRowHeight="12.75" x14ac:dyDescent="0.2"/>
  <cols>
    <col min="1" max="1" customWidth="true" style="11" width="35.42578125" collapsed="false"/>
    <col min="2" max="13" customWidth="true" style="11" width="9.42578125" collapsed="false"/>
    <col min="14" max="14" customWidth="true" style="11" width="9.7109375" collapsed="false"/>
    <col min="15" max="15" customWidth="true" style="11" width="15.0" collapsed="false"/>
    <col min="16" max="247" customWidth="true" style="11" width="11.42578125" collapsed="false"/>
    <col min="248" max="248" customWidth="true" style="11" width="25.0" collapsed="false"/>
    <col min="249" max="16384" style="11" width="11.42578125" collapsed="false"/>
  </cols>
  <sheetData>
    <row r="1" spans="1:15" x14ac:dyDescent="0.2">
      <c r="A1" s="10" t="s">
        <v>362</v>
      </c>
      <c r="D1" s="12"/>
      <c r="O1" s="159" t="s">
        <v>131</v>
      </c>
    </row>
    <row r="2" spans="1:15" x14ac:dyDescent="0.2">
      <c r="A2" s="14"/>
      <c r="B2" s="14"/>
      <c r="C2" s="14"/>
      <c r="D2" s="14"/>
      <c r="E2" s="14"/>
      <c r="F2" s="14"/>
      <c r="G2" s="14"/>
      <c r="H2" s="14"/>
      <c r="I2" s="14"/>
      <c r="J2" s="12"/>
      <c r="K2" s="12"/>
      <c r="L2" s="12"/>
      <c r="M2" s="12"/>
    </row>
    <row r="3" spans="1:15" x14ac:dyDescent="0.2">
      <c r="A3" s="635"/>
      <c r="B3" s="635" t="s">
        <v>132</v>
      </c>
      <c r="C3" s="637" t="s">
        <v>133</v>
      </c>
      <c r="D3" s="637" t="s">
        <v>134</v>
      </c>
      <c r="E3" s="637" t="s">
        <v>135</v>
      </c>
      <c r="F3" s="637" t="s">
        <v>136</v>
      </c>
      <c r="G3" s="637" t="s">
        <v>137</v>
      </c>
      <c r="H3" s="637" t="s">
        <v>138</v>
      </c>
      <c r="I3" s="637" t="s">
        <v>139</v>
      </c>
      <c r="J3" s="637" t="s">
        <v>145</v>
      </c>
      <c r="K3" s="637" t="s">
        <v>261</v>
      </c>
      <c r="L3" s="637" t="s">
        <v>265</v>
      </c>
      <c r="M3" s="637" t="s">
        <v>357</v>
      </c>
      <c r="N3" s="641" t="s">
        <v>358</v>
      </c>
      <c r="O3" s="642"/>
    </row>
    <row r="4" spans="1:15" x14ac:dyDescent="0.2">
      <c r="A4" s="636"/>
      <c r="B4" s="636"/>
      <c r="C4" s="638"/>
      <c r="D4" s="638"/>
      <c r="E4" s="638"/>
      <c r="F4" s="638"/>
      <c r="G4" s="638"/>
      <c r="H4" s="638"/>
      <c r="I4" s="638"/>
      <c r="J4" s="638"/>
      <c r="K4" s="638"/>
      <c r="L4" s="638"/>
      <c r="M4" s="638"/>
      <c r="N4" s="15" t="s">
        <v>140</v>
      </c>
      <c r="O4" s="16" t="s">
        <v>141</v>
      </c>
    </row>
    <row r="5" spans="1:15" s="152" customFormat="1" ht="19.5" customHeight="1" x14ac:dyDescent="0.2">
      <c r="A5" s="173" t="s">
        <v>155</v>
      </c>
      <c r="B5" s="174">
        <v>57240</v>
      </c>
      <c r="C5" s="174">
        <v>57670</v>
      </c>
      <c r="D5" s="174">
        <v>57211</v>
      </c>
      <c r="E5" s="174">
        <v>55633</v>
      </c>
      <c r="F5" s="174">
        <v>45537</v>
      </c>
      <c r="G5" s="174">
        <v>40027</v>
      </c>
      <c r="H5" s="174">
        <v>36825</v>
      </c>
      <c r="I5" s="174">
        <v>35964</v>
      </c>
      <c r="J5" s="174">
        <v>34973</v>
      </c>
      <c r="K5" s="174">
        <v>34726</v>
      </c>
      <c r="L5" s="174">
        <v>35573</v>
      </c>
      <c r="M5" s="174">
        <v>36465</v>
      </c>
      <c r="N5" s="336">
        <f>M5-L5</f>
        <v>892</v>
      </c>
      <c r="O5" s="344">
        <f>N5/L5</f>
        <v>2.5075197481235767E-2</v>
      </c>
    </row>
    <row r="6" spans="1:15" s="47" customFormat="1" ht="20.100000000000001" customHeight="1" x14ac:dyDescent="0.2">
      <c r="A6" s="138" t="s">
        <v>219</v>
      </c>
      <c r="B6" s="171">
        <f>B9+B11</f>
        <v>2538</v>
      </c>
      <c r="C6" s="171">
        <f t="shared" ref="C6:J6" si="0">C9+C11</f>
        <v>2603</v>
      </c>
      <c r="D6" s="171">
        <f t="shared" si="0"/>
        <v>2490</v>
      </c>
      <c r="E6" s="171">
        <f t="shared" si="0"/>
        <v>2330</v>
      </c>
      <c r="F6" s="171">
        <f t="shared" si="0"/>
        <v>1922</v>
      </c>
      <c r="G6" s="171">
        <f t="shared" si="0"/>
        <v>1624</v>
      </c>
      <c r="H6" s="171">
        <f t="shared" si="0"/>
        <v>1588</v>
      </c>
      <c r="I6" s="171">
        <f t="shared" si="0"/>
        <v>1493</v>
      </c>
      <c r="J6" s="171">
        <f t="shared" si="0"/>
        <v>1441</v>
      </c>
      <c r="K6" s="171">
        <f>K9+K11</f>
        <v>1376</v>
      </c>
      <c r="L6" s="171">
        <f>L9+L11</f>
        <v>1385</v>
      </c>
      <c r="M6" s="171">
        <f>M9+M11</f>
        <v>1437</v>
      </c>
      <c r="N6" s="336">
        <f>M6-L6</f>
        <v>52</v>
      </c>
      <c r="O6" s="339">
        <f>N6/L6</f>
        <v>3.7545126353790613E-2</v>
      </c>
    </row>
    <row r="7" spans="1:15" s="47" customFormat="1" x14ac:dyDescent="0.2">
      <c r="A7" s="165" t="s">
        <v>150</v>
      </c>
      <c r="B7" s="172">
        <f t="shared" ref="B7:J7" si="1">B6/(B5-B15)</f>
        <v>6.3394529786436865E-2</v>
      </c>
      <c r="C7" s="172">
        <f t="shared" si="1"/>
        <v>6.6010701696548574E-2</v>
      </c>
      <c r="D7" s="172">
        <f t="shared" si="1"/>
        <v>6.220800959352437E-2</v>
      </c>
      <c r="E7" s="172">
        <f t="shared" si="1"/>
        <v>6.0143000955060533E-2</v>
      </c>
      <c r="F7" s="172">
        <f t="shared" si="1"/>
        <v>6.2279252130520719E-2</v>
      </c>
      <c r="G7" s="172">
        <f t="shared" si="1"/>
        <v>6.1557122280342658E-2</v>
      </c>
      <c r="H7" s="172">
        <f t="shared" si="1"/>
        <v>6.5277263945410446E-2</v>
      </c>
      <c r="I7" s="172">
        <f t="shared" si="1"/>
        <v>6.3059638452441294E-2</v>
      </c>
      <c r="J7" s="172">
        <f t="shared" si="1"/>
        <v>6.2362054788592199E-2</v>
      </c>
      <c r="K7" s="172">
        <f>K6/(K5-K15)</f>
        <v>6.1354617202479152E-2</v>
      </c>
      <c r="L7" s="172">
        <f>L6/(L5-L15)</f>
        <v>6.2277980125005621E-2</v>
      </c>
      <c r="M7" s="172">
        <f>M6/(M5-M15)</f>
        <v>6.5583496873716396E-2</v>
      </c>
      <c r="N7" s="287"/>
      <c r="O7" s="340"/>
    </row>
    <row r="8" spans="1:15" s="47" customFormat="1" x14ac:dyDescent="0.2">
      <c r="A8" s="164"/>
      <c r="B8" s="167"/>
      <c r="C8" s="167"/>
      <c r="D8" s="167"/>
      <c r="E8" s="167"/>
      <c r="F8" s="167"/>
      <c r="G8" s="167"/>
      <c r="H8" s="167"/>
      <c r="I8" s="167"/>
      <c r="J8" s="167"/>
      <c r="K8" s="167"/>
      <c r="L8" s="167"/>
      <c r="M8" s="167"/>
      <c r="N8" s="285"/>
      <c r="O8" s="341"/>
    </row>
    <row r="9" spans="1:15" ht="20.100000000000001" customHeight="1" x14ac:dyDescent="0.2">
      <c r="A9" s="39" t="s">
        <v>36</v>
      </c>
      <c r="B9" s="161">
        <v>1454</v>
      </c>
      <c r="C9" s="92">
        <v>1345</v>
      </c>
      <c r="D9" s="92">
        <v>1320</v>
      </c>
      <c r="E9" s="92">
        <v>1313</v>
      </c>
      <c r="F9" s="92">
        <v>1052</v>
      </c>
      <c r="G9" s="92">
        <v>839</v>
      </c>
      <c r="H9" s="92">
        <v>802</v>
      </c>
      <c r="I9" s="92">
        <v>722</v>
      </c>
      <c r="J9" s="92">
        <v>726</v>
      </c>
      <c r="K9" s="92">
        <v>658</v>
      </c>
      <c r="L9" s="92">
        <v>641</v>
      </c>
      <c r="M9" s="92">
        <v>708</v>
      </c>
      <c r="N9" s="285">
        <f>M9-L9</f>
        <v>67</v>
      </c>
      <c r="O9" s="341">
        <f>N9/L9</f>
        <v>0.10452418096723869</v>
      </c>
    </row>
    <row r="10" spans="1:15" x14ac:dyDescent="0.2">
      <c r="A10" s="164" t="s">
        <v>150</v>
      </c>
      <c r="B10" s="162">
        <f>B9/B5</f>
        <v>2.5401816911250874E-2</v>
      </c>
      <c r="C10" s="101">
        <f t="shared" ref="C10:M10" si="2">C9/C5</f>
        <v>2.332235130917288E-2</v>
      </c>
      <c r="D10" s="101">
        <f t="shared" si="2"/>
        <v>2.3072486060373005E-2</v>
      </c>
      <c r="E10" s="101">
        <f t="shared" si="2"/>
        <v>2.3601100066507289E-2</v>
      </c>
      <c r="F10" s="101">
        <f t="shared" si="2"/>
        <v>2.3102092803654172E-2</v>
      </c>
      <c r="G10" s="101">
        <f t="shared" si="2"/>
        <v>2.0960851425287929E-2</v>
      </c>
      <c r="H10" s="101">
        <f t="shared" si="2"/>
        <v>2.177868295994569E-2</v>
      </c>
      <c r="I10" s="101">
        <f t="shared" si="2"/>
        <v>2.0075631186742299E-2</v>
      </c>
      <c r="J10" s="101">
        <f t="shared" si="2"/>
        <v>2.0758871129156777E-2</v>
      </c>
      <c r="K10" s="101">
        <f t="shared" si="2"/>
        <v>1.8948338420779819E-2</v>
      </c>
      <c r="L10" s="101">
        <f t="shared" si="2"/>
        <v>1.8019284288645881E-2</v>
      </c>
      <c r="M10" s="101">
        <f t="shared" si="2"/>
        <v>1.9415878239407651E-2</v>
      </c>
      <c r="N10" s="285"/>
      <c r="O10" s="341"/>
    </row>
    <row r="11" spans="1:15" ht="20.100000000000001" customHeight="1" x14ac:dyDescent="0.2">
      <c r="A11" s="39" t="s">
        <v>37</v>
      </c>
      <c r="B11" s="161">
        <v>1084</v>
      </c>
      <c r="C11" s="92">
        <v>1258</v>
      </c>
      <c r="D11" s="92">
        <v>1170</v>
      </c>
      <c r="E11" s="92">
        <v>1017</v>
      </c>
      <c r="F11" s="92">
        <v>870</v>
      </c>
      <c r="G11" s="92">
        <v>785</v>
      </c>
      <c r="H11" s="92">
        <v>786</v>
      </c>
      <c r="I11" s="92">
        <v>771</v>
      </c>
      <c r="J11" s="92">
        <v>715</v>
      </c>
      <c r="K11" s="92">
        <v>718</v>
      </c>
      <c r="L11" s="92">
        <v>744</v>
      </c>
      <c r="M11" s="92">
        <v>729</v>
      </c>
      <c r="N11" s="285">
        <f>M11-L11</f>
        <v>-15</v>
      </c>
      <c r="O11" s="341">
        <f>N11/L11</f>
        <v>-2.0161290322580645E-2</v>
      </c>
    </row>
    <row r="12" spans="1:15" x14ac:dyDescent="0.2">
      <c r="A12" s="164" t="s">
        <v>150</v>
      </c>
      <c r="B12" s="162">
        <f>B11/B5</f>
        <v>1.893780573025856E-2</v>
      </c>
      <c r="C12" s="101">
        <f t="shared" ref="C12:M12" si="3">C11/C5</f>
        <v>2.1813767990289577E-2</v>
      </c>
      <c r="D12" s="101">
        <f t="shared" si="3"/>
        <v>2.0450612644421527E-2</v>
      </c>
      <c r="E12" s="101">
        <f t="shared" si="3"/>
        <v>1.8280516959358655E-2</v>
      </c>
      <c r="F12" s="101">
        <f t="shared" si="3"/>
        <v>1.9105342907964951E-2</v>
      </c>
      <c r="G12" s="101">
        <f t="shared" si="3"/>
        <v>1.9611762060609089E-2</v>
      </c>
      <c r="H12" s="101">
        <f t="shared" si="3"/>
        <v>2.1344195519348269E-2</v>
      </c>
      <c r="I12" s="101">
        <f t="shared" si="3"/>
        <v>2.1438104771438104E-2</v>
      </c>
      <c r="J12" s="101">
        <f t="shared" si="3"/>
        <v>2.044434277871501E-2</v>
      </c>
      <c r="K12" s="101">
        <f t="shared" si="3"/>
        <v>2.0676150434832691E-2</v>
      </c>
      <c r="L12" s="101">
        <f t="shared" si="3"/>
        <v>2.0914738706322211E-2</v>
      </c>
      <c r="M12" s="101">
        <f t="shared" si="3"/>
        <v>1.9991772932949403E-2</v>
      </c>
      <c r="N12" s="285"/>
      <c r="O12" s="341"/>
    </row>
    <row r="13" spans="1:15" s="47" customFormat="1" x14ac:dyDescent="0.2">
      <c r="A13" s="48"/>
      <c r="C13" s="160"/>
      <c r="D13" s="160"/>
      <c r="E13" s="160"/>
      <c r="F13" s="160"/>
      <c r="G13" s="160"/>
      <c r="H13" s="160"/>
      <c r="I13" s="160"/>
      <c r="J13" s="160"/>
      <c r="K13" s="160"/>
      <c r="L13" s="160"/>
      <c r="M13" s="160"/>
      <c r="N13" s="338"/>
      <c r="O13" s="342"/>
    </row>
    <row r="14" spans="1:15" ht="20.100000000000001" customHeight="1" x14ac:dyDescent="0.2">
      <c r="A14" s="168" t="s">
        <v>220</v>
      </c>
      <c r="B14" s="169">
        <v>37497</v>
      </c>
      <c r="C14" s="170">
        <v>36830</v>
      </c>
      <c r="D14" s="170">
        <v>37537</v>
      </c>
      <c r="E14" s="170">
        <v>36411</v>
      </c>
      <c r="F14" s="170">
        <v>28939</v>
      </c>
      <c r="G14" s="170">
        <v>24758</v>
      </c>
      <c r="H14" s="170">
        <v>22739</v>
      </c>
      <c r="I14" s="170">
        <v>22183</v>
      </c>
      <c r="J14" s="170">
        <v>21666</v>
      </c>
      <c r="K14" s="170">
        <v>21051</v>
      </c>
      <c r="L14" s="170">
        <v>20854</v>
      </c>
      <c r="M14" s="170">
        <v>20474</v>
      </c>
      <c r="N14" s="284">
        <f>M14-L14</f>
        <v>-380</v>
      </c>
      <c r="O14" s="343">
        <f>N14/L14</f>
        <v>-1.8221923851539274E-2</v>
      </c>
    </row>
    <row r="15" spans="1:15" x14ac:dyDescent="0.2">
      <c r="A15" s="165" t="s">
        <v>39</v>
      </c>
      <c r="B15" s="163">
        <v>17205</v>
      </c>
      <c r="C15" s="102">
        <v>18237</v>
      </c>
      <c r="D15" s="102">
        <v>17184</v>
      </c>
      <c r="E15" s="102">
        <v>16892</v>
      </c>
      <c r="F15" s="102">
        <v>14676</v>
      </c>
      <c r="G15" s="102">
        <v>13645</v>
      </c>
      <c r="H15" s="102">
        <v>12498</v>
      </c>
      <c r="I15" s="102">
        <v>12288</v>
      </c>
      <c r="J15" s="102">
        <v>11866</v>
      </c>
      <c r="K15" s="102">
        <v>12299</v>
      </c>
      <c r="L15" s="102">
        <v>13334</v>
      </c>
      <c r="M15" s="102">
        <v>14554</v>
      </c>
      <c r="N15" s="287">
        <f>M15-L15</f>
        <v>1220</v>
      </c>
      <c r="O15" s="340">
        <f>N15/L15</f>
        <v>9.1495425228738561E-2</v>
      </c>
    </row>
    <row r="16" spans="1:15" ht="20.100000000000001" customHeight="1" x14ac:dyDescent="0.2"/>
    <row r="20" ht="20.100000000000001" customHeight="1" x14ac:dyDescent="0.2"/>
    <row r="24" ht="20.100000000000001" customHeight="1" x14ac:dyDescent="0.2"/>
    <row r="29" ht="30.75" customHeight="1" x14ac:dyDescent="0.2"/>
  </sheetData>
  <mergeCells count="14">
    <mergeCell ref="A3:A4"/>
    <mergeCell ref="B3:B4"/>
    <mergeCell ref="C3:C4"/>
    <mergeCell ref="D3:D4"/>
    <mergeCell ref="E3:E4"/>
    <mergeCell ref="N3:O3"/>
    <mergeCell ref="F3:F4"/>
    <mergeCell ref="G3:G4"/>
    <mergeCell ref="H3:H4"/>
    <mergeCell ref="I3:I4"/>
    <mergeCell ref="M3:M4"/>
    <mergeCell ref="J3:J4"/>
    <mergeCell ref="K3:K4"/>
    <mergeCell ref="L3:L4"/>
  </mergeCells>
  <hyperlinks>
    <hyperlink ref="O1" location="Contents!A1" display="Back to contents"/>
  </hyperlink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A1:U59"/>
  <sheetViews>
    <sheetView showGridLines="0" zoomScaleNormal="100" workbookViewId="0"/>
  </sheetViews>
  <sheetFormatPr defaultColWidth="11.42578125" defaultRowHeight="12.75" x14ac:dyDescent="0.2"/>
  <cols>
    <col min="1" max="1" customWidth="true" style="11" width="9.28515625" collapsed="false"/>
    <col min="2" max="2" customWidth="true" style="11" width="16.42578125" collapsed="false"/>
    <col min="3" max="7" customWidth="true" style="11" width="9.42578125" collapsed="false"/>
    <col min="8" max="16" bestFit="true" customWidth="true" style="11" width="9.42578125" collapsed="false"/>
    <col min="17" max="19" customWidth="true" style="11" width="9.42578125" collapsed="false"/>
    <col min="20" max="20" customWidth="true" style="11" width="12.28515625" collapsed="false"/>
    <col min="21" max="21" customWidth="true" style="11" width="12.5703125" collapsed="false"/>
    <col min="22" max="252" customWidth="true" style="11" width="11.42578125" collapsed="false"/>
    <col min="253" max="253" customWidth="true" style="11" width="25.0" collapsed="false"/>
    <col min="254" max="16384" style="11" width="11.42578125" collapsed="false"/>
  </cols>
  <sheetData>
    <row r="1" spans="1:21" x14ac:dyDescent="0.2">
      <c r="A1" s="10" t="s">
        <v>363</v>
      </c>
      <c r="B1" s="10"/>
      <c r="J1" s="12"/>
      <c r="O1" s="14"/>
      <c r="P1" s="87"/>
      <c r="Q1" s="87"/>
      <c r="R1" s="87"/>
      <c r="S1" s="87"/>
      <c r="U1" s="159" t="s">
        <v>131</v>
      </c>
    </row>
    <row r="2" spans="1:21" x14ac:dyDescent="0.2">
      <c r="A2" s="14"/>
      <c r="B2" s="14"/>
      <c r="C2" s="14"/>
      <c r="D2" s="14"/>
      <c r="E2" s="14"/>
      <c r="F2" s="14"/>
      <c r="G2" s="14"/>
      <c r="H2" s="14"/>
      <c r="I2" s="14"/>
      <c r="J2" s="14"/>
      <c r="K2" s="14"/>
      <c r="L2" s="14"/>
      <c r="M2" s="14"/>
      <c r="N2" s="14"/>
    </row>
    <row r="3" spans="1:21" x14ac:dyDescent="0.2">
      <c r="A3" s="635" t="s">
        <v>156</v>
      </c>
      <c r="B3" s="635" t="s">
        <v>157</v>
      </c>
      <c r="C3" s="652" t="s">
        <v>190</v>
      </c>
      <c r="D3" s="652" t="s">
        <v>191</v>
      </c>
      <c r="E3" s="652" t="s">
        <v>192</v>
      </c>
      <c r="F3" s="652" t="s">
        <v>193</v>
      </c>
      <c r="G3" s="652" t="s">
        <v>194</v>
      </c>
      <c r="H3" s="635" t="s">
        <v>132</v>
      </c>
      <c r="I3" s="637" t="s">
        <v>133</v>
      </c>
      <c r="J3" s="637" t="s">
        <v>134</v>
      </c>
      <c r="K3" s="637" t="s">
        <v>135</v>
      </c>
      <c r="L3" s="637" t="s">
        <v>136</v>
      </c>
      <c r="M3" s="637" t="s">
        <v>137</v>
      </c>
      <c r="N3" s="637" t="s">
        <v>138</v>
      </c>
      <c r="O3" s="637" t="s">
        <v>139</v>
      </c>
      <c r="P3" s="637" t="s">
        <v>145</v>
      </c>
      <c r="Q3" s="637" t="s">
        <v>261</v>
      </c>
      <c r="R3" s="637" t="s">
        <v>265</v>
      </c>
      <c r="S3" s="637" t="s">
        <v>357</v>
      </c>
      <c r="T3" s="641" t="s">
        <v>358</v>
      </c>
      <c r="U3" s="642"/>
    </row>
    <row r="4" spans="1:21" x14ac:dyDescent="0.2">
      <c r="A4" s="636"/>
      <c r="B4" s="636"/>
      <c r="C4" s="653"/>
      <c r="D4" s="653"/>
      <c r="E4" s="653"/>
      <c r="F4" s="653"/>
      <c r="G4" s="653"/>
      <c r="H4" s="636"/>
      <c r="I4" s="638"/>
      <c r="J4" s="638"/>
      <c r="K4" s="638"/>
      <c r="L4" s="638"/>
      <c r="M4" s="638"/>
      <c r="N4" s="638"/>
      <c r="O4" s="638"/>
      <c r="P4" s="638"/>
      <c r="Q4" s="638"/>
      <c r="R4" s="638"/>
      <c r="S4" s="638"/>
      <c r="T4" s="30" t="s">
        <v>140</v>
      </c>
      <c r="U4" s="33" t="s">
        <v>141</v>
      </c>
    </row>
    <row r="5" spans="1:21" s="152" customFormat="1" ht="25.5" customHeight="1" x14ac:dyDescent="0.2">
      <c r="A5" s="666" t="s">
        <v>160</v>
      </c>
      <c r="B5" s="667"/>
      <c r="C5" s="195">
        <v>52070</v>
      </c>
      <c r="D5" s="195">
        <v>56558</v>
      </c>
      <c r="E5" s="195">
        <v>57292</v>
      </c>
      <c r="F5" s="195">
        <v>60298</v>
      </c>
      <c r="G5" s="195">
        <v>59215</v>
      </c>
      <c r="H5" s="195">
        <v>57240</v>
      </c>
      <c r="I5" s="195">
        <v>57670</v>
      </c>
      <c r="J5" s="195">
        <v>57211</v>
      </c>
      <c r="K5" s="195">
        <v>55633</v>
      </c>
      <c r="L5" s="195">
        <v>45537</v>
      </c>
      <c r="M5" s="195">
        <v>40027</v>
      </c>
      <c r="N5" s="195">
        <v>36825</v>
      </c>
      <c r="O5" s="195">
        <v>35964</v>
      </c>
      <c r="P5" s="195">
        <v>34973</v>
      </c>
      <c r="Q5" s="195">
        <v>34726</v>
      </c>
      <c r="R5" s="345">
        <v>35573</v>
      </c>
      <c r="S5" s="346">
        <v>36465</v>
      </c>
      <c r="T5" s="346">
        <f>S5-R5</f>
        <v>892</v>
      </c>
      <c r="U5" s="349">
        <f>T5/R5</f>
        <v>2.5075197481235767E-2</v>
      </c>
    </row>
    <row r="6" spans="1:21" ht="20.100000000000001" customHeight="1" x14ac:dyDescent="0.2">
      <c r="A6" s="663" t="s">
        <v>40</v>
      </c>
      <c r="B6" s="104" t="s">
        <v>158</v>
      </c>
      <c r="C6" s="38">
        <v>27704</v>
      </c>
      <c r="D6" s="38">
        <v>30158</v>
      </c>
      <c r="E6" s="38">
        <v>29449</v>
      </c>
      <c r="F6" s="38">
        <v>31448</v>
      </c>
      <c r="G6" s="38">
        <v>30505</v>
      </c>
      <c r="H6" s="38">
        <v>29051</v>
      </c>
      <c r="I6" s="38">
        <v>30126</v>
      </c>
      <c r="J6" s="38">
        <v>30649</v>
      </c>
      <c r="K6" s="38">
        <v>29729</v>
      </c>
      <c r="L6" s="38">
        <v>24291</v>
      </c>
      <c r="M6" s="38">
        <v>21910</v>
      </c>
      <c r="N6" s="38">
        <v>20182</v>
      </c>
      <c r="O6" s="38">
        <v>19607</v>
      </c>
      <c r="P6" s="38">
        <v>19249</v>
      </c>
      <c r="Q6" s="38">
        <v>19051</v>
      </c>
      <c r="R6" s="38">
        <v>19438</v>
      </c>
      <c r="S6" s="38">
        <v>19800</v>
      </c>
      <c r="T6" s="345">
        <f>S6-R6</f>
        <v>362</v>
      </c>
      <c r="U6" s="283">
        <f t="shared" ref="U6:U19" si="0">T6/R6</f>
        <v>1.8623315155880234E-2</v>
      </c>
    </row>
    <row r="7" spans="1:21" ht="20.100000000000001" customHeight="1" x14ac:dyDescent="0.2">
      <c r="A7" s="664"/>
      <c r="B7" s="36" t="s">
        <v>214</v>
      </c>
      <c r="C7" s="91">
        <v>1821</v>
      </c>
      <c r="D7" s="91">
        <v>1720</v>
      </c>
      <c r="E7" s="91">
        <v>1801</v>
      </c>
      <c r="F7" s="91">
        <v>1862</v>
      </c>
      <c r="G7" s="91">
        <v>1678</v>
      </c>
      <c r="H7" s="91">
        <v>1568</v>
      </c>
      <c r="I7" s="91">
        <v>1450</v>
      </c>
      <c r="J7" s="91">
        <v>1399</v>
      </c>
      <c r="K7" s="91">
        <v>1225</v>
      </c>
      <c r="L7" s="91">
        <v>1003</v>
      </c>
      <c r="M7" s="91">
        <v>867</v>
      </c>
      <c r="N7" s="91">
        <v>760</v>
      </c>
      <c r="O7" s="91">
        <v>688</v>
      </c>
      <c r="P7" s="91">
        <v>620</v>
      </c>
      <c r="Q7" s="37">
        <v>582</v>
      </c>
      <c r="R7" s="37">
        <v>584</v>
      </c>
      <c r="S7" s="37">
        <v>584</v>
      </c>
      <c r="T7" s="347">
        <f t="shared" ref="T7:T12" si="1">S7-R7</f>
        <v>0</v>
      </c>
      <c r="U7" s="350">
        <f t="shared" si="0"/>
        <v>0</v>
      </c>
    </row>
    <row r="8" spans="1:21" ht="20.100000000000001" customHeight="1" x14ac:dyDescent="0.2">
      <c r="A8" s="664"/>
      <c r="B8" s="34" t="s">
        <v>215</v>
      </c>
      <c r="C8" s="37">
        <v>7208</v>
      </c>
      <c r="D8" s="37">
        <v>7657</v>
      </c>
      <c r="E8" s="37">
        <v>7261</v>
      </c>
      <c r="F8" s="37">
        <v>7647</v>
      </c>
      <c r="G8" s="37">
        <v>7336</v>
      </c>
      <c r="H8" s="37">
        <v>7066</v>
      </c>
      <c r="I8" s="37">
        <v>7411</v>
      </c>
      <c r="J8" s="37">
        <v>7694</v>
      </c>
      <c r="K8" s="37">
        <v>7519</v>
      </c>
      <c r="L8" s="37">
        <v>6089</v>
      </c>
      <c r="M8" s="37">
        <v>4995</v>
      </c>
      <c r="N8" s="37">
        <v>4395</v>
      </c>
      <c r="O8" s="37">
        <v>4306</v>
      </c>
      <c r="P8" s="37">
        <v>4181</v>
      </c>
      <c r="Q8" s="37">
        <v>3902</v>
      </c>
      <c r="R8" s="37">
        <v>3753</v>
      </c>
      <c r="S8" s="37">
        <v>3632</v>
      </c>
      <c r="T8" s="347">
        <f t="shared" si="1"/>
        <v>-121</v>
      </c>
      <c r="U8" s="350">
        <f t="shared" si="0"/>
        <v>-3.2240873967492673E-2</v>
      </c>
    </row>
    <row r="9" spans="1:21" ht="12.75" customHeight="1" x14ac:dyDescent="0.2">
      <c r="A9" s="664"/>
      <c r="B9" s="34" t="s">
        <v>216</v>
      </c>
      <c r="C9" s="37">
        <v>8531</v>
      </c>
      <c r="D9" s="37">
        <v>9394</v>
      </c>
      <c r="E9" s="37">
        <v>8680</v>
      </c>
      <c r="F9" s="37">
        <v>9226</v>
      </c>
      <c r="G9" s="37">
        <v>8832</v>
      </c>
      <c r="H9" s="37">
        <v>8379</v>
      </c>
      <c r="I9" s="37">
        <v>9005</v>
      </c>
      <c r="J9" s="37">
        <v>8986</v>
      </c>
      <c r="K9" s="37">
        <v>8875</v>
      </c>
      <c r="L9" s="37">
        <v>7369</v>
      </c>
      <c r="M9" s="37">
        <v>6868</v>
      </c>
      <c r="N9" s="37">
        <v>6439</v>
      </c>
      <c r="O9" s="37">
        <v>6266</v>
      </c>
      <c r="P9" s="37">
        <v>6225</v>
      </c>
      <c r="Q9" s="37">
        <v>6192</v>
      </c>
      <c r="R9" s="37">
        <v>6268</v>
      </c>
      <c r="S9" s="37">
        <v>6451</v>
      </c>
      <c r="T9" s="347">
        <f t="shared" si="1"/>
        <v>183</v>
      </c>
      <c r="U9" s="350">
        <f t="shared" si="0"/>
        <v>2.9195915762603702E-2</v>
      </c>
    </row>
    <row r="10" spans="1:21" ht="20.100000000000001" customHeight="1" x14ac:dyDescent="0.2">
      <c r="A10" s="664"/>
      <c r="B10" s="34" t="s">
        <v>217</v>
      </c>
      <c r="C10" s="37">
        <v>7070</v>
      </c>
      <c r="D10" s="37">
        <v>8300</v>
      </c>
      <c r="E10" s="37">
        <v>8532</v>
      </c>
      <c r="F10" s="37">
        <v>9320</v>
      </c>
      <c r="G10" s="37">
        <v>9210</v>
      </c>
      <c r="H10" s="37">
        <v>8645</v>
      </c>
      <c r="I10" s="37">
        <v>9008</v>
      </c>
      <c r="J10" s="37">
        <v>9078</v>
      </c>
      <c r="K10" s="37">
        <v>8698</v>
      </c>
      <c r="L10" s="37">
        <v>7158</v>
      </c>
      <c r="M10" s="37">
        <v>6551</v>
      </c>
      <c r="N10" s="37">
        <v>6119</v>
      </c>
      <c r="O10" s="37">
        <v>5781</v>
      </c>
      <c r="P10" s="37">
        <v>5688</v>
      </c>
      <c r="Q10" s="37">
        <v>5708</v>
      </c>
      <c r="R10" s="37">
        <v>6052</v>
      </c>
      <c r="S10" s="37">
        <v>6168</v>
      </c>
      <c r="T10" s="347">
        <f t="shared" si="1"/>
        <v>116</v>
      </c>
      <c r="U10" s="350">
        <f t="shared" si="0"/>
        <v>1.9167217448777262E-2</v>
      </c>
    </row>
    <row r="11" spans="1:21" ht="12.75" customHeight="1" x14ac:dyDescent="0.2">
      <c r="A11" s="664"/>
      <c r="B11" s="34" t="s">
        <v>189</v>
      </c>
      <c r="C11" s="37">
        <v>1903</v>
      </c>
      <c r="D11" s="37">
        <v>1961</v>
      </c>
      <c r="E11" s="37">
        <v>2050</v>
      </c>
      <c r="F11" s="37">
        <v>2344</v>
      </c>
      <c r="G11" s="37">
        <v>2324</v>
      </c>
      <c r="H11" s="37">
        <v>2223</v>
      </c>
      <c r="I11" s="37">
        <v>2175</v>
      </c>
      <c r="J11" s="37">
        <v>2450</v>
      </c>
      <c r="K11" s="37">
        <v>2303</v>
      </c>
      <c r="L11" s="37">
        <v>1887</v>
      </c>
      <c r="M11" s="37">
        <v>1815</v>
      </c>
      <c r="N11" s="37">
        <v>1719</v>
      </c>
      <c r="O11" s="37">
        <v>1809</v>
      </c>
      <c r="P11" s="37">
        <v>1762</v>
      </c>
      <c r="Q11" s="37">
        <v>1852</v>
      </c>
      <c r="R11" s="37">
        <v>1900</v>
      </c>
      <c r="S11" s="37">
        <v>1979</v>
      </c>
      <c r="T11" s="347">
        <f t="shared" si="1"/>
        <v>79</v>
      </c>
      <c r="U11" s="350">
        <f t="shared" si="0"/>
        <v>4.1578947368421056E-2</v>
      </c>
    </row>
    <row r="12" spans="1:21" ht="20.100000000000001" customHeight="1" x14ac:dyDescent="0.2">
      <c r="A12" s="665"/>
      <c r="B12" s="35" t="s">
        <v>218</v>
      </c>
      <c r="C12" s="103">
        <v>1171</v>
      </c>
      <c r="D12" s="103">
        <v>1126</v>
      </c>
      <c r="E12" s="103">
        <v>1125</v>
      </c>
      <c r="F12" s="103">
        <v>1049</v>
      </c>
      <c r="G12" s="103">
        <v>1125</v>
      </c>
      <c r="H12" s="103">
        <v>1170</v>
      </c>
      <c r="I12" s="103">
        <v>1077</v>
      </c>
      <c r="J12" s="103">
        <v>1042</v>
      </c>
      <c r="K12" s="103">
        <v>1109</v>
      </c>
      <c r="L12" s="103">
        <v>785</v>
      </c>
      <c r="M12" s="103">
        <v>814</v>
      </c>
      <c r="N12" s="103">
        <v>750</v>
      </c>
      <c r="O12" s="103">
        <v>757</v>
      </c>
      <c r="P12" s="103">
        <v>773</v>
      </c>
      <c r="Q12" s="37">
        <v>815</v>
      </c>
      <c r="R12" s="37">
        <v>881</v>
      </c>
      <c r="S12" s="37">
        <v>986</v>
      </c>
      <c r="T12" s="347">
        <f t="shared" si="1"/>
        <v>105</v>
      </c>
      <c r="U12" s="350">
        <f t="shared" si="0"/>
        <v>0.1191827468785471</v>
      </c>
    </row>
    <row r="13" spans="1:21" ht="20.100000000000001" customHeight="1" x14ac:dyDescent="0.2">
      <c r="A13" s="663" t="s">
        <v>41</v>
      </c>
      <c r="B13" s="104" t="s">
        <v>159</v>
      </c>
      <c r="C13" s="38">
        <v>24366</v>
      </c>
      <c r="D13" s="38">
        <v>26400</v>
      </c>
      <c r="E13" s="38">
        <v>27843</v>
      </c>
      <c r="F13" s="38">
        <v>28850</v>
      </c>
      <c r="G13" s="38">
        <v>28710</v>
      </c>
      <c r="H13" s="38">
        <v>28189</v>
      </c>
      <c r="I13" s="38">
        <v>27544</v>
      </c>
      <c r="J13" s="38">
        <v>26562</v>
      </c>
      <c r="K13" s="38">
        <v>25904</v>
      </c>
      <c r="L13" s="38">
        <v>21246</v>
      </c>
      <c r="M13" s="38">
        <v>18117</v>
      </c>
      <c r="N13" s="38">
        <v>16643</v>
      </c>
      <c r="O13" s="38">
        <v>16357</v>
      </c>
      <c r="P13" s="38">
        <v>15724</v>
      </c>
      <c r="Q13" s="38">
        <v>15675</v>
      </c>
      <c r="R13" s="38">
        <v>16135</v>
      </c>
      <c r="S13" s="38">
        <v>16665</v>
      </c>
      <c r="T13" s="345">
        <f>S13-R13</f>
        <v>530</v>
      </c>
      <c r="U13" s="283">
        <f t="shared" si="0"/>
        <v>3.284784629687016E-2</v>
      </c>
    </row>
    <row r="14" spans="1:21" ht="20.100000000000001" customHeight="1" x14ac:dyDescent="0.2">
      <c r="A14" s="664"/>
      <c r="B14" s="36" t="s">
        <v>214</v>
      </c>
      <c r="C14" s="91">
        <v>2584</v>
      </c>
      <c r="D14" s="91">
        <v>2757</v>
      </c>
      <c r="E14" s="91">
        <v>2912</v>
      </c>
      <c r="F14" s="91">
        <v>2897</v>
      </c>
      <c r="G14" s="91">
        <v>2853</v>
      </c>
      <c r="H14" s="91">
        <v>2752</v>
      </c>
      <c r="I14" s="91">
        <v>2633</v>
      </c>
      <c r="J14" s="91">
        <v>2330</v>
      </c>
      <c r="K14" s="91">
        <v>2150</v>
      </c>
      <c r="L14" s="91">
        <v>1605</v>
      </c>
      <c r="M14" s="91">
        <v>1071</v>
      </c>
      <c r="N14" s="91">
        <v>1028</v>
      </c>
      <c r="O14" s="91">
        <v>1001</v>
      </c>
      <c r="P14" s="91">
        <v>900</v>
      </c>
      <c r="Q14" s="37">
        <v>826</v>
      </c>
      <c r="R14" s="37">
        <v>757</v>
      </c>
      <c r="S14" s="37">
        <v>735</v>
      </c>
      <c r="T14" s="347">
        <f t="shared" ref="T14:T19" si="2">S14-R14</f>
        <v>-22</v>
      </c>
      <c r="U14" s="350">
        <f t="shared" si="0"/>
        <v>-2.9062087186261559E-2</v>
      </c>
    </row>
    <row r="15" spans="1:21" ht="20.100000000000001" customHeight="1" x14ac:dyDescent="0.2">
      <c r="A15" s="664"/>
      <c r="B15" s="34" t="s">
        <v>215</v>
      </c>
      <c r="C15" s="37">
        <v>7265</v>
      </c>
      <c r="D15" s="37">
        <v>7856</v>
      </c>
      <c r="E15" s="37">
        <v>8598</v>
      </c>
      <c r="F15" s="37">
        <v>9003</v>
      </c>
      <c r="G15" s="37">
        <v>9247</v>
      </c>
      <c r="H15" s="37">
        <v>9133</v>
      </c>
      <c r="I15" s="37">
        <v>9303</v>
      </c>
      <c r="J15" s="37">
        <v>9034</v>
      </c>
      <c r="K15" s="37">
        <v>8695</v>
      </c>
      <c r="L15" s="37">
        <v>6972</v>
      </c>
      <c r="M15" s="37">
        <v>5560</v>
      </c>
      <c r="N15" s="37">
        <v>4715</v>
      </c>
      <c r="O15" s="37">
        <v>4517</v>
      </c>
      <c r="P15" s="37">
        <v>4202</v>
      </c>
      <c r="Q15" s="37">
        <v>4050</v>
      </c>
      <c r="R15" s="37">
        <v>3938</v>
      </c>
      <c r="S15" s="37">
        <v>3918</v>
      </c>
      <c r="T15" s="347">
        <f t="shared" si="2"/>
        <v>-20</v>
      </c>
      <c r="U15" s="350">
        <f t="shared" si="0"/>
        <v>-5.0787201625190452E-3</v>
      </c>
    </row>
    <row r="16" spans="1:21" ht="12.75" customHeight="1" x14ac:dyDescent="0.2">
      <c r="A16" s="664"/>
      <c r="B16" s="34" t="s">
        <v>216</v>
      </c>
      <c r="C16" s="37">
        <v>6986</v>
      </c>
      <c r="D16" s="37">
        <v>7397</v>
      </c>
      <c r="E16" s="37">
        <v>7571</v>
      </c>
      <c r="F16" s="37">
        <v>7573</v>
      </c>
      <c r="G16" s="37">
        <v>7390</v>
      </c>
      <c r="H16" s="37">
        <v>7192</v>
      </c>
      <c r="I16" s="37">
        <v>7201</v>
      </c>
      <c r="J16" s="37">
        <v>6972</v>
      </c>
      <c r="K16" s="37">
        <v>6875</v>
      </c>
      <c r="L16" s="37">
        <v>5969</v>
      </c>
      <c r="M16" s="37">
        <v>5385</v>
      </c>
      <c r="N16" s="37">
        <v>5094</v>
      </c>
      <c r="O16" s="37">
        <v>5091</v>
      </c>
      <c r="P16" s="37">
        <v>4904</v>
      </c>
      <c r="Q16" s="37">
        <v>4967</v>
      </c>
      <c r="R16" s="37">
        <v>5222</v>
      </c>
      <c r="S16" s="37">
        <v>5516</v>
      </c>
      <c r="T16" s="347">
        <f t="shared" si="2"/>
        <v>294</v>
      </c>
      <c r="U16" s="350">
        <f t="shared" si="0"/>
        <v>5.6300268096514748E-2</v>
      </c>
    </row>
    <row r="17" spans="1:21" ht="20.100000000000001" customHeight="1" x14ac:dyDescent="0.2">
      <c r="A17" s="664"/>
      <c r="B17" s="34" t="s">
        <v>217</v>
      </c>
      <c r="C17" s="37">
        <v>5760</v>
      </c>
      <c r="D17" s="37">
        <v>6517</v>
      </c>
      <c r="E17" s="37">
        <v>6905</v>
      </c>
      <c r="F17" s="37">
        <v>7296</v>
      </c>
      <c r="G17" s="37">
        <v>7104</v>
      </c>
      <c r="H17" s="37">
        <v>6821</v>
      </c>
      <c r="I17" s="37">
        <v>6359</v>
      </c>
      <c r="J17" s="37">
        <v>6135</v>
      </c>
      <c r="K17" s="37">
        <v>6021</v>
      </c>
      <c r="L17" s="37">
        <v>4943</v>
      </c>
      <c r="M17" s="37">
        <v>4442</v>
      </c>
      <c r="N17" s="37">
        <v>4161</v>
      </c>
      <c r="O17" s="37">
        <v>4064</v>
      </c>
      <c r="P17" s="37">
        <v>4032</v>
      </c>
      <c r="Q17" s="37">
        <v>4137</v>
      </c>
      <c r="R17" s="37">
        <v>4352</v>
      </c>
      <c r="S17" s="37">
        <v>4615</v>
      </c>
      <c r="T17" s="347">
        <f t="shared" si="2"/>
        <v>263</v>
      </c>
      <c r="U17" s="350">
        <f t="shared" si="0"/>
        <v>6.0431985294117647E-2</v>
      </c>
    </row>
    <row r="18" spans="1:21" ht="12.75" customHeight="1" x14ac:dyDescent="0.2">
      <c r="A18" s="664"/>
      <c r="B18" s="34" t="s">
        <v>189</v>
      </c>
      <c r="C18" s="37">
        <v>1073</v>
      </c>
      <c r="D18" s="37">
        <v>1209</v>
      </c>
      <c r="E18" s="37">
        <v>1218</v>
      </c>
      <c r="F18" s="37">
        <v>1394</v>
      </c>
      <c r="G18" s="37">
        <v>1440</v>
      </c>
      <c r="H18" s="37">
        <v>1534</v>
      </c>
      <c r="I18" s="37">
        <v>1393</v>
      </c>
      <c r="J18" s="37">
        <v>1387</v>
      </c>
      <c r="K18" s="37">
        <v>1509</v>
      </c>
      <c r="L18" s="37">
        <v>1266</v>
      </c>
      <c r="M18" s="37">
        <v>1196</v>
      </c>
      <c r="N18" s="37">
        <v>1189</v>
      </c>
      <c r="O18" s="37">
        <v>1207</v>
      </c>
      <c r="P18" s="37">
        <v>1182</v>
      </c>
      <c r="Q18" s="37">
        <v>1197</v>
      </c>
      <c r="R18" s="37">
        <v>1321</v>
      </c>
      <c r="S18" s="37">
        <v>1293</v>
      </c>
      <c r="T18" s="347">
        <f t="shared" si="2"/>
        <v>-28</v>
      </c>
      <c r="U18" s="350">
        <f t="shared" si="0"/>
        <v>-2.1196063588190765E-2</v>
      </c>
    </row>
    <row r="19" spans="1:21" ht="20.100000000000001" customHeight="1" x14ac:dyDescent="0.2">
      <c r="A19" s="665"/>
      <c r="B19" s="35" t="s">
        <v>218</v>
      </c>
      <c r="C19" s="103">
        <v>698</v>
      </c>
      <c r="D19" s="103">
        <v>664</v>
      </c>
      <c r="E19" s="103">
        <v>639</v>
      </c>
      <c r="F19" s="103">
        <v>687</v>
      </c>
      <c r="G19" s="103">
        <v>676</v>
      </c>
      <c r="H19" s="103">
        <v>757</v>
      </c>
      <c r="I19" s="103">
        <v>655</v>
      </c>
      <c r="J19" s="103">
        <v>704</v>
      </c>
      <c r="K19" s="103">
        <v>654</v>
      </c>
      <c r="L19" s="103">
        <v>491</v>
      </c>
      <c r="M19" s="103">
        <v>463</v>
      </c>
      <c r="N19" s="103">
        <v>456</v>
      </c>
      <c r="O19" s="103">
        <v>477</v>
      </c>
      <c r="P19" s="103">
        <v>504</v>
      </c>
      <c r="Q19" s="103">
        <v>498</v>
      </c>
      <c r="R19" s="103">
        <v>545</v>
      </c>
      <c r="S19" s="103">
        <v>588</v>
      </c>
      <c r="T19" s="348">
        <f t="shared" si="2"/>
        <v>43</v>
      </c>
      <c r="U19" s="351">
        <f t="shared" si="0"/>
        <v>7.8899082568807344E-2</v>
      </c>
    </row>
    <row r="21" spans="1:21" x14ac:dyDescent="0.2">
      <c r="A21" s="10" t="s">
        <v>364</v>
      </c>
    </row>
    <row r="23" spans="1:21" x14ac:dyDescent="0.2">
      <c r="A23" s="635" t="s">
        <v>156</v>
      </c>
      <c r="B23" s="635" t="s">
        <v>157</v>
      </c>
      <c r="C23" s="652" t="s">
        <v>190</v>
      </c>
      <c r="D23" s="652" t="s">
        <v>191</v>
      </c>
      <c r="E23" s="652" t="s">
        <v>192</v>
      </c>
      <c r="F23" s="652" t="s">
        <v>193</v>
      </c>
      <c r="G23" s="652" t="s">
        <v>194</v>
      </c>
      <c r="H23" s="635" t="s">
        <v>132</v>
      </c>
      <c r="I23" s="637" t="s">
        <v>133</v>
      </c>
      <c r="J23" s="637" t="s">
        <v>134</v>
      </c>
      <c r="K23" s="637" t="s">
        <v>135</v>
      </c>
      <c r="L23" s="637" t="s">
        <v>136</v>
      </c>
      <c r="M23" s="637" t="s">
        <v>137</v>
      </c>
      <c r="N23" s="637" t="s">
        <v>138</v>
      </c>
      <c r="O23" s="637" t="s">
        <v>139</v>
      </c>
      <c r="P23" s="637" t="s">
        <v>145</v>
      </c>
      <c r="Q23" s="637" t="s">
        <v>261</v>
      </c>
      <c r="R23" s="637" t="s">
        <v>265</v>
      </c>
      <c r="S23" s="637" t="s">
        <v>357</v>
      </c>
    </row>
    <row r="24" spans="1:21" x14ac:dyDescent="0.2">
      <c r="A24" s="636"/>
      <c r="B24" s="636"/>
      <c r="C24" s="653"/>
      <c r="D24" s="653"/>
      <c r="E24" s="653"/>
      <c r="F24" s="653"/>
      <c r="G24" s="653"/>
      <c r="H24" s="636"/>
      <c r="I24" s="638"/>
      <c r="J24" s="638"/>
      <c r="K24" s="638"/>
      <c r="L24" s="638"/>
      <c r="M24" s="638"/>
      <c r="N24" s="638"/>
      <c r="O24" s="638"/>
      <c r="P24" s="638"/>
      <c r="Q24" s="638"/>
      <c r="R24" s="638"/>
      <c r="S24" s="638"/>
    </row>
    <row r="25" spans="1:21" ht="20.100000000000001" customHeight="1" x14ac:dyDescent="0.2">
      <c r="A25" s="663" t="s">
        <v>40</v>
      </c>
      <c r="B25" s="104" t="s">
        <v>158</v>
      </c>
      <c r="C25" s="115">
        <f>C6/C$6</f>
        <v>1</v>
      </c>
      <c r="D25" s="115">
        <f t="shared" ref="D25:P25" si="3">D6/D$6</f>
        <v>1</v>
      </c>
      <c r="E25" s="115">
        <f t="shared" si="3"/>
        <v>1</v>
      </c>
      <c r="F25" s="115">
        <f t="shared" si="3"/>
        <v>1</v>
      </c>
      <c r="G25" s="115">
        <f t="shared" si="3"/>
        <v>1</v>
      </c>
      <c r="H25" s="115">
        <f t="shared" si="3"/>
        <v>1</v>
      </c>
      <c r="I25" s="115">
        <f t="shared" si="3"/>
        <v>1</v>
      </c>
      <c r="J25" s="115">
        <f t="shared" si="3"/>
        <v>1</v>
      </c>
      <c r="K25" s="115">
        <f t="shared" si="3"/>
        <v>1</v>
      </c>
      <c r="L25" s="115">
        <f t="shared" si="3"/>
        <v>1</v>
      </c>
      <c r="M25" s="115">
        <f t="shared" si="3"/>
        <v>1</v>
      </c>
      <c r="N25" s="115">
        <f t="shared" si="3"/>
        <v>1</v>
      </c>
      <c r="O25" s="115">
        <f t="shared" si="3"/>
        <v>1</v>
      </c>
      <c r="P25" s="121">
        <f t="shared" si="3"/>
        <v>1</v>
      </c>
      <c r="Q25" s="121">
        <f t="shared" ref="Q25:R31" si="4">Q6/Q$6</f>
        <v>1</v>
      </c>
      <c r="R25" s="121">
        <f t="shared" si="4"/>
        <v>1</v>
      </c>
      <c r="S25" s="121">
        <f t="shared" ref="S25" si="5">S6/S$6</f>
        <v>1</v>
      </c>
      <c r="T25"/>
      <c r="U25"/>
    </row>
    <row r="26" spans="1:21" ht="20.100000000000001" customHeight="1" x14ac:dyDescent="0.2">
      <c r="A26" s="664"/>
      <c r="B26" s="36" t="s">
        <v>214</v>
      </c>
      <c r="C26" s="116">
        <f>C7/C$6</f>
        <v>6.5730580421599766E-2</v>
      </c>
      <c r="D26" s="116">
        <f t="shared" ref="D26:P26" si="6">D7/D$6</f>
        <v>5.70329597453412E-2</v>
      </c>
      <c r="E26" s="116">
        <f t="shared" si="6"/>
        <v>6.1156575775068764E-2</v>
      </c>
      <c r="F26" s="116">
        <f t="shared" si="6"/>
        <v>5.9208852709234289E-2</v>
      </c>
      <c r="G26" s="116">
        <f t="shared" si="6"/>
        <v>5.5007375840026226E-2</v>
      </c>
      <c r="H26" s="116">
        <f t="shared" si="6"/>
        <v>5.397404564386768E-2</v>
      </c>
      <c r="I26" s="116">
        <f t="shared" si="6"/>
        <v>4.8131182367390293E-2</v>
      </c>
      <c r="J26" s="116">
        <f t="shared" si="6"/>
        <v>4.5645861202649352E-2</v>
      </c>
      <c r="K26" s="116">
        <f t="shared" si="6"/>
        <v>4.1205556863668474E-2</v>
      </c>
      <c r="L26" s="116">
        <f t="shared" si="6"/>
        <v>4.1291013132435883E-2</v>
      </c>
      <c r="M26" s="116">
        <f t="shared" si="6"/>
        <v>3.9570972158831583E-2</v>
      </c>
      <c r="N26" s="116">
        <f t="shared" si="6"/>
        <v>3.7657318402536916E-2</v>
      </c>
      <c r="O26" s="116">
        <f t="shared" si="6"/>
        <v>3.5089508848880499E-2</v>
      </c>
      <c r="P26" s="119">
        <f t="shared" si="6"/>
        <v>3.220946542677542E-2</v>
      </c>
      <c r="Q26" s="119">
        <f t="shared" si="4"/>
        <v>3.0549577450002623E-2</v>
      </c>
      <c r="R26" s="119">
        <f t="shared" si="4"/>
        <v>3.0044243234900708E-2</v>
      </c>
      <c r="S26" s="119">
        <f t="shared" ref="S26" si="7">S7/S$6</f>
        <v>2.9494949494949494E-2</v>
      </c>
      <c r="T26"/>
      <c r="U26"/>
    </row>
    <row r="27" spans="1:21" ht="20.100000000000001" customHeight="1" x14ac:dyDescent="0.2">
      <c r="A27" s="664"/>
      <c r="B27" s="34" t="s">
        <v>215</v>
      </c>
      <c r="C27" s="117">
        <f t="shared" ref="C27:P30" si="8">C8/C$6</f>
        <v>0.26017903551833671</v>
      </c>
      <c r="D27" s="117">
        <f t="shared" si="8"/>
        <v>0.25389614695934742</v>
      </c>
      <c r="E27" s="117">
        <f t="shared" si="8"/>
        <v>0.24656185269448877</v>
      </c>
      <c r="F27" s="117">
        <f t="shared" si="8"/>
        <v>0.2431633172220809</v>
      </c>
      <c r="G27" s="117">
        <f t="shared" si="8"/>
        <v>0.24048516636616948</v>
      </c>
      <c r="H27" s="117">
        <f t="shared" si="8"/>
        <v>0.24322742762727617</v>
      </c>
      <c r="I27" s="117">
        <f t="shared" si="8"/>
        <v>0.24600013277567551</v>
      </c>
      <c r="J27" s="117">
        <f t="shared" si="8"/>
        <v>0.2510359228686091</v>
      </c>
      <c r="K27" s="117">
        <f t="shared" si="8"/>
        <v>0.25291802616973325</v>
      </c>
      <c r="L27" s="117">
        <f t="shared" si="8"/>
        <v>0.2506689720472603</v>
      </c>
      <c r="M27" s="117">
        <f t="shared" si="8"/>
        <v>0.22797809219534459</v>
      </c>
      <c r="N27" s="117">
        <f t="shared" si="8"/>
        <v>0.21776830839361808</v>
      </c>
      <c r="O27" s="117">
        <f t="shared" si="8"/>
        <v>0.21961544346406894</v>
      </c>
      <c r="P27" s="101">
        <f t="shared" si="8"/>
        <v>0.21720608862798069</v>
      </c>
      <c r="Q27" s="101">
        <f t="shared" si="4"/>
        <v>0.20481864469056743</v>
      </c>
      <c r="R27" s="101">
        <f t="shared" si="4"/>
        <v>0.19307541928181912</v>
      </c>
      <c r="S27" s="101">
        <f t="shared" ref="S27" si="9">S8/S$6</f>
        <v>0.18343434343434342</v>
      </c>
      <c r="T27"/>
      <c r="U27"/>
    </row>
    <row r="28" spans="1:21" ht="12.75" customHeight="1" x14ac:dyDescent="0.2">
      <c r="A28" s="664"/>
      <c r="B28" s="34" t="s">
        <v>216</v>
      </c>
      <c r="C28" s="117">
        <f t="shared" si="8"/>
        <v>0.30793387236500147</v>
      </c>
      <c r="D28" s="117">
        <f t="shared" si="8"/>
        <v>0.31149280456263678</v>
      </c>
      <c r="E28" s="117">
        <f t="shared" si="8"/>
        <v>0.29474685048728311</v>
      </c>
      <c r="F28" s="117">
        <f t="shared" si="8"/>
        <v>0.29337318748410074</v>
      </c>
      <c r="G28" s="117">
        <f t="shared" si="8"/>
        <v>0.28952630716276018</v>
      </c>
      <c r="H28" s="117">
        <f t="shared" si="8"/>
        <v>0.28842380640941789</v>
      </c>
      <c r="I28" s="117">
        <f t="shared" si="8"/>
        <v>0.29891123946093073</v>
      </c>
      <c r="J28" s="117">
        <f t="shared" si="8"/>
        <v>0.29319064243531601</v>
      </c>
      <c r="K28" s="117">
        <f t="shared" si="8"/>
        <v>0.2985300548286185</v>
      </c>
      <c r="L28" s="117">
        <f t="shared" si="8"/>
        <v>0.30336338561607179</v>
      </c>
      <c r="M28" s="117">
        <f t="shared" si="8"/>
        <v>0.31346417161113649</v>
      </c>
      <c r="N28" s="117">
        <f t="shared" si="8"/>
        <v>0.31904667525517788</v>
      </c>
      <c r="O28" s="117">
        <f t="shared" si="8"/>
        <v>0.31957974192890293</v>
      </c>
      <c r="P28" s="101">
        <f t="shared" si="8"/>
        <v>0.32339342303496288</v>
      </c>
      <c r="Q28" s="101">
        <f t="shared" si="4"/>
        <v>0.32502230854023412</v>
      </c>
      <c r="R28" s="101">
        <f t="shared" si="4"/>
        <v>0.32246115855540691</v>
      </c>
      <c r="S28" s="101">
        <f t="shared" ref="S28" si="10">S9/S$6</f>
        <v>0.32580808080808082</v>
      </c>
      <c r="T28" s="223"/>
      <c r="U28"/>
    </row>
    <row r="29" spans="1:21" ht="20.100000000000001" customHeight="1" x14ac:dyDescent="0.2">
      <c r="A29" s="664"/>
      <c r="B29" s="34" t="s">
        <v>217</v>
      </c>
      <c r="C29" s="117">
        <f t="shared" si="8"/>
        <v>0.25519780537106557</v>
      </c>
      <c r="D29" s="117">
        <f t="shared" si="8"/>
        <v>0.27521718946879764</v>
      </c>
      <c r="E29" s="117">
        <f t="shared" si="8"/>
        <v>0.28972121294441239</v>
      </c>
      <c r="F29" s="117">
        <f t="shared" si="8"/>
        <v>0.29636224879165607</v>
      </c>
      <c r="G29" s="117">
        <f t="shared" si="8"/>
        <v>0.30191771840681858</v>
      </c>
      <c r="H29" s="117">
        <f t="shared" si="8"/>
        <v>0.29758011772400261</v>
      </c>
      <c r="I29" s="117">
        <f t="shared" si="8"/>
        <v>0.29901082121755296</v>
      </c>
      <c r="J29" s="117">
        <f t="shared" si="8"/>
        <v>0.29619237169238799</v>
      </c>
      <c r="K29" s="117">
        <f t="shared" si="8"/>
        <v>0.29257627232668437</v>
      </c>
      <c r="L29" s="117">
        <f t="shared" si="8"/>
        <v>0.29467704087933805</v>
      </c>
      <c r="M29" s="117">
        <f t="shared" si="8"/>
        <v>0.2989958922866271</v>
      </c>
      <c r="N29" s="117">
        <f t="shared" si="8"/>
        <v>0.30319096224358338</v>
      </c>
      <c r="O29" s="117">
        <f t="shared" si="8"/>
        <v>0.29484367827816599</v>
      </c>
      <c r="P29" s="101">
        <f t="shared" si="8"/>
        <v>0.29549586991532029</v>
      </c>
      <c r="Q29" s="101">
        <f t="shared" si="4"/>
        <v>0.29961681801480239</v>
      </c>
      <c r="R29" s="101">
        <f t="shared" si="4"/>
        <v>0.3113489042082519</v>
      </c>
      <c r="S29" s="101">
        <f t="shared" ref="S29" si="11">S10/S$6</f>
        <v>0.31151515151515152</v>
      </c>
      <c r="T29"/>
      <c r="U29"/>
    </row>
    <row r="30" spans="1:21" ht="12.75" customHeight="1" x14ac:dyDescent="0.2">
      <c r="A30" s="664"/>
      <c r="B30" s="34" t="s">
        <v>189</v>
      </c>
      <c r="C30" s="117">
        <f t="shared" si="8"/>
        <v>6.8690441813456543E-2</v>
      </c>
      <c r="D30" s="117">
        <f t="shared" si="8"/>
        <v>6.5024205849194244E-2</v>
      </c>
      <c r="E30" s="117">
        <f t="shared" si="8"/>
        <v>6.9611871370844514E-2</v>
      </c>
      <c r="F30" s="117">
        <f t="shared" si="8"/>
        <v>7.4535741541592468E-2</v>
      </c>
      <c r="G30" s="117">
        <f t="shared" si="8"/>
        <v>7.6184232093099491E-2</v>
      </c>
      <c r="H30" s="117">
        <f t="shared" si="8"/>
        <v>7.652060170045781E-2</v>
      </c>
      <c r="I30" s="117">
        <f t="shared" si="8"/>
        <v>7.2196773551085447E-2</v>
      </c>
      <c r="J30" s="117">
        <f t="shared" si="8"/>
        <v>7.9937355215504588E-2</v>
      </c>
      <c r="K30" s="117">
        <f t="shared" si="8"/>
        <v>7.7466446903696723E-2</v>
      </c>
      <c r="L30" s="117">
        <f t="shared" si="8"/>
        <v>7.768309250339632E-2</v>
      </c>
      <c r="M30" s="117">
        <f t="shared" si="8"/>
        <v>8.283888635326335E-2</v>
      </c>
      <c r="N30" s="117">
        <f t="shared" si="8"/>
        <v>8.5174908334159152E-2</v>
      </c>
      <c r="O30" s="117">
        <f t="shared" si="8"/>
        <v>9.2262967307594229E-2</v>
      </c>
      <c r="P30" s="101">
        <f t="shared" si="8"/>
        <v>9.1537222712868196E-2</v>
      </c>
      <c r="Q30" s="101">
        <f t="shared" si="4"/>
        <v>9.721274473780904E-2</v>
      </c>
      <c r="R30" s="101">
        <f t="shared" si="4"/>
        <v>9.774668175738245E-2</v>
      </c>
      <c r="S30" s="101">
        <f t="shared" ref="S30" si="12">S11/S$6</f>
        <v>9.9949494949494955E-2</v>
      </c>
      <c r="T30"/>
      <c r="U30"/>
    </row>
    <row r="31" spans="1:21" ht="20.100000000000001" customHeight="1" x14ac:dyDescent="0.2">
      <c r="A31" s="665"/>
      <c r="B31" s="35" t="s">
        <v>218</v>
      </c>
      <c r="C31" s="118">
        <f>C12/C$6</f>
        <v>4.2268264510539992E-2</v>
      </c>
      <c r="D31" s="118">
        <f t="shared" ref="D31:P31" si="13">D12/D$6</f>
        <v>3.7336693414682674E-2</v>
      </c>
      <c r="E31" s="118">
        <f t="shared" si="13"/>
        <v>3.8201636727902478E-2</v>
      </c>
      <c r="F31" s="118">
        <f t="shared" si="13"/>
        <v>3.3356652251335536E-2</v>
      </c>
      <c r="G31" s="118">
        <f t="shared" si="13"/>
        <v>3.6879200131126041E-2</v>
      </c>
      <c r="H31" s="118">
        <f t="shared" si="13"/>
        <v>4.0274000894977798E-2</v>
      </c>
      <c r="I31" s="118">
        <f t="shared" si="13"/>
        <v>3.5749850627365069E-2</v>
      </c>
      <c r="J31" s="118">
        <f t="shared" si="13"/>
        <v>3.3997846585532968E-2</v>
      </c>
      <c r="K31" s="118">
        <f t="shared" si="13"/>
        <v>3.730364290759864E-2</v>
      </c>
      <c r="L31" s="118">
        <f t="shared" si="13"/>
        <v>3.2316495821497676E-2</v>
      </c>
      <c r="M31" s="118">
        <f t="shared" si="13"/>
        <v>3.7151985394796895E-2</v>
      </c>
      <c r="N31" s="118">
        <f t="shared" si="13"/>
        <v>3.7161827370924584E-2</v>
      </c>
      <c r="O31" s="118">
        <f t="shared" si="13"/>
        <v>3.8608660172387413E-2</v>
      </c>
      <c r="P31" s="120">
        <f t="shared" si="13"/>
        <v>4.0157930282092573E-2</v>
      </c>
      <c r="Q31" s="120">
        <f t="shared" si="4"/>
        <v>4.2779906566584432E-2</v>
      </c>
      <c r="R31" s="120">
        <f t="shared" si="4"/>
        <v>4.5323592962238916E-2</v>
      </c>
      <c r="S31" s="120">
        <f t="shared" ref="S31" si="14">S12/S$6</f>
        <v>4.9797979797979799E-2</v>
      </c>
      <c r="T31"/>
      <c r="U31"/>
    </row>
    <row r="32" spans="1:21" ht="20.100000000000001" customHeight="1" x14ac:dyDescent="0.2">
      <c r="A32" s="663" t="s">
        <v>41</v>
      </c>
      <c r="B32" s="104" t="s">
        <v>159</v>
      </c>
      <c r="C32" s="115">
        <f>C13/C$13</f>
        <v>1</v>
      </c>
      <c r="D32" s="115">
        <f t="shared" ref="D32:P32" si="15">D13/D$13</f>
        <v>1</v>
      </c>
      <c r="E32" s="115">
        <f t="shared" si="15"/>
        <v>1</v>
      </c>
      <c r="F32" s="115">
        <f t="shared" si="15"/>
        <v>1</v>
      </c>
      <c r="G32" s="115">
        <f t="shared" si="15"/>
        <v>1</v>
      </c>
      <c r="H32" s="115">
        <f t="shared" si="15"/>
        <v>1</v>
      </c>
      <c r="I32" s="115">
        <f t="shared" si="15"/>
        <v>1</v>
      </c>
      <c r="J32" s="115">
        <f t="shared" si="15"/>
        <v>1</v>
      </c>
      <c r="K32" s="115">
        <f t="shared" si="15"/>
        <v>1</v>
      </c>
      <c r="L32" s="115">
        <f t="shared" si="15"/>
        <v>1</v>
      </c>
      <c r="M32" s="115">
        <f t="shared" si="15"/>
        <v>1</v>
      </c>
      <c r="N32" s="115">
        <f t="shared" si="15"/>
        <v>1</v>
      </c>
      <c r="O32" s="115">
        <f t="shared" si="15"/>
        <v>1</v>
      </c>
      <c r="P32" s="121">
        <f t="shared" si="15"/>
        <v>1</v>
      </c>
      <c r="Q32" s="121">
        <f t="shared" ref="Q32:R38" si="16">Q13/Q$13</f>
        <v>1</v>
      </c>
      <c r="R32" s="121">
        <f t="shared" si="16"/>
        <v>1</v>
      </c>
      <c r="S32" s="121">
        <f t="shared" ref="S32" si="17">S13/S$13</f>
        <v>1</v>
      </c>
      <c r="T32"/>
      <c r="U32"/>
    </row>
    <row r="33" spans="1:21" ht="20.100000000000001" customHeight="1" x14ac:dyDescent="0.2">
      <c r="A33" s="664"/>
      <c r="B33" s="36" t="s">
        <v>214</v>
      </c>
      <c r="C33" s="116">
        <f t="shared" ref="C33:P37" si="18">C14/C$13</f>
        <v>0.10604941311663794</v>
      </c>
      <c r="D33" s="116">
        <f t="shared" si="18"/>
        <v>0.10443181818181818</v>
      </c>
      <c r="E33" s="116">
        <f t="shared" si="18"/>
        <v>0.10458643105987142</v>
      </c>
      <c r="F33" s="116">
        <f t="shared" si="18"/>
        <v>0.1004159445407279</v>
      </c>
      <c r="G33" s="116">
        <f t="shared" si="18"/>
        <v>9.9373040752351094E-2</v>
      </c>
      <c r="H33" s="116">
        <f t="shared" si="18"/>
        <v>9.7626733832345949E-2</v>
      </c>
      <c r="I33" s="116">
        <f t="shared" si="18"/>
        <v>9.5592506534998553E-2</v>
      </c>
      <c r="J33" s="116">
        <f t="shared" si="18"/>
        <v>8.771929824561403E-2</v>
      </c>
      <c r="K33" s="116">
        <f t="shared" si="18"/>
        <v>8.2998764669549099E-2</v>
      </c>
      <c r="L33" s="116">
        <f t="shared" si="18"/>
        <v>7.5543631742445633E-2</v>
      </c>
      <c r="M33" s="116">
        <f t="shared" si="18"/>
        <v>5.9115747640337807E-2</v>
      </c>
      <c r="N33" s="116">
        <f t="shared" si="18"/>
        <v>6.1767710148410745E-2</v>
      </c>
      <c r="O33" s="116">
        <f t="shared" si="18"/>
        <v>6.1197041022192332E-2</v>
      </c>
      <c r="P33" s="119">
        <f t="shared" si="18"/>
        <v>5.7237344187229713E-2</v>
      </c>
      <c r="Q33" s="119">
        <f t="shared" si="16"/>
        <v>5.2695374800637962E-2</v>
      </c>
      <c r="R33" s="119">
        <f t="shared" si="16"/>
        <v>4.691664084288813E-2</v>
      </c>
      <c r="S33" s="119">
        <f t="shared" ref="S33" si="19">S14/S$13</f>
        <v>4.4104410441044108E-2</v>
      </c>
      <c r="T33"/>
      <c r="U33"/>
    </row>
    <row r="34" spans="1:21" ht="20.100000000000001" customHeight="1" x14ac:dyDescent="0.2">
      <c r="A34" s="664"/>
      <c r="B34" s="34" t="s">
        <v>215</v>
      </c>
      <c r="C34" s="117">
        <f t="shared" si="18"/>
        <v>0.29816137240416973</v>
      </c>
      <c r="D34" s="117">
        <f t="shared" si="18"/>
        <v>0.29757575757575755</v>
      </c>
      <c r="E34" s="117">
        <f t="shared" si="18"/>
        <v>0.30880293071867254</v>
      </c>
      <c r="F34" s="117">
        <f t="shared" si="18"/>
        <v>0.31206239168110916</v>
      </c>
      <c r="G34" s="117">
        <f t="shared" si="18"/>
        <v>0.32208289794496692</v>
      </c>
      <c r="H34" s="117">
        <f t="shared" si="18"/>
        <v>0.3239916279399766</v>
      </c>
      <c r="I34" s="117">
        <f t="shared" si="18"/>
        <v>0.33775050827766484</v>
      </c>
      <c r="J34" s="117">
        <f t="shared" si="18"/>
        <v>0.34010993148106317</v>
      </c>
      <c r="K34" s="117">
        <f t="shared" si="18"/>
        <v>0.33566244595429279</v>
      </c>
      <c r="L34" s="117">
        <f t="shared" si="18"/>
        <v>0.32815588816718438</v>
      </c>
      <c r="M34" s="117">
        <f t="shared" si="18"/>
        <v>0.30689407738588065</v>
      </c>
      <c r="N34" s="117">
        <f t="shared" si="18"/>
        <v>0.28330228925073603</v>
      </c>
      <c r="O34" s="117">
        <f t="shared" si="18"/>
        <v>0.27615088341382893</v>
      </c>
      <c r="P34" s="101">
        <f t="shared" si="18"/>
        <v>0.26723480030526586</v>
      </c>
      <c r="Q34" s="101">
        <f t="shared" si="16"/>
        <v>0.25837320574162681</v>
      </c>
      <c r="R34" s="101">
        <f t="shared" si="16"/>
        <v>0.24406569569259373</v>
      </c>
      <c r="S34" s="101">
        <f t="shared" ref="S34" si="20">S15/S$13</f>
        <v>0.23510351035103511</v>
      </c>
      <c r="T34"/>
      <c r="U34"/>
    </row>
    <row r="35" spans="1:21" ht="12.75" customHeight="1" x14ac:dyDescent="0.2">
      <c r="A35" s="664"/>
      <c r="B35" s="34" t="s">
        <v>216</v>
      </c>
      <c r="C35" s="117">
        <f t="shared" si="18"/>
        <v>0.28671099072478046</v>
      </c>
      <c r="D35" s="117">
        <f t="shared" si="18"/>
        <v>0.28018939393939396</v>
      </c>
      <c r="E35" s="117">
        <f t="shared" si="18"/>
        <v>0.27191753762166432</v>
      </c>
      <c r="F35" s="117">
        <f t="shared" si="18"/>
        <v>0.2624956672443674</v>
      </c>
      <c r="G35" s="117">
        <f t="shared" si="18"/>
        <v>0.25740160222918845</v>
      </c>
      <c r="H35" s="117">
        <f t="shared" si="18"/>
        <v>0.25513498173046223</v>
      </c>
      <c r="I35" s="117">
        <f t="shared" si="18"/>
        <v>0.26143624745861166</v>
      </c>
      <c r="J35" s="117">
        <f t="shared" si="18"/>
        <v>0.26248023492206912</v>
      </c>
      <c r="K35" s="117">
        <f t="shared" si="18"/>
        <v>0.26540302655960468</v>
      </c>
      <c r="L35" s="117">
        <f t="shared" si="18"/>
        <v>0.28094700178857196</v>
      </c>
      <c r="M35" s="117">
        <f t="shared" si="18"/>
        <v>0.29723464149693657</v>
      </c>
      <c r="N35" s="117">
        <f t="shared" si="18"/>
        <v>0.3060746259688758</v>
      </c>
      <c r="O35" s="117">
        <f t="shared" si="18"/>
        <v>0.31124289295103014</v>
      </c>
      <c r="P35" s="101">
        <f t="shared" si="18"/>
        <v>0.31187992877130499</v>
      </c>
      <c r="Q35" s="101">
        <f t="shared" si="16"/>
        <v>0.31687400318979264</v>
      </c>
      <c r="R35" s="101">
        <f t="shared" si="16"/>
        <v>0.32364425162689803</v>
      </c>
      <c r="S35" s="101">
        <f t="shared" ref="S35" si="21">S16/S$13</f>
        <v>0.33099309930993098</v>
      </c>
      <c r="T35" s="223"/>
      <c r="U35"/>
    </row>
    <row r="36" spans="1:21" ht="20.100000000000001" customHeight="1" x14ac:dyDescent="0.2">
      <c r="A36" s="664"/>
      <c r="B36" s="34" t="s">
        <v>217</v>
      </c>
      <c r="C36" s="117">
        <f t="shared" si="18"/>
        <v>0.2363949766067471</v>
      </c>
      <c r="D36" s="117">
        <f t="shared" si="18"/>
        <v>0.24685606060606061</v>
      </c>
      <c r="E36" s="117">
        <f t="shared" si="18"/>
        <v>0.24799770139711957</v>
      </c>
      <c r="F36" s="117">
        <f t="shared" si="18"/>
        <v>0.25289428076256498</v>
      </c>
      <c r="G36" s="117">
        <f t="shared" si="18"/>
        <v>0.24743991640543364</v>
      </c>
      <c r="H36" s="117">
        <f t="shared" si="18"/>
        <v>0.24197381957501152</v>
      </c>
      <c r="I36" s="117">
        <f t="shared" si="18"/>
        <v>0.23086697647400523</v>
      </c>
      <c r="J36" s="117">
        <f t="shared" si="18"/>
        <v>0.23096905353512537</v>
      </c>
      <c r="K36" s="117">
        <f t="shared" si="18"/>
        <v>0.23243514515132799</v>
      </c>
      <c r="L36" s="117">
        <f t="shared" si="18"/>
        <v>0.2326555586934011</v>
      </c>
      <c r="M36" s="117">
        <f t="shared" si="18"/>
        <v>0.24518408124965502</v>
      </c>
      <c r="N36" s="117">
        <f t="shared" si="18"/>
        <v>0.25001502133028902</v>
      </c>
      <c r="O36" s="117">
        <f t="shared" si="18"/>
        <v>0.24845631839579385</v>
      </c>
      <c r="P36" s="101">
        <f t="shared" si="18"/>
        <v>0.2564233019587891</v>
      </c>
      <c r="Q36" s="101">
        <f t="shared" si="16"/>
        <v>0.26392344497607656</v>
      </c>
      <c r="R36" s="101">
        <f t="shared" si="16"/>
        <v>0.26972420204524328</v>
      </c>
      <c r="S36" s="101">
        <f t="shared" ref="S36" si="22">S17/S$13</f>
        <v>0.27692769276927692</v>
      </c>
      <c r="T36"/>
      <c r="U36"/>
    </row>
    <row r="37" spans="1:21" ht="12.75" customHeight="1" x14ac:dyDescent="0.2">
      <c r="A37" s="664"/>
      <c r="B37" s="34" t="s">
        <v>189</v>
      </c>
      <c r="C37" s="117">
        <f t="shared" si="18"/>
        <v>4.4036772551916605E-2</v>
      </c>
      <c r="D37" s="117">
        <f t="shared" si="18"/>
        <v>4.5795454545454549E-2</v>
      </c>
      <c r="E37" s="117">
        <f t="shared" si="18"/>
        <v>4.3745286068311608E-2</v>
      </c>
      <c r="F37" s="117">
        <f t="shared" si="18"/>
        <v>4.8318890814558056E-2</v>
      </c>
      <c r="G37" s="117">
        <f t="shared" si="18"/>
        <v>5.0156739811912224E-2</v>
      </c>
      <c r="H37" s="117">
        <f t="shared" si="18"/>
        <v>5.4418390152187024E-2</v>
      </c>
      <c r="I37" s="117">
        <f t="shared" si="18"/>
        <v>5.0573627650304966E-2</v>
      </c>
      <c r="J37" s="117">
        <f t="shared" si="18"/>
        <v>5.2217453505007151E-2</v>
      </c>
      <c r="K37" s="117">
        <f t="shared" si="18"/>
        <v>5.8253551575046324E-2</v>
      </c>
      <c r="L37" s="117">
        <f t="shared" si="18"/>
        <v>5.9587687094041233E-2</v>
      </c>
      <c r="M37" s="117">
        <f t="shared" si="18"/>
        <v>6.60153447038693E-2</v>
      </c>
      <c r="N37" s="117">
        <f t="shared" si="18"/>
        <v>7.1441446854533436E-2</v>
      </c>
      <c r="O37" s="117">
        <f t="shared" si="18"/>
        <v>7.3791037476309843E-2</v>
      </c>
      <c r="P37" s="101">
        <f t="shared" si="18"/>
        <v>7.5171712032561691E-2</v>
      </c>
      <c r="Q37" s="101">
        <f t="shared" si="16"/>
        <v>7.636363636363637E-2</v>
      </c>
      <c r="R37" s="101">
        <f t="shared" si="16"/>
        <v>8.1871707468236757E-2</v>
      </c>
      <c r="S37" s="101">
        <f t="shared" ref="S37" si="23">S18/S$13</f>
        <v>7.7587758775877591E-2</v>
      </c>
      <c r="T37"/>
      <c r="U37"/>
    </row>
    <row r="38" spans="1:21" ht="20.100000000000001" customHeight="1" x14ac:dyDescent="0.2">
      <c r="A38" s="665"/>
      <c r="B38" s="35" t="s">
        <v>218</v>
      </c>
      <c r="C38" s="118">
        <f>C19/C$13</f>
        <v>2.8646474595748175E-2</v>
      </c>
      <c r="D38" s="118">
        <f t="shared" ref="D38:P38" si="24">D19/D$13</f>
        <v>2.515151515151515E-2</v>
      </c>
      <c r="E38" s="118">
        <f t="shared" si="24"/>
        <v>2.295011313436052E-2</v>
      </c>
      <c r="F38" s="118">
        <f t="shared" si="24"/>
        <v>2.3812824956672442E-2</v>
      </c>
      <c r="G38" s="118">
        <f t="shared" si="24"/>
        <v>2.3545802856147685E-2</v>
      </c>
      <c r="H38" s="118">
        <f t="shared" si="24"/>
        <v>2.6854446770016673E-2</v>
      </c>
      <c r="I38" s="118">
        <f t="shared" si="24"/>
        <v>2.3780133604414756E-2</v>
      </c>
      <c r="J38" s="118">
        <f t="shared" si="24"/>
        <v>2.6504028311121152E-2</v>
      </c>
      <c r="K38" s="118">
        <f t="shared" si="24"/>
        <v>2.5247066090179123E-2</v>
      </c>
      <c r="L38" s="118">
        <f t="shared" si="24"/>
        <v>2.3110232514355643E-2</v>
      </c>
      <c r="M38" s="118">
        <f t="shared" si="24"/>
        <v>2.5556107523320638E-2</v>
      </c>
      <c r="N38" s="118">
        <f t="shared" si="24"/>
        <v>2.739890644715496E-2</v>
      </c>
      <c r="O38" s="118">
        <f t="shared" si="24"/>
        <v>2.9161826740844898E-2</v>
      </c>
      <c r="P38" s="120">
        <f t="shared" si="24"/>
        <v>3.2052912744848637E-2</v>
      </c>
      <c r="Q38" s="120">
        <f t="shared" si="16"/>
        <v>3.1770334928229664E-2</v>
      </c>
      <c r="R38" s="120">
        <f t="shared" si="16"/>
        <v>3.377750232414007E-2</v>
      </c>
      <c r="S38" s="120">
        <f t="shared" ref="S38" si="25">S19/S$13</f>
        <v>3.5283528352835283E-2</v>
      </c>
      <c r="T38"/>
      <c r="U38"/>
    </row>
    <row r="52" spans="3:19" x14ac:dyDescent="0.2">
      <c r="C52" s="10"/>
      <c r="D52" s="10"/>
      <c r="E52" s="10"/>
      <c r="F52" s="10"/>
      <c r="G52" s="10"/>
      <c r="H52" s="10"/>
      <c r="I52" s="10"/>
      <c r="J52" s="10"/>
      <c r="K52" s="10"/>
      <c r="L52" s="10"/>
      <c r="M52" s="10"/>
      <c r="N52" s="10"/>
      <c r="O52" s="10"/>
      <c r="P52" s="10"/>
      <c r="Q52" s="10"/>
      <c r="R52" s="10"/>
      <c r="S52" s="10"/>
    </row>
    <row r="59" spans="3:19" x14ac:dyDescent="0.2">
      <c r="C59" s="10"/>
      <c r="D59" s="10"/>
      <c r="E59" s="10"/>
      <c r="F59" s="10"/>
      <c r="G59" s="10"/>
      <c r="H59" s="10"/>
      <c r="I59" s="10"/>
      <c r="J59" s="10"/>
      <c r="K59" s="10"/>
      <c r="L59" s="10"/>
      <c r="M59" s="10"/>
      <c r="N59" s="10"/>
      <c r="O59" s="10"/>
      <c r="P59" s="10"/>
      <c r="Q59" s="10"/>
      <c r="R59" s="10"/>
      <c r="S59" s="10"/>
    </row>
  </sheetData>
  <mergeCells count="44">
    <mergeCell ref="H3:H4"/>
    <mergeCell ref="I3:I4"/>
    <mergeCell ref="M23:M24"/>
    <mergeCell ref="N23:N24"/>
    <mergeCell ref="R3:R4"/>
    <mergeCell ref="R23:R24"/>
    <mergeCell ref="Q23:Q24"/>
    <mergeCell ref="M3:M4"/>
    <mergeCell ref="O3:O4"/>
    <mergeCell ref="P3:P4"/>
    <mergeCell ref="O23:O24"/>
    <mergeCell ref="P23:P24"/>
    <mergeCell ref="T3:U3"/>
    <mergeCell ref="A23:A24"/>
    <mergeCell ref="B23:B24"/>
    <mergeCell ref="H23:H24"/>
    <mergeCell ref="I23:I24"/>
    <mergeCell ref="J23:J24"/>
    <mergeCell ref="K23:K24"/>
    <mergeCell ref="L23:L24"/>
    <mergeCell ref="B3:B4"/>
    <mergeCell ref="Q3:Q4"/>
    <mergeCell ref="F3:F4"/>
    <mergeCell ref="G3:G4"/>
    <mergeCell ref="J3:J4"/>
    <mergeCell ref="K3:K4"/>
    <mergeCell ref="L3:L4"/>
    <mergeCell ref="N3:N4"/>
    <mergeCell ref="S3:S4"/>
    <mergeCell ref="S23:S24"/>
    <mergeCell ref="A3:A4"/>
    <mergeCell ref="A32:A38"/>
    <mergeCell ref="C3:C4"/>
    <mergeCell ref="D3:D4"/>
    <mergeCell ref="E3:E4"/>
    <mergeCell ref="C23:C24"/>
    <mergeCell ref="D23:D24"/>
    <mergeCell ref="E23:E24"/>
    <mergeCell ref="A5:B5"/>
    <mergeCell ref="A6:A12"/>
    <mergeCell ref="A13:A19"/>
    <mergeCell ref="A25:A31"/>
    <mergeCell ref="F23:F24"/>
    <mergeCell ref="G23:G24"/>
  </mergeCells>
  <hyperlinks>
    <hyperlink ref="U1" location="Contents!A1" display="Back to contents"/>
  </hyperlink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V33"/>
  <sheetViews>
    <sheetView showGridLines="0" zoomScaleNormal="100" workbookViewId="0"/>
  </sheetViews>
  <sheetFormatPr defaultColWidth="11.42578125" defaultRowHeight="12.75" x14ac:dyDescent="0.2"/>
  <cols>
    <col min="1" max="1" customWidth="true" style="11" width="26.42578125" collapsed="false"/>
    <col min="2" max="2" customWidth="true" style="11" width="12.0" collapsed="false"/>
    <col min="3" max="6" customWidth="true" style="11" width="9.42578125" collapsed="false"/>
    <col min="7" max="15" bestFit="true" customWidth="true" style="11" width="10.28515625" collapsed="false"/>
    <col min="16" max="19" customWidth="true" style="11" width="10.28515625" collapsed="false"/>
    <col min="20" max="20" customWidth="true" style="11" width="14.0" collapsed="false"/>
    <col min="21" max="252" customWidth="true" style="11" width="11.42578125" collapsed="false"/>
    <col min="253" max="253" customWidth="true" style="11" width="25.0" collapsed="false"/>
    <col min="254" max="16384" style="11" width="11.42578125" collapsed="false"/>
  </cols>
  <sheetData>
    <row r="1" spans="1:22" x14ac:dyDescent="0.2">
      <c r="A1" s="10" t="s">
        <v>365</v>
      </c>
      <c r="I1" s="12"/>
      <c r="T1" s="159" t="s">
        <v>131</v>
      </c>
    </row>
    <row r="2" spans="1:22" x14ac:dyDescent="0.2">
      <c r="A2" s="14"/>
      <c r="B2" s="14"/>
      <c r="C2" s="14"/>
      <c r="D2" s="14"/>
      <c r="E2" s="14"/>
      <c r="F2" s="14"/>
      <c r="G2" s="14"/>
      <c r="H2" s="14"/>
      <c r="I2" s="14"/>
      <c r="J2" s="14"/>
      <c r="K2" s="14"/>
      <c r="L2" s="14"/>
      <c r="M2" s="14"/>
      <c r="N2" s="14"/>
      <c r="O2" s="12"/>
      <c r="P2" s="12"/>
      <c r="Q2" s="12"/>
      <c r="R2" s="12"/>
    </row>
    <row r="3" spans="1:22" x14ac:dyDescent="0.2">
      <c r="A3" s="668" t="s">
        <v>162</v>
      </c>
      <c r="B3" s="635" t="s">
        <v>190</v>
      </c>
      <c r="C3" s="635" t="s">
        <v>191</v>
      </c>
      <c r="D3" s="635" t="s">
        <v>192</v>
      </c>
      <c r="E3" s="635" t="s">
        <v>193</v>
      </c>
      <c r="F3" s="635" t="s">
        <v>194</v>
      </c>
      <c r="G3" s="635" t="s">
        <v>132</v>
      </c>
      <c r="H3" s="637" t="s">
        <v>133</v>
      </c>
      <c r="I3" s="637" t="s">
        <v>134</v>
      </c>
      <c r="J3" s="637" t="s">
        <v>135</v>
      </c>
      <c r="K3" s="637" t="s">
        <v>136</v>
      </c>
      <c r="L3" s="637" t="s">
        <v>137</v>
      </c>
      <c r="M3" s="637" t="s">
        <v>138</v>
      </c>
      <c r="N3" s="637" t="s">
        <v>139</v>
      </c>
      <c r="O3" s="637" t="s">
        <v>145</v>
      </c>
      <c r="P3" s="637" t="s">
        <v>261</v>
      </c>
      <c r="Q3" s="637" t="s">
        <v>265</v>
      </c>
      <c r="R3" s="637" t="s">
        <v>357</v>
      </c>
      <c r="S3" s="641" t="s">
        <v>358</v>
      </c>
      <c r="T3" s="642"/>
    </row>
    <row r="4" spans="1:22" x14ac:dyDescent="0.2">
      <c r="A4" s="669"/>
      <c r="B4" s="657"/>
      <c r="C4" s="657"/>
      <c r="D4" s="657"/>
      <c r="E4" s="657"/>
      <c r="F4" s="657"/>
      <c r="G4" s="636"/>
      <c r="H4" s="638"/>
      <c r="I4" s="638"/>
      <c r="J4" s="638"/>
      <c r="K4" s="638"/>
      <c r="L4" s="638"/>
      <c r="M4" s="638"/>
      <c r="N4" s="638"/>
      <c r="O4" s="638"/>
      <c r="P4" s="638"/>
      <c r="Q4" s="638"/>
      <c r="R4" s="638"/>
      <c r="S4" s="16" t="s">
        <v>140</v>
      </c>
      <c r="T4" s="16" t="s">
        <v>141</v>
      </c>
    </row>
    <row r="5" spans="1:22" ht="20.100000000000001" customHeight="1" x14ac:dyDescent="0.2">
      <c r="A5" s="46" t="s">
        <v>42</v>
      </c>
      <c r="B5" s="151">
        <v>52070</v>
      </c>
      <c r="C5" s="151">
        <v>56558</v>
      </c>
      <c r="D5" s="151">
        <v>57292</v>
      </c>
      <c r="E5" s="151">
        <v>60298</v>
      </c>
      <c r="F5" s="151">
        <v>59215</v>
      </c>
      <c r="G5" s="151">
        <v>57240</v>
      </c>
      <c r="H5" s="151">
        <v>57670</v>
      </c>
      <c r="I5" s="151">
        <v>57211</v>
      </c>
      <c r="J5" s="151">
        <v>55633</v>
      </c>
      <c r="K5" s="151">
        <v>45537</v>
      </c>
      <c r="L5" s="151">
        <v>40027</v>
      </c>
      <c r="M5" s="151">
        <v>36825</v>
      </c>
      <c r="N5" s="151">
        <v>35964</v>
      </c>
      <c r="O5" s="151">
        <v>34973</v>
      </c>
      <c r="P5" s="151">
        <v>34726</v>
      </c>
      <c r="Q5" s="151">
        <v>35573</v>
      </c>
      <c r="R5" s="151">
        <v>36465</v>
      </c>
      <c r="S5" s="355">
        <f>R5-Q5</f>
        <v>892</v>
      </c>
      <c r="T5" s="356">
        <f>S5/Q5</f>
        <v>2.5075197481235767E-2</v>
      </c>
      <c r="U5" s="221"/>
      <c r="V5" s="222"/>
    </row>
    <row r="6" spans="1:22" ht="20.100000000000001" customHeight="1" x14ac:dyDescent="0.2">
      <c r="A6" s="44" t="s">
        <v>163</v>
      </c>
      <c r="B6" s="123">
        <v>23639</v>
      </c>
      <c r="C6" s="123">
        <v>25504</v>
      </c>
      <c r="D6" s="123">
        <v>24294</v>
      </c>
      <c r="E6" s="123">
        <v>25756</v>
      </c>
      <c r="F6" s="123">
        <v>24383</v>
      </c>
      <c r="G6" s="123">
        <v>22219</v>
      </c>
      <c r="H6" s="123">
        <v>23165</v>
      </c>
      <c r="I6" s="123">
        <v>23349</v>
      </c>
      <c r="J6" s="123">
        <v>22844</v>
      </c>
      <c r="K6" s="123">
        <v>18906</v>
      </c>
      <c r="L6" s="123">
        <v>17437</v>
      </c>
      <c r="M6" s="123">
        <v>16759</v>
      </c>
      <c r="N6" s="123">
        <v>16225</v>
      </c>
      <c r="O6" s="123">
        <v>16019</v>
      </c>
      <c r="P6" s="123">
        <v>15888</v>
      </c>
      <c r="Q6" s="352">
        <v>16180</v>
      </c>
      <c r="R6" s="352">
        <v>16587</v>
      </c>
      <c r="S6" s="355">
        <f t="shared" ref="S6:S15" si="0">R6-Q6</f>
        <v>407</v>
      </c>
      <c r="T6" s="356">
        <f t="shared" ref="T6:T15" si="1">S6/Q6</f>
        <v>2.515451174289246E-2</v>
      </c>
      <c r="U6" s="221"/>
      <c r="V6" s="222"/>
    </row>
    <row r="7" spans="1:22" ht="12.75" customHeight="1" x14ac:dyDescent="0.2">
      <c r="A7" s="45" t="s">
        <v>164</v>
      </c>
      <c r="B7" s="50">
        <v>10453</v>
      </c>
      <c r="C7" s="50">
        <v>11181</v>
      </c>
      <c r="D7" s="50">
        <v>11726</v>
      </c>
      <c r="E7" s="50">
        <v>12432</v>
      </c>
      <c r="F7" s="50">
        <v>12694</v>
      </c>
      <c r="G7" s="50">
        <v>12160</v>
      </c>
      <c r="H7" s="50">
        <v>12222</v>
      </c>
      <c r="I7" s="50">
        <v>11985</v>
      </c>
      <c r="J7" s="50">
        <v>12018</v>
      </c>
      <c r="K7" s="50">
        <v>9991</v>
      </c>
      <c r="L7" s="50">
        <v>8315</v>
      </c>
      <c r="M7" s="50">
        <v>7752</v>
      </c>
      <c r="N7" s="50">
        <v>7589</v>
      </c>
      <c r="O7" s="50">
        <v>7280</v>
      </c>
      <c r="P7" s="50">
        <v>7054</v>
      </c>
      <c r="Q7" s="353">
        <v>7254</v>
      </c>
      <c r="R7" s="353">
        <v>7653</v>
      </c>
      <c r="S7" s="359">
        <f t="shared" si="0"/>
        <v>399</v>
      </c>
      <c r="T7" s="565">
        <f t="shared" si="1"/>
        <v>5.5004135649296938E-2</v>
      </c>
      <c r="U7" s="221"/>
      <c r="V7" s="222"/>
    </row>
    <row r="8" spans="1:22" ht="20.100000000000001" customHeight="1" x14ac:dyDescent="0.2">
      <c r="A8" s="88" t="s">
        <v>165</v>
      </c>
      <c r="B8" s="124">
        <v>34092</v>
      </c>
      <c r="C8" s="124">
        <v>36685</v>
      </c>
      <c r="D8" s="124">
        <v>36020</v>
      </c>
      <c r="E8" s="124">
        <v>38188</v>
      </c>
      <c r="F8" s="124">
        <v>37077</v>
      </c>
      <c r="G8" s="124">
        <v>34379</v>
      </c>
      <c r="H8" s="124">
        <v>35387</v>
      </c>
      <c r="I8" s="124">
        <v>35334</v>
      </c>
      <c r="J8" s="124">
        <v>34862</v>
      </c>
      <c r="K8" s="124">
        <v>28897</v>
      </c>
      <c r="L8" s="124">
        <v>25752</v>
      </c>
      <c r="M8" s="124">
        <v>24511</v>
      </c>
      <c r="N8" s="124">
        <v>23814</v>
      </c>
      <c r="O8" s="124">
        <v>23299</v>
      </c>
      <c r="P8" s="124">
        <v>22942</v>
      </c>
      <c r="Q8" s="124">
        <v>23434</v>
      </c>
      <c r="R8" s="124">
        <v>24240</v>
      </c>
      <c r="S8" s="124">
        <f t="shared" si="0"/>
        <v>806</v>
      </c>
      <c r="T8" s="566">
        <f t="shared" si="1"/>
        <v>3.4394469574123072E-2</v>
      </c>
      <c r="U8" s="221"/>
      <c r="V8" s="222"/>
    </row>
    <row r="9" spans="1:22" ht="20.100000000000001" customHeight="1" x14ac:dyDescent="0.2">
      <c r="A9" s="44" t="s">
        <v>166</v>
      </c>
      <c r="B9" s="50">
        <v>1188</v>
      </c>
      <c r="C9" s="50">
        <v>1461</v>
      </c>
      <c r="D9" s="50">
        <v>1818</v>
      </c>
      <c r="E9" s="50">
        <v>2325</v>
      </c>
      <c r="F9" s="50">
        <v>2733</v>
      </c>
      <c r="G9" s="50">
        <v>3043</v>
      </c>
      <c r="H9" s="50">
        <v>3489</v>
      </c>
      <c r="I9" s="50">
        <v>3878</v>
      </c>
      <c r="J9" s="50">
        <v>3764</v>
      </c>
      <c r="K9" s="50">
        <v>3117</v>
      </c>
      <c r="L9" s="50">
        <v>2395</v>
      </c>
      <c r="M9" s="50">
        <v>1611</v>
      </c>
      <c r="N9" s="50">
        <v>1609</v>
      </c>
      <c r="O9" s="50">
        <v>1491</v>
      </c>
      <c r="P9" s="50">
        <v>1495</v>
      </c>
      <c r="Q9" s="353">
        <v>1556</v>
      </c>
      <c r="R9" s="353">
        <v>1529</v>
      </c>
      <c r="S9" s="359">
        <f t="shared" si="0"/>
        <v>-27</v>
      </c>
      <c r="T9" s="356">
        <f t="shared" si="1"/>
        <v>-1.7352185089974295E-2</v>
      </c>
      <c r="U9" s="221"/>
      <c r="V9" s="222"/>
    </row>
    <row r="10" spans="1:22" x14ac:dyDescent="0.2">
      <c r="A10" s="45" t="s">
        <v>167</v>
      </c>
      <c r="B10" s="50">
        <v>10441</v>
      </c>
      <c r="C10" s="50">
        <v>11123</v>
      </c>
      <c r="D10" s="50">
        <v>11729</v>
      </c>
      <c r="E10" s="50">
        <v>11862</v>
      </c>
      <c r="F10" s="50">
        <v>11256</v>
      </c>
      <c r="G10" s="50">
        <v>10772</v>
      </c>
      <c r="H10" s="50">
        <v>10398</v>
      </c>
      <c r="I10" s="50">
        <v>9922</v>
      </c>
      <c r="J10" s="50">
        <v>9343</v>
      </c>
      <c r="K10" s="50">
        <v>7809</v>
      </c>
      <c r="L10" s="50">
        <v>6686</v>
      </c>
      <c r="M10" s="50">
        <v>6082</v>
      </c>
      <c r="N10" s="50">
        <v>5916</v>
      </c>
      <c r="O10" s="50">
        <v>5749</v>
      </c>
      <c r="P10" s="50">
        <v>5885</v>
      </c>
      <c r="Q10" s="353">
        <v>6139</v>
      </c>
      <c r="R10" s="353">
        <v>6224</v>
      </c>
      <c r="S10" s="359">
        <f t="shared" si="0"/>
        <v>85</v>
      </c>
      <c r="T10" s="565">
        <f t="shared" si="1"/>
        <v>1.3845903241570288E-2</v>
      </c>
      <c r="U10" s="222"/>
      <c r="V10" s="222"/>
    </row>
    <row r="11" spans="1:22" ht="20.100000000000001" customHeight="1" x14ac:dyDescent="0.2">
      <c r="A11" s="88" t="s">
        <v>168</v>
      </c>
      <c r="B11" s="124">
        <v>11629</v>
      </c>
      <c r="C11" s="124">
        <v>12584</v>
      </c>
      <c r="D11" s="124">
        <v>13547</v>
      </c>
      <c r="E11" s="124">
        <v>14187</v>
      </c>
      <c r="F11" s="124">
        <v>13989</v>
      </c>
      <c r="G11" s="124">
        <v>13815</v>
      </c>
      <c r="H11" s="124">
        <v>13887</v>
      </c>
      <c r="I11" s="124">
        <v>13800</v>
      </c>
      <c r="J11" s="124">
        <v>13107</v>
      </c>
      <c r="K11" s="124">
        <v>10926</v>
      </c>
      <c r="L11" s="124">
        <v>9081</v>
      </c>
      <c r="M11" s="124">
        <v>7693</v>
      </c>
      <c r="N11" s="124">
        <v>7525</v>
      </c>
      <c r="O11" s="124">
        <v>7240</v>
      </c>
      <c r="P11" s="124">
        <v>7380</v>
      </c>
      <c r="Q11" s="124">
        <v>7695</v>
      </c>
      <c r="R11" s="124">
        <v>7753</v>
      </c>
      <c r="S11" s="124">
        <f t="shared" si="0"/>
        <v>58</v>
      </c>
      <c r="T11" s="566">
        <f t="shared" si="1"/>
        <v>7.5373619233268354E-3</v>
      </c>
      <c r="U11" s="302"/>
      <c r="V11" s="222"/>
    </row>
    <row r="12" spans="1:22" ht="20.100000000000001" customHeight="1" x14ac:dyDescent="0.2">
      <c r="A12" s="44" t="s">
        <v>169</v>
      </c>
      <c r="B12" s="50">
        <v>2220</v>
      </c>
      <c r="C12" s="50">
        <v>2555</v>
      </c>
      <c r="D12" s="50">
        <v>2838</v>
      </c>
      <c r="E12" s="50">
        <v>2840</v>
      </c>
      <c r="F12" s="50">
        <v>2902</v>
      </c>
      <c r="G12" s="50">
        <v>2936</v>
      </c>
      <c r="H12" s="50">
        <v>2915</v>
      </c>
      <c r="I12" s="50">
        <v>2754</v>
      </c>
      <c r="J12" s="50">
        <v>2595</v>
      </c>
      <c r="K12" s="50">
        <v>1860</v>
      </c>
      <c r="L12" s="50">
        <v>1624</v>
      </c>
      <c r="M12" s="50">
        <v>1393</v>
      </c>
      <c r="N12" s="50">
        <v>1334</v>
      </c>
      <c r="O12" s="50">
        <v>1240</v>
      </c>
      <c r="P12" s="50">
        <v>1216</v>
      </c>
      <c r="Q12" s="353">
        <v>1165</v>
      </c>
      <c r="R12" s="353">
        <v>1217</v>
      </c>
      <c r="S12" s="355">
        <f t="shared" si="0"/>
        <v>52</v>
      </c>
      <c r="T12" s="356">
        <f t="shared" si="1"/>
        <v>4.4635193133047209E-2</v>
      </c>
      <c r="U12" s="221"/>
      <c r="V12" s="222"/>
    </row>
    <row r="13" spans="1:22" x14ac:dyDescent="0.2">
      <c r="A13" s="90" t="s">
        <v>170</v>
      </c>
      <c r="B13" s="50">
        <v>2596</v>
      </c>
      <c r="C13" s="50">
        <v>2812</v>
      </c>
      <c r="D13" s="50">
        <v>3017</v>
      </c>
      <c r="E13" s="50">
        <v>3035</v>
      </c>
      <c r="F13" s="50">
        <v>3136</v>
      </c>
      <c r="G13" s="50">
        <v>3304</v>
      </c>
      <c r="H13" s="50">
        <v>2980</v>
      </c>
      <c r="I13" s="50">
        <v>2960</v>
      </c>
      <c r="J13" s="50">
        <v>2825</v>
      </c>
      <c r="K13" s="50">
        <v>2117</v>
      </c>
      <c r="L13" s="50">
        <v>1941</v>
      </c>
      <c r="M13" s="50">
        <v>1689</v>
      </c>
      <c r="N13" s="50">
        <v>1624</v>
      </c>
      <c r="O13" s="50">
        <v>1616</v>
      </c>
      <c r="P13" s="50">
        <v>1701</v>
      </c>
      <c r="Q13" s="353">
        <v>1663</v>
      </c>
      <c r="R13" s="353">
        <v>1575</v>
      </c>
      <c r="S13" s="286">
        <f t="shared" si="0"/>
        <v>-88</v>
      </c>
      <c r="T13" s="566">
        <f t="shared" si="1"/>
        <v>-5.2916416115454001E-2</v>
      </c>
      <c r="U13" s="221"/>
      <c r="V13" s="222"/>
    </row>
    <row r="14" spans="1:22" ht="20.100000000000001" customHeight="1" x14ac:dyDescent="0.2">
      <c r="A14" s="45" t="s">
        <v>172</v>
      </c>
      <c r="B14" s="123">
        <v>864</v>
      </c>
      <c r="C14" s="123">
        <v>1031</v>
      </c>
      <c r="D14" s="123">
        <v>1015</v>
      </c>
      <c r="E14" s="123">
        <v>1088</v>
      </c>
      <c r="F14" s="123">
        <v>1111</v>
      </c>
      <c r="G14" s="123">
        <v>1420</v>
      </c>
      <c r="H14" s="123">
        <v>1286</v>
      </c>
      <c r="I14" s="123">
        <v>1216</v>
      </c>
      <c r="J14" s="123">
        <v>1212</v>
      </c>
      <c r="K14" s="123">
        <v>891</v>
      </c>
      <c r="L14" s="123">
        <v>874</v>
      </c>
      <c r="M14" s="123">
        <v>804</v>
      </c>
      <c r="N14" s="123">
        <v>856</v>
      </c>
      <c r="O14" s="123">
        <v>863</v>
      </c>
      <c r="P14" s="123">
        <v>766</v>
      </c>
      <c r="Q14" s="352">
        <v>848</v>
      </c>
      <c r="R14" s="352">
        <v>879</v>
      </c>
      <c r="S14" s="359">
        <f t="shared" si="0"/>
        <v>31</v>
      </c>
      <c r="T14" s="357">
        <f t="shared" si="1"/>
        <v>3.6556603773584904E-2</v>
      </c>
      <c r="U14" s="221"/>
      <c r="V14" s="222"/>
    </row>
    <row r="15" spans="1:22" x14ac:dyDescent="0.2">
      <c r="A15" s="90" t="s">
        <v>171</v>
      </c>
      <c r="B15" s="125">
        <v>669</v>
      </c>
      <c r="C15" s="125">
        <v>891</v>
      </c>
      <c r="D15" s="125">
        <v>855</v>
      </c>
      <c r="E15" s="125">
        <v>960</v>
      </c>
      <c r="F15" s="125">
        <v>1000</v>
      </c>
      <c r="G15" s="125">
        <v>1386</v>
      </c>
      <c r="H15" s="125">
        <v>1215</v>
      </c>
      <c r="I15" s="125">
        <v>1147</v>
      </c>
      <c r="J15" s="125">
        <v>1032</v>
      </c>
      <c r="K15" s="125">
        <v>846</v>
      </c>
      <c r="L15" s="125">
        <v>755</v>
      </c>
      <c r="M15" s="125">
        <v>735</v>
      </c>
      <c r="N15" s="125">
        <v>811</v>
      </c>
      <c r="O15" s="125">
        <v>715</v>
      </c>
      <c r="P15" s="125">
        <v>721</v>
      </c>
      <c r="Q15" s="354">
        <v>768</v>
      </c>
      <c r="R15" s="354">
        <v>801</v>
      </c>
      <c r="S15" s="286">
        <f t="shared" si="0"/>
        <v>33</v>
      </c>
      <c r="T15" s="358">
        <f t="shared" si="1"/>
        <v>4.296875E-2</v>
      </c>
      <c r="U15" s="221"/>
      <c r="V15" s="222"/>
    </row>
    <row r="16" spans="1:22" x14ac:dyDescent="0.2">
      <c r="B16"/>
      <c r="C16"/>
      <c r="D16"/>
      <c r="E16"/>
      <c r="F16"/>
      <c r="G16"/>
      <c r="H16"/>
      <c r="I16"/>
      <c r="J16"/>
      <c r="K16"/>
      <c r="L16"/>
      <c r="M16"/>
      <c r="N16"/>
      <c r="O16"/>
      <c r="P16"/>
      <c r="Q16"/>
      <c r="R16"/>
    </row>
    <row r="17" spans="1:21" x14ac:dyDescent="0.2">
      <c r="A17" s="10" t="s">
        <v>366</v>
      </c>
      <c r="S17"/>
      <c r="T17" s="629"/>
    </row>
    <row r="18" spans="1:21" x14ac:dyDescent="0.2">
      <c r="S18"/>
      <c r="T18"/>
    </row>
    <row r="19" spans="1:21" x14ac:dyDescent="0.2">
      <c r="A19" s="668" t="s">
        <v>162</v>
      </c>
      <c r="B19" s="635" t="s">
        <v>190</v>
      </c>
      <c r="C19" s="635" t="s">
        <v>191</v>
      </c>
      <c r="D19" s="635" t="s">
        <v>192</v>
      </c>
      <c r="E19" s="635" t="s">
        <v>193</v>
      </c>
      <c r="F19" s="635" t="s">
        <v>194</v>
      </c>
      <c r="G19" s="635" t="s">
        <v>132</v>
      </c>
      <c r="H19" s="637" t="s">
        <v>133</v>
      </c>
      <c r="I19" s="637" t="s">
        <v>134</v>
      </c>
      <c r="J19" s="637" t="s">
        <v>135</v>
      </c>
      <c r="K19" s="637" t="s">
        <v>136</v>
      </c>
      <c r="L19" s="637" t="s">
        <v>137</v>
      </c>
      <c r="M19" s="637" t="s">
        <v>138</v>
      </c>
      <c r="N19" s="637" t="s">
        <v>139</v>
      </c>
      <c r="O19" s="637" t="s">
        <v>145</v>
      </c>
      <c r="P19" s="637" t="s">
        <v>261</v>
      </c>
      <c r="Q19" s="637" t="s">
        <v>265</v>
      </c>
      <c r="R19" s="637" t="s">
        <v>357</v>
      </c>
      <c r="S19"/>
      <c r="T19"/>
    </row>
    <row r="20" spans="1:21" x14ac:dyDescent="0.2">
      <c r="A20" s="669"/>
      <c r="B20" s="657"/>
      <c r="C20" s="657"/>
      <c r="D20" s="657"/>
      <c r="E20" s="657"/>
      <c r="F20" s="657"/>
      <c r="G20" s="636"/>
      <c r="H20" s="638"/>
      <c r="I20" s="638"/>
      <c r="J20" s="638"/>
      <c r="K20" s="638"/>
      <c r="L20" s="638"/>
      <c r="M20" s="638"/>
      <c r="N20" s="638"/>
      <c r="O20" s="638"/>
      <c r="P20" s="638"/>
      <c r="Q20" s="638"/>
      <c r="R20" s="638"/>
      <c r="S20"/>
      <c r="T20"/>
      <c r="U20" s="222"/>
    </row>
    <row r="21" spans="1:21" ht="20.100000000000001" customHeight="1" x14ac:dyDescent="0.2">
      <c r="A21" s="46" t="s">
        <v>42</v>
      </c>
      <c r="B21" s="89">
        <v>1</v>
      </c>
      <c r="C21" s="89">
        <v>1</v>
      </c>
      <c r="D21" s="89">
        <v>1</v>
      </c>
      <c r="E21" s="89">
        <v>1</v>
      </c>
      <c r="F21" s="89">
        <v>1</v>
      </c>
      <c r="G21" s="89">
        <v>1</v>
      </c>
      <c r="H21" s="89">
        <v>1</v>
      </c>
      <c r="I21" s="89">
        <v>1</v>
      </c>
      <c r="J21" s="89">
        <v>1</v>
      </c>
      <c r="K21" s="89">
        <v>1</v>
      </c>
      <c r="L21" s="89">
        <v>1</v>
      </c>
      <c r="M21" s="89">
        <v>1</v>
      </c>
      <c r="N21" s="89">
        <v>1</v>
      </c>
      <c r="O21" s="89">
        <v>1</v>
      </c>
      <c r="P21" s="89">
        <v>1</v>
      </c>
      <c r="Q21" s="89">
        <v>1</v>
      </c>
      <c r="R21" s="89">
        <v>1</v>
      </c>
      <c r="S21"/>
      <c r="T21"/>
    </row>
    <row r="22" spans="1:21" ht="20.100000000000001" customHeight="1" x14ac:dyDescent="0.2">
      <c r="A22" s="44" t="s">
        <v>163</v>
      </c>
      <c r="B22" s="183">
        <f>B6/B$5</f>
        <v>0.45398502016516229</v>
      </c>
      <c r="C22" s="40">
        <f t="shared" ref="C22:N22" si="2">C6/C$5</f>
        <v>0.45093532303122458</v>
      </c>
      <c r="D22" s="40">
        <f t="shared" si="2"/>
        <v>0.42403826014103191</v>
      </c>
      <c r="E22" s="40">
        <f t="shared" si="2"/>
        <v>0.42714517894457527</v>
      </c>
      <c r="F22" s="40">
        <f t="shared" si="2"/>
        <v>0.41177066621633029</v>
      </c>
      <c r="G22" s="40">
        <f t="shared" si="2"/>
        <v>0.38817260656883296</v>
      </c>
      <c r="H22" s="40">
        <f t="shared" si="2"/>
        <v>0.40168198370036412</v>
      </c>
      <c r="I22" s="40">
        <f t="shared" si="2"/>
        <v>0.40812081592700705</v>
      </c>
      <c r="J22" s="40">
        <f t="shared" si="2"/>
        <v>0.41061959628278183</v>
      </c>
      <c r="K22" s="40">
        <f t="shared" si="2"/>
        <v>0.41517886553791422</v>
      </c>
      <c r="L22" s="40">
        <f t="shared" si="2"/>
        <v>0.43563094910935118</v>
      </c>
      <c r="M22" s="40">
        <f t="shared" si="2"/>
        <v>0.45509843856076038</v>
      </c>
      <c r="N22" s="40">
        <f t="shared" si="2"/>
        <v>0.4511455900344789</v>
      </c>
      <c r="O22" s="40">
        <f>O6/O$5</f>
        <v>0.45803905870242756</v>
      </c>
      <c r="P22" s="40">
        <f>P6/P$5</f>
        <v>0.45752462132120025</v>
      </c>
      <c r="Q22" s="40">
        <f>Q6/Q$5</f>
        <v>0.45483934444663088</v>
      </c>
      <c r="R22" s="40">
        <f>R6/R$5</f>
        <v>0.45487453722747839</v>
      </c>
      <c r="S22" s="223"/>
      <c r="T22"/>
    </row>
    <row r="23" spans="1:21" ht="12.75" customHeight="1" x14ac:dyDescent="0.2">
      <c r="A23" s="45" t="s">
        <v>164</v>
      </c>
      <c r="B23" s="41">
        <f t="shared" ref="B23:B31" si="3">B7/B$5</f>
        <v>0.20074899174188593</v>
      </c>
      <c r="C23" s="41">
        <f t="shared" ref="C23:O23" si="4">C7/C$5</f>
        <v>0.19769086601364971</v>
      </c>
      <c r="D23" s="41">
        <f t="shared" si="4"/>
        <v>0.20467080918801928</v>
      </c>
      <c r="E23" s="41">
        <f t="shared" si="4"/>
        <v>0.2061759925702345</v>
      </c>
      <c r="F23" s="41">
        <f t="shared" si="4"/>
        <v>0.21437135860846068</v>
      </c>
      <c r="G23" s="41">
        <f t="shared" si="4"/>
        <v>0.2124388539482879</v>
      </c>
      <c r="H23" s="41">
        <f t="shared" si="4"/>
        <v>0.21192994624588174</v>
      </c>
      <c r="I23" s="41">
        <f t="shared" si="4"/>
        <v>0.20948768593452308</v>
      </c>
      <c r="J23" s="41">
        <f t="shared" si="4"/>
        <v>0.2160228641274064</v>
      </c>
      <c r="K23" s="41">
        <f t="shared" si="4"/>
        <v>0.21940400114192854</v>
      </c>
      <c r="L23" s="41">
        <f t="shared" si="4"/>
        <v>0.20773477902415868</v>
      </c>
      <c r="M23" s="41">
        <f t="shared" si="4"/>
        <v>0.2105091649694501</v>
      </c>
      <c r="N23" s="41">
        <f t="shared" si="4"/>
        <v>0.21101657212768324</v>
      </c>
      <c r="O23" s="41">
        <f t="shared" si="4"/>
        <v>0.20816058101964371</v>
      </c>
      <c r="P23" s="41">
        <f t="shared" ref="P23:Q31" si="5">P7/P$5</f>
        <v>0.20313309911881589</v>
      </c>
      <c r="Q23" s="41">
        <f t="shared" si="5"/>
        <v>0.20391870238664156</v>
      </c>
      <c r="R23" s="41">
        <f t="shared" ref="R23" si="6">R7/R$5</f>
        <v>0.20987248046071574</v>
      </c>
      <c r="S23" s="223"/>
      <c r="T23"/>
    </row>
    <row r="24" spans="1:21" ht="20.100000000000001" customHeight="1" x14ac:dyDescent="0.2">
      <c r="A24" s="88" t="s">
        <v>165</v>
      </c>
      <c r="B24" s="182">
        <f t="shared" si="3"/>
        <v>0.65473401190704816</v>
      </c>
      <c r="C24" s="182">
        <f t="shared" ref="C24:O24" si="7">C8/C$5</f>
        <v>0.64862618904487424</v>
      </c>
      <c r="D24" s="182">
        <f t="shared" si="7"/>
        <v>0.62870906932905113</v>
      </c>
      <c r="E24" s="182">
        <f t="shared" si="7"/>
        <v>0.63332117151480982</v>
      </c>
      <c r="F24" s="182">
        <f t="shared" si="7"/>
        <v>0.62614202482479098</v>
      </c>
      <c r="G24" s="182">
        <f t="shared" si="7"/>
        <v>0.60061146051712089</v>
      </c>
      <c r="H24" s="182">
        <f t="shared" si="7"/>
        <v>0.61361192994624592</v>
      </c>
      <c r="I24" s="182">
        <f t="shared" si="7"/>
        <v>0.61760850186153016</v>
      </c>
      <c r="J24" s="182">
        <f t="shared" si="7"/>
        <v>0.62664246041018823</v>
      </c>
      <c r="K24" s="182">
        <f t="shared" si="7"/>
        <v>0.63458286667984276</v>
      </c>
      <c r="L24" s="182">
        <f t="shared" si="7"/>
        <v>0.6433657281335099</v>
      </c>
      <c r="M24" s="182">
        <f t="shared" si="7"/>
        <v>0.66560760353021042</v>
      </c>
      <c r="N24" s="182">
        <f t="shared" si="7"/>
        <v>0.66216216216216217</v>
      </c>
      <c r="O24" s="182">
        <f t="shared" si="7"/>
        <v>0.6661996397220713</v>
      </c>
      <c r="P24" s="182">
        <f t="shared" si="5"/>
        <v>0.66065772044001614</v>
      </c>
      <c r="Q24" s="182">
        <f t="shared" si="5"/>
        <v>0.65875804683327244</v>
      </c>
      <c r="R24" s="182">
        <f t="shared" ref="R24" si="8">R8/R$5</f>
        <v>0.66474701768819411</v>
      </c>
      <c r="S24" s="223"/>
      <c r="T24"/>
    </row>
    <row r="25" spans="1:21" ht="20.100000000000001" customHeight="1" x14ac:dyDescent="0.2">
      <c r="A25" s="44" t="s">
        <v>166</v>
      </c>
      <c r="B25" s="40">
        <f t="shared" si="3"/>
        <v>2.2815440752832726E-2</v>
      </c>
      <c r="C25" s="40">
        <f t="shared" ref="C25:O25" si="9">C9/C$5</f>
        <v>2.5831889387885002E-2</v>
      </c>
      <c r="D25" s="40">
        <f t="shared" si="9"/>
        <v>3.1732179012776654E-2</v>
      </c>
      <c r="E25" s="40">
        <f t="shared" si="9"/>
        <v>3.8558492818998973E-2</v>
      </c>
      <c r="F25" s="40">
        <f t="shared" si="9"/>
        <v>4.6153846153846156E-2</v>
      </c>
      <c r="G25" s="40">
        <f t="shared" si="9"/>
        <v>5.3162124388539483E-2</v>
      </c>
      <c r="H25" s="40">
        <f t="shared" si="9"/>
        <v>6.0499393098664818E-2</v>
      </c>
      <c r="I25" s="40">
        <f t="shared" si="9"/>
        <v>6.7784167380398871E-2</v>
      </c>
      <c r="J25" s="40">
        <f t="shared" si="9"/>
        <v>6.7657685186849531E-2</v>
      </c>
      <c r="K25" s="40">
        <f t="shared" si="9"/>
        <v>6.8449832004743402E-2</v>
      </c>
      <c r="L25" s="40">
        <f t="shared" si="9"/>
        <v>5.983461163714493E-2</v>
      </c>
      <c r="M25" s="40">
        <f t="shared" si="9"/>
        <v>4.3747454175152752E-2</v>
      </c>
      <c r="N25" s="40">
        <f t="shared" si="9"/>
        <v>4.4739183628072519E-2</v>
      </c>
      <c r="O25" s="40">
        <f t="shared" si="9"/>
        <v>4.2632888228061647E-2</v>
      </c>
      <c r="P25" s="40">
        <f t="shared" si="5"/>
        <v>4.3051316016817373E-2</v>
      </c>
      <c r="Q25" s="40">
        <f t="shared" si="5"/>
        <v>4.3741039552469572E-2</v>
      </c>
      <c r="R25" s="40">
        <f t="shared" ref="R25" si="10">R9/R$5</f>
        <v>4.1930618401206633E-2</v>
      </c>
      <c r="S25" s="223"/>
      <c r="T25"/>
    </row>
    <row r="26" spans="1:21" x14ac:dyDescent="0.2">
      <c r="A26" s="45" t="s">
        <v>167</v>
      </c>
      <c r="B26" s="41">
        <f t="shared" si="3"/>
        <v>0.20051853274438255</v>
      </c>
      <c r="C26" s="41">
        <f t="shared" ref="C26:O26" si="11">C10/C$5</f>
        <v>0.19666537006259061</v>
      </c>
      <c r="D26" s="41">
        <f t="shared" si="11"/>
        <v>0.20472317251972352</v>
      </c>
      <c r="E26" s="41">
        <f t="shared" si="11"/>
        <v>0.19672294271783475</v>
      </c>
      <c r="F26" s="41">
        <f t="shared" si="11"/>
        <v>0.19008697120661994</v>
      </c>
      <c r="G26" s="41">
        <f t="shared" si="11"/>
        <v>0.18819007686932215</v>
      </c>
      <c r="H26" s="41">
        <f t="shared" si="11"/>
        <v>0.18030171666377667</v>
      </c>
      <c r="I26" s="41">
        <f t="shared" si="11"/>
        <v>0.1734281868871371</v>
      </c>
      <c r="J26" s="41">
        <f t="shared" si="11"/>
        <v>0.16793989179084357</v>
      </c>
      <c r="K26" s="41">
        <f t="shared" si="11"/>
        <v>0.17148692272218197</v>
      </c>
      <c r="L26" s="41">
        <f t="shared" si="11"/>
        <v>0.16703724985634696</v>
      </c>
      <c r="M26" s="41">
        <f t="shared" si="11"/>
        <v>0.16515953835709438</v>
      </c>
      <c r="N26" s="41">
        <f t="shared" si="11"/>
        <v>0.16449783116449784</v>
      </c>
      <c r="O26" s="41">
        <f t="shared" si="11"/>
        <v>0.16438395333543018</v>
      </c>
      <c r="P26" s="41">
        <f t="shared" si="5"/>
        <v>0.16946956171168576</v>
      </c>
      <c r="Q26" s="41">
        <f t="shared" si="5"/>
        <v>0.17257470553509685</v>
      </c>
      <c r="R26" s="41">
        <f t="shared" ref="R26" si="12">R10/R$5</f>
        <v>0.17068421774304127</v>
      </c>
      <c r="S26" s="223"/>
      <c r="T26"/>
    </row>
    <row r="27" spans="1:21" ht="20.100000000000001" customHeight="1" x14ac:dyDescent="0.2">
      <c r="A27" s="88" t="s">
        <v>168</v>
      </c>
      <c r="B27" s="182">
        <f t="shared" si="3"/>
        <v>0.22333397349721529</v>
      </c>
      <c r="C27" s="182">
        <f t="shared" ref="C27:O27" si="13">C11/C$5</f>
        <v>0.22249725945047563</v>
      </c>
      <c r="D27" s="182">
        <f t="shared" si="13"/>
        <v>0.23645535153250016</v>
      </c>
      <c r="E27" s="182">
        <f t="shared" si="13"/>
        <v>0.23528143553683373</v>
      </c>
      <c r="F27" s="182">
        <f t="shared" si="13"/>
        <v>0.23624081736046609</v>
      </c>
      <c r="G27" s="182">
        <f t="shared" si="13"/>
        <v>0.24135220125786164</v>
      </c>
      <c r="H27" s="182">
        <f t="shared" si="13"/>
        <v>0.24080110976244148</v>
      </c>
      <c r="I27" s="182">
        <f t="shared" si="13"/>
        <v>0.24121235426753596</v>
      </c>
      <c r="J27" s="182">
        <f t="shared" si="13"/>
        <v>0.2355975769776931</v>
      </c>
      <c r="K27" s="182">
        <f t="shared" si="13"/>
        <v>0.23993675472692536</v>
      </c>
      <c r="L27" s="182">
        <f t="shared" si="13"/>
        <v>0.22687186149349189</v>
      </c>
      <c r="M27" s="182">
        <f t="shared" si="13"/>
        <v>0.20890699253224712</v>
      </c>
      <c r="N27" s="182">
        <f t="shared" si="13"/>
        <v>0.20923701479257034</v>
      </c>
      <c r="O27" s="182">
        <f t="shared" si="13"/>
        <v>0.20701684156349184</v>
      </c>
      <c r="P27" s="182">
        <f t="shared" si="5"/>
        <v>0.21252087772850314</v>
      </c>
      <c r="Q27" s="182">
        <f t="shared" si="5"/>
        <v>0.2163157450875664</v>
      </c>
      <c r="R27" s="182">
        <f t="shared" ref="R27" si="14">R11/R$5</f>
        <v>0.21261483614424792</v>
      </c>
      <c r="S27" s="223"/>
      <c r="T27"/>
    </row>
    <row r="28" spans="1:21" ht="20.100000000000001" customHeight="1" x14ac:dyDescent="0.2">
      <c r="A28" s="44" t="s">
        <v>169</v>
      </c>
      <c r="B28" s="40">
        <f t="shared" si="3"/>
        <v>4.2634914538121758E-2</v>
      </c>
      <c r="C28" s="40">
        <f t="shared" ref="C28:O28" si="15">C12/C$5</f>
        <v>4.5174864740620248E-2</v>
      </c>
      <c r="D28" s="40">
        <f t="shared" si="15"/>
        <v>4.9535711792222298E-2</v>
      </c>
      <c r="E28" s="40">
        <f t="shared" si="15"/>
        <v>4.7099406282132078E-2</v>
      </c>
      <c r="F28" s="40">
        <f t="shared" si="15"/>
        <v>4.9007852740015199E-2</v>
      </c>
      <c r="G28" s="40">
        <f t="shared" si="15"/>
        <v>5.1292802236198462E-2</v>
      </c>
      <c r="H28" s="40">
        <f t="shared" si="15"/>
        <v>5.0546211201664644E-2</v>
      </c>
      <c r="I28" s="40">
        <f t="shared" si="15"/>
        <v>4.8137595916869134E-2</v>
      </c>
      <c r="J28" s="40">
        <f t="shared" si="15"/>
        <v>4.6644976902198335E-2</v>
      </c>
      <c r="K28" s="40">
        <f t="shared" si="15"/>
        <v>4.0845905527373348E-2</v>
      </c>
      <c r="L28" s="40">
        <f t="shared" si="15"/>
        <v>4.0572613485897017E-2</v>
      </c>
      <c r="M28" s="40">
        <f t="shared" si="15"/>
        <v>3.7827562797012902E-2</v>
      </c>
      <c r="N28" s="40">
        <f t="shared" si="15"/>
        <v>3.7092648203759314E-2</v>
      </c>
      <c r="O28" s="40">
        <f t="shared" si="15"/>
        <v>3.5455923140708549E-2</v>
      </c>
      <c r="P28" s="40">
        <f t="shared" si="5"/>
        <v>3.5016990151471521E-2</v>
      </c>
      <c r="Q28" s="40">
        <f t="shared" si="5"/>
        <v>3.2749557248474968E-2</v>
      </c>
      <c r="R28" s="40">
        <f t="shared" ref="R28" si="16">R12/R$5</f>
        <v>3.3374468668586316E-2</v>
      </c>
      <c r="S28" s="223"/>
      <c r="T28"/>
    </row>
    <row r="29" spans="1:21" x14ac:dyDescent="0.2">
      <c r="A29" s="90" t="s">
        <v>170</v>
      </c>
      <c r="B29" s="42">
        <f t="shared" si="3"/>
        <v>4.9855963126560397E-2</v>
      </c>
      <c r="C29" s="42">
        <f t="shared" ref="C29:O29" si="17">C13/C$5</f>
        <v>4.971887266169242E-2</v>
      </c>
      <c r="D29" s="42">
        <f t="shared" si="17"/>
        <v>5.2660057250575994E-2</v>
      </c>
      <c r="E29" s="42">
        <f t="shared" si="17"/>
        <v>5.0333344389531992E-2</v>
      </c>
      <c r="F29" s="42">
        <f t="shared" si="17"/>
        <v>5.2959554167018495E-2</v>
      </c>
      <c r="G29" s="42">
        <f t="shared" si="17"/>
        <v>5.7721872816212438E-2</v>
      </c>
      <c r="H29" s="42">
        <f t="shared" si="17"/>
        <v>5.1673313681290099E-2</v>
      </c>
      <c r="I29" s="42">
        <f t="shared" si="17"/>
        <v>5.1738302074775831E-2</v>
      </c>
      <c r="J29" s="42">
        <f t="shared" si="17"/>
        <v>5.0779213775996264E-2</v>
      </c>
      <c r="K29" s="42">
        <f t="shared" si="17"/>
        <v>4.6489667742714715E-2</v>
      </c>
      <c r="L29" s="42">
        <f t="shared" si="17"/>
        <v>4.8492267719289481E-2</v>
      </c>
      <c r="M29" s="42">
        <f t="shared" si="17"/>
        <v>4.5865580448065171E-2</v>
      </c>
      <c r="N29" s="42">
        <f t="shared" si="17"/>
        <v>4.5156267378489601E-2</v>
      </c>
      <c r="O29" s="42">
        <f t="shared" si="17"/>
        <v>4.6207074028536299E-2</v>
      </c>
      <c r="P29" s="42">
        <f t="shared" si="5"/>
        <v>4.8983470598398894E-2</v>
      </c>
      <c r="Q29" s="42">
        <f t="shared" si="5"/>
        <v>4.6748938801900321E-2</v>
      </c>
      <c r="R29" s="42">
        <f t="shared" ref="R29" si="18">R13/R$5</f>
        <v>4.319210201563143E-2</v>
      </c>
      <c r="S29" s="223"/>
      <c r="T29"/>
    </row>
    <row r="30" spans="1:21" ht="20.100000000000001" customHeight="1" x14ac:dyDescent="0.2">
      <c r="A30" s="45" t="s">
        <v>172</v>
      </c>
      <c r="B30" s="40">
        <f t="shared" si="3"/>
        <v>1.6593047820241982E-2</v>
      </c>
      <c r="C30" s="40">
        <f t="shared" ref="C30:O30" si="19">C14/C$5</f>
        <v>1.8229074578308992E-2</v>
      </c>
      <c r="D30" s="40">
        <f t="shared" si="19"/>
        <v>1.7716260559938562E-2</v>
      </c>
      <c r="E30" s="40">
        <f t="shared" si="19"/>
        <v>1.8043716209492851E-2</v>
      </c>
      <c r="F30" s="40">
        <f t="shared" si="19"/>
        <v>1.8762137971797686E-2</v>
      </c>
      <c r="G30" s="40">
        <f t="shared" si="19"/>
        <v>2.4807826694619148E-2</v>
      </c>
      <c r="H30" s="40">
        <f t="shared" si="19"/>
        <v>2.229928905843593E-2</v>
      </c>
      <c r="I30" s="40">
        <f t="shared" si="19"/>
        <v>2.1254653825313313E-2</v>
      </c>
      <c r="J30" s="40">
        <f t="shared" si="19"/>
        <v>2.1785630830622113E-2</v>
      </c>
      <c r="K30" s="40">
        <f t="shared" si="19"/>
        <v>1.9566506357467553E-2</v>
      </c>
      <c r="L30" s="40">
        <f t="shared" si="19"/>
        <v>2.1835261198690885E-2</v>
      </c>
      <c r="M30" s="40">
        <f t="shared" si="19"/>
        <v>2.1832993890020365E-2</v>
      </c>
      <c r="N30" s="40">
        <f t="shared" si="19"/>
        <v>2.3801579357134912E-2</v>
      </c>
      <c r="O30" s="40">
        <f t="shared" si="19"/>
        <v>2.4676178766476996E-2</v>
      </c>
      <c r="P30" s="40">
        <f t="shared" si="5"/>
        <v>2.2058400046074986E-2</v>
      </c>
      <c r="Q30" s="40">
        <f t="shared" si="5"/>
        <v>2.3838304331937142E-2</v>
      </c>
      <c r="R30" s="40">
        <f t="shared" ref="R30" si="20">R14/R$5</f>
        <v>2.4105306458247634E-2</v>
      </c>
      <c r="S30" s="223"/>
      <c r="T30"/>
    </row>
    <row r="31" spans="1:21" x14ac:dyDescent="0.2">
      <c r="A31" s="90" t="s">
        <v>171</v>
      </c>
      <c r="B31" s="42">
        <f t="shared" si="3"/>
        <v>1.2848089110812368E-2</v>
      </c>
      <c r="C31" s="42">
        <f t="shared" ref="C31:O31" si="21">C15/C$5</f>
        <v>1.5753739524028431E-2</v>
      </c>
      <c r="D31" s="42">
        <f t="shared" si="21"/>
        <v>1.4923549535711792E-2</v>
      </c>
      <c r="E31" s="42">
        <f t="shared" si="21"/>
        <v>1.5920926067199574E-2</v>
      </c>
      <c r="F31" s="42">
        <f t="shared" si="21"/>
        <v>1.6887612935911508E-2</v>
      </c>
      <c r="G31" s="42">
        <f t="shared" si="21"/>
        <v>2.4213836477987423E-2</v>
      </c>
      <c r="H31" s="42">
        <f t="shared" si="21"/>
        <v>2.1068146349921969E-2</v>
      </c>
      <c r="I31" s="42">
        <f t="shared" si="21"/>
        <v>2.0048592053975633E-2</v>
      </c>
      <c r="J31" s="42">
        <f t="shared" si="21"/>
        <v>1.8550141103301998E-2</v>
      </c>
      <c r="K31" s="42">
        <f t="shared" si="21"/>
        <v>1.8578298965676265E-2</v>
      </c>
      <c r="L31" s="42">
        <f t="shared" si="21"/>
        <v>1.8862267969120845E-2</v>
      </c>
      <c r="M31" s="42">
        <f t="shared" si="21"/>
        <v>1.9959266802443993E-2</v>
      </c>
      <c r="N31" s="42">
        <f t="shared" si="21"/>
        <v>2.2550328105883661E-2</v>
      </c>
      <c r="O31" s="42">
        <f t="shared" si="21"/>
        <v>2.044434277871501E-2</v>
      </c>
      <c r="P31" s="42">
        <f t="shared" si="5"/>
        <v>2.0762541035535334E-2</v>
      </c>
      <c r="Q31" s="42">
        <f t="shared" si="5"/>
        <v>2.1589407696848733E-2</v>
      </c>
      <c r="R31" s="42">
        <f t="shared" ref="R31" si="22">R15/R$5</f>
        <v>2.1966269025092553E-2</v>
      </c>
      <c r="S31" s="223"/>
      <c r="T31"/>
    </row>
    <row r="32" spans="1:21" x14ac:dyDescent="0.2">
      <c r="A32" s="11" t="s">
        <v>173</v>
      </c>
      <c r="R32" s="302"/>
      <c r="S32"/>
      <c r="T32"/>
    </row>
    <row r="33" spans="15:18" x14ac:dyDescent="0.2">
      <c r="O33" s="221"/>
      <c r="P33" s="221"/>
      <c r="Q33" s="221"/>
      <c r="R33" s="221"/>
    </row>
  </sheetData>
  <mergeCells count="37">
    <mergeCell ref="S3:T3"/>
    <mergeCell ref="A19:A20"/>
    <mergeCell ref="B19:B20"/>
    <mergeCell ref="C19:C20"/>
    <mergeCell ref="D19:D20"/>
    <mergeCell ref="E19:E20"/>
    <mergeCell ref="F19:F20"/>
    <mergeCell ref="G19:G20"/>
    <mergeCell ref="H19:H20"/>
    <mergeCell ref="I19:I20"/>
    <mergeCell ref="J19:J20"/>
    <mergeCell ref="K19:K20"/>
    <mergeCell ref="L19:L20"/>
    <mergeCell ref="N3:N4"/>
    <mergeCell ref="N19:N20"/>
    <mergeCell ref="M19:M20"/>
    <mergeCell ref="M3:M4"/>
    <mergeCell ref="O19:O20"/>
    <mergeCell ref="O3:O4"/>
    <mergeCell ref="Q3:Q4"/>
    <mergeCell ref="Q19:Q20"/>
    <mergeCell ref="R3:R4"/>
    <mergeCell ref="R19:R20"/>
    <mergeCell ref="A3:A4"/>
    <mergeCell ref="G3:G4"/>
    <mergeCell ref="H3:H4"/>
    <mergeCell ref="I3:I4"/>
    <mergeCell ref="J3:J4"/>
    <mergeCell ref="B3:B4"/>
    <mergeCell ref="C3:C4"/>
    <mergeCell ref="D3:D4"/>
    <mergeCell ref="E3:E4"/>
    <mergeCell ref="F3:F4"/>
    <mergeCell ref="P3:P4"/>
    <mergeCell ref="P19:P20"/>
    <mergeCell ref="K3:K4"/>
    <mergeCell ref="L3:L4"/>
  </mergeCells>
  <hyperlinks>
    <hyperlink ref="T1" location="Contents!A1" display="Back to contents"/>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Contents</vt:lpstr>
      <vt:lpstr>HL3 Data Quality</vt:lpstr>
      <vt:lpstr>Table 1</vt:lpstr>
      <vt:lpstr>Table 2</vt:lpstr>
      <vt:lpstr>Table 3</vt:lpstr>
      <vt:lpstr>Table 4</vt:lpstr>
      <vt:lpstr>Table 5</vt:lpstr>
      <vt:lpstr>Table 6</vt:lpstr>
      <vt:lpstr>Table 7</vt:lpstr>
      <vt:lpstr>Table 8</vt:lpstr>
      <vt:lpstr>Table 9</vt:lpstr>
      <vt:lpstr>Table 10</vt:lpstr>
      <vt:lpstr>Table 11</vt:lpstr>
      <vt:lpstr>Table 11c</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Data over time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2016-04-25T09:20:01Z</dcterms:created>
  <cp:lastPrinted>2016-04-26T08:58:36Z</cp:lastPrinted>
  <dcterms:modified xsi:type="dcterms:W3CDTF">2020-04-09T10:37:38Z</dcterms:modified>
</cp:coreProperties>
</file>